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metd\Desktop\Excel Codebasic\"/>
    </mc:Choice>
  </mc:AlternateContent>
  <xr:revisionPtr revIDLastSave="0" documentId="8_{7EE2104F-2395-4FF6-BE5F-93C0507B6E41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Marvel Financial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9" l="1"/>
  <c r="E7" i="9"/>
  <c r="E6" i="9"/>
  <c r="E5" i="9"/>
  <c r="E4" i="9"/>
  <c r="D5" i="9"/>
  <c r="D9" i="9"/>
  <c r="D8" i="9"/>
  <c r="B7" i="9"/>
  <c r="B9" i="9"/>
  <c r="C7" i="9"/>
  <c r="B5" i="9"/>
  <c r="B4" i="9"/>
  <c r="B6" i="9" s="1"/>
  <c r="B8" i="9" s="1"/>
  <c r="D6" i="9" l="1"/>
  <c r="D4" i="9"/>
  <c r="D45" i="1"/>
  <c r="D44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L25" i="1" l="1" a="1"/>
  <c r="L25" i="1" s="1"/>
  <c r="L20" i="1" a="1"/>
  <c r="L20" i="1" s="1"/>
  <c r="D46" i="1"/>
  <c r="P25" i="1" a="1"/>
  <c r="P25" i="1" s="1"/>
  <c r="M23" i="1" a="1"/>
  <c r="M23" i="1" s="1"/>
  <c r="Q23" i="1" s="1" a="1"/>
  <c r="Q23" i="1" s="1"/>
  <c r="M3" i="1" a="1"/>
  <c r="M3" i="1" s="1"/>
  <c r="Q3" i="1" s="1" a="1"/>
  <c r="Q3" i="1" s="1"/>
  <c r="P20" i="1" a="1"/>
  <c r="P20" i="1" s="1"/>
  <c r="N25" i="1" a="1"/>
  <c r="N25" i="1" s="1"/>
  <c r="N20" i="1" a="1"/>
  <c r="N20" i="1" s="1"/>
  <c r="M36" i="1" a="1"/>
  <c r="M36" i="1" s="1"/>
  <c r="O36" i="1" s="1" a="1"/>
  <c r="O36" i="1" s="1"/>
  <c r="M9" i="1" a="1"/>
  <c r="M9" i="1" s="1"/>
  <c r="L5" i="1" a="1"/>
  <c r="L5" i="1" s="1"/>
  <c r="P5" i="1" s="1" a="1"/>
  <c r="P5" i="1" s="1"/>
  <c r="M25" i="1" a="1"/>
  <c r="M25" i="1" s="1"/>
  <c r="O25" i="1" s="1" a="1"/>
  <c r="O25" i="1" s="1"/>
  <c r="M5" i="1" a="1"/>
  <c r="M5" i="1" s="1"/>
  <c r="O5" i="1" s="1" a="1"/>
  <c r="O5" i="1" s="1"/>
  <c r="M34" i="1" a="1"/>
  <c r="M34" i="1" s="1"/>
  <c r="O34" i="1" s="1" a="1"/>
  <c r="O34" i="1" s="1"/>
  <c r="M38" i="1" a="1"/>
  <c r="M38" i="1" s="1"/>
  <c r="Q38" i="1" s="1" a="1"/>
  <c r="Q38" i="1" s="1"/>
  <c r="M28" i="1" a="1"/>
  <c r="M28" i="1" s="1"/>
  <c r="M8" i="1" a="1"/>
  <c r="M8" i="1" s="1"/>
  <c r="M27" i="1" a="1"/>
  <c r="M27" i="1" s="1"/>
  <c r="M7" i="1" a="1"/>
  <c r="M7" i="1" s="1"/>
  <c r="M2" i="1" a="1"/>
  <c r="M2" i="1" s="1"/>
  <c r="O2" i="1" s="1" a="1"/>
  <c r="O2" i="1" s="1"/>
  <c r="M21" i="1" a="1"/>
  <c r="M21" i="1" s="1"/>
  <c r="O21" i="1" s="1" a="1"/>
  <c r="O21" i="1" s="1"/>
  <c r="M39" i="1" a="1"/>
  <c r="M39" i="1" s="1"/>
  <c r="O39" i="1" s="1" a="1"/>
  <c r="O39" i="1" s="1"/>
  <c r="M19" i="1" a="1"/>
  <c r="M19" i="1" s="1"/>
  <c r="O19" i="1" s="1" a="1"/>
  <c r="O19" i="1" s="1"/>
  <c r="M18" i="1" a="1"/>
  <c r="M18" i="1" s="1"/>
  <c r="O18" i="1" s="1" a="1"/>
  <c r="O18" i="1" s="1"/>
  <c r="M37" i="1" a="1"/>
  <c r="M37" i="1" s="1"/>
  <c r="O37" i="1" s="1" a="1"/>
  <c r="O37" i="1" s="1"/>
  <c r="M17" i="1" a="1"/>
  <c r="M17" i="1" s="1"/>
  <c r="O17" i="1" s="1" a="1"/>
  <c r="O17" i="1" s="1"/>
  <c r="M16" i="1" a="1"/>
  <c r="M16" i="1" s="1"/>
  <c r="O16" i="1" s="1" a="1"/>
  <c r="O16" i="1" s="1"/>
  <c r="M13" i="1" a="1"/>
  <c r="M13" i="1" s="1"/>
  <c r="O13" i="1" s="1" a="1"/>
  <c r="O13" i="1" s="1"/>
  <c r="M40" i="1" a="1"/>
  <c r="M40" i="1" s="1"/>
  <c r="M20" i="1" a="1"/>
  <c r="M20" i="1" s="1"/>
  <c r="M32" i="1" a="1"/>
  <c r="M32" i="1" s="1"/>
  <c r="O32" i="1" s="1" a="1"/>
  <c r="O32" i="1" s="1"/>
  <c r="M11" i="1" a="1"/>
  <c r="M11" i="1" s="1"/>
  <c r="O11" i="1" s="1" a="1"/>
  <c r="O11" i="1" s="1"/>
  <c r="M15" i="1" a="1"/>
  <c r="M15" i="1" s="1"/>
  <c r="O15" i="1" s="1" a="1"/>
  <c r="O15" i="1" s="1"/>
  <c r="M35" i="1" a="1"/>
  <c r="M35" i="1" s="1"/>
  <c r="O35" i="1" s="1" a="1"/>
  <c r="O35" i="1" s="1"/>
  <c r="M14" i="1" a="1"/>
  <c r="M14" i="1" s="1"/>
  <c r="O14" i="1" s="1" a="1"/>
  <c r="O14" i="1" s="1"/>
  <c r="M12" i="1" a="1"/>
  <c r="M12" i="1" s="1"/>
  <c r="O12" i="1" s="1" a="1"/>
  <c r="O12" i="1" s="1"/>
  <c r="M26" i="1" a="1"/>
  <c r="M26" i="1" s="1"/>
  <c r="M6" i="1" a="1"/>
  <c r="M6" i="1" s="1"/>
  <c r="M29" i="1" a="1"/>
  <c r="M29" i="1" s="1"/>
  <c r="L40" i="1" a="1"/>
  <c r="L40" i="1" s="1"/>
  <c r="P40" i="1" s="1" a="1"/>
  <c r="P40" i="1" s="1"/>
  <c r="M24" i="1" a="1"/>
  <c r="M24" i="1" s="1"/>
  <c r="O24" i="1" s="1" a="1"/>
  <c r="O24" i="1" s="1"/>
  <c r="M4" i="1" a="1"/>
  <c r="M4" i="1" s="1"/>
  <c r="O4" i="1" s="1" a="1"/>
  <c r="O4" i="1" s="1"/>
  <c r="L15" i="1" a="1"/>
  <c r="L15" i="1" s="1"/>
  <c r="P15" i="1" s="1" a="1"/>
  <c r="P15" i="1" s="1"/>
  <c r="L14" i="1" a="1"/>
  <c r="L14" i="1" s="1"/>
  <c r="P14" i="1" s="1" a="1"/>
  <c r="P14" i="1" s="1"/>
  <c r="M22" i="1" a="1"/>
  <c r="M22" i="1" s="1"/>
  <c r="O22" i="1" s="1" a="1"/>
  <c r="O22" i="1" s="1"/>
  <c r="M33" i="1" a="1"/>
  <c r="M33" i="1" s="1"/>
  <c r="O33" i="1" s="1" a="1"/>
  <c r="O33" i="1" s="1"/>
  <c r="M31" i="1" a="1"/>
  <c r="M31" i="1" s="1"/>
  <c r="O31" i="1" s="1" a="1"/>
  <c r="O31" i="1" s="1"/>
  <c r="M30" i="1" a="1"/>
  <c r="M30" i="1" s="1"/>
  <c r="O30" i="1" s="1" a="1"/>
  <c r="O30" i="1" s="1"/>
  <c r="M10" i="1" a="1"/>
  <c r="M10" i="1" s="1"/>
  <c r="O10" i="1" s="1" a="1"/>
  <c r="O10" i="1" s="1"/>
  <c r="L6" i="1" a="1"/>
  <c r="L6" i="1" s="1"/>
  <c r="L35" i="1" a="1"/>
  <c r="L35" i="1" s="1"/>
  <c r="P35" i="1" s="1" a="1"/>
  <c r="P35" i="1" s="1"/>
  <c r="L34" i="1" a="1"/>
  <c r="L34" i="1" s="1"/>
  <c r="P34" i="1" s="1" a="1"/>
  <c r="P34" i="1" s="1"/>
  <c r="L8" i="1" a="1"/>
  <c r="L8" i="1" s="1"/>
  <c r="N8" i="1" s="1" a="1"/>
  <c r="N8" i="1" s="1"/>
  <c r="L36" i="1" a="1"/>
  <c r="L36" i="1" s="1"/>
  <c r="N36" i="1" s="1" a="1"/>
  <c r="N36" i="1" s="1"/>
  <c r="L16" i="1" a="1"/>
  <c r="L16" i="1" s="1"/>
  <c r="N16" i="1" s="1" a="1"/>
  <c r="N16" i="1" s="1"/>
  <c r="L29" i="1" a="1"/>
  <c r="L29" i="1" s="1"/>
  <c r="N29" i="1" s="1" a="1"/>
  <c r="N29" i="1" s="1"/>
  <c r="L26" i="1" a="1"/>
  <c r="L26" i="1" s="1"/>
  <c r="L24" i="1" a="1"/>
  <c r="L24" i="1" s="1"/>
  <c r="L4" i="1" a="1"/>
  <c r="L4" i="1" s="1"/>
  <c r="L31" i="1" a="1"/>
  <c r="L31" i="1" s="1"/>
  <c r="N31" i="1" s="1" a="1"/>
  <c r="N31" i="1" s="1"/>
  <c r="L11" i="1" a="1"/>
  <c r="L11" i="1" s="1"/>
  <c r="N11" i="1" s="1" a="1"/>
  <c r="N11" i="1" s="1"/>
  <c r="L9" i="1" a="1"/>
  <c r="L9" i="1" s="1"/>
  <c r="N9" i="1" s="1" a="1"/>
  <c r="N9" i="1" s="1"/>
  <c r="L32" i="1" a="1"/>
  <c r="L32" i="1" s="1"/>
  <c r="N32" i="1" s="1" a="1"/>
  <c r="N32" i="1" s="1"/>
  <c r="L12" i="1" a="1"/>
  <c r="L12" i="1" s="1"/>
  <c r="N12" i="1" s="1" a="1"/>
  <c r="N12" i="1" s="1"/>
  <c r="L22" i="1" a="1"/>
  <c r="L22" i="1" s="1"/>
  <c r="N22" i="1" s="1" a="1"/>
  <c r="N22" i="1" s="1"/>
  <c r="L2" i="1" a="1"/>
  <c r="L2" i="1" s="1"/>
  <c r="N2" i="1" s="1" a="1"/>
  <c r="N2" i="1" s="1"/>
  <c r="L39" i="1" a="1"/>
  <c r="L39" i="1" s="1"/>
  <c r="P39" i="1" s="1" a="1"/>
  <c r="P39" i="1" s="1"/>
  <c r="L19" i="1" a="1"/>
  <c r="L19" i="1" s="1"/>
  <c r="N19" i="1" s="1" a="1"/>
  <c r="N19" i="1" s="1"/>
  <c r="L10" i="1" a="1"/>
  <c r="L10" i="1" s="1"/>
  <c r="N10" i="1" s="1" a="1"/>
  <c r="N10" i="1" s="1"/>
  <c r="L3" i="1" a="1"/>
  <c r="L3" i="1" s="1"/>
  <c r="L38" i="1" a="1"/>
  <c r="L38" i="1" s="1"/>
  <c r="N38" i="1" s="1" a="1"/>
  <c r="N38" i="1" s="1"/>
  <c r="L18" i="1" a="1"/>
  <c r="L18" i="1" s="1"/>
  <c r="N18" i="1" s="1" a="1"/>
  <c r="N18" i="1" s="1"/>
  <c r="L37" i="1" a="1"/>
  <c r="L37" i="1" s="1"/>
  <c r="L17" i="1" a="1"/>
  <c r="L17" i="1" s="1"/>
  <c r="L23" i="1" a="1"/>
  <c r="L23" i="1" s="1"/>
  <c r="L21" i="1" a="1"/>
  <c r="L21" i="1" s="1"/>
  <c r="P21" i="1" s="1" a="1"/>
  <c r="P21" i="1" s="1"/>
  <c r="L33" i="1" a="1"/>
  <c r="L33" i="1" s="1"/>
  <c r="N33" i="1" s="1" a="1"/>
  <c r="N33" i="1" s="1"/>
  <c r="L13" i="1" a="1"/>
  <c r="L13" i="1" s="1"/>
  <c r="N13" i="1" s="1" a="1"/>
  <c r="N13" i="1" s="1"/>
  <c r="L30" i="1" a="1"/>
  <c r="L30" i="1" s="1"/>
  <c r="N30" i="1" s="1" a="1"/>
  <c r="N30" i="1" s="1"/>
  <c r="L28" i="1" a="1"/>
  <c r="L28" i="1" s="1"/>
  <c r="N28" i="1" s="1" a="1"/>
  <c r="N28" i="1" s="1"/>
  <c r="L7" i="1" a="1"/>
  <c r="L7" i="1" s="1"/>
  <c r="L27" i="1" a="1"/>
  <c r="L27" i="1" s="1"/>
  <c r="Q16" i="1" l="1" a="1"/>
  <c r="Q16" i="1" s="1"/>
  <c r="O3" i="1" a="1"/>
  <c r="O3" i="1" s="1"/>
  <c r="Q36" i="1" a="1"/>
  <c r="Q36" i="1" s="1"/>
  <c r="O38" i="1" a="1"/>
  <c r="O38" i="1" s="1"/>
  <c r="O23" i="1" a="1"/>
  <c r="O23" i="1" s="1"/>
  <c r="P28" i="1" a="1"/>
  <c r="P28" i="1" s="1"/>
  <c r="P29" i="1" a="1"/>
  <c r="P29" i="1" s="1"/>
  <c r="Q31" i="1" a="1"/>
  <c r="Q31" i="1" s="1"/>
  <c r="Q35" i="1" a="1"/>
  <c r="Q35" i="1" s="1"/>
  <c r="Q30" i="1" a="1"/>
  <c r="Q30" i="1" s="1"/>
  <c r="Q12" i="1" a="1"/>
  <c r="Q12" i="1" s="1"/>
  <c r="Q14" i="1" a="1"/>
  <c r="Q14" i="1" s="1"/>
  <c r="Q34" i="1" a="1"/>
  <c r="Q34" i="1" s="1"/>
  <c r="Q22" i="1" a="1"/>
  <c r="Q22" i="1" s="1"/>
  <c r="Q24" i="1" a="1"/>
  <c r="Q24" i="1" s="1"/>
  <c r="Q11" i="1" a="1"/>
  <c r="Q11" i="1" s="1"/>
  <c r="O9" i="1" a="1"/>
  <c r="O9" i="1" s="1"/>
  <c r="Q9" i="1" a="1"/>
  <c r="Q9" i="1" s="1"/>
  <c r="O40" i="1" a="1"/>
  <c r="O40" i="1" s="1"/>
  <c r="Q40" i="1" a="1"/>
  <c r="Q40" i="1" s="1"/>
  <c r="Q32" i="1" a="1"/>
  <c r="Q32" i="1" s="1"/>
  <c r="O20" i="1" a="1"/>
  <c r="O20" i="1" s="1"/>
  <c r="Q20" i="1" a="1"/>
  <c r="Q20" i="1" s="1"/>
  <c r="Q13" i="1" a="1"/>
  <c r="Q13" i="1" s="1"/>
  <c r="Q33" i="1" a="1"/>
  <c r="Q33" i="1" s="1"/>
  <c r="Q15" i="1" a="1"/>
  <c r="Q15" i="1" s="1"/>
  <c r="P8" i="1" a="1"/>
  <c r="P8" i="1" s="1"/>
  <c r="P10" i="1" a="1"/>
  <c r="P10" i="1" s="1"/>
  <c r="Q17" i="1" a="1"/>
  <c r="Q17" i="1" s="1"/>
  <c r="O29" i="1" a="1"/>
  <c r="O29" i="1" s="1"/>
  <c r="Q29" i="1" a="1"/>
  <c r="Q29" i="1" s="1"/>
  <c r="O7" i="1" a="1"/>
  <c r="O7" i="1" s="1"/>
  <c r="Q7" i="1" a="1"/>
  <c r="Q7" i="1" s="1"/>
  <c r="P32" i="1" a="1"/>
  <c r="P32" i="1" s="1"/>
  <c r="Q37" i="1" a="1"/>
  <c r="Q37" i="1" s="1"/>
  <c r="O6" i="1" a="1"/>
  <c r="O6" i="1" s="1"/>
  <c r="Q6" i="1" a="1"/>
  <c r="Q6" i="1" s="1"/>
  <c r="O27" i="1" a="1"/>
  <c r="O27" i="1" s="1"/>
  <c r="Q27" i="1" a="1"/>
  <c r="Q27" i="1" s="1"/>
  <c r="Q25" i="1" a="1"/>
  <c r="Q25" i="1" s="1"/>
  <c r="Q18" i="1" a="1"/>
  <c r="Q18" i="1" s="1"/>
  <c r="O26" i="1" a="1"/>
  <c r="O26" i="1" s="1"/>
  <c r="Q26" i="1" a="1"/>
  <c r="Q26" i="1" s="1"/>
  <c r="O8" i="1" a="1"/>
  <c r="O8" i="1" s="1"/>
  <c r="Q8" i="1" a="1"/>
  <c r="Q8" i="1" s="1"/>
  <c r="O28" i="1" a="1"/>
  <c r="O28" i="1" s="1"/>
  <c r="Q28" i="1" a="1"/>
  <c r="Q28" i="1" s="1"/>
  <c r="Q19" i="1" a="1"/>
  <c r="Q19" i="1" s="1"/>
  <c r="Q39" i="1" a="1"/>
  <c r="Q39" i="1" s="1"/>
  <c r="Q10" i="1" a="1"/>
  <c r="Q10" i="1" s="1"/>
  <c r="Q21" i="1" a="1"/>
  <c r="Q21" i="1" s="1"/>
  <c r="Q4" i="1" a="1"/>
  <c r="Q4" i="1" s="1"/>
  <c r="Q5" i="1" a="1"/>
  <c r="Q5" i="1" s="1"/>
  <c r="P11" i="1" a="1"/>
  <c r="P11" i="1" s="1"/>
  <c r="P30" i="1" a="1"/>
  <c r="P30" i="1" s="1"/>
  <c r="P38" i="1" a="1"/>
  <c r="P38" i="1" s="1"/>
  <c r="Q2" i="1" a="1"/>
  <c r="Q2" i="1" s="1"/>
  <c r="N24" i="1" a="1"/>
  <c r="N24" i="1" s="1"/>
  <c r="P24" i="1" a="1"/>
  <c r="P24" i="1" s="1"/>
  <c r="P16" i="1" a="1"/>
  <c r="P16" i="1" s="1"/>
  <c r="N17" i="1" a="1"/>
  <c r="N17" i="1" s="1"/>
  <c r="P17" i="1" a="1"/>
  <c r="P17" i="1" s="1"/>
  <c r="P2" i="1" a="1"/>
  <c r="P2" i="1" s="1"/>
  <c r="N26" i="1" a="1"/>
  <c r="N26" i="1" s="1"/>
  <c r="P26" i="1" a="1"/>
  <c r="P26" i="1" s="1"/>
  <c r="N23" i="1" a="1"/>
  <c r="N23" i="1" s="1"/>
  <c r="P23" i="1" a="1"/>
  <c r="P23" i="1" s="1"/>
  <c r="N37" i="1" a="1"/>
  <c r="N37" i="1" s="1"/>
  <c r="P37" i="1" a="1"/>
  <c r="P37" i="1" s="1"/>
  <c r="P19" i="1" a="1"/>
  <c r="P19" i="1" s="1"/>
  <c r="P13" i="1" a="1"/>
  <c r="P13" i="1" s="1"/>
  <c r="N39" i="1" a="1"/>
  <c r="N39" i="1" s="1"/>
  <c r="N3" i="1" a="1"/>
  <c r="N3" i="1" s="1"/>
  <c r="P3" i="1" a="1"/>
  <c r="P3" i="1" s="1"/>
  <c r="N6" i="1" a="1"/>
  <c r="N6" i="1" s="1"/>
  <c r="P6" i="1" a="1"/>
  <c r="P6" i="1" s="1"/>
  <c r="P9" i="1" a="1"/>
  <c r="P9" i="1" s="1"/>
  <c r="P33" i="1" a="1"/>
  <c r="P33" i="1" s="1"/>
  <c r="N27" i="1" a="1"/>
  <c r="N27" i="1" s="1"/>
  <c r="P27" i="1" a="1"/>
  <c r="P27" i="1" s="1"/>
  <c r="P22" i="1" a="1"/>
  <c r="P22" i="1" s="1"/>
  <c r="P36" i="1" a="1"/>
  <c r="P36" i="1" s="1"/>
  <c r="N7" i="1" a="1"/>
  <c r="N7" i="1" s="1"/>
  <c r="P7" i="1" a="1"/>
  <c r="P7" i="1" s="1"/>
  <c r="P18" i="1" a="1"/>
  <c r="P18" i="1" s="1"/>
  <c r="P31" i="1" a="1"/>
  <c r="P31" i="1" s="1"/>
  <c r="N4" i="1" a="1"/>
  <c r="N4" i="1" s="1"/>
  <c r="P4" i="1" a="1"/>
  <c r="P4" i="1" s="1"/>
  <c r="P12" i="1" a="1"/>
  <c r="P12" i="1" s="1"/>
  <c r="N35" i="1" a="1"/>
  <c r="N35" i="1" s="1"/>
  <c r="N14" i="1" a="1"/>
  <c r="N14" i="1" s="1"/>
  <c r="N15" i="1" a="1"/>
  <c r="N15" i="1" s="1"/>
  <c r="N40" i="1" a="1"/>
  <c r="N40" i="1" s="1"/>
  <c r="N34" i="1" a="1"/>
  <c r="N34" i="1" s="1"/>
  <c r="N5" i="1" a="1"/>
  <c r="N5" i="1" s="1"/>
  <c r="N21" i="1" a="1"/>
  <c r="N21" i="1" s="1"/>
  <c r="D47" i="1" l="1"/>
  <c r="D48" i="1" s="1"/>
  <c r="O43" i="1"/>
  <c r="Q43" i="1"/>
  <c r="D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<sst xmlns="http://schemas.openxmlformats.org/spreadsheetml/2006/main" count="322" uniqueCount="183">
  <si>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</si>
  <si>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</si>
  <si>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</si>
  <si>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</si>
  <si>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</si>
  <si>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</si>
  <si>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</si>
  <si>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</si>
  <si>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</si>
  <si>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</si>
  <si>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</si>
  <si>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</si>
  <si>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</si>
  <si>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</si>
  <si>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</si>
  <si>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</si>
  <si>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</si>
  <si>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</si>
  <si>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</si>
  <si>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</si>
  <si>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</si>
  <si>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</si>
  <si>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</si>
  <si>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</si>
  <si>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</si>
  <si>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</si>
  <si>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</si>
  <si>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</si>
  <si>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</si>
  <si>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</si>
  <si>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</si>
  <si>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</si>
  <si>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</si>
  <si>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</si>
  <si>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</si>
  <si>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</si>
  <si>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</si>
  <si>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</si>
  <si>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</si>
  <si>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</si>
  <si>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</si>
  <si>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</si>
  <si>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</si>
  <si>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</si>
  <si>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</si>
  <si>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</si>
  <si>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</si>
  <si>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</si>
  <si>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</si>
  <si>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</si>
  <si>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</si>
  <si>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</si>
  <si>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</si>
  <si>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</si>
  <si>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</si>
  <si>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</si>
  <si>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</si>
  <si>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</si>
  <si>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</si>
  <si>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</si>
  <si>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</si>
  <si>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</si>
  <si>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</si>
  <si>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</si>
  <si>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</si>
  <si>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</si>
  <si>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</si>
  <si>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</si>
  <si>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</si>
  <si>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</si>
  <si>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</si>
  <si>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</si>
  <si>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</si>
  <si>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</si>
  <si>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</si>
  <si>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</si>
  <si>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</si>
  <si>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</si>
  <si>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</si>
  <si>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</si>
  <si>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</si>
  <si>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</si>
  <si>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</si>
  <si>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</si>
  <si>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</si>
  <si>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</si>
  <si>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</si>
  <si>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</si>
  <si>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</si>
  <si>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</si>
  <si>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</si>
  <si>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</si>
  <si>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</si>
  <si>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</si>
  <si>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</si>
  <si>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</si>
  <si>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</si>
  <si>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</si>
  <si>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</si>
  <si>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</si>
  <si>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</si>
  <si>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</si>
  <si>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</si>
  <si>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</si>
  <si>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</si>
  <si>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</si>
  <si>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</si>
  <si>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</si>
  <si>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</si>
  <si>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</si>
  <si>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</si>
  <si>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</si>
  <si>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</si>
  <si>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</si>
  <si>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</si>
  <si>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</si>
  <si>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</si>
  <si>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</si>
  <si>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</si>
  <si>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</si>
  <si>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</si>
  <si>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</si>
  <si>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</si>
  <si>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</si>
  <si>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</si>
  <si>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</si>
  <si>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</si>
  <si>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</si>
  <si>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</si>
  <si>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</si>
  <si>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</si>
  <si>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</si>
  <si>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</si>
  <si>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</si>
  <si>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</si>
  <si>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</si>
  <si>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</si>
  <si>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</si>
  <si>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</si>
  <si>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</si>
  <si>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</si>
  <si>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</si>
  <si>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</si>
  <si>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</si>
  <si>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</si>
  <si>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</si>
  <si>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</si>
  <si>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</si>
  <si>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</si>
  <si>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</si>
  <si>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</si>
  <si>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</si>
  <si>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</si>
  <si>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</si>
  <si>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</si>
  <si>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</si>
  <si>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</si>
  <si>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INR</t>
  </si>
  <si>
    <t>budget-mil</t>
  </si>
  <si>
    <t>revenue-mil</t>
  </si>
  <si>
    <t>revenue INR</t>
  </si>
  <si>
    <t>Total Budget (INR millions)</t>
  </si>
  <si>
    <t>budget USD</t>
  </si>
  <si>
    <t>revenue USD</t>
  </si>
  <si>
    <t>Total movies</t>
  </si>
  <si>
    <t>Total bollywood movies</t>
  </si>
  <si>
    <t xml:space="preserve">% bollywood movies </t>
  </si>
  <si>
    <t>Total INR revenue</t>
  </si>
  <si>
    <t>Total revenue USD</t>
  </si>
  <si>
    <t>Total bollywood movie revenue</t>
  </si>
  <si>
    <t>Avg bollywood movie revenue</t>
  </si>
  <si>
    <t>Key Metrics</t>
  </si>
  <si>
    <t>Marvel Consolidated P &amp; L</t>
  </si>
  <si>
    <t>Revenue</t>
  </si>
  <si>
    <t>Budget</t>
  </si>
  <si>
    <t>Profit/Loss</t>
  </si>
  <si>
    <t>Profit / Loss %</t>
  </si>
  <si>
    <t>Market Share %</t>
  </si>
  <si>
    <t>Target</t>
  </si>
  <si>
    <t>Actuals - Target</t>
  </si>
  <si>
    <t>Actuals - Target %</t>
  </si>
  <si>
    <t xml:space="preserve">Note: Values may seem different from what you saw in the video. This is the updated file. </t>
  </si>
  <si>
    <t xml:space="preserve">Total Revenue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</si>
</sst>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 [$₹-4009]\ * #,##0_ ;_ [$₹-4009]\ * \-#,##0_ ;_ [$₹-4009]\ * &quot;-&quot;??_ ;_ @_ "/>
    <numFmt numFmtId="166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5" fontId="0" fillId="0" borderId="0" xfId="0" applyNumberFormat="1"/>
    <xf numFmtId="166" fontId="0" fillId="0" borderId="0" xfId="0" applyNumberFormat="1"/>
    <xf numFmtId="0" fontId="0" fillId="3" borderId="0" xfId="0" applyFill="1"/>
    <xf numFmtId="164" fontId="0" fillId="0" borderId="0" xfId="2" applyFont="1"/>
    <xf numFmtId="164" fontId="0" fillId="0" borderId="0" xfId="0" applyNumberFormat="1"/>
    <xf numFmtId="9" fontId="0" fillId="0" borderId="0" xfId="0" applyNumberFormat="1"/>
    <xf numFmtId="0" fontId="3" fillId="0" borderId="0" xfId="0" applyFont="1"/>
    <xf numFmtId="9" fontId="0" fillId="0" borderId="0" xfId="1" applyNumberFormat="1" applyFont="1"/>
  </cellXfs>
  <cellStyles count="3">
    <cellStyle name="Currency" xfId="2" builtinId="4"/>
    <cellStyle name="Normal" xfId="0" builtinId="0"/>
    <cellStyle name="Percent" xfId="1" builtinId="5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9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8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7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6">
      <calculatedColumnFormula array="1">_xlfn.XLOOKUP(Movies[[#This Row],[movie_id]:[movie_id]],Financials[[#All],[movie_id]:[movie_id]],Financials[[#All],[currency]],"Not Available",0)</calculatedColumnFormula>
    </tableColumn>
    <tableColumn id="20" xr3:uid="{4B64FAFE-42F6-4EC8-99B7-A009AD1A7185}" name="budget-mil" dataDxfId="15">
      <calculatedColumnFormula array="1">IF(Movies[[#This Row],[unit]:[unit]]="Billions",Movies[[#This Row],[budget]]*1000,Movies[[#This Row],[budget]])</calculatedColumnFormula>
    </tableColumn>
    <tableColumn id="21" xr3:uid="{3E0B27FD-DF7E-4BD8-B0E9-C37F2191AEFB}" name="revenue-mil" dataDxfId="14">
      <calculatedColumnFormula array="1">IF(Movies[[#This Row],[unit]:[unit]]="Billions",Movies[[#This Row],[revenue]]*1000,Movies[[#This Row],[revenue]])</calculatedColumnFormula>
    </tableColumn>
    <tableColumn id="22" xr3:uid="{D57F75EA-9D78-438F-920D-A25DE5BE1F5C}" name="budget INR" dataDxfId="13">
      <calculatedColumnFormula array="1">IF(Movies[[#This Row],[currency]:[currency]]="USD",Movies[[#This Row],[budget-mil]]*80,Movies[[#This Row],[budget-mil]])</calculatedColumnFormula>
    </tableColumn>
    <tableColumn id="23" xr3:uid="{53212545-2E62-4511-8125-674047750A63}" name="revenue INR" dataDxfId="12">
      <calculatedColumnFormula array="1">IF(Movies[[#This Row],[currency]:[currency]]="USD",Movies[[#This Row],[revenue-mil]]*80,Movies[[#This Row],[revenue-mil]])</calculatedColumnFormula>
    </tableColumn>
    <tableColumn id="24" xr3:uid="{AD6EBB63-E1E5-4C4A-B824-9F571C35F870}" name="budget USD" dataDxfId="11">
      <calculatedColumnFormula array="1">IF(Movies[[#This Row],[currency]:[currency]]="INR",Movies[[#This Row],[budget-mil]]/80,Movies[[#This Row],[budget-mil]])</calculatedColumnFormula>
    </tableColumn>
    <tableColumn id="25" xr3:uid="{9097AD2C-C71A-4204-BAB8-1EFD5DA4CA09}" name="revenue USD" dataDxfId="10">
      <calculatedColumnFormula array="1">IF(Movies[[#This Row],[currency]:[currency]]="INR",Movies[[#This Row],[revenue-mil]]/80,Movies[[#This Row],[revenue-mil]])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9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opLeftCell="O30" zoomScale="175" zoomScaleNormal="175" workbookViewId="0">
      <selection activeCell="Q3" sqref="Q3:Q38"/>
    </sheetView>
  </sheetViews>
  <sheetFormatPr defaultRowHeight="14.4" x14ac:dyDescent="0.3"/>
  <cols>
    <col min="1" max="1" width="9" customWidth="1"/>
    <col min="2" max="2" width="21.5546875" customWidth="1"/>
    <col min="3" max="3" width="32.109375" customWidth="1"/>
    <col min="4" max="4" width="27.33203125" customWidth="1"/>
    <col min="5" max="5" width="6.109375" customWidth="1"/>
    <col min="6" max="6" width="14.44140625" customWidth="1"/>
    <col min="7" max="7" width="19.6640625" customWidth="1"/>
    <col min="8" max="8" width="9.6640625" customWidth="1"/>
    <col min="9" max="9" width="9.5546875" customWidth="1"/>
    <col min="10" max="10" width="7.5546875" customWidth="1"/>
    <col min="11" max="11" width="9.5546875" customWidth="1"/>
    <col min="12" max="12" width="14.5546875" customWidth="1"/>
    <col min="13" max="13" width="22.88671875" customWidth="1"/>
    <col min="14" max="14" width="14.5546875" customWidth="1"/>
    <col min="15" max="15" width="16.44140625" customWidth="1"/>
    <col min="16" max="16" width="17.33203125" customWidth="1"/>
    <col min="17" max="17" width="17.6640625" customWidth="1"/>
  </cols>
  <sheetData>
    <row r="1" spans="1:1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158</v>
      </c>
      <c r="M1" s="1" t="s">
        <v>159</v>
      </c>
      <c r="N1" s="1" t="s">
        <v>157</v>
      </c>
      <c r="O1" s="1" t="s">
        <v>160</v>
      </c>
      <c r="P1" s="1" t="s">
        <v>162</v>
      </c>
      <c r="Q1" s="1" t="s">
        <v>163</v>
      </c>
    </row>
    <row r="2" spans="1:17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cm="1">
        <f t="array" ref="L2">IF(Movies[[#This Row],[unit]:[unit]]="Billions",Movies[[#This Row],[budget]]*1000,Movies[[#This Row],[budget]])</f>
        <v>1000</v>
      </c>
      <c r="M2" cm="1">
        <f t="array" ref="M2">IF(Movies[[#This Row],[unit]:[unit]]="Billions",Movies[[#This Row],[revenue]]*1000,Movies[[#This Row],[revenue]])</f>
        <v>12500</v>
      </c>
      <c r="N2" cm="1">
        <f t="array" ref="N2">IF(Movies[[#This Row],[currency]:[currency]]="USD",Movies[[#This Row],[budget-mil]]*80,Movies[[#This Row],[budget-mil]])</f>
        <v>1000</v>
      </c>
      <c r="O2" cm="1">
        <f t="array" ref="O2">IF(Movies[[#This Row],[currency]:[currency]]="USD",Movies[[#This Row],[revenue-mil]]*80,Movies[[#This Row],[revenue-mil]])</f>
        <v>12500</v>
      </c>
      <c r="P2" cm="1">
        <f t="array" ref="P2">IF(Movies[[#This Row],[currency]:[currency]]="INR",Movies[[#This Row],[budget-mil]]/80,Movies[[#This Row],[budget-mil]])</f>
        <v>12.5</v>
      </c>
      <c r="Q2" cm="1">
        <f t="array" ref="Q2">IF(Movies[[#This Row],[currency]:[currency]]="INR",Movies[[#This Row],[revenue-mil]]/80,Movies[[#This Row],[revenue-mil]])</f>
        <v>156.25</v>
      </c>
    </row>
    <row r="3" spans="1:17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cm="1">
        <f t="array" ref="L3">IF(Movies[[#This Row],[unit]:[unit]]="Billions",Movies[[#This Row],[budget]]*1000,Movies[[#This Row],[budget]])</f>
        <v>200</v>
      </c>
      <c r="M3" cm="1">
        <f t="array" ref="M3">IF(Movies[[#This Row],[unit]:[unit]]="Billions",Movies[[#This Row],[revenue]]*1000,Movies[[#This Row],[revenue]])</f>
        <v>954.8</v>
      </c>
      <c r="N3" cm="1">
        <f t="array" ref="N3">IF(Movies[[#This Row],[currency]:[currency]]="USD",Movies[[#This Row],[budget-mil]]*80,Movies[[#This Row],[budget-mil]])</f>
        <v>16000</v>
      </c>
      <c r="O3" cm="1">
        <f t="array" ref="O3">IF(Movies[[#This Row],[currency]:[currency]]="USD",Movies[[#This Row],[revenue-mil]]*80,Movies[[#This Row],[revenue-mil]])</f>
        <v>76384</v>
      </c>
      <c r="P3" cm="1">
        <f t="array" ref="P3">IF(Movies[[#This Row],[currency]:[currency]]="INR",Movies[[#This Row],[budget-mil]]/80,Movies[[#This Row],[budget-mil]])</f>
        <v>200</v>
      </c>
      <c r="Q3" cm="1">
        <f t="array" ref="Q3">IF(Movies[[#This Row],[currency]:[currency]]="INR",Movies[[#This Row],[revenue-mil]]/80,Movies[[#This Row],[revenue-mil]])</f>
        <v>954.8</v>
      </c>
    </row>
    <row r="4" spans="1:17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cm="1">
        <f t="array" ref="L4">IF(Movies[[#This Row],[unit]:[unit]]="Billions",Movies[[#This Row],[budget]]*1000,Movies[[#This Row],[budget]])</f>
        <v>165</v>
      </c>
      <c r="M4" cm="1">
        <f t="array" ref="M4">IF(Movies[[#This Row],[unit]:[unit]]="Billions",Movies[[#This Row],[revenue]]*1000,Movies[[#This Row],[revenue]])</f>
        <v>644.79999999999995</v>
      </c>
      <c r="N4" cm="1">
        <f t="array" ref="N4">IF(Movies[[#This Row],[currency]:[currency]]="USD",Movies[[#This Row],[budget-mil]]*80,Movies[[#This Row],[budget-mil]])</f>
        <v>13200</v>
      </c>
      <c r="O4" cm="1">
        <f t="array" ref="O4">IF(Movies[[#This Row],[currency]:[currency]]="USD",Movies[[#This Row],[revenue-mil]]*80,Movies[[#This Row],[revenue-mil]])</f>
        <v>51584</v>
      </c>
      <c r="P4" cm="1">
        <f t="array" ref="P4">IF(Movies[[#This Row],[currency]:[currency]]="INR",Movies[[#This Row],[budget-mil]]/80,Movies[[#This Row],[budget-mil]])</f>
        <v>165</v>
      </c>
      <c r="Q4" cm="1">
        <f t="array" ref="Q4">IF(Movies[[#This Row],[currency]:[currency]]="INR",Movies[[#This Row],[revenue-mil]]/80,Movies[[#This Row],[revenue-mil]])</f>
        <v>644.79999999999995</v>
      </c>
    </row>
    <row r="5" spans="1:17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cm="1">
        <f t="array" ref="L5">IF(Movies[[#This Row],[unit]:[unit]]="Billions",Movies[[#This Row],[budget]]*1000,Movies[[#This Row],[budget]])</f>
        <v>180</v>
      </c>
      <c r="M5" cm="1">
        <f t="array" ref="M5">IF(Movies[[#This Row],[unit]:[unit]]="Billions",Movies[[#This Row],[revenue]]*1000,Movies[[#This Row],[revenue]])</f>
        <v>854</v>
      </c>
      <c r="N5" cm="1">
        <f t="array" ref="N5">IF(Movies[[#This Row],[currency]:[currency]]="USD",Movies[[#This Row],[budget-mil]]*80,Movies[[#This Row],[budget-mil]])</f>
        <v>14400</v>
      </c>
      <c r="O5" cm="1">
        <f t="array" ref="O5">IF(Movies[[#This Row],[currency]:[currency]]="USD",Movies[[#This Row],[revenue-mil]]*80,Movies[[#This Row],[revenue-mil]])</f>
        <v>68320</v>
      </c>
      <c r="P5" cm="1">
        <f t="array" ref="P5">IF(Movies[[#This Row],[currency]:[currency]]="INR",Movies[[#This Row],[budget-mil]]/80,Movies[[#This Row],[budget-mil]])</f>
        <v>180</v>
      </c>
      <c r="Q5" cm="1">
        <f t="array" ref="Q5">IF(Movies[[#This Row],[currency]:[currency]]="INR",Movies[[#This Row],[revenue-mil]]/80,Movies[[#This Row],[revenue-mil]])</f>
        <v>854</v>
      </c>
    </row>
    <row r="6" spans="1:17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cm="1">
        <f t="array" ref="L6">IF(Movies[[#This Row],[unit]:[unit]]="Billions",Movies[[#This Row],[budget]]*1000,Movies[[#This Row],[budget]])</f>
        <v>250</v>
      </c>
      <c r="M6" cm="1">
        <f t="array" ref="M6">IF(Movies[[#This Row],[unit]:[unit]]="Billions",Movies[[#This Row],[revenue]]*1000,Movies[[#This Row],[revenue]])</f>
        <v>670</v>
      </c>
      <c r="N6" cm="1">
        <f t="array" ref="N6">IF(Movies[[#This Row],[currency]:[currency]]="USD",Movies[[#This Row],[budget-mil]]*80,Movies[[#This Row],[budget-mil]])</f>
        <v>20000</v>
      </c>
      <c r="O6" cm="1">
        <f t="array" ref="O6">IF(Movies[[#This Row],[currency]:[currency]]="USD",Movies[[#This Row],[revenue-mil]]*80,Movies[[#This Row],[revenue-mil]])</f>
        <v>53600</v>
      </c>
      <c r="P6" cm="1">
        <f t="array" ref="P6">IF(Movies[[#This Row],[currency]:[currency]]="INR",Movies[[#This Row],[budget-mil]]/80,Movies[[#This Row],[budget-mil]])</f>
        <v>250</v>
      </c>
      <c r="Q6" cm="1">
        <f t="array" ref="Q6">IF(Movies[[#This Row],[currency]:[currency]]="INR",Movies[[#This Row],[revenue-mil]]/80,Movies[[#This Row],[revenue-mil]])</f>
        <v>670</v>
      </c>
    </row>
    <row r="7" spans="1:17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 cm="1">
        <f t="array" ref="L7">IF(Movies[[#This Row],[unit]:[unit]]="Billions",Movies[[#This Row],[budget]]*1000,Movies[[#This Row],[budget]])</f>
        <v>Not Available</v>
      </c>
      <c r="M7" t="str" cm="1">
        <f t="array" ref="M7">IF(Movies[[#This Row],[unit]:[unit]]="Billions",Movies[[#This Row],[revenue]]*1000,Movies[[#This Row],[revenue]])</f>
        <v>Not Available</v>
      </c>
      <c r="N7" t="str" cm="1">
        <f t="array" ref="N7">IF(Movies[[#This Row],[currency]:[currency]]="USD",Movies[[#This Row],[budget-mil]]*80,Movies[[#This Row],[budget-mil]])</f>
        <v>Not Available</v>
      </c>
      <c r="O7" t="str" cm="1">
        <f t="array" ref="O7">IF(Movies[[#This Row],[currency]:[currency]]="USD",Movies[[#This Row],[revenue-mil]]*80,Movies[[#This Row],[revenue-mil]])</f>
        <v>Not Available</v>
      </c>
      <c r="P7" t="str" cm="1">
        <f t="array" ref="P7">IF(Movies[[#This Row],[currency]:[currency]]="INR",Movies[[#This Row],[budget-mil]]/80,Movies[[#This Row],[budget-mil]])</f>
        <v>Not Available</v>
      </c>
      <c r="Q7" t="str" cm="1">
        <f t="array" ref="Q7">IF(Movies[[#This Row],[currency]:[currency]]="INR",Movies[[#This Row],[revenue-mil]]/80,Movies[[#This Row],[revenue-mil]])</f>
        <v>Not Available</v>
      </c>
    </row>
    <row r="8" spans="1:17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cm="1">
        <f t="array" ref="L8">IF(Movies[[#This Row],[unit]:[unit]]="Billions",Movies[[#This Row],[budget]]*1000,Movies[[#This Row],[budget]])</f>
        <v>400</v>
      </c>
      <c r="M8" cm="1">
        <f t="array" ref="M8">IF(Movies[[#This Row],[unit]:[unit]]="Billions",Movies[[#This Row],[revenue]]*1000,Movies[[#This Row],[revenue]])</f>
        <v>2000</v>
      </c>
      <c r="N8" cm="1">
        <f t="array" ref="N8">IF(Movies[[#This Row],[currency]:[currency]]="USD",Movies[[#This Row],[budget-mil]]*80,Movies[[#This Row],[budget-mil]])</f>
        <v>400</v>
      </c>
      <c r="O8" cm="1">
        <f t="array" ref="O8">IF(Movies[[#This Row],[currency]:[currency]]="USD",Movies[[#This Row],[revenue-mil]]*80,Movies[[#This Row],[revenue-mil]])</f>
        <v>2000</v>
      </c>
      <c r="P8" cm="1">
        <f t="array" ref="P8">IF(Movies[[#This Row],[currency]:[currency]]="INR",Movies[[#This Row],[budget-mil]]/80,Movies[[#This Row],[budget-mil]])</f>
        <v>5</v>
      </c>
      <c r="Q8" cm="1">
        <f t="array" ref="Q8">IF(Movies[[#This Row],[currency]:[currency]]="INR",Movies[[#This Row],[revenue-mil]]/80,Movies[[#This Row],[revenue-mil]])</f>
        <v>25</v>
      </c>
    </row>
    <row r="9" spans="1:17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cm="1">
        <f t="array" ref="L9">IF(Movies[[#This Row],[unit]:[unit]]="Billions",Movies[[#This Row],[budget]]*1000,Movies[[#This Row],[budget]])</f>
        <v>550</v>
      </c>
      <c r="M9" cm="1">
        <f t="array" ref="M9">IF(Movies[[#This Row],[unit]:[unit]]="Billions",Movies[[#This Row],[revenue]]*1000,Movies[[#This Row],[revenue]])</f>
        <v>4000</v>
      </c>
      <c r="N9" cm="1">
        <f t="array" ref="N9">IF(Movies[[#This Row],[currency]:[currency]]="USD",Movies[[#This Row],[budget-mil]]*80,Movies[[#This Row],[budget-mil]])</f>
        <v>550</v>
      </c>
      <c r="O9" cm="1">
        <f t="array" ref="O9">IF(Movies[[#This Row],[currency]:[currency]]="USD",Movies[[#This Row],[revenue-mil]]*80,Movies[[#This Row],[revenue-mil]])</f>
        <v>4000</v>
      </c>
      <c r="P9" cm="1">
        <f t="array" ref="P9">IF(Movies[[#This Row],[currency]:[currency]]="INR",Movies[[#This Row],[budget-mil]]/80,Movies[[#This Row],[budget-mil]])</f>
        <v>6.875</v>
      </c>
      <c r="Q9" cm="1">
        <f t="array" ref="Q9">IF(Movies[[#This Row],[currency]:[currency]]="INR",Movies[[#This Row],[revenue-mil]]/80,Movies[[#This Row],[revenue-mil]])</f>
        <v>50</v>
      </c>
    </row>
    <row r="10" spans="1:17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 cm="1">
        <f t="array" ref="L10">IF(Movies[[#This Row],[unit]:[unit]]="Billions",Movies[[#This Row],[budget]]*1000,Movies[[#This Row],[budget]])</f>
        <v>390</v>
      </c>
      <c r="M10" cm="1">
        <f t="array" ref="M10">IF(Movies[[#This Row],[unit]:[unit]]="Billions",Movies[[#This Row],[revenue]]*1000,Movies[[#This Row],[revenue]])</f>
        <v>1360</v>
      </c>
      <c r="N10" cm="1">
        <f t="array" ref="N10">IF(Movies[[#This Row],[currency]:[currency]]="USD",Movies[[#This Row],[budget-mil]]*80,Movies[[#This Row],[budget-mil]])</f>
        <v>390</v>
      </c>
      <c r="O10" cm="1">
        <f t="array" ref="O10">IF(Movies[[#This Row],[currency]:[currency]]="USD",Movies[[#This Row],[revenue-mil]]*80,Movies[[#This Row],[revenue-mil]])</f>
        <v>1360</v>
      </c>
      <c r="P10" cm="1">
        <f t="array" ref="P10">IF(Movies[[#This Row],[currency]:[currency]]="INR",Movies[[#This Row],[budget-mil]]/80,Movies[[#This Row],[budget-mil]])</f>
        <v>4.875</v>
      </c>
      <c r="Q10" cm="1">
        <f t="array" ref="Q10">IF(Movies[[#This Row],[currency]:[currency]]="INR",Movies[[#This Row],[revenue-mil]]/80,Movies[[#This Row],[revenue-mil]])</f>
        <v>17</v>
      </c>
    </row>
    <row r="11" spans="1:17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 cm="1">
        <f t="array" ref="L11">IF(Movies[[#This Row],[unit]:[unit]]="Billions",Movies[[#This Row],[budget]]*1000,Movies[[#This Row],[budget]])</f>
        <v>1400</v>
      </c>
      <c r="M11" cm="1">
        <f t="array" ref="M11">IF(Movies[[#This Row],[unit]:[unit]]="Billions",Movies[[#This Row],[revenue]]*1000,Movies[[#This Row],[revenue]])</f>
        <v>3500</v>
      </c>
      <c r="N11" cm="1">
        <f t="array" ref="N11">IF(Movies[[#This Row],[currency]:[currency]]="USD",Movies[[#This Row],[budget-mil]]*80,Movies[[#This Row],[budget-mil]])</f>
        <v>1400</v>
      </c>
      <c r="O11" cm="1">
        <f t="array" ref="O11">IF(Movies[[#This Row],[currency]:[currency]]="USD",Movies[[#This Row],[revenue-mil]]*80,Movies[[#This Row],[revenue-mil]])</f>
        <v>3500</v>
      </c>
      <c r="P11" cm="1">
        <f t="array" ref="P11">IF(Movies[[#This Row],[currency]:[currency]]="INR",Movies[[#This Row],[budget-mil]]/80,Movies[[#This Row],[budget-mil]])</f>
        <v>17.5</v>
      </c>
      <c r="Q11" cm="1">
        <f t="array" ref="Q11">IF(Movies[[#This Row],[currency]:[currency]]="INR",Movies[[#This Row],[revenue-mil]]/80,Movies[[#This Row],[revenue-mil]])</f>
        <v>43.75</v>
      </c>
    </row>
    <row r="12" spans="1:17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cm="1">
        <f t="array" ref="L12">IF(Movies[[#This Row],[unit]:[unit]]="Billions",Movies[[#This Row],[budget]]*1000,Movies[[#This Row],[budget]])</f>
        <v>25</v>
      </c>
      <c r="M12" cm="1">
        <f t="array" ref="M12">IF(Movies[[#This Row],[unit]:[unit]]="Billions",Movies[[#This Row],[revenue]]*1000,Movies[[#This Row],[revenue]])</f>
        <v>73.3</v>
      </c>
      <c r="N12" cm="1">
        <f t="array" ref="N12">IF(Movies[[#This Row],[currency]:[currency]]="USD",Movies[[#This Row],[budget-mil]]*80,Movies[[#This Row],[budget-mil]])</f>
        <v>2000</v>
      </c>
      <c r="O12" cm="1">
        <f t="array" ref="O12">IF(Movies[[#This Row],[currency]:[currency]]="USD",Movies[[#This Row],[revenue-mil]]*80,Movies[[#This Row],[revenue-mil]])</f>
        <v>5864</v>
      </c>
      <c r="P12" cm="1">
        <f t="array" ref="P12">IF(Movies[[#This Row],[currency]:[currency]]="INR",Movies[[#This Row],[budget-mil]]/80,Movies[[#This Row],[budget-mil]])</f>
        <v>25</v>
      </c>
      <c r="Q12" cm="1">
        <f t="array" ref="Q12">IF(Movies[[#This Row],[currency]:[currency]]="INR",Movies[[#This Row],[revenue-mil]]/80,Movies[[#This Row],[revenue-mil]])</f>
        <v>73.3</v>
      </c>
    </row>
    <row r="13" spans="1:17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 cm="1">
        <f t="array" ref="L13">IF(Movies[[#This Row],[unit]:[unit]]="Billions",Movies[[#This Row],[budget]]*1000,Movies[[#This Row],[budget]])</f>
        <v>Not Available</v>
      </c>
      <c r="M13" t="str" cm="1">
        <f t="array" ref="M13">IF(Movies[[#This Row],[unit]:[unit]]="Billions",Movies[[#This Row],[revenue]]*1000,Movies[[#This Row],[revenue]])</f>
        <v>Not Available</v>
      </c>
      <c r="N13" t="str" cm="1">
        <f t="array" ref="N13">IF(Movies[[#This Row],[currency]:[currency]]="USD",Movies[[#This Row],[budget-mil]]*80,Movies[[#This Row],[budget-mil]])</f>
        <v>Not Available</v>
      </c>
      <c r="O13" t="str" cm="1">
        <f t="array" ref="O13">IF(Movies[[#This Row],[currency]:[currency]]="USD",Movies[[#This Row],[revenue-mil]]*80,Movies[[#This Row],[revenue-mil]])</f>
        <v>Not Available</v>
      </c>
      <c r="P13" t="str" cm="1">
        <f t="array" ref="P13">IF(Movies[[#This Row],[currency]:[currency]]="INR",Movies[[#This Row],[budget-mil]]/80,Movies[[#This Row],[budget-mil]])</f>
        <v>Not Available</v>
      </c>
      <c r="Q13" t="str" cm="1">
        <f t="array" ref="Q13">IF(Movies[[#This Row],[currency]:[currency]]="INR",Movies[[#This Row],[revenue-mil]]/80,Movies[[#This Row],[revenue-mil]])</f>
        <v>Not Available</v>
      </c>
    </row>
    <row r="14" spans="1:17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 cm="1">
        <f t="array" ref="L14">IF(Movies[[#This Row],[unit]:[unit]]="Billions",Movies[[#This Row],[budget]]*1000,Movies[[#This Row],[budget]])</f>
        <v>165</v>
      </c>
      <c r="M14" cm="1">
        <f t="array" ref="M14">IF(Movies[[#This Row],[unit]:[unit]]="Billions",Movies[[#This Row],[revenue]]*1000,Movies[[#This Row],[revenue]])</f>
        <v>701.8</v>
      </c>
      <c r="N14" cm="1">
        <f t="array" ref="N14">IF(Movies[[#This Row],[currency]:[currency]]="USD",Movies[[#This Row],[budget-mil]]*80,Movies[[#This Row],[budget-mil]])</f>
        <v>13200</v>
      </c>
      <c r="O14" cm="1">
        <f t="array" ref="O14">IF(Movies[[#This Row],[currency]:[currency]]="USD",Movies[[#This Row],[revenue-mil]]*80,Movies[[#This Row],[revenue-mil]])</f>
        <v>56144</v>
      </c>
      <c r="P14" cm="1">
        <f t="array" ref="P14">IF(Movies[[#This Row],[currency]:[currency]]="INR",Movies[[#This Row],[budget-mil]]/80,Movies[[#This Row],[budget-mil]])</f>
        <v>165</v>
      </c>
      <c r="Q14" cm="1">
        <f t="array" ref="Q14">IF(Movies[[#This Row],[currency]:[currency]]="INR",Movies[[#This Row],[revenue-mil]]/80,Movies[[#This Row],[revenue-mil]])</f>
        <v>701.8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cm="1">
        <f t="array" ref="L15">IF(Movies[[#This Row],[unit]:[unit]]="Billions",Movies[[#This Row],[budget]]*1000,Movies[[#This Row],[budget]])</f>
        <v>55</v>
      </c>
      <c r="M15" cm="1">
        <f t="array" ref="M15">IF(Movies[[#This Row],[unit]:[unit]]="Billions",Movies[[#This Row],[revenue]]*1000,Movies[[#This Row],[revenue]])</f>
        <v>307.10000000000002</v>
      </c>
      <c r="N15" cm="1">
        <f t="array" ref="N15">IF(Movies[[#This Row],[currency]:[currency]]="USD",Movies[[#This Row],[budget-mil]]*80,Movies[[#This Row],[budget-mil]])</f>
        <v>4400</v>
      </c>
      <c r="O15" cm="1">
        <f t="array" ref="O15">IF(Movies[[#This Row],[currency]:[currency]]="USD",Movies[[#This Row],[revenue-mil]]*80,Movies[[#This Row],[revenue-mil]])</f>
        <v>24568</v>
      </c>
      <c r="P15" cm="1">
        <f t="array" ref="P15">IF(Movies[[#This Row],[currency]:[currency]]="INR",Movies[[#This Row],[budget-mil]]/80,Movies[[#This Row],[budget-mil]])</f>
        <v>55</v>
      </c>
      <c r="Q15" cm="1">
        <f t="array" ref="Q15">IF(Movies[[#This Row],[currency]:[currency]]="INR",Movies[[#This Row],[revenue-mil]]/80,Movies[[#This Row],[revenue-mil]])</f>
        <v>307.10000000000002</v>
      </c>
    </row>
    <row r="16" spans="1:17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 cm="1">
        <f t="array" ref="L16">IF(Movies[[#This Row],[unit]:[unit]]="Billions",Movies[[#This Row],[budget]]*1000,Movies[[#This Row],[budget]])</f>
        <v>103</v>
      </c>
      <c r="M16" cm="1">
        <f t="array" ref="M16">IF(Movies[[#This Row],[unit]:[unit]]="Billions",Movies[[#This Row],[revenue]]*1000,Movies[[#This Row],[revenue]])</f>
        <v>460.5</v>
      </c>
      <c r="N16" cm="1">
        <f t="array" ref="N16">IF(Movies[[#This Row],[currency]:[currency]]="USD",Movies[[#This Row],[budget-mil]]*80,Movies[[#This Row],[budget-mil]])</f>
        <v>8240</v>
      </c>
      <c r="O16" cm="1">
        <f t="array" ref="O16">IF(Movies[[#This Row],[currency]:[currency]]="USD",Movies[[#This Row],[revenue-mil]]*80,Movies[[#This Row],[revenue-mil]])</f>
        <v>36840</v>
      </c>
      <c r="P16" cm="1">
        <f t="array" ref="P16">IF(Movies[[#This Row],[currency]:[currency]]="INR",Movies[[#This Row],[budget-mil]]/80,Movies[[#This Row],[budget-mil]])</f>
        <v>103</v>
      </c>
      <c r="Q16" cm="1">
        <f t="array" ref="Q16">IF(Movies[[#This Row],[currency]:[currency]]="INR",Movies[[#This Row],[revenue-mil]]/80,Movies[[#This Row],[revenue-mil]])</f>
        <v>460.5</v>
      </c>
    </row>
    <row r="17" spans="1:17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 cm="1">
        <f t="array" ref="L17">IF(Movies[[#This Row],[unit]:[unit]]="Billions",Movies[[#This Row],[budget]]*1000,Movies[[#This Row],[budget]])</f>
        <v>200</v>
      </c>
      <c r="M17" cm="1">
        <f t="array" ref="M17">IF(Movies[[#This Row],[unit]:[unit]]="Billions",Movies[[#This Row],[revenue]]*1000,Movies[[#This Row],[revenue]])</f>
        <v>2202</v>
      </c>
      <c r="N17" cm="1">
        <f t="array" ref="N17">IF(Movies[[#This Row],[currency]:[currency]]="USD",Movies[[#This Row],[budget-mil]]*80,Movies[[#This Row],[budget-mil]])</f>
        <v>16000</v>
      </c>
      <c r="O17" cm="1">
        <f t="array" ref="O17">IF(Movies[[#This Row],[currency]:[currency]]="USD",Movies[[#This Row],[revenue-mil]]*80,Movies[[#This Row],[revenue-mil]])</f>
        <v>176160</v>
      </c>
      <c r="P17" cm="1">
        <f t="array" ref="P17">IF(Movies[[#This Row],[currency]:[currency]]="INR",Movies[[#This Row],[budget-mil]]/80,Movies[[#This Row],[budget-mil]])</f>
        <v>200</v>
      </c>
      <c r="Q17" cm="1">
        <f t="array" ref="Q17">IF(Movies[[#This Row],[currency]:[currency]]="INR",Movies[[#This Row],[revenue-mil]]/80,Movies[[#This Row],[revenue-mil]])</f>
        <v>2202</v>
      </c>
    </row>
    <row r="18" spans="1:17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 cm="1">
        <f t="array" ref="L18">IF(Movies[[#This Row],[unit]:[unit]]="Billions",Movies[[#This Row],[budget]]*1000,Movies[[#This Row],[budget]])</f>
        <v>3.18</v>
      </c>
      <c r="M18" cm="1">
        <f t="array" ref="M18">IF(Movies[[#This Row],[unit]:[unit]]="Billions",Movies[[#This Row],[revenue]]*1000,Movies[[#This Row],[revenue]])</f>
        <v>3.3</v>
      </c>
      <c r="N18" cm="1">
        <f t="array" ref="N18">IF(Movies[[#This Row],[currency]:[currency]]="USD",Movies[[#This Row],[budget-mil]]*80,Movies[[#This Row],[budget-mil]])</f>
        <v>254.4</v>
      </c>
      <c r="O18" cm="1">
        <f t="array" ref="O18">IF(Movies[[#This Row],[currency]:[currency]]="USD",Movies[[#This Row],[revenue-mil]]*80,Movies[[#This Row],[revenue-mil]])</f>
        <v>264</v>
      </c>
      <c r="P18" cm="1">
        <f t="array" ref="P18">IF(Movies[[#This Row],[currency]:[currency]]="INR",Movies[[#This Row],[budget-mil]]/80,Movies[[#This Row],[budget-mil]])</f>
        <v>3.18</v>
      </c>
      <c r="Q18" cm="1">
        <f t="array" ref="Q18">IF(Movies[[#This Row],[currency]:[currency]]="INR",Movies[[#This Row],[revenue-mil]]/80,Movies[[#This Row],[revenue-mil]])</f>
        <v>3.3</v>
      </c>
    </row>
    <row r="19" spans="1:17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 cm="1">
        <f t="array" ref="L19">IF(Movies[[#This Row],[unit]:[unit]]="Billions",Movies[[#This Row],[budget]]*1000,Movies[[#This Row],[budget]])</f>
        <v>237</v>
      </c>
      <c r="M19" cm="1">
        <f t="array" ref="M19">IF(Movies[[#This Row],[unit]:[unit]]="Billions",Movies[[#This Row],[revenue]]*1000,Movies[[#This Row],[revenue]])</f>
        <v>2847</v>
      </c>
      <c r="N19" cm="1">
        <f t="array" ref="N19">IF(Movies[[#This Row],[currency]:[currency]]="USD",Movies[[#This Row],[budget-mil]]*80,Movies[[#This Row],[budget-mil]])</f>
        <v>18960</v>
      </c>
      <c r="O19" cm="1">
        <f t="array" ref="O19">IF(Movies[[#This Row],[currency]:[currency]]="USD",Movies[[#This Row],[revenue-mil]]*80,Movies[[#This Row],[revenue-mil]])</f>
        <v>227760</v>
      </c>
      <c r="P19" cm="1">
        <f t="array" ref="P19">IF(Movies[[#This Row],[currency]:[currency]]="INR",Movies[[#This Row],[budget-mil]]/80,Movies[[#This Row],[budget-mil]])</f>
        <v>237</v>
      </c>
      <c r="Q19" cm="1">
        <f t="array" ref="Q19">IF(Movies[[#This Row],[currency]:[currency]]="INR",Movies[[#This Row],[revenue-mil]]/80,Movies[[#This Row],[revenue-mil]])</f>
        <v>2847</v>
      </c>
    </row>
    <row r="20" spans="1:17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 cm="1">
        <f t="array" ref="L20">IF(Movies[[#This Row],[unit]:[unit]]="Billions",Movies[[#This Row],[budget]]*1000,Movies[[#This Row],[budget]])</f>
        <v>7.2</v>
      </c>
      <c r="M20" cm="1">
        <f t="array" ref="M20">IF(Movies[[#This Row],[unit]:[unit]]="Billions",Movies[[#This Row],[revenue]]*1000,Movies[[#This Row],[revenue]])</f>
        <v>291</v>
      </c>
      <c r="N20" cm="1">
        <f t="array" ref="N20">IF(Movies[[#This Row],[currency]:[currency]]="USD",Movies[[#This Row],[budget-mil]]*80,Movies[[#This Row],[budget-mil]])</f>
        <v>576</v>
      </c>
      <c r="O20" cm="1">
        <f t="array" ref="O20">IF(Movies[[#This Row],[currency]:[currency]]="USD",Movies[[#This Row],[revenue-mil]]*80,Movies[[#This Row],[revenue-mil]])</f>
        <v>23280</v>
      </c>
      <c r="P20" cm="1">
        <f t="array" ref="P20">IF(Movies[[#This Row],[currency]:[currency]]="INR",Movies[[#This Row],[budget-mil]]/80,Movies[[#This Row],[budget-mil]])</f>
        <v>7.2</v>
      </c>
      <c r="Q20" cm="1">
        <f t="array" ref="Q20">IF(Movies[[#This Row],[currency]:[currency]]="INR",Movies[[#This Row],[revenue-mil]]/80,Movies[[#This Row],[revenue-mil]])</f>
        <v>291</v>
      </c>
    </row>
    <row r="21" spans="1:17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 cm="1">
        <f t="array" ref="L21">IF(Movies[[#This Row],[unit]:[unit]]="Billions",Movies[[#This Row],[budget]]*1000,Movies[[#This Row],[budget]])</f>
        <v>185</v>
      </c>
      <c r="M21" cm="1">
        <f t="array" ref="M21">IF(Movies[[#This Row],[unit]:[unit]]="Billions",Movies[[#This Row],[revenue]]*1000,Movies[[#This Row],[revenue]])</f>
        <v>1006</v>
      </c>
      <c r="N21" cm="1">
        <f t="array" ref="N21">IF(Movies[[#This Row],[currency]:[currency]]="USD",Movies[[#This Row],[budget-mil]]*80,Movies[[#This Row],[budget-mil]])</f>
        <v>14800</v>
      </c>
      <c r="O21" cm="1">
        <f t="array" ref="O21">IF(Movies[[#This Row],[currency]:[currency]]="USD",Movies[[#This Row],[revenue-mil]]*80,Movies[[#This Row],[revenue-mil]])</f>
        <v>80480</v>
      </c>
      <c r="P21" cm="1">
        <f t="array" ref="P21">IF(Movies[[#This Row],[currency]:[currency]]="INR",Movies[[#This Row],[budget-mil]]/80,Movies[[#This Row],[budget-mil]])</f>
        <v>185</v>
      </c>
      <c r="Q21" cm="1">
        <f t="array" ref="Q21">IF(Movies[[#This Row],[currency]:[currency]]="INR",Movies[[#This Row],[revenue-mil]]/80,Movies[[#This Row],[revenue-mil]])</f>
        <v>1006</v>
      </c>
    </row>
    <row r="22" spans="1:17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cm="1">
        <f t="array" ref="L22">IF(Movies[[#This Row],[unit]:[unit]]="Billions",Movies[[#This Row],[budget]]*1000,Movies[[#This Row],[budget]])</f>
        <v>22</v>
      </c>
      <c r="M22" cm="1">
        <f t="array" ref="M22">IF(Movies[[#This Row],[unit]:[unit]]="Billions",Movies[[#This Row],[revenue]]*1000,Movies[[#This Row],[revenue]])</f>
        <v>322.2</v>
      </c>
      <c r="N22" cm="1">
        <f t="array" ref="N22">IF(Movies[[#This Row],[currency]:[currency]]="USD",Movies[[#This Row],[budget-mil]]*80,Movies[[#This Row],[budget-mil]])</f>
        <v>1760</v>
      </c>
      <c r="O22" cm="1">
        <f t="array" ref="O22">IF(Movies[[#This Row],[currency]:[currency]]="USD",Movies[[#This Row],[revenue-mil]]*80,Movies[[#This Row],[revenue-mil]])</f>
        <v>25776</v>
      </c>
      <c r="P22" cm="1">
        <f t="array" ref="P22">IF(Movies[[#This Row],[currency]:[currency]]="INR",Movies[[#This Row],[budget-mil]]/80,Movies[[#This Row],[budget-mil]])</f>
        <v>22</v>
      </c>
      <c r="Q22" cm="1">
        <f t="array" ref="Q22">IF(Movies[[#This Row],[currency]:[currency]]="INR",Movies[[#This Row],[revenue-mil]]/80,Movies[[#This Row],[revenue-mil]])</f>
        <v>322.2</v>
      </c>
    </row>
    <row r="23" spans="1:17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 cm="1">
        <f t="array" ref="L23">IF(Movies[[#This Row],[unit]:[unit]]="Billions",Movies[[#This Row],[budget]]*1000,Movies[[#This Row],[budget]])</f>
        <v>63</v>
      </c>
      <c r="M23" cm="1">
        <f t="array" ref="M23">IF(Movies[[#This Row],[unit]:[unit]]="Billions",Movies[[#This Row],[revenue]]*1000,Movies[[#This Row],[revenue]])</f>
        <v>1046</v>
      </c>
      <c r="N23" cm="1">
        <f t="array" ref="N23">IF(Movies[[#This Row],[currency]:[currency]]="USD",Movies[[#This Row],[budget-mil]]*80,Movies[[#This Row],[budget-mil]])</f>
        <v>5040</v>
      </c>
      <c r="O23" cm="1">
        <f t="array" ref="O23">IF(Movies[[#This Row],[currency]:[currency]]="USD",Movies[[#This Row],[revenue-mil]]*80,Movies[[#This Row],[revenue-mil]])</f>
        <v>83680</v>
      </c>
      <c r="P23" cm="1">
        <f t="array" ref="P23">IF(Movies[[#This Row],[currency]:[currency]]="INR",Movies[[#This Row],[budget-mil]]/80,Movies[[#This Row],[budget-mil]])</f>
        <v>63</v>
      </c>
      <c r="Q23" cm="1">
        <f t="array" ref="Q23">IF(Movies[[#This Row],[currency]:[currency]]="INR",Movies[[#This Row],[revenue-mil]]/80,Movies[[#This Row],[revenue-mil]])</f>
        <v>1046</v>
      </c>
    </row>
    <row r="24" spans="1:17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 cm="1">
        <f t="array" ref="L24">IF(Movies[[#This Row],[unit]:[unit]]="Billions",Movies[[#This Row],[budget]]*1000,Movies[[#This Row],[budget]])</f>
        <v>15.5</v>
      </c>
      <c r="M24" cm="1">
        <f t="array" ref="M24">IF(Movies[[#This Row],[unit]:[unit]]="Billions",Movies[[#This Row],[revenue]]*1000,Movies[[#This Row],[revenue]])</f>
        <v>263.10000000000002</v>
      </c>
      <c r="N24" cm="1">
        <f t="array" ref="N24">IF(Movies[[#This Row],[currency]:[currency]]="USD",Movies[[#This Row],[budget-mil]]*80,Movies[[#This Row],[budget-mil]])</f>
        <v>1240</v>
      </c>
      <c r="O24" cm="1">
        <f t="array" ref="O24">IF(Movies[[#This Row],[currency]:[currency]]="USD",Movies[[#This Row],[revenue-mil]]*80,Movies[[#This Row],[revenue-mil]])</f>
        <v>21048</v>
      </c>
      <c r="P24" cm="1">
        <f t="array" ref="P24">IF(Movies[[#This Row],[currency]:[currency]]="INR",Movies[[#This Row],[budget-mil]]/80,Movies[[#This Row],[budget-mil]])</f>
        <v>15.5</v>
      </c>
      <c r="Q24" cm="1">
        <f t="array" ref="Q24">IF(Movies[[#This Row],[currency]:[currency]]="INR",Movies[[#This Row],[revenue-mil]]/80,Movies[[#This Row],[revenue-mil]])</f>
        <v>263.10000000000002</v>
      </c>
    </row>
    <row r="25" spans="1:17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 cm="1">
        <f t="array" ref="L25">IF(Movies[[#This Row],[unit]:[unit]]="Billions",Movies[[#This Row],[budget]]*1000,Movies[[#This Row],[budget]])</f>
        <v>400</v>
      </c>
      <c r="M25" cm="1">
        <f t="array" ref="M25">IF(Movies[[#This Row],[unit]:[unit]]="Billions",Movies[[#This Row],[revenue]]*1000,Movies[[#This Row],[revenue]])</f>
        <v>2798</v>
      </c>
      <c r="N25" cm="1">
        <f t="array" ref="N25">IF(Movies[[#This Row],[currency]:[currency]]="USD",Movies[[#This Row],[budget-mil]]*80,Movies[[#This Row],[budget-mil]])</f>
        <v>32000</v>
      </c>
      <c r="O25" cm="1">
        <f t="array" ref="O25">IF(Movies[[#This Row],[currency]:[currency]]="USD",Movies[[#This Row],[revenue-mil]]*80,Movies[[#This Row],[revenue-mil]])</f>
        <v>223840</v>
      </c>
      <c r="P25" cm="1">
        <f t="array" ref="P25">IF(Movies[[#This Row],[currency]:[currency]]="INR",Movies[[#This Row],[budget-mil]]/80,Movies[[#This Row],[budget-mil]])</f>
        <v>400</v>
      </c>
      <c r="Q25" cm="1">
        <f t="array" ref="Q25">IF(Movies[[#This Row],[currency]:[currency]]="INR",Movies[[#This Row],[revenue-mil]]/80,Movies[[#This Row],[revenue-mil]])</f>
        <v>2798</v>
      </c>
    </row>
    <row r="26" spans="1:17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 cm="1">
        <f t="array" ref="L26">IF(Movies[[#This Row],[unit]:[unit]]="Billions",Movies[[#This Row],[budget]]*1000,Movies[[#This Row],[budget]])</f>
        <v>400</v>
      </c>
      <c r="M26" cm="1">
        <f t="array" ref="M26">IF(Movies[[#This Row],[unit]:[unit]]="Billions",Movies[[#This Row],[revenue]]*1000,Movies[[#This Row],[revenue]])</f>
        <v>2048</v>
      </c>
      <c r="N26" cm="1">
        <f t="array" ref="N26">IF(Movies[[#This Row],[currency]:[currency]]="USD",Movies[[#This Row],[budget-mil]]*80,Movies[[#This Row],[budget-mil]])</f>
        <v>32000</v>
      </c>
      <c r="O26" cm="1">
        <f t="array" ref="O26">IF(Movies[[#This Row],[currency]:[currency]]="USD",Movies[[#This Row],[revenue-mil]]*80,Movies[[#This Row],[revenue-mil]])</f>
        <v>163840</v>
      </c>
      <c r="P26" cm="1">
        <f t="array" ref="P26">IF(Movies[[#This Row],[currency]:[currency]]="INR",Movies[[#This Row],[budget-mil]]/80,Movies[[#This Row],[budget-mil]])</f>
        <v>400</v>
      </c>
      <c r="Q26" cm="1">
        <f t="array" ref="Q26">IF(Movies[[#This Row],[currency]:[currency]]="INR",Movies[[#This Row],[revenue-mil]]/80,Movies[[#This Row],[revenue-mil]])</f>
        <v>2048</v>
      </c>
    </row>
    <row r="27" spans="1:17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cm="1">
        <f t="array" ref="L27">IF(Movies[[#This Row],[unit]:[unit]]="Billions",Movies[[#This Row],[budget]]*1000,Movies[[#This Row],[budget]])</f>
        <v>70</v>
      </c>
      <c r="M27" cm="1">
        <f t="array" ref="M27">IF(Movies[[#This Row],[unit]:[unit]]="Billions",Movies[[#This Row],[revenue]]*1000,Movies[[#This Row],[revenue]])</f>
        <v>100</v>
      </c>
      <c r="N27" cm="1">
        <f t="array" ref="N27">IF(Movies[[#This Row],[currency]:[currency]]="USD",Movies[[#This Row],[budget-mil]]*80,Movies[[#This Row],[budget-mil]])</f>
        <v>70</v>
      </c>
      <c r="O27" cm="1">
        <f t="array" ref="O27">IF(Movies[[#This Row],[currency]:[currency]]="USD",Movies[[#This Row],[revenue-mil]]*80,Movies[[#This Row],[revenue-mil]])</f>
        <v>100</v>
      </c>
      <c r="P27" cm="1">
        <f t="array" ref="P27">IF(Movies[[#This Row],[currency]:[currency]]="INR",Movies[[#This Row],[budget-mil]]/80,Movies[[#This Row],[budget-mil]])</f>
        <v>0.875</v>
      </c>
      <c r="Q27" cm="1">
        <f t="array" ref="Q27">IF(Movies[[#This Row],[currency]:[currency]]="INR",Movies[[#This Row],[revenue-mil]]/80,Movies[[#This Row],[revenue-mil]])</f>
        <v>1.25</v>
      </c>
    </row>
    <row r="28" spans="1:17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 cm="1">
        <f t="array" ref="L28">IF(Movies[[#This Row],[unit]:[unit]]="Billions",Movies[[#This Row],[budget]]*1000,Movies[[#This Row],[budget]])</f>
        <v>120</v>
      </c>
      <c r="M28" cm="1">
        <f t="array" ref="M28">IF(Movies[[#This Row],[unit]:[unit]]="Billions",Movies[[#This Row],[revenue]]*1000,Movies[[#This Row],[revenue]])</f>
        <v>1350</v>
      </c>
      <c r="N28" cm="1">
        <f t="array" ref="N28">IF(Movies[[#This Row],[currency]:[currency]]="USD",Movies[[#This Row],[budget-mil]]*80,Movies[[#This Row],[budget-mil]])</f>
        <v>120</v>
      </c>
      <c r="O28" cm="1">
        <f t="array" ref="O28">IF(Movies[[#This Row],[currency]:[currency]]="USD",Movies[[#This Row],[revenue-mil]]*80,Movies[[#This Row],[revenue-mil]])</f>
        <v>1350</v>
      </c>
      <c r="P28" cm="1">
        <f t="array" ref="P28">IF(Movies[[#This Row],[currency]:[currency]]="INR",Movies[[#This Row],[budget-mil]]/80,Movies[[#This Row],[budget-mil]])</f>
        <v>1.5</v>
      </c>
      <c r="Q28" cm="1">
        <f t="array" ref="Q28">IF(Movies[[#This Row],[currency]:[currency]]="INR",Movies[[#This Row],[revenue-mil]]/80,Movies[[#This Row],[revenue-mil]])</f>
        <v>16.875</v>
      </c>
    </row>
    <row r="29" spans="1:17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 cm="1">
        <f t="array" ref="L29">IF(Movies[[#This Row],[unit]:[unit]]="Billions",Movies[[#This Row],[budget]]*1000,Movies[[#This Row],[budget]])</f>
        <v>100</v>
      </c>
      <c r="M29" cm="1">
        <f t="array" ref="M29">IF(Movies[[#This Row],[unit]:[unit]]="Billions",Movies[[#This Row],[revenue]]*1000,Movies[[#This Row],[revenue]])</f>
        <v>410</v>
      </c>
      <c r="N29" cm="1">
        <f t="array" ref="N29">IF(Movies[[#This Row],[currency]:[currency]]="USD",Movies[[#This Row],[budget-mil]]*80,Movies[[#This Row],[budget-mil]])</f>
        <v>100</v>
      </c>
      <c r="O29" cm="1">
        <f t="array" ref="O29">IF(Movies[[#This Row],[currency]:[currency]]="USD",Movies[[#This Row],[revenue-mil]]*80,Movies[[#This Row],[revenue-mil]])</f>
        <v>410</v>
      </c>
      <c r="P29" cm="1">
        <f t="array" ref="P29">IF(Movies[[#This Row],[currency]:[currency]]="INR",Movies[[#This Row],[budget-mil]]/80,Movies[[#This Row],[budget-mil]])</f>
        <v>1.25</v>
      </c>
      <c r="Q29" cm="1">
        <f t="array" ref="Q29">IF(Movies[[#This Row],[currency]:[currency]]="INR",Movies[[#This Row],[revenue-mil]]/80,Movies[[#This Row],[revenue-mil]])</f>
        <v>5.125</v>
      </c>
    </row>
    <row r="30" spans="1:17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cm="1">
        <f t="array" ref="L30">IF(Movies[[#This Row],[unit]:[unit]]="Billions",Movies[[#This Row],[budget]]*1000,Movies[[#This Row],[budget]])</f>
        <v>850</v>
      </c>
      <c r="M30" cm="1">
        <f t="array" ref="M30">IF(Movies[[#This Row],[unit]:[unit]]="Billions",Movies[[#This Row],[revenue]]*1000,Movies[[#This Row],[revenue]])</f>
        <v>8540</v>
      </c>
      <c r="N30" cm="1">
        <f t="array" ref="N30">IF(Movies[[#This Row],[currency]:[currency]]="USD",Movies[[#This Row],[budget-mil]]*80,Movies[[#This Row],[budget-mil]])</f>
        <v>850</v>
      </c>
      <c r="O30" cm="1">
        <f t="array" ref="O30">IF(Movies[[#This Row],[currency]:[currency]]="USD",Movies[[#This Row],[revenue-mil]]*80,Movies[[#This Row],[revenue-mil]])</f>
        <v>8540</v>
      </c>
      <c r="P30" cm="1">
        <f t="array" ref="P30">IF(Movies[[#This Row],[currency]:[currency]]="INR",Movies[[#This Row],[budget-mil]]/80,Movies[[#This Row],[budget-mil]])</f>
        <v>10.625</v>
      </c>
      <c r="Q30" cm="1">
        <f t="array" ref="Q30">IF(Movies[[#This Row],[currency]:[currency]]="INR",Movies[[#This Row],[revenue-mil]]/80,Movies[[#This Row],[revenue-mil]])</f>
        <v>106.75</v>
      </c>
    </row>
    <row r="31" spans="1:17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 cm="1">
        <f t="array" ref="L31">IF(Movies[[#This Row],[unit]:[unit]]="Billions",Movies[[#This Row],[budget]]*1000,Movies[[#This Row],[budget]])</f>
        <v>1000</v>
      </c>
      <c r="M31" cm="1">
        <f t="array" ref="M31">IF(Movies[[#This Row],[unit]:[unit]]="Billions",Movies[[#This Row],[revenue]]*1000,Movies[[#This Row],[revenue]])</f>
        <v>5900</v>
      </c>
      <c r="N31" cm="1">
        <f t="array" ref="N31">IF(Movies[[#This Row],[currency]:[currency]]="USD",Movies[[#This Row],[budget-mil]]*80,Movies[[#This Row],[budget-mil]])</f>
        <v>1000</v>
      </c>
      <c r="O31" cm="1">
        <f t="array" ref="O31">IF(Movies[[#This Row],[currency]:[currency]]="USD",Movies[[#This Row],[revenue-mil]]*80,Movies[[#This Row],[revenue-mil]])</f>
        <v>5900</v>
      </c>
      <c r="P31" cm="1">
        <f t="array" ref="P31">IF(Movies[[#This Row],[currency]:[currency]]="INR",Movies[[#This Row],[budget-mil]]/80,Movies[[#This Row],[budget-mil]])</f>
        <v>12.5</v>
      </c>
      <c r="Q31" cm="1">
        <f t="array" ref="Q31">IF(Movies[[#This Row],[currency]:[currency]]="INR",Movies[[#This Row],[revenue-mil]]/80,Movies[[#This Row],[revenue-mil]])</f>
        <v>73.75</v>
      </c>
    </row>
    <row r="32" spans="1:17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 cm="1">
        <f t="array" ref="L32">IF(Movies[[#This Row],[unit]:[unit]]="Billions",Movies[[#This Row],[budget]]*1000,Movies[[#This Row],[budget]])</f>
        <v>2000</v>
      </c>
      <c r="M32" cm="1">
        <f t="array" ref="M32">IF(Movies[[#This Row],[unit]:[unit]]="Billions",Movies[[#This Row],[revenue]]*1000,Movies[[#This Row],[revenue]])</f>
        <v>3600</v>
      </c>
      <c r="N32" cm="1">
        <f t="array" ref="N32">IF(Movies[[#This Row],[currency]:[currency]]="USD",Movies[[#This Row],[budget-mil]]*80,Movies[[#This Row],[budget-mil]])</f>
        <v>2000</v>
      </c>
      <c r="O32" cm="1">
        <f t="array" ref="O32">IF(Movies[[#This Row],[currency]:[currency]]="USD",Movies[[#This Row],[revenue-mil]]*80,Movies[[#This Row],[revenue-mil]])</f>
        <v>3600</v>
      </c>
      <c r="P32" cm="1">
        <f t="array" ref="P32">IF(Movies[[#This Row],[currency]:[currency]]="INR",Movies[[#This Row],[budget-mil]]/80,Movies[[#This Row],[budget-mil]])</f>
        <v>25</v>
      </c>
      <c r="Q32" cm="1">
        <f t="array" ref="Q32">IF(Movies[[#This Row],[currency]:[currency]]="INR",Movies[[#This Row],[revenue-mil]]/80,Movies[[#This Row],[revenue-mil]])</f>
        <v>45</v>
      </c>
    </row>
    <row r="33" spans="1:17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 cm="1">
        <f t="array" ref="L33">IF(Movies[[#This Row],[unit]:[unit]]="Billions",Movies[[#This Row],[budget]]*1000,Movies[[#This Row],[budget]])</f>
        <v>5500</v>
      </c>
      <c r="M33" cm="1">
        <f t="array" ref="M33">IF(Movies[[#This Row],[unit]:[unit]]="Billions",Movies[[#This Row],[revenue]]*1000,Movies[[#This Row],[revenue]])</f>
        <v>12000</v>
      </c>
      <c r="N33" cm="1">
        <f t="array" ref="N33">IF(Movies[[#This Row],[currency]:[currency]]="USD",Movies[[#This Row],[budget-mil]]*80,Movies[[#This Row],[budget-mil]])</f>
        <v>5500</v>
      </c>
      <c r="O33" cm="1">
        <f t="array" ref="O33">IF(Movies[[#This Row],[currency]:[currency]]="USD",Movies[[#This Row],[revenue-mil]]*80,Movies[[#This Row],[revenue-mil]])</f>
        <v>12000</v>
      </c>
      <c r="P33" cm="1">
        <f t="array" ref="P33">IF(Movies[[#This Row],[currency]:[currency]]="INR",Movies[[#This Row],[budget-mil]]/80,Movies[[#This Row],[budget-mil]])</f>
        <v>68.75</v>
      </c>
      <c r="Q33" cm="1">
        <f t="array" ref="Q33">IF(Movies[[#This Row],[currency]:[currency]]="INR",Movies[[#This Row],[revenue-mil]]/80,Movies[[#This Row],[revenue-mil]])</f>
        <v>150</v>
      </c>
    </row>
    <row r="34" spans="1:17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 cm="1">
        <f t="array" ref="L34">IF(Movies[[#This Row],[unit]:[unit]]="Billions",Movies[[#This Row],[budget]]*1000,Movies[[#This Row],[budget]])</f>
        <v>1800</v>
      </c>
      <c r="M34" cm="1">
        <f t="array" ref="M34">IF(Movies[[#This Row],[unit]:[unit]]="Billions",Movies[[#This Row],[revenue]]*1000,Movies[[#This Row],[revenue]])</f>
        <v>6500</v>
      </c>
      <c r="N34" cm="1">
        <f t="array" ref="N34">IF(Movies[[#This Row],[currency]:[currency]]="USD",Movies[[#This Row],[budget-mil]]*80,Movies[[#This Row],[budget-mil]])</f>
        <v>1800</v>
      </c>
      <c r="O34" cm="1">
        <f t="array" ref="O34">IF(Movies[[#This Row],[currency]:[currency]]="USD",Movies[[#This Row],[revenue-mil]]*80,Movies[[#This Row],[revenue-mil]])</f>
        <v>6500</v>
      </c>
      <c r="P34" cm="1">
        <f t="array" ref="P34">IF(Movies[[#This Row],[currency]:[currency]]="INR",Movies[[#This Row],[budget-mil]]/80,Movies[[#This Row],[budget-mil]])</f>
        <v>22.5</v>
      </c>
      <c r="Q34" cm="1">
        <f t="array" ref="Q34">IF(Movies[[#This Row],[currency]:[currency]]="INR",Movies[[#This Row],[revenue-mil]]/80,Movies[[#This Row],[revenue-mil]])</f>
        <v>81.25</v>
      </c>
    </row>
    <row r="35" spans="1:17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 cm="1">
        <f t="array" ref="L35">IF(Movies[[#This Row],[unit]:[unit]]="Billions",Movies[[#This Row],[budget]]*1000,Movies[[#This Row],[budget]])</f>
        <v>250</v>
      </c>
      <c r="M35" cm="1">
        <f t="array" ref="M35">IF(Movies[[#This Row],[unit]:[unit]]="Billions",Movies[[#This Row],[revenue]]*1000,Movies[[#This Row],[revenue]])</f>
        <v>3409</v>
      </c>
      <c r="N35" cm="1">
        <f t="array" ref="N35">IF(Movies[[#This Row],[currency]:[currency]]="USD",Movies[[#This Row],[budget-mil]]*80,Movies[[#This Row],[budget-mil]])</f>
        <v>250</v>
      </c>
      <c r="O35" cm="1">
        <f t="array" ref="O35">IF(Movies[[#This Row],[currency]:[currency]]="USD",Movies[[#This Row],[revenue-mil]]*80,Movies[[#This Row],[revenue-mil]])</f>
        <v>3409</v>
      </c>
      <c r="P35" cm="1">
        <f t="array" ref="P35">IF(Movies[[#This Row],[currency]:[currency]]="INR",Movies[[#This Row],[budget-mil]]/80,Movies[[#This Row],[budget-mil]])</f>
        <v>3.125</v>
      </c>
      <c r="Q35" cm="1">
        <f t="array" ref="Q35">IF(Movies[[#This Row],[currency]:[currency]]="INR",Movies[[#This Row],[revenue-mil]]/80,Movies[[#This Row],[revenue-mil]])</f>
        <v>42.612499999999997</v>
      </c>
    </row>
    <row r="36" spans="1:17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 cm="1">
        <f t="array" ref="L36">IF(Movies[[#This Row],[unit]:[unit]]="Billions",Movies[[#This Row],[budget]]*1000,Movies[[#This Row],[budget]])</f>
        <v>900</v>
      </c>
      <c r="M36" cm="1">
        <f t="array" ref="M36">IF(Movies[[#This Row],[unit]:[unit]]="Billions",Movies[[#This Row],[revenue]]*1000,Movies[[#This Row],[revenue]])</f>
        <v>11690</v>
      </c>
      <c r="N36" cm="1">
        <f t="array" ref="N36">IF(Movies[[#This Row],[currency]:[currency]]="USD",Movies[[#This Row],[budget-mil]]*80,Movies[[#This Row],[budget-mil]])</f>
        <v>900</v>
      </c>
      <c r="O36" cm="1">
        <f t="array" ref="O36">IF(Movies[[#This Row],[currency]:[currency]]="USD",Movies[[#This Row],[revenue-mil]]*80,Movies[[#This Row],[revenue-mil]])</f>
        <v>11690</v>
      </c>
      <c r="P36" cm="1">
        <f t="array" ref="P36">IF(Movies[[#This Row],[currency]:[currency]]="INR",Movies[[#This Row],[budget-mil]]/80,Movies[[#This Row],[budget-mil]])</f>
        <v>11.25</v>
      </c>
      <c r="Q36" cm="1">
        <f t="array" ref="Q36">IF(Movies[[#This Row],[currency]:[currency]]="INR",Movies[[#This Row],[revenue-mil]]/80,Movies[[#This Row],[revenue-mil]])</f>
        <v>146.125</v>
      </c>
    </row>
    <row r="37" spans="1:17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cm="1">
        <f t="array" ref="L37">IF(Movies[[#This Row],[unit]:[unit]]="Billions",Movies[[#This Row],[budget]]*1000,Movies[[#This Row],[budget]])</f>
        <v>216.7</v>
      </c>
      <c r="M37" cm="1">
        <f t="array" ref="M37">IF(Movies[[#This Row],[unit]:[unit]]="Billions",Movies[[#This Row],[revenue]]*1000,Movies[[#This Row],[revenue]])</f>
        <v>370.6</v>
      </c>
      <c r="N37" cm="1">
        <f t="array" ref="N37">IF(Movies[[#This Row],[currency]:[currency]]="USD",Movies[[#This Row],[budget-mil]]*80,Movies[[#This Row],[budget-mil]])</f>
        <v>17336</v>
      </c>
      <c r="O37" cm="1">
        <f t="array" ref="O37">IF(Movies[[#This Row],[currency]:[currency]]="USD",Movies[[#This Row],[revenue-mil]]*80,Movies[[#This Row],[revenue-mil]])</f>
        <v>29648</v>
      </c>
      <c r="P37" cm="1">
        <f t="array" ref="P37">IF(Movies[[#This Row],[currency]:[currency]]="INR",Movies[[#This Row],[budget-mil]]/80,Movies[[#This Row],[budget-mil]])</f>
        <v>216.7</v>
      </c>
      <c r="Q37" cm="1">
        <f t="array" ref="Q37">IF(Movies[[#This Row],[currency]:[currency]]="INR",Movies[[#This Row],[revenue-mil]]/80,Movies[[#This Row],[revenue-mil]])</f>
        <v>370.6</v>
      </c>
    </row>
    <row r="38" spans="1:17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cm="1">
        <f t="array" ref="L38">IF(Movies[[#This Row],[unit]:[unit]]="Billions",Movies[[#This Row],[budget]]*1000,Movies[[#This Row],[budget]])</f>
        <v>177</v>
      </c>
      <c r="M38" cm="1">
        <f t="array" ref="M38">IF(Movies[[#This Row],[unit]:[unit]]="Billions",Movies[[#This Row],[revenue]]*1000,Movies[[#This Row],[revenue]])</f>
        <v>714.4</v>
      </c>
      <c r="N38" cm="1">
        <f t="array" ref="N38">IF(Movies[[#This Row],[currency]:[currency]]="USD",Movies[[#This Row],[budget-mil]]*80,Movies[[#This Row],[budget-mil]])</f>
        <v>14160</v>
      </c>
      <c r="O38" cm="1">
        <f t="array" ref="O38">IF(Movies[[#This Row],[currency]:[currency]]="USD",Movies[[#This Row],[revenue-mil]]*80,Movies[[#This Row],[revenue-mil]])</f>
        <v>57152</v>
      </c>
      <c r="P38" cm="1">
        <f t="array" ref="P38">IF(Movies[[#This Row],[currency]:[currency]]="INR",Movies[[#This Row],[budget-mil]]/80,Movies[[#This Row],[budget-mil]])</f>
        <v>177</v>
      </c>
      <c r="Q38" cm="1">
        <f t="array" ref="Q38">IF(Movies[[#This Row],[currency]:[currency]]="INR",Movies[[#This Row],[revenue-mil]]/80,Movies[[#This Row],[revenue-mil]])</f>
        <v>714.4</v>
      </c>
    </row>
    <row r="39" spans="1:17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 cm="1">
        <f t="array" ref="L39">IF(Movies[[#This Row],[unit]:[unit]]="Billions",Movies[[#This Row],[budget]]*1000,Movies[[#This Row],[budget]])</f>
        <v>1800</v>
      </c>
      <c r="M39" cm="1">
        <f t="array" ref="M39">IF(Movies[[#This Row],[unit]:[unit]]="Billions",Movies[[#This Row],[revenue]]*1000,Movies[[#This Row],[revenue]])</f>
        <v>3100</v>
      </c>
      <c r="N39" cm="1">
        <f t="array" ref="N39">IF(Movies[[#This Row],[currency]:[currency]]="USD",Movies[[#This Row],[budget-mil]]*80,Movies[[#This Row],[budget-mil]])</f>
        <v>1800</v>
      </c>
      <c r="O39" cm="1">
        <f t="array" ref="O39">IF(Movies[[#This Row],[currency]:[currency]]="USD",Movies[[#This Row],[revenue-mil]]*80,Movies[[#This Row],[revenue-mil]])</f>
        <v>3100</v>
      </c>
      <c r="P39" cm="1">
        <f t="array" ref="P39">IF(Movies[[#This Row],[currency]:[currency]]="INR",Movies[[#This Row],[budget-mil]]/80,Movies[[#This Row],[budget-mil]])</f>
        <v>22.5</v>
      </c>
      <c r="Q39" cm="1">
        <f t="array" ref="Q39">IF(Movies[[#This Row],[currency]:[currency]]="INR",Movies[[#This Row],[revenue-mil]]/80,Movies[[#This Row],[revenue-mil]])</f>
        <v>38.75</v>
      </c>
    </row>
    <row r="40" spans="1:17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cm="1">
        <f t="array" ref="L40">IF(Movies[[#This Row],[unit]:[unit]]="Billions",Movies[[#This Row],[budget]]*1000,Movies[[#This Row],[budget]])</f>
        <v>500</v>
      </c>
      <c r="M40" cm="1">
        <f t="array" ref="M40">IF(Movies[[#This Row],[unit]:[unit]]="Billions",Movies[[#This Row],[revenue]]*1000,Movies[[#This Row],[revenue]])</f>
        <v>950</v>
      </c>
      <c r="N40" cm="1">
        <f t="array" ref="N40">IF(Movies[[#This Row],[currency]:[currency]]="USD",Movies[[#This Row],[budget-mil]]*80,Movies[[#This Row],[budget-mil]])</f>
        <v>500</v>
      </c>
      <c r="O40" cm="1">
        <f t="array" ref="O40">IF(Movies[[#This Row],[currency]:[currency]]="USD",Movies[[#This Row],[revenue-mil]]*80,Movies[[#This Row],[revenue-mil]])</f>
        <v>950</v>
      </c>
      <c r="P40" cm="1">
        <f t="array" ref="P40">IF(Movies[[#This Row],[currency]:[currency]]="INR",Movies[[#This Row],[budget-mil]]/80,Movies[[#This Row],[budget-mil]])</f>
        <v>6.25</v>
      </c>
      <c r="Q40" cm="1">
        <f t="array" ref="Q40">IF(Movies[[#This Row],[currency]:[currency]]="INR",Movies[[#This Row],[revenue-mil]]/80,Movies[[#This Row],[revenue-mil]])</f>
        <v>11.875</v>
      </c>
    </row>
    <row r="43" spans="1:17" x14ac:dyDescent="0.3">
      <c r="C43" s="3" t="s">
        <v>161</v>
      </c>
      <c r="D43">
        <f>SUM(Movies[budget INR])</f>
        <v>264196.40000000002</v>
      </c>
      <c r="N43" t="s">
        <v>167</v>
      </c>
      <c r="O43" s="7">
        <f>SUM(Movies[revenue INR])</f>
        <v>1567141</v>
      </c>
      <c r="P43" t="s">
        <v>168</v>
      </c>
      <c r="Q43" s="8">
        <f>SUM(Movies[revenue USD])</f>
        <v>19589.262500000001</v>
      </c>
    </row>
    <row r="44" spans="1:17" x14ac:dyDescent="0.3">
      <c r="C44" t="s">
        <v>164</v>
      </c>
      <c r="D44" s="5">
        <f>COUNT(Movies[[#All],[movie_id]])</f>
        <v>39</v>
      </c>
    </row>
    <row r="45" spans="1:17" x14ac:dyDescent="0.3">
      <c r="C45" t="s">
        <v>165</v>
      </c>
      <c r="D45">
        <f>COUNTIF(Movies[industry],"Bollywood")</f>
        <v>18</v>
      </c>
    </row>
    <row r="46" spans="1:17" x14ac:dyDescent="0.3">
      <c r="C46" t="s">
        <v>166</v>
      </c>
      <c r="D46" s="6">
        <f>D45/D44</f>
        <v>0.46153846153846156</v>
      </c>
    </row>
    <row r="47" spans="1:17" x14ac:dyDescent="0.3">
      <c r="C47" t="s">
        <v>169</v>
      </c>
      <c r="D47">
        <f>SUMIF(Movies[industry],"Bollywood",Movies[revenue INR])</f>
        <v>80909</v>
      </c>
    </row>
    <row r="48" spans="1:17" x14ac:dyDescent="0.3">
      <c r="C48" t="s">
        <v>170</v>
      </c>
      <c r="D48" s="4">
        <f>D47/D45</f>
        <v>4494.9444444444443</v>
      </c>
    </row>
  </sheetData>
  <conditionalFormatting sqref="A1:B1">
    <cfRule type="duplicateValues" dxfId="5" priority="5"/>
    <cfRule type="duplicateValues" dxfId="4" priority="6"/>
  </conditionalFormatting>
  <conditionalFormatting sqref="A2:B40">
    <cfRule type="duplicateValues" dxfId="3" priority="9"/>
    <cfRule type="duplicateValues" dxfId="2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3" zoomScale="160" zoomScaleNormal="160" workbookViewId="0">
      <selection activeCell="I28" sqref="I28"/>
    </sheetView>
  </sheetViews>
  <sheetFormatPr defaultRowHeight="14.4" x14ac:dyDescent="0.3"/>
  <cols>
    <col min="1" max="1" width="9.44140625" customWidth="1"/>
    <col min="5" max="5" width="12.554687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16" zoomScale="160" zoomScaleNormal="160" workbookViewId="0">
      <selection activeCell="C14" sqref="C14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DB5D-1F54-49CD-B8E4-82DBEC869EC3}">
  <dimension ref="A1:E9"/>
  <sheetViews>
    <sheetView tabSelected="1" zoomScale="105" zoomScaleNormal="160" workbookViewId="0">
      <selection activeCell="G9" sqref="G9"/>
    </sheetView>
  </sheetViews>
  <sheetFormatPr defaultRowHeight="14.4" x14ac:dyDescent="0.3"/>
  <cols>
    <col min="1" max="1" width="24" customWidth="1"/>
    <col min="2" max="2" width="23.109375" customWidth="1"/>
    <col min="3" max="3" width="17.5546875" customWidth="1"/>
    <col min="4" max="4" width="17" customWidth="1"/>
    <col min="5" max="5" width="16.33203125" customWidth="1"/>
  </cols>
  <sheetData>
    <row r="1" spans="1:5" x14ac:dyDescent="0.3">
      <c r="A1" s="13" t="s">
        <v>181</v>
      </c>
    </row>
    <row r="3" spans="1:5" x14ac:dyDescent="0.3">
      <c r="A3" s="9" t="s">
        <v>171</v>
      </c>
      <c r="B3" s="9" t="s">
        <v>172</v>
      </c>
      <c r="C3" s="9" t="s">
        <v>178</v>
      </c>
      <c r="D3" s="9" t="s">
        <v>179</v>
      </c>
      <c r="E3" s="9" t="s">
        <v>180</v>
      </c>
    </row>
    <row r="4" spans="1:5" x14ac:dyDescent="0.3">
      <c r="A4" t="s">
        <v>173</v>
      </c>
      <c r="B4" s="10">
        <f>SUMIF(Movies[studio],"Marvel Studios",Movies[revenue USD])</f>
        <v>9054.6</v>
      </c>
      <c r="C4" s="10">
        <v>8000</v>
      </c>
      <c r="D4" s="11">
        <f>B4-C4</f>
        <v>1054.6000000000004</v>
      </c>
      <c r="E4" s="6">
        <f>D4/B4</f>
        <v>0.11647118591655074</v>
      </c>
    </row>
    <row r="5" spans="1:5" ht="20.399999999999999" customHeight="1" x14ac:dyDescent="0.3">
      <c r="A5" t="s">
        <v>174</v>
      </c>
      <c r="B5" s="10">
        <f>SUMIF(Movies[studio],"Marvel Studios",Movies[budget USD])</f>
        <v>1988.7</v>
      </c>
      <c r="C5" s="10">
        <v>2000</v>
      </c>
      <c r="D5" s="11">
        <f>C5-B5</f>
        <v>11.299999999999955</v>
      </c>
      <c r="E5" s="6">
        <f>D5/B5</f>
        <v>5.6821038869613082E-3</v>
      </c>
    </row>
    <row r="6" spans="1:5" ht="19.2" customHeight="1" x14ac:dyDescent="0.3">
      <c r="A6" t="s">
        <v>175</v>
      </c>
      <c r="B6" s="10">
        <f>B4-B5</f>
        <v>7065.9000000000005</v>
      </c>
      <c r="C6" s="10">
        <v>6000</v>
      </c>
      <c r="D6" s="11">
        <f>B6-C6</f>
        <v>1065.9000000000005</v>
      </c>
      <c r="E6" s="6">
        <f>C6/B6</f>
        <v>0.84914872839977917</v>
      </c>
    </row>
    <row r="7" spans="1:5" ht="19.2" customHeight="1" x14ac:dyDescent="0.3">
      <c r="A7" t="s">
        <v>182</v>
      </c>
      <c r="B7" s="10">
        <f>SUMIF(Movies[industry],"Hollywood",Movies[revenue USD])</f>
        <v>18577.900000000001</v>
      </c>
      <c r="C7" s="6">
        <f>C6/C5</f>
        <v>3</v>
      </c>
      <c r="D7" s="11"/>
      <c r="E7" s="6">
        <f>D8/B8</f>
        <v>0.15564896191567959</v>
      </c>
    </row>
    <row r="8" spans="1:5" ht="21" customHeight="1" x14ac:dyDescent="0.3">
      <c r="A8" t="s">
        <v>176</v>
      </c>
      <c r="B8" s="6">
        <f>B6/B5</f>
        <v>3.5530245889274403</v>
      </c>
      <c r="C8" s="6"/>
      <c r="D8" s="12">
        <f>B8-C7</f>
        <v>0.55302458892744033</v>
      </c>
      <c r="E8" s="6"/>
    </row>
    <row r="9" spans="1:5" ht="19.2" customHeight="1" x14ac:dyDescent="0.3">
      <c r="A9" t="s">
        <v>177</v>
      </c>
      <c r="B9" s="6">
        <f>B4/B7</f>
        <v>0.48738554949698293</v>
      </c>
      <c r="C9" s="14">
        <v>0.55000000000000004</v>
      </c>
      <c r="D9" s="12">
        <f>B9-C9</f>
        <v>-6.2614450503017116E-2</v>
      </c>
      <c r="E9" s="6">
        <f>D9/B9</f>
        <v>-0.12847005941731293</v>
      </c>
    </row>
  </sheetData>
  <conditionalFormatting sqref="E3:E9">
    <cfRule type="cellIs" dxfId="1" priority="1" operator="lessThan">
      <formula>-0.1</formula>
    </cfRule>
    <cfRule type="cellIs" dxfId="0" priority="2" operator="lessThan">
      <formula>-10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Marvel 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PRAVEEN M</cp:lastModifiedBy>
  <dcterms:created xsi:type="dcterms:W3CDTF">2015-06-05T18:17:20Z</dcterms:created>
  <dcterms:modified xsi:type="dcterms:W3CDTF">2023-05-15T03:43:13Z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