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AVEEN_SINGH\Data_Analyst\DATA ANALYST PREPRATION\EXCEL\CODEBASICS\4 Excel Basics Applying Business Maths &amp; Statistics\4.4_Commonly Used Statistic Concepts (Variance, Standard Deviation)\"/>
    </mc:Choice>
  </mc:AlternateContent>
  <xr:revisionPtr revIDLastSave="0" documentId="13_ncr:1_{43465F9A-76EE-4EB9-9E10-31CE6D0458D0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12" r:id="rId6"/>
    <sheet name="KRANCE &amp; JUGANDA" sheetId="13" r:id="rId7"/>
  </sheets>
  <definedNames>
    <definedName name="JUGANDA_MEAN">'KRANCE &amp; JUGANDA'!$B$12</definedName>
    <definedName name="KRANCE_MEAN">'KRANCE &amp; JUGANDA'!$H$12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3" l="1"/>
  <c r="D17" i="13"/>
  <c r="J16" i="13"/>
  <c r="D16" i="13"/>
  <c r="J4" i="13"/>
  <c r="J13" i="13" s="1"/>
  <c r="J15" i="13" s="1"/>
  <c r="J5" i="13"/>
  <c r="J6" i="13"/>
  <c r="J7" i="13"/>
  <c r="J8" i="13"/>
  <c r="J9" i="13"/>
  <c r="J10" i="13"/>
  <c r="J3" i="13"/>
  <c r="J14" i="13"/>
  <c r="D15" i="13"/>
  <c r="D14" i="13"/>
  <c r="I4" i="13"/>
  <c r="I5" i="13"/>
  <c r="I6" i="13"/>
  <c r="I7" i="13"/>
  <c r="I8" i="13"/>
  <c r="I9" i="13"/>
  <c r="I10" i="13"/>
  <c r="C4" i="13"/>
  <c r="D4" i="13" s="1"/>
  <c r="C5" i="13"/>
  <c r="D5" i="13" s="1"/>
  <c r="C6" i="13"/>
  <c r="D6" i="13" s="1"/>
  <c r="C7" i="13"/>
  <c r="D7" i="13" s="1"/>
  <c r="C8" i="13"/>
  <c r="D8" i="13" s="1"/>
  <c r="C9" i="13"/>
  <c r="D9" i="13" s="1"/>
  <c r="C10" i="13"/>
  <c r="D10" i="13" s="1"/>
  <c r="I3" i="13"/>
  <c r="I12" i="13" s="1"/>
  <c r="C3" i="13"/>
  <c r="C12" i="13" s="1"/>
  <c r="H12" i="13"/>
  <c r="B12" i="13"/>
  <c r="B7" i="12"/>
  <c r="B6" i="12"/>
  <c r="B4" i="12"/>
  <c r="B3" i="12"/>
  <c r="B2" i="12"/>
  <c r="D3" i="13" l="1"/>
  <c r="D13" i="13" s="1"/>
  <c r="D45" i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<sst xmlns="http://schemas.openxmlformats.org/spreadsheetml/2006/main" count="353" uniqueCount="204">
  <si>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</si>
  <si>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</si>
  <si>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</si>
  <si>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</si>
  <si>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</si>
  <si>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</si>
  <si>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</si>
  <si>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</si>
  <si>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</si>
  <si>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</si>
  <si>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</si>
  <si>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</si>
  <si>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</si>
  <si>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</si>
  <si>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</si>
  <si>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</si>
  <si>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</si>
  <si>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</si>
  <si>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</si>
  <si>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</si>
  <si>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</si>
  <si>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</si>
  <si>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</si>
  <si>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</si>
  <si>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</si>
  <si>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</si>
  <si>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</si>
  <si>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</si>
  <si>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</si>
  <si>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</si>
  <si>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</si>
  <si>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</si>
  <si>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</si>
  <si>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</si>
  <si>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</si>
  <si>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</si>
  <si>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</si>
  <si>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</si>
  <si>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</si>
  <si>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</si>
  <si>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</si>
  <si>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</si>
  <si>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</si>
  <si>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</si>
  <si>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</si>
  <si>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</si>
  <si>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</si>
  <si>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</si>
  <si>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</si>
  <si>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</si>
  <si>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</si>
  <si>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</si>
  <si>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</si>
  <si>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</si>
  <si>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</si>
  <si>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</si>
  <si>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</si>
  <si>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</si>
  <si>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</si>
  <si>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</si>
  <si>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</si>
  <si>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</si>
  <si>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</si>
  <si>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</si>
  <si>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</si>
  <si>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</si>
  <si>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</si>
  <si>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</si>
  <si>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</si>
  <si>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</si>
  <si>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</si>
  <si>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</si>
  <si>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</si>
  <si>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</si>
  <si>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</si>
  <si>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</si>
  <si>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</si>
  <si>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</si>
  <si>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</si>
  <si>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</si>
  <si>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</si>
  <si>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</si>
  <si>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</si>
  <si>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</si>
  <si>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</si>
  <si>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</si>
  <si>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</si>
  <si>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</si>
  <si>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</si>
  <si>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</si>
  <si>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</si>
  <si>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</si>
  <si>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</si>
  <si>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</si>
  <si>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</si>
  <si>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</si>
  <si>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</si>
  <si>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</si>
  <si>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</si>
  <si>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</si>
  <si>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</si>
  <si>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</si>
  <si>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</si>
  <si>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</si>
  <si>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</si>
  <si>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</si>
  <si>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</si>
  <si>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</si>
  <si>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</si>
  <si>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</si>
  <si>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</si>
  <si>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</si>
  <si>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</si>
  <si>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</si>
  <si>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</si>
  <si>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</si>
  <si>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</si>
  <si>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</si>
  <si>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</si>
  <si>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</si>
  <si>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</si>
  <si>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</si>
  <si>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</si>
  <si>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</si>
  <si>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</si>
  <si>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</si>
  <si>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</si>
  <si>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</si>
  <si>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</si>
  <si>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</si>
  <si>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</si>
  <si>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</si>
  <si>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</si>
  <si>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</si>
  <si>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</si>
  <si>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</si>
  <si>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</si>
  <si>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</si>
  <si>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</si>
  <si>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</si>
  <si>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</si>
  <si>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</si>
  <si>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</si>
  <si>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</si>
  <si>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</si>
  <si>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</si>
  <si>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</si>
  <si>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</si>
  <si>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</si>
  <si>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</si>
  <si>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</si>
  <si>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</si>
  <si>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</si>
  <si>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</si>
  <si>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</si>
  <si>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</si>
  <si>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</si>
  <si>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</si>
  <si>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</si>
  <si>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</si>
  <si>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</si>
  <si>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</si>
  <si>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</si>
  <si>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</si>
  <si>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</si>
  <si>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</si>
  <si>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</si>
  <si>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</si>
  <si>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</si>
  <si>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</si>
  <si>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</si>
  <si>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</si>
  <si>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</si>
  <si>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</si>
  <si>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Variance</t>
  </si>
  <si>
    <t>Std Dev</t>
  </si>
  <si>
    <t>yearly income</t>
  </si>
  <si>
    <t>nishith</t>
  </si>
  <si>
    <t>veeral</t>
  </si>
  <si>
    <t>angelina</t>
  </si>
  <si>
    <t>salma</t>
  </si>
  <si>
    <t>Nitin</t>
  </si>
  <si>
    <t>dhaval</t>
  </si>
  <si>
    <t>venkat</t>
  </si>
  <si>
    <t>priya</t>
  </si>
  <si>
    <t>income-mean</t>
  </si>
  <si>
    <t>Juganda Income Levels (In Thousands $)</t>
  </si>
  <si>
    <t>mohan</t>
  </si>
  <si>
    <t>rita</t>
  </si>
  <si>
    <t>bhavin</t>
  </si>
  <si>
    <t>michael</t>
  </si>
  <si>
    <t>abdul</t>
  </si>
  <si>
    <t>kiran</t>
  </si>
  <si>
    <t>ahmed</t>
  </si>
  <si>
    <t>gayatri</t>
  </si>
  <si>
    <t>Krance Income Levels (In Thousands $)</t>
  </si>
  <si>
    <t>MEAN</t>
  </si>
  <si>
    <t>TOTAL</t>
  </si>
  <si>
    <t>COUNT</t>
  </si>
  <si>
    <t>VARIANCE</t>
  </si>
  <si>
    <t>Std</t>
  </si>
  <si>
    <t>std</t>
  </si>
  <si>
    <t xml:space="preserve"> </t>
  </si>
  <si>
    <t>MOVIES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</si>
</sst>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4" borderId="0" xfId="3" applyAlignment="1">
      <alignment horizontal="center"/>
    </xf>
    <xf numFmtId="0" fontId="5" fillId="5" borderId="0" xfId="4"/>
    <xf numFmtId="0" fontId="3" fillId="3" borderId="0" xfId="2"/>
    <xf numFmtId="0" fontId="7" fillId="6" borderId="1" xfId="5" applyFont="1"/>
    <xf numFmtId="0" fontId="0" fillId="7" borderId="0" xfId="0" applyFill="1"/>
  </cellXfs>
  <cellStyles count="6">
    <cellStyle name="Bad" xfId="3" builtinId="27"/>
    <cellStyle name="Good" xfId="2" builtinId="26"/>
    <cellStyle name="Neutral" xfId="4" builtinId="28"/>
    <cellStyle name="Normal" xfId="0" builtinId="0"/>
    <cellStyle name="Output" xfId="5" builtinId="21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C19" zoomScale="175" zoomScaleNormal="175" workbookViewId="0">
      <selection activeCell="E5" sqref="E5:E17"/>
    </sheetView>
  </sheetViews>
  <sheetFormatPr defaultRowHeight="14.5" x14ac:dyDescent="0.35"/>
  <cols>
    <col min="1" max="1" width="9" customWidth="1"/>
    <col min="2" max="2" width="21.54296875" customWidth="1"/>
    <col min="3" max="3" width="32.1796875" customWidth="1"/>
    <col min="4" max="4" width="27.26953125" customWidth="1"/>
    <col min="5" max="5" width="12.26953125" customWidth="1"/>
    <col min="6" max="6" width="14.453125" customWidth="1"/>
    <col min="7" max="7" width="19.7265625" customWidth="1"/>
    <col min="8" max="8" width="9.7265625" customWidth="1"/>
    <col min="9" max="9" width="9.54296875" customWidth="1"/>
    <col min="10" max="10" width="7.54296875" customWidth="1"/>
    <col min="11" max="11" width="9.54296875" customWidth="1"/>
    <col min="12" max="12" width="14.54296875" customWidth="1"/>
    <col min="13" max="13" width="22.81640625" customWidth="1"/>
    <col min="14" max="14" width="14.54296875" customWidth="1"/>
    <col min="15" max="15" width="16.453125" customWidth="1"/>
    <col min="16" max="16" width="17.26953125" customWidth="1"/>
    <col min="17" max="17" width="17.7265625" customWidth="1"/>
  </cols>
  <sheetData>
    <row r="1" spans="1:17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3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3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3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3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3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3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3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3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3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3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3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3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3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3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3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3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3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3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3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3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3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3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3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3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3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3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3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3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3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3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3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3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3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3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3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3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3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35">
      <c r="C44" t="s">
        <v>164</v>
      </c>
      <c r="D44" s="5">
        <f>COUNT(Movies[[#All],[movie_id]])</f>
        <v>39</v>
      </c>
    </row>
    <row r="45" spans="1:17" x14ac:dyDescent="0.35">
      <c r="C45" t="s">
        <v>165</v>
      </c>
      <c r="D45">
        <f>COUNTIF(Movies[industry],"Bollywood")</f>
        <v>18</v>
      </c>
    </row>
    <row r="46" spans="1:17" x14ac:dyDescent="0.35">
      <c r="C46" t="s">
        <v>166</v>
      </c>
      <c r="D46" s="6">
        <f>D45/D44</f>
        <v>0.46153846153846156</v>
      </c>
    </row>
    <row r="47" spans="1:17" x14ac:dyDescent="0.35">
      <c r="C47" t="s">
        <v>169</v>
      </c>
      <c r="D47">
        <f>SUMIF(Movies[industry],"Bollywood",Movies[revenue INR])</f>
        <v>80909</v>
      </c>
    </row>
    <row r="48" spans="1:17" x14ac:dyDescent="0.35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5" x14ac:dyDescent="0.35"/>
  <cols>
    <col min="1" max="1" width="9.453125" customWidth="1"/>
    <col min="5" max="5" width="12.5429687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:C7"/>
  <sheetViews>
    <sheetView tabSelected="1" zoomScale="370" zoomScaleNormal="370" workbookViewId="0">
      <selection activeCell="D6" sqref="D6"/>
    </sheetView>
  </sheetViews>
  <sheetFormatPr defaultRowHeight="14.5" x14ac:dyDescent="0.35"/>
  <cols>
    <col min="3" max="3" width="10.36328125" bestFit="1" customWidth="1"/>
  </cols>
  <sheetData>
    <row r="1" spans="1:3" x14ac:dyDescent="0.35">
      <c r="A1" s="10" t="s">
        <v>203</v>
      </c>
      <c r="B1" s="10"/>
    </row>
    <row r="2" spans="1:3" x14ac:dyDescent="0.35">
      <c r="A2" t="s">
        <v>171</v>
      </c>
      <c r="B2" s="4">
        <f>AVERAGE(Movies[imdb_rating])</f>
        <v>7.9473684210526327</v>
      </c>
    </row>
    <row r="3" spans="1:3" x14ac:dyDescent="0.35">
      <c r="A3" t="s">
        <v>172</v>
      </c>
      <c r="B3">
        <f>MEDIAN(Movies[imdb_rating])</f>
        <v>8.1</v>
      </c>
    </row>
    <row r="4" spans="1:3" x14ac:dyDescent="0.35">
      <c r="A4" t="s">
        <v>173</v>
      </c>
      <c r="B4">
        <f>MODE(Movies[imdb_rating])</f>
        <v>8.4</v>
      </c>
    </row>
    <row r="6" spans="1:3" x14ac:dyDescent="0.35">
      <c r="A6" t="s">
        <v>174</v>
      </c>
      <c r="B6" s="9">
        <f>_xlfn.VAR.P(Movies[imdb_rating])</f>
        <v>1.3577562326869543</v>
      </c>
      <c r="C6" s="9"/>
    </row>
    <row r="7" spans="1:3" x14ac:dyDescent="0.35">
      <c r="A7" t="s">
        <v>175</v>
      </c>
      <c r="B7" s="4">
        <f>_xlfn.STDEV.P(Movies[imdb_rating])</f>
        <v>1.1652279745556036</v>
      </c>
      <c r="C7" s="4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CB61-7ECC-43E1-A7E7-8E94ECC6372C}">
  <dimension ref="A1:J17"/>
  <sheetViews>
    <sheetView topLeftCell="A4" zoomScale="235" zoomScaleNormal="235" workbookViewId="0">
      <selection activeCell="H13" sqref="H13"/>
    </sheetView>
  </sheetViews>
  <sheetFormatPr defaultRowHeight="14.5" x14ac:dyDescent="0.35"/>
  <cols>
    <col min="1" max="1" width="7.81640625" bestFit="1" customWidth="1"/>
    <col min="2" max="2" width="12.36328125" bestFit="1" customWidth="1"/>
    <col min="3" max="3" width="11.90625" customWidth="1"/>
    <col min="5" max="5" width="5.1796875" customWidth="1"/>
    <col min="6" max="6" width="4.90625" customWidth="1"/>
    <col min="7" max="7" width="7.26953125" bestFit="1" customWidth="1"/>
    <col min="8" max="8" width="12.36328125" bestFit="1" customWidth="1"/>
    <col min="9" max="9" width="13.36328125" customWidth="1"/>
  </cols>
  <sheetData>
    <row r="1" spans="1:10" x14ac:dyDescent="0.35">
      <c r="A1" s="10" t="s">
        <v>186</v>
      </c>
      <c r="B1" s="10"/>
      <c r="C1" s="10"/>
      <c r="D1" s="10"/>
      <c r="G1" s="12" t="s">
        <v>195</v>
      </c>
      <c r="H1" s="12"/>
      <c r="I1" s="12"/>
      <c r="J1" s="12"/>
    </row>
    <row r="2" spans="1:10" x14ac:dyDescent="0.35">
      <c r="A2" s="11" t="s">
        <v>36</v>
      </c>
      <c r="B2" s="11" t="s">
        <v>176</v>
      </c>
      <c r="C2" s="11" t="s">
        <v>185</v>
      </c>
      <c r="D2" s="11"/>
      <c r="G2" s="13" t="s">
        <v>36</v>
      </c>
      <c r="H2" s="13" t="s">
        <v>176</v>
      </c>
      <c r="I2" s="13" t="s">
        <v>185</v>
      </c>
      <c r="J2" s="13"/>
    </row>
    <row r="3" spans="1:10" x14ac:dyDescent="0.35">
      <c r="A3" t="s">
        <v>177</v>
      </c>
      <c r="B3">
        <v>71</v>
      </c>
      <c r="C3">
        <f>B3-JUGANDA_MEAN</f>
        <v>9</v>
      </c>
      <c r="D3">
        <f>C3*C3</f>
        <v>81</v>
      </c>
      <c r="G3" t="s">
        <v>187</v>
      </c>
      <c r="H3">
        <v>99</v>
      </c>
      <c r="I3">
        <f>H3-KRANCE_MEAN</f>
        <v>37</v>
      </c>
      <c r="J3">
        <f>I3*I3</f>
        <v>1369</v>
      </c>
    </row>
    <row r="4" spans="1:10" x14ac:dyDescent="0.35">
      <c r="A4" t="s">
        <v>178</v>
      </c>
      <c r="B4">
        <v>62</v>
      </c>
      <c r="C4">
        <f>B4-JUGANDA_MEAN</f>
        <v>0</v>
      </c>
      <c r="D4">
        <f t="shared" ref="D4:D10" si="0">C4*C4</f>
        <v>0</v>
      </c>
      <c r="G4" t="s">
        <v>188</v>
      </c>
      <c r="H4">
        <v>14</v>
      </c>
      <c r="I4">
        <f>H4-KRANCE_MEAN</f>
        <v>-48</v>
      </c>
      <c r="J4">
        <f t="shared" ref="J4:J10" si="1">I4*I4</f>
        <v>2304</v>
      </c>
    </row>
    <row r="5" spans="1:10" x14ac:dyDescent="0.35">
      <c r="A5" t="s">
        <v>179</v>
      </c>
      <c r="B5">
        <v>66</v>
      </c>
      <c r="C5">
        <f>B5-JUGANDA_MEAN</f>
        <v>4</v>
      </c>
      <c r="D5">
        <f t="shared" si="0"/>
        <v>16</v>
      </c>
      <c r="G5" t="s">
        <v>189</v>
      </c>
      <c r="H5">
        <v>75</v>
      </c>
      <c r="I5">
        <f>H5-KRANCE_MEAN</f>
        <v>13</v>
      </c>
      <c r="J5">
        <f t="shared" si="1"/>
        <v>169</v>
      </c>
    </row>
    <row r="6" spans="1:10" x14ac:dyDescent="0.35">
      <c r="A6" t="s">
        <v>180</v>
      </c>
      <c r="B6">
        <v>61</v>
      </c>
      <c r="C6">
        <f>B6-JUGANDA_MEAN</f>
        <v>-1</v>
      </c>
      <c r="D6">
        <f t="shared" si="0"/>
        <v>1</v>
      </c>
      <c r="G6" t="s">
        <v>190</v>
      </c>
      <c r="H6">
        <v>84</v>
      </c>
      <c r="I6">
        <f>H6-KRANCE_MEAN</f>
        <v>22</v>
      </c>
      <c r="J6">
        <f t="shared" si="1"/>
        <v>484</v>
      </c>
    </row>
    <row r="7" spans="1:10" x14ac:dyDescent="0.35">
      <c r="A7" t="s">
        <v>181</v>
      </c>
      <c r="B7">
        <v>54</v>
      </c>
      <c r="C7">
        <f>B7-JUGANDA_MEAN</f>
        <v>-8</v>
      </c>
      <c r="D7">
        <f t="shared" si="0"/>
        <v>64</v>
      </c>
      <c r="G7" t="s">
        <v>191</v>
      </c>
      <c r="H7">
        <v>44</v>
      </c>
      <c r="I7">
        <f>H7-KRANCE_MEAN</f>
        <v>-18</v>
      </c>
      <c r="J7">
        <f t="shared" si="1"/>
        <v>324</v>
      </c>
    </row>
    <row r="8" spans="1:10" x14ac:dyDescent="0.35">
      <c r="A8" t="s">
        <v>182</v>
      </c>
      <c r="B8">
        <v>67</v>
      </c>
      <c r="C8">
        <f>B8-JUGANDA_MEAN</f>
        <v>5</v>
      </c>
      <c r="D8">
        <f t="shared" si="0"/>
        <v>25</v>
      </c>
      <c r="G8" t="s">
        <v>192</v>
      </c>
      <c r="H8">
        <v>54</v>
      </c>
      <c r="I8">
        <f>H8-KRANCE_MEAN</f>
        <v>-8</v>
      </c>
      <c r="J8">
        <f t="shared" si="1"/>
        <v>64</v>
      </c>
    </row>
    <row r="9" spans="1:10" x14ac:dyDescent="0.35">
      <c r="A9" t="s">
        <v>183</v>
      </c>
      <c r="B9">
        <v>55</v>
      </c>
      <c r="C9">
        <f>B9-JUGANDA_MEAN</f>
        <v>-7</v>
      </c>
      <c r="D9">
        <f t="shared" si="0"/>
        <v>49</v>
      </c>
      <c r="G9" t="s">
        <v>193</v>
      </c>
      <c r="H9">
        <v>98</v>
      </c>
      <c r="I9">
        <f>H9-KRANCE_MEAN</f>
        <v>36</v>
      </c>
      <c r="J9">
        <f t="shared" si="1"/>
        <v>1296</v>
      </c>
    </row>
    <row r="10" spans="1:10" x14ac:dyDescent="0.35">
      <c r="A10" t="s">
        <v>184</v>
      </c>
      <c r="B10">
        <v>60</v>
      </c>
      <c r="C10">
        <f>B10-JUGANDA_MEAN</f>
        <v>-2</v>
      </c>
      <c r="D10">
        <f t="shared" si="0"/>
        <v>4</v>
      </c>
      <c r="G10" t="s">
        <v>194</v>
      </c>
      <c r="H10">
        <v>28</v>
      </c>
      <c r="I10">
        <f>H10-KRANCE_MEAN</f>
        <v>-34</v>
      </c>
      <c r="J10">
        <f t="shared" si="1"/>
        <v>1156</v>
      </c>
    </row>
    <row r="12" spans="1:10" x14ac:dyDescent="0.35">
      <c r="A12" t="s">
        <v>196</v>
      </c>
      <c r="B12">
        <f>AVERAGE(B3:B10)</f>
        <v>62</v>
      </c>
      <c r="C12">
        <f>SUM(C3:C10)</f>
        <v>0</v>
      </c>
      <c r="G12" t="s">
        <v>196</v>
      </c>
      <c r="H12">
        <f>AVERAGE(H3:H10)</f>
        <v>62</v>
      </c>
      <c r="I12">
        <f>SUM(I3:I10)</f>
        <v>0</v>
      </c>
    </row>
    <row r="13" spans="1:10" x14ac:dyDescent="0.35">
      <c r="C13" t="s">
        <v>197</v>
      </c>
      <c r="D13">
        <f>SUM(D3:D10)</f>
        <v>240</v>
      </c>
      <c r="H13" t="s">
        <v>202</v>
      </c>
      <c r="I13" t="s">
        <v>197</v>
      </c>
      <c r="J13">
        <f>SUM(J3:J10)</f>
        <v>7166</v>
      </c>
    </row>
    <row r="14" spans="1:10" x14ac:dyDescent="0.35">
      <c r="C14" t="s">
        <v>198</v>
      </c>
      <c r="D14">
        <f>COUNT(D3:D10)</f>
        <v>8</v>
      </c>
      <c r="I14" t="s">
        <v>198</v>
      </c>
      <c r="J14">
        <f>COUNT(J3:J10)</f>
        <v>8</v>
      </c>
    </row>
    <row r="15" spans="1:10" x14ac:dyDescent="0.35">
      <c r="C15" s="14" t="s">
        <v>199</v>
      </c>
      <c r="D15" s="14">
        <f>D13/D14</f>
        <v>30</v>
      </c>
      <c r="I15" s="14" t="s">
        <v>199</v>
      </c>
      <c r="J15" s="14">
        <f>J13/J14</f>
        <v>895.75</v>
      </c>
    </row>
    <row r="16" spans="1:10" x14ac:dyDescent="0.35">
      <c r="C16" t="s">
        <v>200</v>
      </c>
      <c r="D16" s="4">
        <f>SQRT(D15)</f>
        <v>5.4772255750516612</v>
      </c>
      <c r="I16" t="s">
        <v>200</v>
      </c>
      <c r="J16" s="4">
        <f>SQRT(J15)</f>
        <v>29.929082845954369</v>
      </c>
    </row>
    <row r="17" spans="3:10" x14ac:dyDescent="0.35">
      <c r="C17" t="s">
        <v>201</v>
      </c>
      <c r="D17" s="4">
        <f>_xlfn.STDEV.P(B3:B10)</f>
        <v>5.4772255750516612</v>
      </c>
      <c r="I17" t="s">
        <v>201</v>
      </c>
      <c r="J17" s="4">
        <f>_xlfn.STDEV.P(H3:H10)</f>
        <v>29.929082845954369</v>
      </c>
    </row>
  </sheetData>
  <mergeCells count="2">
    <mergeCell ref="A1:D1"/>
    <mergeCell ref="G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movies</vt:lpstr>
      <vt:lpstr>financials</vt:lpstr>
      <vt:lpstr>actors</vt:lpstr>
      <vt:lpstr>movie_actor</vt:lpstr>
      <vt:lpstr>languages</vt:lpstr>
      <vt:lpstr>Sheet2</vt:lpstr>
      <vt:lpstr>KRANCE &amp; JUGANDA</vt:lpstr>
      <vt:lpstr>JUGANDA_MEAN</vt:lpstr>
      <vt:lpstr>KRANCE_MEAN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 KUMAR SINGH</cp:lastModifiedBy>
  <dcterms:created xsi:type="dcterms:W3CDTF">2015-06-05T18:17:20Z</dcterms:created>
  <dcterms:modified xsi:type="dcterms:W3CDTF">2023-09-13T00:48:44Z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