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zant\Desktop\"/>
    </mc:Choice>
  </mc:AlternateContent>
  <xr:revisionPtr revIDLastSave="0" documentId="13_ncr:1_{43DEACDD-3D76-443E-BC29-86FFA67BBB8E}" xr6:coauthVersionLast="47" xr6:coauthVersionMax="47" xr10:uidLastSave="{00000000-0000-0000-0000-000000000000}"/>
  <bookViews>
    <workbookView xWindow="840" yWindow="90" windowWidth="19380" windowHeight="9825" activeTab="4" xr2:uid="{969318C3-429A-4306-A987-7A463D547194}"/>
  </bookViews>
  <sheets>
    <sheet name="Q1" sheetId="1" r:id="rId1"/>
    <sheet name="Q2" sheetId="2" r:id="rId2"/>
    <sheet name="Q3" sheetId="3" r:id="rId3"/>
    <sheet name="Q4" sheetId="6" r:id="rId4"/>
    <sheet name="Q5" sheetId="7" r:id="rId5"/>
  </sheets>
  <externalReferences>
    <externalReference r:id="rId6"/>
    <externalReference r:id="rId7"/>
    <externalReference r:id="rId8"/>
  </externalReferences>
  <definedNames>
    <definedName name="_xlnm._FilterDatabase" localSheetId="2" hidden="1">'Q3'!$B$3:$P$3</definedName>
    <definedName name="countries">[1]indirect!$A$75:$A$77</definedName>
    <definedName name="Data_set">'[2]21-40'!$A$18:$E$49</definedName>
    <definedName name="DLBoomerangs">'[2]1-20'!$A$28:$A$35</definedName>
    <definedName name="exact">'[2]1-20'!$A$27:$D$35</definedName>
    <definedName name="IDLIST">#REF!</definedName>
    <definedName name="india">'Q1'!$I$7:$O$12</definedName>
    <definedName name="indiah">'Q1'!$I$7:$O$7</definedName>
    <definedName name="june">'[2]1-20'!$C$236:$C$246</definedName>
    <definedName name="RemoveChars" comment="String - original string                                   Chars - unwanted characters to remove">_xlfn.LAMBDA(_xlpm.string,_xlpm.chars, IF(_xlpm.chars&lt;&gt;"", RemoveChars(SUBSTITUTE(_xlpm.string, LEFT(_xlpm.chars, 1), ""), RIGHT(_xlpm.chars, LEN(_xlpm.chars) -1)), _xlpm.string))</definedName>
    <definedName name="RemoveCharsLet2">_xlfn.LAMBDA(_xlpm.string,_xlpm.char_index, _xlfn.LET(_xlpm.chars, "?¿!¡*%", _xlpm.char_index, 1, IF(_xlpm.char_index &lt;= LEN(_xlpm.chars), RemoveCharsLet2(SUBSTITUTE(_xlpm.string, MID(_xlpm.chars, _xlpm.char_index, 1), ""), _xlpm.char_index + 1), _xlpm.string) ) )</definedName>
    <definedName name="RemoveNumbers">_xlfn.LAMBDA(_xlpm.string, RemoveChars(_xlpm.string, "0123456789"))</definedName>
    <definedName name="RemoveSpecialChars">_xlfn.LAMBDA(_xlpm.string, RemoveChars(_xlpm.string, "?¿!¡*%#@^"))</definedName>
    <definedName name="row">'Q1'!$I$16:$O$21</definedName>
    <definedName name="rowh">'Q1'!$I$16:$O$16</definedName>
    <definedName name="Sales">'[3]Range address'!$B$4:$D$7</definedName>
    <definedName name="VTable">'[2]1-20'!$A$28:$D$35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4" i="2"/>
  <c r="B6" i="6" l="1"/>
  <c r="B5" i="6"/>
  <c r="B4" i="6"/>
  <c r="B3" i="6"/>
  <c r="B2" i="6"/>
  <c r="E3" i="7"/>
  <c r="I35" i="3" l="1"/>
  <c r="H35" i="3"/>
  <c r="E35" i="3"/>
  <c r="J35" i="3" s="1"/>
  <c r="K34" i="3"/>
  <c r="J34" i="3"/>
  <c r="L34" i="3" s="1"/>
  <c r="G34" i="3"/>
  <c r="N34" i="3" s="1"/>
  <c r="F34" i="3"/>
  <c r="M33" i="3"/>
  <c r="J33" i="3"/>
  <c r="F33" i="3"/>
  <c r="M32" i="3"/>
  <c r="O32" i="3" s="1"/>
  <c r="K32" i="3"/>
  <c r="J32" i="3"/>
  <c r="L32" i="3" s="1"/>
  <c r="G32" i="3"/>
  <c r="N32" i="3" s="1"/>
  <c r="F32" i="3"/>
  <c r="M31" i="3"/>
  <c r="J31" i="3"/>
  <c r="F31" i="3"/>
  <c r="M30" i="3"/>
  <c r="O30" i="3" s="1"/>
  <c r="K30" i="3"/>
  <c r="J30" i="3"/>
  <c r="L30" i="3" s="1"/>
  <c r="G30" i="3"/>
  <c r="N30" i="3" s="1"/>
  <c r="F30" i="3"/>
  <c r="M29" i="3"/>
  <c r="J29" i="3"/>
  <c r="F29" i="3"/>
  <c r="M28" i="3"/>
  <c r="O28" i="3" s="1"/>
  <c r="K28" i="3"/>
  <c r="J28" i="3"/>
  <c r="L28" i="3" s="1"/>
  <c r="G28" i="3"/>
  <c r="N28" i="3" s="1"/>
  <c r="F28" i="3"/>
  <c r="J27" i="3"/>
  <c r="F27" i="3"/>
  <c r="M26" i="3"/>
  <c r="K26" i="3"/>
  <c r="J26" i="3"/>
  <c r="G26" i="3"/>
  <c r="N26" i="3" s="1"/>
  <c r="O26" i="3" s="1"/>
  <c r="F26" i="3"/>
  <c r="M25" i="3"/>
  <c r="J25" i="3"/>
  <c r="F25" i="3"/>
  <c r="K24" i="3"/>
  <c r="J24" i="3"/>
  <c r="G24" i="3"/>
  <c r="N24" i="3" s="1"/>
  <c r="F24" i="3"/>
  <c r="M23" i="3"/>
  <c r="J23" i="3"/>
  <c r="F23" i="3"/>
  <c r="K22" i="3"/>
  <c r="J22" i="3"/>
  <c r="G22" i="3"/>
  <c r="M21" i="3"/>
  <c r="O21" i="3" s="1"/>
  <c r="K21" i="3"/>
  <c r="J21" i="3"/>
  <c r="L21" i="3" s="1"/>
  <c r="P21" i="3" s="1"/>
  <c r="G21" i="3"/>
  <c r="N21" i="3" s="1"/>
  <c r="F21" i="3"/>
  <c r="M20" i="3"/>
  <c r="J20" i="3"/>
  <c r="F20" i="3"/>
  <c r="M19" i="3"/>
  <c r="O19" i="3" s="1"/>
  <c r="K19" i="3"/>
  <c r="J19" i="3"/>
  <c r="L19" i="3" s="1"/>
  <c r="P19" i="3" s="1"/>
  <c r="G19" i="3"/>
  <c r="N19" i="3" s="1"/>
  <c r="F19" i="3"/>
  <c r="M18" i="3"/>
  <c r="K18" i="3"/>
  <c r="J18" i="3"/>
  <c r="L18" i="3" s="1"/>
  <c r="G18" i="3"/>
  <c r="M17" i="3"/>
  <c r="J17" i="3"/>
  <c r="F17" i="3"/>
  <c r="K16" i="3"/>
  <c r="J16" i="3"/>
  <c r="G16" i="3"/>
  <c r="N16" i="3" s="1"/>
  <c r="F16" i="3"/>
  <c r="M15" i="3"/>
  <c r="J15" i="3"/>
  <c r="F15" i="3"/>
  <c r="M14" i="3"/>
  <c r="K14" i="3"/>
  <c r="J14" i="3"/>
  <c r="G14" i="3"/>
  <c r="N14" i="3" s="1"/>
  <c r="O14" i="3" s="1"/>
  <c r="F14" i="3"/>
  <c r="M13" i="3"/>
  <c r="K13" i="3"/>
  <c r="J13" i="3"/>
  <c r="L13" i="3" s="1"/>
  <c r="N13" i="3" s="1"/>
  <c r="G13" i="3"/>
  <c r="J12" i="3"/>
  <c r="F12" i="3"/>
  <c r="M11" i="3"/>
  <c r="K11" i="3"/>
  <c r="J11" i="3"/>
  <c r="G11" i="3"/>
  <c r="N11" i="3" s="1"/>
  <c r="O11" i="3" s="1"/>
  <c r="F11" i="3"/>
  <c r="M10" i="3"/>
  <c r="J10" i="3"/>
  <c r="F10" i="3"/>
  <c r="M9" i="3"/>
  <c r="K9" i="3"/>
  <c r="J9" i="3"/>
  <c r="G9" i="3"/>
  <c r="M8" i="3"/>
  <c r="O8" i="3" s="1"/>
  <c r="K8" i="3"/>
  <c r="J8" i="3"/>
  <c r="L8" i="3" s="1"/>
  <c r="P8" i="3" s="1"/>
  <c r="G8" i="3"/>
  <c r="N8" i="3" s="1"/>
  <c r="F8" i="3"/>
  <c r="M7" i="3"/>
  <c r="J7" i="3"/>
  <c r="F7" i="3"/>
  <c r="K6" i="3"/>
  <c r="J6" i="3"/>
  <c r="L6" i="3" s="1"/>
  <c r="G6" i="3"/>
  <c r="N6" i="3" s="1"/>
  <c r="F6" i="3"/>
  <c r="J5" i="3"/>
  <c r="F5" i="3"/>
  <c r="M4" i="3"/>
  <c r="K4" i="3"/>
  <c r="J4" i="3"/>
  <c r="G4" i="3"/>
  <c r="F4" i="3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8" i="1"/>
  <c r="G12" i="1"/>
  <c r="G15" i="1"/>
  <c r="G18" i="1"/>
  <c r="G21" i="1"/>
  <c r="G4" i="1"/>
  <c r="G9" i="1"/>
  <c r="G11" i="1"/>
  <c r="G14" i="1"/>
  <c r="G7" i="1"/>
  <c r="G17" i="1"/>
  <c r="G20" i="1"/>
  <c r="G5" i="1"/>
  <c r="G6" i="1"/>
  <c r="G10" i="1"/>
  <c r="G13" i="1"/>
  <c r="G16" i="1"/>
  <c r="G19" i="1"/>
  <c r="G22" i="1"/>
  <c r="N18" i="3" l="1"/>
  <c r="N4" i="3"/>
  <c r="O4" i="3" s="1"/>
  <c r="M6" i="3"/>
  <c r="O6" i="3" s="1"/>
  <c r="P6" i="3" s="1"/>
  <c r="K7" i="3"/>
  <c r="L7" i="3" s="1"/>
  <c r="G7" i="3"/>
  <c r="N7" i="3" s="1"/>
  <c r="O7" i="3" s="1"/>
  <c r="L10" i="3"/>
  <c r="L15" i="3"/>
  <c r="L4" i="3"/>
  <c r="K5" i="3"/>
  <c r="L5" i="3" s="1"/>
  <c r="G5" i="3"/>
  <c r="N5" i="3" s="1"/>
  <c r="O13" i="3"/>
  <c r="P13" i="3" s="1"/>
  <c r="K20" i="3"/>
  <c r="L20" i="3" s="1"/>
  <c r="G20" i="3"/>
  <c r="N20" i="3" s="1"/>
  <c r="O20" i="3" s="1"/>
  <c r="O25" i="3"/>
  <c r="P28" i="3"/>
  <c r="K29" i="3"/>
  <c r="L29" i="3" s="1"/>
  <c r="P29" i="3" s="1"/>
  <c r="G29" i="3"/>
  <c r="N29" i="3" s="1"/>
  <c r="P30" i="3"/>
  <c r="K31" i="3"/>
  <c r="L31" i="3" s="1"/>
  <c r="G31" i="3"/>
  <c r="N31" i="3" s="1"/>
  <c r="P32" i="3"/>
  <c r="K33" i="3"/>
  <c r="L33" i="3" s="1"/>
  <c r="P33" i="3" s="1"/>
  <c r="G33" i="3"/>
  <c r="N33" i="3" s="1"/>
  <c r="P34" i="3"/>
  <c r="M34" i="3"/>
  <c r="O34" i="3" s="1"/>
  <c r="F35" i="3"/>
  <c r="L9" i="3"/>
  <c r="K10" i="3"/>
  <c r="G10" i="3"/>
  <c r="N10" i="3" s="1"/>
  <c r="O10" i="3" s="1"/>
  <c r="L11" i="3"/>
  <c r="P11" i="3" s="1"/>
  <c r="K12" i="3"/>
  <c r="L12" i="3" s="1"/>
  <c r="G12" i="3"/>
  <c r="N12" i="3" s="1"/>
  <c r="L14" i="3"/>
  <c r="P14" i="3" s="1"/>
  <c r="K15" i="3"/>
  <c r="G15" i="3"/>
  <c r="N15" i="3" s="1"/>
  <c r="O15" i="3" s="1"/>
  <c r="L16" i="3"/>
  <c r="K17" i="3"/>
  <c r="L17" i="3" s="1"/>
  <c r="P17" i="3" s="1"/>
  <c r="G17" i="3"/>
  <c r="N17" i="3" s="1"/>
  <c r="O17" i="3" s="1"/>
  <c r="O18" i="3"/>
  <c r="P18" i="3" s="1"/>
  <c r="L22" i="3"/>
  <c r="K23" i="3"/>
  <c r="L23" i="3" s="1"/>
  <c r="P23" i="3" s="1"/>
  <c r="G23" i="3"/>
  <c r="N23" i="3" s="1"/>
  <c r="O23" i="3" s="1"/>
  <c r="L24" i="3"/>
  <c r="K25" i="3"/>
  <c r="L25" i="3" s="1"/>
  <c r="P25" i="3" s="1"/>
  <c r="G25" i="3"/>
  <c r="N25" i="3" s="1"/>
  <c r="L26" i="3"/>
  <c r="P26" i="3" s="1"/>
  <c r="K27" i="3"/>
  <c r="L27" i="3" s="1"/>
  <c r="G27" i="3"/>
  <c r="N27" i="3" s="1"/>
  <c r="O29" i="3"/>
  <c r="O31" i="3"/>
  <c r="O33" i="3"/>
  <c r="M35" i="3"/>
  <c r="M27" i="3" l="1"/>
  <c r="O27" i="3" s="1"/>
  <c r="P27" i="3"/>
  <c r="M12" i="3"/>
  <c r="O12" i="3" s="1"/>
  <c r="P12" i="3"/>
  <c r="M5" i="3"/>
  <c r="O5" i="3" s="1"/>
  <c r="P5" i="3"/>
  <c r="M22" i="3"/>
  <c r="N22" i="3"/>
  <c r="L35" i="3"/>
  <c r="P4" i="3"/>
  <c r="P15" i="3"/>
  <c r="P10" i="3"/>
  <c r="K35" i="3"/>
  <c r="G35" i="3"/>
  <c r="N35" i="3" s="1"/>
  <c r="M24" i="3"/>
  <c r="O24" i="3" s="1"/>
  <c r="P24" i="3" s="1"/>
  <c r="M16" i="3"/>
  <c r="O16" i="3" s="1"/>
  <c r="P16" i="3" s="1"/>
  <c r="P31" i="3"/>
  <c r="P20" i="3"/>
  <c r="N9" i="3"/>
  <c r="O9" i="3" s="1"/>
  <c r="P9" i="3" s="1"/>
  <c r="P7" i="3"/>
  <c r="O22" i="3" l="1"/>
  <c r="P22" i="3" s="1"/>
  <c r="P35" i="3" s="1"/>
  <c r="O35" i="3" l="1"/>
</calcChain>
</file>

<file path=xl/sharedStrings.xml><?xml version="1.0" encoding="utf-8"?>
<sst xmlns="http://schemas.openxmlformats.org/spreadsheetml/2006/main" count="213" uniqueCount="143">
  <si>
    <t>Name</t>
  </si>
  <si>
    <t>Salary</t>
  </si>
  <si>
    <t>Division</t>
  </si>
  <si>
    <t>Region</t>
  </si>
  <si>
    <t>Jr</t>
  </si>
  <si>
    <t>Rating</t>
  </si>
  <si>
    <t>Bonus</t>
  </si>
  <si>
    <t>aman</t>
  </si>
  <si>
    <t>DFH</t>
  </si>
  <si>
    <t>INDIA</t>
  </si>
  <si>
    <t>anil</t>
  </si>
  <si>
    <t>ABY</t>
  </si>
  <si>
    <t>suman</t>
  </si>
  <si>
    <t>ABD</t>
  </si>
  <si>
    <t>ROW</t>
  </si>
  <si>
    <t>rahim</t>
  </si>
  <si>
    <t>AYZ</t>
  </si>
  <si>
    <t>CYZ</t>
  </si>
  <si>
    <t>DUF</t>
  </si>
  <si>
    <t>sukh</t>
  </si>
  <si>
    <t>sanky</t>
  </si>
  <si>
    <t>saurya</t>
  </si>
  <si>
    <t>sualabh</t>
  </si>
  <si>
    <t>rickesh</t>
  </si>
  <si>
    <t>naman</t>
  </si>
  <si>
    <t>amresh</t>
  </si>
  <si>
    <t>arunesh</t>
  </si>
  <si>
    <t>nikhil</t>
  </si>
  <si>
    <t>nimish</t>
  </si>
  <si>
    <t>ankush</t>
  </si>
  <si>
    <t>anmol</t>
  </si>
  <si>
    <t>amol</t>
  </si>
  <si>
    <t>Price</t>
  </si>
  <si>
    <t>Product</t>
  </si>
  <si>
    <t>Samsung</t>
  </si>
  <si>
    <t>Xioni</t>
  </si>
  <si>
    <t>Nokia</t>
  </si>
  <si>
    <t>Xiomi</t>
  </si>
  <si>
    <t>Oppo</t>
  </si>
  <si>
    <t>Vivo</t>
  </si>
  <si>
    <t>Moto</t>
  </si>
  <si>
    <t>ModelNo</t>
  </si>
  <si>
    <t>XX20</t>
  </si>
  <si>
    <t>Honour</t>
  </si>
  <si>
    <t>XX30</t>
  </si>
  <si>
    <t>XX40</t>
  </si>
  <si>
    <t>XX50</t>
  </si>
  <si>
    <t>If Standard Basic&gt;15000 then calculation "Zero" other wise 12% on earning Basic</t>
  </si>
  <si>
    <t>If Standard Gross&gt;21000 then "No calculation" ( Zero ) otherwise 0.75% of earning gross</t>
  </si>
  <si>
    <t>EMP DATA</t>
  </si>
  <si>
    <t>STANDARD GROSS</t>
  </si>
  <si>
    <t>DAYS</t>
  </si>
  <si>
    <t>EARNING GROSS</t>
  </si>
  <si>
    <t>Deductions of Emps</t>
  </si>
  <si>
    <t>S.NO</t>
  </si>
  <si>
    <t>Emp. Code</t>
  </si>
  <si>
    <t>Employee's Name</t>
  </si>
  <si>
    <t>Basic</t>
  </si>
  <si>
    <t>HRA</t>
  </si>
  <si>
    <t>Gross Salary</t>
  </si>
  <si>
    <t>Paid Day</t>
  </si>
  <si>
    <t>No Of Day</t>
  </si>
  <si>
    <t xml:space="preserve">Earning Gross Salary </t>
  </si>
  <si>
    <t>EPF @ 12% of Basic</t>
  </si>
  <si>
    <t>ESIC @ 0.75% of Gross Salary</t>
  </si>
  <si>
    <t>Total Ded.(PF and ESIC )</t>
  </si>
  <si>
    <t>Net Payment</t>
  </si>
  <si>
    <t>ROHIT</t>
  </si>
  <si>
    <t>5080</t>
  </si>
  <si>
    <t>SANDEEP KUMAR GUPTA</t>
  </si>
  <si>
    <t>5081</t>
  </si>
  <si>
    <t>ANIL SHARMA</t>
  </si>
  <si>
    <t>5082</t>
  </si>
  <si>
    <t>DEVENDER KUMAR</t>
  </si>
  <si>
    <t>5083</t>
  </si>
  <si>
    <t>MUNISH KUMAR</t>
  </si>
  <si>
    <t>5084</t>
  </si>
  <si>
    <t>NARENDER S. MEHRA</t>
  </si>
  <si>
    <t>5085</t>
  </si>
  <si>
    <t>RAM KISHAN</t>
  </si>
  <si>
    <t>5086</t>
  </si>
  <si>
    <t>RAMASHANKER PANDEY</t>
  </si>
  <si>
    <t>5087</t>
  </si>
  <si>
    <t>RISHIKESH VARSHNEY</t>
  </si>
  <si>
    <t>5088</t>
  </si>
  <si>
    <t>5089</t>
  </si>
  <si>
    <t>SUBHASH CHAND</t>
  </si>
  <si>
    <t>5090</t>
  </si>
  <si>
    <t>SUNIL KUMAR</t>
  </si>
  <si>
    <t>5091</t>
  </si>
  <si>
    <t>TAK RAM</t>
  </si>
  <si>
    <t>5092</t>
  </si>
  <si>
    <t>VINOD</t>
  </si>
  <si>
    <t>5093</t>
  </si>
  <si>
    <t>RAJ PAL</t>
  </si>
  <si>
    <t>5094</t>
  </si>
  <si>
    <t>SHARWAN KUMAR</t>
  </si>
  <si>
    <t>5095</t>
  </si>
  <si>
    <t>ASHUTOSH KUMAR</t>
  </si>
  <si>
    <t>5097</t>
  </si>
  <si>
    <t>PAPPU</t>
  </si>
  <si>
    <t>5101</t>
  </si>
  <si>
    <t>RAJESH KUMAR</t>
  </si>
  <si>
    <t>5104</t>
  </si>
  <si>
    <t>DHARAM PAL</t>
  </si>
  <si>
    <t>5105</t>
  </si>
  <si>
    <t>ASHRAF KHAN</t>
  </si>
  <si>
    <t>5107</t>
  </si>
  <si>
    <t>SHRAD KUMAR</t>
  </si>
  <si>
    <t>5109</t>
  </si>
  <si>
    <t>5110</t>
  </si>
  <si>
    <t>GAURAV KAPOOR</t>
  </si>
  <si>
    <t>5111</t>
  </si>
  <si>
    <t>BINOD KUMAR SARANGI</t>
  </si>
  <si>
    <t>5113</t>
  </si>
  <si>
    <t>SANTOSH KUMAR RAY</t>
  </si>
  <si>
    <t>5114</t>
  </si>
  <si>
    <t>MOHIT DEVRANI</t>
  </si>
  <si>
    <t>5115</t>
  </si>
  <si>
    <t>ANIL KUMAR</t>
  </si>
  <si>
    <t>5116</t>
  </si>
  <si>
    <t>GAMBHIR SINGH</t>
  </si>
  <si>
    <t>5117</t>
  </si>
  <si>
    <t>JITENDER TOMAR</t>
  </si>
  <si>
    <t>5118</t>
  </si>
  <si>
    <t>LOKENDER KU. TOMER</t>
  </si>
  <si>
    <t>5119</t>
  </si>
  <si>
    <t>VIPIN KUMAR</t>
  </si>
  <si>
    <t xml:space="preserve">Find Rating wise, Division wise and Region Wise Bonus % </t>
  </si>
  <si>
    <t xml:space="preserve">Rating wise, Division wise and Region Wise Bonus % </t>
  </si>
  <si>
    <t>Find the Price Using Vlookup(Please don’t Associate Choose Function to Achieve the result)</t>
  </si>
  <si>
    <t>Original data</t>
  </si>
  <si>
    <t>Result</t>
  </si>
  <si>
    <t>Row</t>
  </si>
  <si>
    <t>Column</t>
  </si>
  <si>
    <t>?10092¿</t>
  </si>
  <si>
    <t>¿1223301!</t>
  </si>
  <si>
    <t>1!21202¡</t>
  </si>
  <si>
    <t>¿1022323¡</t>
  </si>
  <si>
    <t>!122¿0433¡</t>
  </si>
  <si>
    <t>Sony</t>
  </si>
  <si>
    <t>Lava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</si>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</sst>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54545"/>
      <name val="Courier New"/>
      <family val="3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/>
      <diagonal/>
    </border>
    <border>
      <left/>
      <right style="thin">
        <color theme="2" tint="-0.749961851863155"/>
      </right>
      <top/>
      <bottom/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</cellStyleXfs>
  <cellXfs count="60">
    <xf numFmtId="0" fontId="0" fillId="0" borderId="0" xfId="0"/>
    <xf numFmtId="0" fontId="2" fillId="2" borderId="1" xfId="0" applyFont="1" applyFill="1" applyBorder="1"/>
    <xf numFmtId="0" fontId="2" fillId="0" borderId="2" xfId="0" applyFont="1" applyBorder="1"/>
    <xf numFmtId="0" fontId="0" fillId="0" borderId="1" xfId="0" applyBorder="1"/>
    <xf numFmtId="10" fontId="0" fillId="0" borderId="1" xfId="1" applyNumberFormat="1" applyFont="1" applyBorder="1"/>
    <xf numFmtId="0" fontId="2" fillId="3" borderId="0" xfId="0" applyFont="1" applyFill="1"/>
    <xf numFmtId="0" fontId="2" fillId="4" borderId="1" xfId="0" applyFont="1" applyFill="1" applyBorder="1"/>
    <xf numFmtId="10" fontId="0" fillId="0" borderId="1" xfId="0" applyNumberFormat="1" applyBorder="1"/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2" fillId="7" borderId="5" xfId="0" applyFont="1" applyFill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4" fillId="7" borderId="12" xfId="3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6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1" fontId="5" fillId="0" borderId="1" xfId="2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 applyProtection="1">
      <alignment horizontal="center" vertical="center" wrapText="1"/>
      <protection locked="0"/>
    </xf>
    <xf numFmtId="2" fontId="0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0" fillId="0" borderId="1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 applyProtection="1">
      <alignment horizontal="center" vertical="center" wrapText="1"/>
      <protection locked="0"/>
    </xf>
    <xf numFmtId="1" fontId="5" fillId="0" borderId="17" xfId="2" applyNumberFormat="1" applyFont="1" applyFill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0" fontId="0" fillId="9" borderId="19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1" fontId="2" fillId="9" borderId="20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6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2" fillId="0" borderId="0" xfId="0" applyFont="1" applyFill="1"/>
    <xf numFmtId="0" fontId="7" fillId="0" borderId="21" xfId="0" applyFont="1" applyFill="1" applyBorder="1"/>
    <xf numFmtId="0" fontId="7" fillId="0" borderId="23" xfId="0" applyFont="1" applyFill="1" applyBorder="1"/>
    <xf numFmtId="0" fontId="7" fillId="0" borderId="25" xfId="0" applyFont="1" applyFill="1" applyBorder="1"/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</cellXfs>
  <cellStyles count="4">
    <cellStyle name="=C:\WINNT\SYSTEM32\COMMAND.COM" xfId="3" xr:uid="{0C3068E1-C3BE-44F2-87D1-F8EBF8396C47}"/>
    <cellStyle name="Comma" xfId="2" builtinId="3"/>
    <cellStyle name="Normal" xfId="0" builtinId="0"/>
    <cellStyle name="Percent" xfId="1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ample%20Class%20Master\BUILT%20IN%20FUNCTION\LOOKUP%20REFERENCE\CHOOSE%20INDIRECT\CHOOSE%20INDIR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%20CLASS%20LECTURE\MIS%20ADVANCE%20EXCEL%20DAYWISE%20CLASS\DAY%2035%20TO%2046-%20LOOKUP%20AND%20REFERENCE\Mastering%20Vlooku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nozant/Downloads/excel-address-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OSE (2)"/>
      <sheetName val="3 Tables"/>
      <sheetName val="Choose"/>
      <sheetName val="indirect"/>
      <sheetName val="Nimita"/>
      <sheetName val="Arti"/>
      <sheetName val="Amit"/>
      <sheetName val="Ref Sheets"/>
      <sheetName val="india"/>
      <sheetName val="aus"/>
      <sheetName val="South Africa"/>
    </sheetNames>
    <sheetDataSet>
      <sheetData sheetId="0" refreshError="1"/>
      <sheetData sheetId="1" refreshError="1"/>
      <sheetData sheetId="2" refreshError="1"/>
      <sheetData sheetId="3">
        <row r="75">
          <cell r="A75" t="str">
            <v>India</v>
          </cell>
        </row>
        <row r="76">
          <cell r="A76" t="str">
            <v>Germany</v>
          </cell>
        </row>
        <row r="77">
          <cell r="A77" t="str">
            <v>UK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20"/>
      <sheetName val="21-40"/>
      <sheetName val="41-50"/>
      <sheetName val="Sheet1"/>
      <sheetName val="Test"/>
    </sheetNames>
    <sheetDataSet>
      <sheetData sheetId="0">
        <row r="27">
          <cell r="A27" t="str">
            <v>Boomerang</v>
          </cell>
          <cell r="B27" t="str">
            <v>Part Number</v>
          </cell>
          <cell r="C27" t="str">
            <v>Flight Range (meters)</v>
          </cell>
          <cell r="D27" t="str">
            <v>Price</v>
          </cell>
        </row>
        <row r="28">
          <cell r="A28" t="str">
            <v>Bellen</v>
          </cell>
          <cell r="B28" t="str">
            <v>1000-165-B100</v>
          </cell>
          <cell r="C28">
            <v>25</v>
          </cell>
          <cell r="D28">
            <v>26.95</v>
          </cell>
        </row>
        <row r="29">
          <cell r="A29" t="str">
            <v>Carlota</v>
          </cell>
          <cell r="B29" t="str">
            <v>1001-540-C101</v>
          </cell>
          <cell r="C29">
            <v>20</v>
          </cell>
          <cell r="D29">
            <v>28.95</v>
          </cell>
        </row>
        <row r="30">
          <cell r="A30" t="str">
            <v>Majestic Beaut</v>
          </cell>
          <cell r="B30" t="str">
            <v>1002-394-M102</v>
          </cell>
          <cell r="C30">
            <v>35</v>
          </cell>
          <cell r="D30">
            <v>31.95</v>
          </cell>
        </row>
        <row r="31">
          <cell r="A31" t="str">
            <v>Quad</v>
          </cell>
          <cell r="B31" t="str">
            <v>1003-307-Q103</v>
          </cell>
          <cell r="C31">
            <v>20</v>
          </cell>
          <cell r="D31">
            <v>35.950000000000003</v>
          </cell>
        </row>
        <row r="32">
          <cell r="A32" t="str">
            <v>Sunshine</v>
          </cell>
          <cell r="B32" t="str">
            <v>1004-848-S104</v>
          </cell>
          <cell r="C32">
            <v>30</v>
          </cell>
          <cell r="D32">
            <v>18.95</v>
          </cell>
        </row>
        <row r="33">
          <cell r="A33" t="str">
            <v>Sunset</v>
          </cell>
          <cell r="B33" t="str">
            <v>1005-155-S105</v>
          </cell>
          <cell r="C33">
            <v>40</v>
          </cell>
          <cell r="D33">
            <v>20.95</v>
          </cell>
        </row>
        <row r="34">
          <cell r="A34" t="str">
            <v>Tri-Fly</v>
          </cell>
          <cell r="B34" t="str">
            <v>1006-552-T106</v>
          </cell>
          <cell r="C34">
            <v>1</v>
          </cell>
          <cell r="D34">
            <v>4.95</v>
          </cell>
        </row>
        <row r="35">
          <cell r="A35" t="str">
            <v>Outdoor Tri-Fly</v>
          </cell>
          <cell r="B35" t="str">
            <v>1007-634-O107</v>
          </cell>
          <cell r="C35">
            <v>5</v>
          </cell>
          <cell r="D35">
            <v>8.9499999999999993</v>
          </cell>
        </row>
        <row r="236">
          <cell r="C236">
            <v>4543</v>
          </cell>
        </row>
        <row r="237">
          <cell r="C237">
            <v>344</v>
          </cell>
        </row>
        <row r="238">
          <cell r="C238">
            <v>34</v>
          </cell>
        </row>
        <row r="239">
          <cell r="C239">
            <v>3434</v>
          </cell>
        </row>
        <row r="240">
          <cell r="C240">
            <v>565</v>
          </cell>
        </row>
        <row r="241">
          <cell r="C241">
            <v>5546</v>
          </cell>
        </row>
        <row r="242">
          <cell r="C242">
            <v>3423</v>
          </cell>
        </row>
        <row r="243">
          <cell r="C243">
            <v>5657</v>
          </cell>
        </row>
        <row r="244">
          <cell r="C244">
            <v>446</v>
          </cell>
        </row>
        <row r="245">
          <cell r="C245">
            <v>756</v>
          </cell>
        </row>
        <row r="246">
          <cell r="C246">
            <v>755</v>
          </cell>
        </row>
      </sheetData>
      <sheetData sheetId="1">
        <row r="18">
          <cell r="A18" t="str">
            <v>Account</v>
          </cell>
          <cell r="B18" t="str">
            <v>Account Name</v>
          </cell>
          <cell r="C18" t="str">
            <v>Year</v>
          </cell>
          <cell r="D18" t="str">
            <v>Date</v>
          </cell>
          <cell r="E18" t="str">
            <v>Amount</v>
          </cell>
        </row>
        <row r="19">
          <cell r="A19">
            <v>1000</v>
          </cell>
          <cell r="B19" t="str">
            <v>Cost of Sales</v>
          </cell>
          <cell r="C19">
            <v>2015</v>
          </cell>
          <cell r="D19">
            <v>42155</v>
          </cell>
          <cell r="E19">
            <v>342342</v>
          </cell>
        </row>
        <row r="20">
          <cell r="A20">
            <v>1000</v>
          </cell>
          <cell r="B20" t="str">
            <v>Cost of Sales</v>
          </cell>
          <cell r="C20">
            <v>2015</v>
          </cell>
          <cell r="D20">
            <v>42153</v>
          </cell>
          <cell r="E20">
            <v>656565</v>
          </cell>
        </row>
        <row r="21">
          <cell r="A21">
            <v>1000</v>
          </cell>
          <cell r="B21" t="str">
            <v>Cost of Sales</v>
          </cell>
          <cell r="C21">
            <v>2015</v>
          </cell>
          <cell r="D21">
            <v>42063</v>
          </cell>
          <cell r="E21">
            <v>234324</v>
          </cell>
        </row>
        <row r="22">
          <cell r="A22">
            <v>1000</v>
          </cell>
          <cell r="B22" t="str">
            <v>Cost of Sales</v>
          </cell>
          <cell r="C22">
            <v>2015</v>
          </cell>
          <cell r="D22">
            <v>42060</v>
          </cell>
          <cell r="E22">
            <v>545454</v>
          </cell>
        </row>
        <row r="23">
          <cell r="A23">
            <v>1000</v>
          </cell>
          <cell r="B23" t="str">
            <v>Cost of Sales</v>
          </cell>
          <cell r="C23">
            <v>2015</v>
          </cell>
          <cell r="D23">
            <v>42094</v>
          </cell>
          <cell r="E23">
            <v>324323</v>
          </cell>
        </row>
        <row r="24">
          <cell r="A24">
            <v>1000</v>
          </cell>
          <cell r="B24" t="str">
            <v>Cost of Sales</v>
          </cell>
          <cell r="C24">
            <v>2015</v>
          </cell>
          <cell r="D24">
            <v>42089</v>
          </cell>
          <cell r="E24">
            <v>234323</v>
          </cell>
        </row>
        <row r="25">
          <cell r="A25">
            <v>1000</v>
          </cell>
          <cell r="B25" t="str">
            <v>Cost of Sales</v>
          </cell>
          <cell r="C25">
            <v>2015</v>
          </cell>
          <cell r="D25">
            <v>42085</v>
          </cell>
          <cell r="E25">
            <v>654543</v>
          </cell>
        </row>
        <row r="26">
          <cell r="A26">
            <v>1000</v>
          </cell>
          <cell r="B26" t="str">
            <v>Cost of Sales</v>
          </cell>
          <cell r="C26">
            <v>2015</v>
          </cell>
          <cell r="D26">
            <v>42084</v>
          </cell>
          <cell r="E26">
            <v>232332</v>
          </cell>
        </row>
        <row r="27">
          <cell r="A27">
            <v>1000</v>
          </cell>
          <cell r="B27" t="str">
            <v>Cost of Sales</v>
          </cell>
          <cell r="C27">
            <v>2015</v>
          </cell>
          <cell r="D27">
            <v>42083</v>
          </cell>
          <cell r="E27">
            <v>123456</v>
          </cell>
        </row>
        <row r="28">
          <cell r="A28">
            <v>1000</v>
          </cell>
          <cell r="B28" t="str">
            <v>Cost of Sales</v>
          </cell>
          <cell r="C28">
            <v>2015</v>
          </cell>
          <cell r="D28">
            <v>42082</v>
          </cell>
          <cell r="E28">
            <v>454543</v>
          </cell>
        </row>
        <row r="29">
          <cell r="A29">
            <v>1000</v>
          </cell>
          <cell r="B29" t="str">
            <v>Cost of Sales</v>
          </cell>
          <cell r="C29">
            <v>2015</v>
          </cell>
          <cell r="D29">
            <v>42081</v>
          </cell>
          <cell r="E29">
            <v>323211</v>
          </cell>
        </row>
        <row r="30">
          <cell r="A30">
            <v>1000</v>
          </cell>
          <cell r="B30" t="str">
            <v>Cost of Sales</v>
          </cell>
          <cell r="C30">
            <v>2015</v>
          </cell>
          <cell r="D30">
            <v>42113</v>
          </cell>
          <cell r="E30">
            <v>287675</v>
          </cell>
        </row>
        <row r="31">
          <cell r="A31">
            <v>1000</v>
          </cell>
          <cell r="B31" t="str">
            <v>Cost of Sales</v>
          </cell>
          <cell r="C31">
            <v>2015</v>
          </cell>
          <cell r="D31">
            <v>42122</v>
          </cell>
          <cell r="E31">
            <v>876765</v>
          </cell>
        </row>
        <row r="32">
          <cell r="A32">
            <v>1000</v>
          </cell>
          <cell r="B32" t="str">
            <v>Cost of Sales</v>
          </cell>
          <cell r="C32">
            <v>2015</v>
          </cell>
          <cell r="D32">
            <v>42136</v>
          </cell>
          <cell r="E32">
            <v>342322</v>
          </cell>
        </row>
        <row r="33">
          <cell r="A33" t="str">
            <v>1000 Total</v>
          </cell>
          <cell r="E33">
            <v>5632178</v>
          </cell>
        </row>
        <row r="34">
          <cell r="A34">
            <v>2000</v>
          </cell>
          <cell r="B34" t="str">
            <v>Distribution Cost</v>
          </cell>
          <cell r="C34">
            <v>2015</v>
          </cell>
          <cell r="D34">
            <v>42155</v>
          </cell>
          <cell r="E34">
            <v>2323</v>
          </cell>
        </row>
        <row r="35">
          <cell r="A35">
            <v>2000</v>
          </cell>
          <cell r="B35" t="str">
            <v>Distribution Cost</v>
          </cell>
          <cell r="C35">
            <v>2015</v>
          </cell>
          <cell r="D35">
            <v>42153</v>
          </cell>
          <cell r="E35">
            <v>4343</v>
          </cell>
        </row>
        <row r="36">
          <cell r="A36">
            <v>2000</v>
          </cell>
          <cell r="B36" t="str">
            <v>Distribution Cost</v>
          </cell>
          <cell r="C36">
            <v>2015</v>
          </cell>
          <cell r="D36">
            <v>42063</v>
          </cell>
          <cell r="E36">
            <v>5534</v>
          </cell>
        </row>
        <row r="37">
          <cell r="A37">
            <v>2000</v>
          </cell>
          <cell r="B37" t="str">
            <v>Distribution Cost</v>
          </cell>
          <cell r="C37">
            <v>2015</v>
          </cell>
          <cell r="D37">
            <v>42060</v>
          </cell>
          <cell r="E37">
            <v>2234</v>
          </cell>
        </row>
        <row r="38">
          <cell r="A38">
            <v>2000</v>
          </cell>
          <cell r="B38" t="str">
            <v>Distribution Cost</v>
          </cell>
          <cell r="C38">
            <v>2015</v>
          </cell>
          <cell r="D38">
            <v>42094</v>
          </cell>
          <cell r="E38">
            <v>4543</v>
          </cell>
        </row>
        <row r="39">
          <cell r="A39">
            <v>2000</v>
          </cell>
          <cell r="B39" t="str">
            <v>Distribution Cost</v>
          </cell>
          <cell r="C39">
            <v>2015</v>
          </cell>
          <cell r="D39">
            <v>42089</v>
          </cell>
          <cell r="E39">
            <v>4324</v>
          </cell>
        </row>
        <row r="40">
          <cell r="A40">
            <v>2000</v>
          </cell>
          <cell r="B40" t="str">
            <v>Distribution Cost</v>
          </cell>
          <cell r="C40">
            <v>2015</v>
          </cell>
          <cell r="D40">
            <v>42085</v>
          </cell>
          <cell r="E40">
            <v>2323</v>
          </cell>
        </row>
        <row r="41">
          <cell r="A41">
            <v>2000</v>
          </cell>
          <cell r="B41" t="str">
            <v>Distribution Cost</v>
          </cell>
          <cell r="C41">
            <v>2015</v>
          </cell>
          <cell r="D41">
            <v>42084</v>
          </cell>
          <cell r="E41">
            <v>4332</v>
          </cell>
        </row>
        <row r="42">
          <cell r="A42">
            <v>2000</v>
          </cell>
          <cell r="B42" t="str">
            <v>Distribution Cost</v>
          </cell>
          <cell r="C42">
            <v>2015</v>
          </cell>
          <cell r="D42">
            <v>42083</v>
          </cell>
          <cell r="E42">
            <v>4343</v>
          </cell>
        </row>
        <row r="43">
          <cell r="A43">
            <v>2000</v>
          </cell>
          <cell r="B43" t="str">
            <v>Distribution Cost</v>
          </cell>
          <cell r="C43">
            <v>2015</v>
          </cell>
          <cell r="D43">
            <v>42082</v>
          </cell>
          <cell r="E43">
            <v>6565</v>
          </cell>
        </row>
        <row r="44">
          <cell r="A44">
            <v>2000</v>
          </cell>
          <cell r="B44" t="str">
            <v>Distribution Cost</v>
          </cell>
          <cell r="C44">
            <v>2015</v>
          </cell>
          <cell r="D44">
            <v>42081</v>
          </cell>
          <cell r="E44">
            <v>7656</v>
          </cell>
        </row>
        <row r="45">
          <cell r="A45">
            <v>2000</v>
          </cell>
          <cell r="B45" t="str">
            <v>Distribution Cost</v>
          </cell>
          <cell r="C45">
            <v>2015</v>
          </cell>
          <cell r="D45">
            <v>42113</v>
          </cell>
          <cell r="E45">
            <v>4534</v>
          </cell>
        </row>
        <row r="46">
          <cell r="A46">
            <v>2000</v>
          </cell>
          <cell r="B46" t="str">
            <v>Distribution Cost</v>
          </cell>
          <cell r="C46">
            <v>2015</v>
          </cell>
          <cell r="D46">
            <v>42122</v>
          </cell>
          <cell r="E46">
            <v>5434</v>
          </cell>
        </row>
        <row r="47">
          <cell r="A47">
            <v>2000</v>
          </cell>
          <cell r="B47" t="str">
            <v>Distribution Cost</v>
          </cell>
          <cell r="C47">
            <v>2015</v>
          </cell>
          <cell r="D47">
            <v>42136</v>
          </cell>
          <cell r="E47">
            <v>5453</v>
          </cell>
        </row>
        <row r="48">
          <cell r="A48" t="str">
            <v>2000 Total</v>
          </cell>
          <cell r="E48">
            <v>63941</v>
          </cell>
        </row>
        <row r="49">
          <cell r="A49" t="str">
            <v>Grand Total</v>
          </cell>
          <cell r="E49">
            <v>5696119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 function - Examples"/>
      <sheetName val="Return cell value"/>
      <sheetName val="Address of max and min value"/>
      <sheetName val="Column letter"/>
      <sheetName val="Range address"/>
    </sheetNames>
    <sheetDataSet>
      <sheetData sheetId="0"/>
      <sheetData sheetId="1"/>
      <sheetData sheetId="2"/>
      <sheetData sheetId="3"/>
      <sheetData sheetId="4">
        <row r="4">
          <cell r="B4">
            <v>100</v>
          </cell>
          <cell r="C4">
            <v>120</v>
          </cell>
          <cell r="D4">
            <v>150</v>
          </cell>
        </row>
        <row r="5">
          <cell r="B5">
            <v>200</v>
          </cell>
          <cell r="C5">
            <v>210</v>
          </cell>
          <cell r="D5">
            <v>160</v>
          </cell>
        </row>
        <row r="6">
          <cell r="B6">
            <v>150</v>
          </cell>
          <cell r="C6">
            <v>150</v>
          </cell>
          <cell r="D6">
            <v>230</v>
          </cell>
        </row>
        <row r="7">
          <cell r="B7">
            <v>130</v>
          </cell>
          <cell r="C7">
            <v>90</v>
          </cell>
          <cell r="D7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8157-5C4F-4D34-BCCC-EFD2F0308CCF}">
  <dimension ref="A1:O22"/>
  <sheetViews>
    <sheetView workbookViewId="0">
      <selection activeCell="G8" sqref="G8"/>
    </sheetView>
  </sheetViews>
  <sheetFormatPr defaultRowHeight="15" x14ac:dyDescent="0.25"/>
  <cols>
    <col min="1" max="1" width="31.85546875" customWidth="1"/>
    <col min="5" max="5" width="12.28515625" bestFit="1" customWidth="1"/>
  </cols>
  <sheetData>
    <row r="1" spans="1:15" x14ac:dyDescent="0.25">
      <c r="A1" s="2" t="s">
        <v>128</v>
      </c>
    </row>
    <row r="3" spans="1:1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2" t="s">
        <v>129</v>
      </c>
    </row>
    <row r="4" spans="1:15" x14ac:dyDescent="0.25">
      <c r="A4" s="3" t="s">
        <v>7</v>
      </c>
      <c r="B4" s="3">
        <v>17912</v>
      </c>
      <c r="C4" s="3" t="s">
        <v>8</v>
      </c>
      <c r="D4" s="3" t="s">
        <v>9</v>
      </c>
      <c r="E4" s="3" t="str">
        <f>D4&amp;"h"</f>
        <v>INDIAh</v>
      </c>
      <c r="F4" s="3">
        <v>3</v>
      </c>
      <c r="G4" s="4">
        <f ca="1">VLOOKUP(F4,INDIRECT(D4),MATCH(C4,INDIRECT(E4),0),0)</f>
        <v>8.5999999999999993E-2</v>
      </c>
    </row>
    <row r="5" spans="1:15" x14ac:dyDescent="0.25">
      <c r="A5" s="3" t="s">
        <v>10</v>
      </c>
      <c r="B5" s="3">
        <v>17102</v>
      </c>
      <c r="C5" s="3" t="s">
        <v>11</v>
      </c>
      <c r="D5" s="3" t="s">
        <v>9</v>
      </c>
      <c r="E5" s="3" t="str">
        <f t="shared" ref="E5:E22" si="0">D5&amp;"h"</f>
        <v>INDIAh</v>
      </c>
      <c r="F5" s="3">
        <v>2</v>
      </c>
      <c r="G5" s="4">
        <f t="shared" ref="G5:G22" ca="1" si="1">VLOOKUP(F5,INDIRECT(D5),MATCH(C5,INDIRECT(E5),0),0)</f>
        <v>0.11899999999999999</v>
      </c>
      <c r="I5" s="5" t="s">
        <v>9</v>
      </c>
    </row>
    <row r="6" spans="1:15" x14ac:dyDescent="0.25">
      <c r="A6" s="3" t="s">
        <v>12</v>
      </c>
      <c r="B6" s="3">
        <v>19632</v>
      </c>
      <c r="C6" s="3" t="s">
        <v>13</v>
      </c>
      <c r="D6" s="3" t="s">
        <v>14</v>
      </c>
      <c r="E6" s="3" t="str">
        <f t="shared" si="0"/>
        <v>ROWh</v>
      </c>
      <c r="F6" s="3">
        <v>3</v>
      </c>
      <c r="G6" s="4">
        <f t="shared" ca="1" si="1"/>
        <v>3.7699999999999997E-2</v>
      </c>
    </row>
    <row r="7" spans="1:15" x14ac:dyDescent="0.25">
      <c r="A7" s="3" t="s">
        <v>15</v>
      </c>
      <c r="B7" s="3">
        <v>17430</v>
      </c>
      <c r="C7" s="3" t="s">
        <v>16</v>
      </c>
      <c r="D7" s="3" t="s">
        <v>9</v>
      </c>
      <c r="E7" s="3" t="str">
        <f t="shared" si="0"/>
        <v>INDIAh</v>
      </c>
      <c r="F7" s="3">
        <v>1</v>
      </c>
      <c r="G7" s="4">
        <f t="shared" ca="1" si="1"/>
        <v>0.23330000000000001</v>
      </c>
      <c r="I7" s="6" t="s">
        <v>5</v>
      </c>
      <c r="J7" s="6" t="s">
        <v>13</v>
      </c>
      <c r="K7" s="6" t="s">
        <v>11</v>
      </c>
      <c r="L7" s="6" t="s">
        <v>8</v>
      </c>
      <c r="M7" s="6" t="s">
        <v>16</v>
      </c>
      <c r="N7" s="6" t="s">
        <v>17</v>
      </c>
      <c r="O7" s="6" t="s">
        <v>18</v>
      </c>
    </row>
    <row r="8" spans="1:15" x14ac:dyDescent="0.25">
      <c r="A8" s="3" t="s">
        <v>19</v>
      </c>
      <c r="B8" s="3">
        <v>20210</v>
      </c>
      <c r="C8" s="3" t="s">
        <v>18</v>
      </c>
      <c r="D8" s="3" t="s">
        <v>9</v>
      </c>
      <c r="E8" s="3" t="str">
        <f t="shared" si="0"/>
        <v>INDIAh</v>
      </c>
      <c r="F8" s="3">
        <v>2</v>
      </c>
      <c r="G8" s="4">
        <f t="shared" ca="1" si="1"/>
        <v>0.1244</v>
      </c>
      <c r="I8" s="3">
        <v>1</v>
      </c>
      <c r="J8" s="7">
        <v>0.12230000000000001</v>
      </c>
      <c r="K8" s="7">
        <v>1.23E-2</v>
      </c>
      <c r="L8" s="7">
        <v>9.9900000000000003E-2</v>
      </c>
      <c r="M8" s="7">
        <v>0.23330000000000001</v>
      </c>
      <c r="N8" s="7">
        <v>0.12540000000000001</v>
      </c>
      <c r="O8" s="7">
        <v>0.44219999999999998</v>
      </c>
    </row>
    <row r="9" spans="1:15" x14ac:dyDescent="0.25">
      <c r="A9" s="3" t="s">
        <v>20</v>
      </c>
      <c r="B9" s="3">
        <v>21011</v>
      </c>
      <c r="C9" s="3" t="s">
        <v>17</v>
      </c>
      <c r="D9" s="3" t="s">
        <v>14</v>
      </c>
      <c r="E9" s="3" t="str">
        <f t="shared" si="0"/>
        <v>ROWh</v>
      </c>
      <c r="F9" s="3">
        <v>5</v>
      </c>
      <c r="G9" s="4">
        <f t="shared" ca="1" si="1"/>
        <v>0.1222</v>
      </c>
      <c r="I9" s="3">
        <v>2</v>
      </c>
      <c r="J9" s="7">
        <v>0.13</v>
      </c>
      <c r="K9" s="7">
        <v>0.11899999999999999</v>
      </c>
      <c r="L9" s="7">
        <v>8.9800000000000005E-2</v>
      </c>
      <c r="M9" s="7">
        <v>0.12759999999999999</v>
      </c>
      <c r="N9" s="7">
        <v>0.44340000000000002</v>
      </c>
      <c r="O9" s="7">
        <v>0.1244</v>
      </c>
    </row>
    <row r="10" spans="1:15" x14ac:dyDescent="0.25">
      <c r="A10" s="3" t="s">
        <v>21</v>
      </c>
      <c r="B10" s="3">
        <v>16180</v>
      </c>
      <c r="C10" s="3" t="s">
        <v>8</v>
      </c>
      <c r="D10" s="3" t="s">
        <v>14</v>
      </c>
      <c r="E10" s="3" t="str">
        <f t="shared" si="0"/>
        <v>ROWh</v>
      </c>
      <c r="F10" s="3">
        <v>3</v>
      </c>
      <c r="G10" s="4">
        <f t="shared" ca="1" si="1"/>
        <v>0.12</v>
      </c>
      <c r="I10" s="3">
        <v>3</v>
      </c>
      <c r="J10" s="7">
        <v>0.18</v>
      </c>
      <c r="K10" s="7">
        <v>0.1434</v>
      </c>
      <c r="L10" s="7">
        <v>8.5999999999999993E-2</v>
      </c>
      <c r="M10" s="7">
        <v>0.16769999999999999</v>
      </c>
      <c r="N10" s="7">
        <v>0.3422</v>
      </c>
      <c r="O10" s="7">
        <v>0.23769999999999999</v>
      </c>
    </row>
    <row r="11" spans="1:15" x14ac:dyDescent="0.25">
      <c r="A11" s="3" t="s">
        <v>22</v>
      </c>
      <c r="B11" s="3">
        <v>16929</v>
      </c>
      <c r="C11" s="3" t="s">
        <v>11</v>
      </c>
      <c r="D11" s="3" t="s">
        <v>14</v>
      </c>
      <c r="E11" s="3" t="str">
        <f t="shared" si="0"/>
        <v>ROWh</v>
      </c>
      <c r="F11" s="3">
        <v>3</v>
      </c>
      <c r="G11" s="4">
        <f t="shared" ca="1" si="1"/>
        <v>0.2311</v>
      </c>
      <c r="I11" s="3">
        <v>4</v>
      </c>
      <c r="J11" s="7">
        <v>0.11219999999999999</v>
      </c>
      <c r="K11" s="7">
        <v>0.16900000000000001</v>
      </c>
      <c r="L11" s="7">
        <v>0.12330000000000001</v>
      </c>
      <c r="M11" s="7">
        <v>0.12740000000000001</v>
      </c>
      <c r="N11" s="7">
        <v>0.3322</v>
      </c>
      <c r="O11" s="7">
        <v>0.2311</v>
      </c>
    </row>
    <row r="12" spans="1:15" x14ac:dyDescent="0.25">
      <c r="A12" s="3" t="s">
        <v>15</v>
      </c>
      <c r="B12" s="3">
        <v>16551</v>
      </c>
      <c r="C12" s="3" t="s">
        <v>16</v>
      </c>
      <c r="D12" s="3" t="s">
        <v>9</v>
      </c>
      <c r="E12" s="3" t="str">
        <f t="shared" si="0"/>
        <v>INDIAh</v>
      </c>
      <c r="F12" s="3">
        <v>2</v>
      </c>
      <c r="G12" s="4">
        <f t="shared" ca="1" si="1"/>
        <v>0.12759999999999999</v>
      </c>
      <c r="I12" s="3">
        <v>5</v>
      </c>
      <c r="J12" s="7">
        <v>0.14330000000000001</v>
      </c>
      <c r="K12" s="7">
        <v>0.14230000000000001</v>
      </c>
      <c r="L12" s="7">
        <v>0.1744</v>
      </c>
      <c r="M12" s="7">
        <v>0.1744</v>
      </c>
      <c r="N12" s="7">
        <v>0.1111</v>
      </c>
      <c r="O12" s="7">
        <v>0.24440000000000001</v>
      </c>
    </row>
    <row r="13" spans="1:15" x14ac:dyDescent="0.25">
      <c r="A13" s="3" t="s">
        <v>23</v>
      </c>
      <c r="B13" s="3">
        <v>22928</v>
      </c>
      <c r="C13" s="3" t="s">
        <v>18</v>
      </c>
      <c r="D13" s="3" t="s">
        <v>9</v>
      </c>
      <c r="E13" s="3" t="str">
        <f t="shared" si="0"/>
        <v>INDIAh</v>
      </c>
      <c r="F13" s="3">
        <v>1</v>
      </c>
      <c r="G13" s="4">
        <f t="shared" ca="1" si="1"/>
        <v>0.44219999999999998</v>
      </c>
    </row>
    <row r="14" spans="1:15" x14ac:dyDescent="0.25">
      <c r="A14" s="3" t="s">
        <v>24</v>
      </c>
      <c r="B14" s="3">
        <v>21847</v>
      </c>
      <c r="C14" s="3" t="s">
        <v>17</v>
      </c>
      <c r="D14" s="3" t="s">
        <v>9</v>
      </c>
      <c r="E14" s="3" t="str">
        <f t="shared" si="0"/>
        <v>INDIAh</v>
      </c>
      <c r="F14" s="3">
        <v>4</v>
      </c>
      <c r="G14" s="4">
        <f t="shared" ca="1" si="1"/>
        <v>0.3322</v>
      </c>
      <c r="I14" s="5" t="s">
        <v>14</v>
      </c>
    </row>
    <row r="15" spans="1:15" x14ac:dyDescent="0.25">
      <c r="A15" s="3" t="s">
        <v>25</v>
      </c>
      <c r="B15" s="3">
        <v>23037</v>
      </c>
      <c r="C15" s="3" t="s">
        <v>11</v>
      </c>
      <c r="D15" s="3" t="s">
        <v>14</v>
      </c>
      <c r="E15" s="3" t="str">
        <f t="shared" si="0"/>
        <v>ROWh</v>
      </c>
      <c r="F15" s="3">
        <v>4</v>
      </c>
      <c r="G15" s="4">
        <f t="shared" ca="1" si="1"/>
        <v>0.44769999999999999</v>
      </c>
    </row>
    <row r="16" spans="1:15" x14ac:dyDescent="0.25">
      <c r="A16" s="3" t="s">
        <v>26</v>
      </c>
      <c r="B16" s="3">
        <v>24102</v>
      </c>
      <c r="C16" s="3" t="s">
        <v>13</v>
      </c>
      <c r="D16" s="3" t="s">
        <v>14</v>
      </c>
      <c r="E16" s="3" t="str">
        <f t="shared" si="0"/>
        <v>ROWh</v>
      </c>
      <c r="F16" s="3">
        <v>1</v>
      </c>
      <c r="G16" s="4">
        <f t="shared" ca="1" si="1"/>
        <v>2.23E-2</v>
      </c>
      <c r="I16" s="6" t="s">
        <v>5</v>
      </c>
      <c r="J16" s="6" t="s">
        <v>13</v>
      </c>
      <c r="K16" s="6" t="s">
        <v>11</v>
      </c>
      <c r="L16" s="6" t="s">
        <v>8</v>
      </c>
      <c r="M16" s="6" t="s">
        <v>16</v>
      </c>
      <c r="N16" s="6" t="s">
        <v>17</v>
      </c>
      <c r="O16" s="6" t="s">
        <v>18</v>
      </c>
    </row>
    <row r="17" spans="1:15" x14ac:dyDescent="0.25">
      <c r="A17" s="3" t="s">
        <v>27</v>
      </c>
      <c r="B17" s="3">
        <v>24359</v>
      </c>
      <c r="C17" s="3" t="s">
        <v>11</v>
      </c>
      <c r="D17" s="3" t="s">
        <v>14</v>
      </c>
      <c r="E17" s="3" t="str">
        <f t="shared" si="0"/>
        <v>ROWh</v>
      </c>
      <c r="F17" s="3">
        <v>2</v>
      </c>
      <c r="G17" s="4">
        <f t="shared" ca="1" si="1"/>
        <v>0.23880000000000001</v>
      </c>
      <c r="I17" s="3">
        <v>1</v>
      </c>
      <c r="J17" s="7">
        <v>2.23E-2</v>
      </c>
      <c r="K17" s="7">
        <v>0.33439999999999998</v>
      </c>
      <c r="L17" s="7">
        <v>0.3322</v>
      </c>
      <c r="M17" s="7">
        <v>0.14219999999999999</v>
      </c>
      <c r="N17" s="7">
        <v>0.13339999999999999</v>
      </c>
      <c r="O17" s="7">
        <v>0.1123</v>
      </c>
    </row>
    <row r="18" spans="1:15" x14ac:dyDescent="0.25">
      <c r="A18" s="3" t="s">
        <v>28</v>
      </c>
      <c r="B18" s="3">
        <v>18557</v>
      </c>
      <c r="C18" s="3" t="s">
        <v>13</v>
      </c>
      <c r="D18" s="3" t="s">
        <v>9</v>
      </c>
      <c r="E18" s="3" t="str">
        <f t="shared" si="0"/>
        <v>INDIAh</v>
      </c>
      <c r="F18" s="3">
        <v>2</v>
      </c>
      <c r="G18" s="4">
        <f t="shared" ca="1" si="1"/>
        <v>0.13</v>
      </c>
      <c r="I18" s="3">
        <v>2</v>
      </c>
      <c r="J18" s="7">
        <v>2.8799999999999999E-2</v>
      </c>
      <c r="K18" s="7">
        <v>0.23880000000000001</v>
      </c>
      <c r="L18" s="7">
        <v>0.11219999999999999</v>
      </c>
      <c r="M18" s="7">
        <v>0.14119999999999999</v>
      </c>
      <c r="N18" s="7">
        <v>0.14230000000000001</v>
      </c>
      <c r="O18" s="7">
        <v>0.1143</v>
      </c>
    </row>
    <row r="19" spans="1:15" x14ac:dyDescent="0.25">
      <c r="A19" s="3" t="s">
        <v>29</v>
      </c>
      <c r="B19" s="3">
        <v>22654</v>
      </c>
      <c r="C19" s="3" t="s">
        <v>18</v>
      </c>
      <c r="D19" s="3" t="s">
        <v>9</v>
      </c>
      <c r="E19" s="3" t="str">
        <f t="shared" si="0"/>
        <v>INDIAh</v>
      </c>
      <c r="F19" s="3">
        <v>3</v>
      </c>
      <c r="G19" s="4">
        <f t="shared" ca="1" si="1"/>
        <v>0.23769999999999999</v>
      </c>
      <c r="I19" s="3">
        <v>3</v>
      </c>
      <c r="J19" s="7">
        <v>3.7699999999999997E-2</v>
      </c>
      <c r="K19" s="7">
        <v>0.2311</v>
      </c>
      <c r="L19" s="7">
        <v>0.12</v>
      </c>
      <c r="M19" s="7">
        <v>0.12330000000000001</v>
      </c>
      <c r="N19" s="7">
        <v>0.1234</v>
      </c>
      <c r="O19" s="7">
        <v>0.1321</v>
      </c>
    </row>
    <row r="20" spans="1:15" x14ac:dyDescent="0.25">
      <c r="A20" s="3" t="s">
        <v>10</v>
      </c>
      <c r="B20" s="3">
        <v>15488</v>
      </c>
      <c r="C20" s="3" t="s">
        <v>18</v>
      </c>
      <c r="D20" s="3" t="s">
        <v>9</v>
      </c>
      <c r="E20" s="3" t="str">
        <f t="shared" si="0"/>
        <v>INDIAh</v>
      </c>
      <c r="F20" s="3">
        <v>5</v>
      </c>
      <c r="G20" s="4">
        <f t="shared" ca="1" si="1"/>
        <v>0.24440000000000001</v>
      </c>
      <c r="I20" s="3">
        <v>4</v>
      </c>
      <c r="J20" s="7">
        <v>4.7699999999999999E-2</v>
      </c>
      <c r="K20" s="7">
        <v>0.44769999999999999</v>
      </c>
      <c r="L20" s="7">
        <v>0.12330000000000001</v>
      </c>
      <c r="M20" s="7">
        <v>0.13</v>
      </c>
      <c r="N20" s="7">
        <v>0.1244</v>
      </c>
      <c r="O20" s="7">
        <v>0.14119999999999999</v>
      </c>
    </row>
    <row r="21" spans="1:15" x14ac:dyDescent="0.25">
      <c r="A21" s="3" t="s">
        <v>30</v>
      </c>
      <c r="B21" s="3">
        <v>17847</v>
      </c>
      <c r="C21" s="3" t="s">
        <v>17</v>
      </c>
      <c r="D21" s="3" t="s">
        <v>9</v>
      </c>
      <c r="E21" s="3" t="str">
        <f t="shared" si="0"/>
        <v>INDIAh</v>
      </c>
      <c r="F21" s="3">
        <v>1</v>
      </c>
      <c r="G21" s="4">
        <f t="shared" ca="1" si="1"/>
        <v>0.12540000000000001</v>
      </c>
      <c r="I21" s="3">
        <v>5</v>
      </c>
      <c r="J21" s="7">
        <v>8.9899999999999994E-2</v>
      </c>
      <c r="K21" s="7">
        <v>0.45</v>
      </c>
      <c r="L21" s="7">
        <v>0.13320000000000001</v>
      </c>
      <c r="M21" s="7">
        <v>0.184</v>
      </c>
      <c r="N21" s="7">
        <v>0.1222</v>
      </c>
      <c r="O21" s="7">
        <v>0.12330000000000001</v>
      </c>
    </row>
    <row r="22" spans="1:15" x14ac:dyDescent="0.25">
      <c r="A22" s="3" t="s">
        <v>31</v>
      </c>
      <c r="B22" s="3">
        <v>21543</v>
      </c>
      <c r="C22" s="3" t="s">
        <v>8</v>
      </c>
      <c r="D22" s="3" t="s">
        <v>14</v>
      </c>
      <c r="E22" s="3" t="str">
        <f t="shared" si="0"/>
        <v>ROWh</v>
      </c>
      <c r="F22" s="3">
        <v>2</v>
      </c>
      <c r="G22" s="4">
        <f t="shared" ca="1" si="1"/>
        <v>0.11219999999999999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16E0-059A-4BD1-A508-3EF9F4EFE84A}">
  <dimension ref="A1:E13"/>
  <sheetViews>
    <sheetView workbookViewId="0">
      <selection activeCell="H8" sqref="H8"/>
    </sheetView>
  </sheetViews>
  <sheetFormatPr defaultRowHeight="15" x14ac:dyDescent="0.25"/>
  <sheetData>
    <row r="1" spans="1:5" x14ac:dyDescent="0.25">
      <c r="A1" s="40" t="s">
        <v>130</v>
      </c>
    </row>
    <row r="3" spans="1:5" x14ac:dyDescent="0.25">
      <c r="A3" s="8" t="s">
        <v>33</v>
      </c>
      <c r="B3" s="8" t="s">
        <v>32</v>
      </c>
      <c r="D3" s="8" t="s">
        <v>33</v>
      </c>
      <c r="E3" s="8" t="s">
        <v>32</v>
      </c>
    </row>
    <row r="4" spans="1:5" x14ac:dyDescent="0.25">
      <c r="A4" s="3" t="s">
        <v>34</v>
      </c>
      <c r="B4" s="3">
        <v>1200</v>
      </c>
      <c r="D4" s="3" t="s">
        <v>35</v>
      </c>
      <c r="E4" s="3">
        <f>IFERROR(VLOOKUP(D4,$A$4:$B$7,2,0),VLOOKUP(D4,$A$10:$C$13,3,0))</f>
        <v>2433</v>
      </c>
    </row>
    <row r="5" spans="1:5" x14ac:dyDescent="0.25">
      <c r="A5" s="3" t="s">
        <v>36</v>
      </c>
      <c r="B5" s="3">
        <v>1300</v>
      </c>
      <c r="D5" s="3" t="s">
        <v>37</v>
      </c>
      <c r="E5" s="3">
        <f t="shared" ref="E5:E11" si="0">IFERROR(VLOOKUP(D5,$A$4:$B$7,2,0),VLOOKUP(D5,$A$10:$C$13,3,0))</f>
        <v>5545</v>
      </c>
    </row>
    <row r="6" spans="1:5" x14ac:dyDescent="0.25">
      <c r="A6" s="3" t="s">
        <v>38</v>
      </c>
      <c r="B6" s="3">
        <v>1260</v>
      </c>
      <c r="D6" s="3" t="s">
        <v>38</v>
      </c>
      <c r="E6" s="3">
        <f t="shared" si="0"/>
        <v>1260</v>
      </c>
    </row>
    <row r="7" spans="1:5" x14ac:dyDescent="0.25">
      <c r="A7" s="3" t="s">
        <v>39</v>
      </c>
      <c r="B7" s="3">
        <v>1590</v>
      </c>
      <c r="D7" s="3" t="s">
        <v>39</v>
      </c>
      <c r="E7" s="3">
        <f t="shared" si="0"/>
        <v>1590</v>
      </c>
    </row>
    <row r="8" spans="1:5" x14ac:dyDescent="0.25">
      <c r="A8" s="3"/>
      <c r="B8" s="3"/>
      <c r="D8" s="3" t="s">
        <v>40</v>
      </c>
      <c r="E8" s="3">
        <f t="shared" si="0"/>
        <v>1234</v>
      </c>
    </row>
    <row r="9" spans="1:5" x14ac:dyDescent="0.25">
      <c r="A9" s="8" t="s">
        <v>33</v>
      </c>
      <c r="B9" s="8" t="s">
        <v>41</v>
      </c>
      <c r="C9" s="8" t="s">
        <v>32</v>
      </c>
      <c r="D9" s="3" t="s">
        <v>34</v>
      </c>
      <c r="E9" s="3">
        <f t="shared" si="0"/>
        <v>1200</v>
      </c>
    </row>
    <row r="10" spans="1:5" x14ac:dyDescent="0.25">
      <c r="A10" s="3" t="s">
        <v>40</v>
      </c>
      <c r="B10" s="3" t="s">
        <v>42</v>
      </c>
      <c r="C10" s="3">
        <v>1234</v>
      </c>
      <c r="D10" s="3" t="s">
        <v>43</v>
      </c>
      <c r="E10" s="3">
        <f t="shared" si="0"/>
        <v>3343</v>
      </c>
    </row>
    <row r="11" spans="1:5" x14ac:dyDescent="0.25">
      <c r="A11" s="3" t="s">
        <v>37</v>
      </c>
      <c r="B11" s="3" t="s">
        <v>44</v>
      </c>
      <c r="C11" s="3">
        <v>5545</v>
      </c>
      <c r="D11" s="3" t="s">
        <v>38</v>
      </c>
      <c r="E11" s="3">
        <f t="shared" si="0"/>
        <v>1260</v>
      </c>
    </row>
    <row r="12" spans="1:5" x14ac:dyDescent="0.25">
      <c r="A12" s="3" t="s">
        <v>43</v>
      </c>
      <c r="B12" s="3" t="s">
        <v>45</v>
      </c>
      <c r="C12" s="3">
        <v>3343</v>
      </c>
    </row>
    <row r="13" spans="1:5" x14ac:dyDescent="0.25">
      <c r="A13" s="3" t="s">
        <v>35</v>
      </c>
      <c r="B13" s="3" t="s">
        <v>46</v>
      </c>
      <c r="C13" s="3">
        <v>2433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1090-868E-4069-A6FC-B284AB572426}">
  <sheetPr>
    <tabColor theme="0"/>
  </sheetPr>
  <dimension ref="B1:R35"/>
  <sheetViews>
    <sheetView showGridLines="0"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L5" sqref="L5"/>
    </sheetView>
  </sheetViews>
  <sheetFormatPr defaultColWidth="8.85546875" defaultRowHeight="17.25" customHeight="1" x14ac:dyDescent="0.25"/>
  <cols>
    <col min="1" max="1" width="8.85546875" style="9"/>
    <col min="2" max="2" width="4.85546875" style="9" bestFit="1" customWidth="1"/>
    <col min="3" max="3" width="9.28515625" style="9" bestFit="1" customWidth="1"/>
    <col min="4" max="4" width="22.7109375" style="9" customWidth="1"/>
    <col min="5" max="6" width="7" style="9" bestFit="1" customWidth="1"/>
    <col min="7" max="7" width="8.28515625" style="9" customWidth="1"/>
    <col min="8" max="8" width="5.7109375" style="9" customWidth="1"/>
    <col min="9" max="9" width="5.85546875" style="9" customWidth="1"/>
    <col min="10" max="10" width="8.7109375" style="9" customWidth="1"/>
    <col min="11" max="11" width="7" style="9" bestFit="1" customWidth="1"/>
    <col min="12" max="12" width="7.5703125" style="9" bestFit="1" customWidth="1"/>
    <col min="13" max="13" width="19.28515625" style="9" customWidth="1"/>
    <col min="14" max="14" width="23.7109375" style="9" customWidth="1"/>
    <col min="15" max="15" width="12.140625" style="9" customWidth="1"/>
    <col min="16" max="16" width="11.7109375" style="9" customWidth="1"/>
    <col min="17" max="17" width="12.140625" style="9" bestFit="1" customWidth="1"/>
    <col min="18" max="18" width="79.7109375" style="9" bestFit="1" customWidth="1"/>
    <col min="19" max="16384" width="8.85546875" style="9"/>
  </cols>
  <sheetData>
    <row r="1" spans="2:18" ht="31.5" customHeight="1" thickBot="1" x14ac:dyDescent="0.3">
      <c r="M1" s="10" t="s">
        <v>47</v>
      </c>
      <c r="N1" s="10" t="s">
        <v>48</v>
      </c>
    </row>
    <row r="2" spans="2:18" ht="17.25" customHeight="1" thickBot="1" x14ac:dyDescent="0.3">
      <c r="B2" s="54" t="s">
        <v>49</v>
      </c>
      <c r="C2" s="55"/>
      <c r="D2" s="56"/>
      <c r="E2" s="57" t="s">
        <v>50</v>
      </c>
      <c r="F2" s="55"/>
      <c r="G2" s="56"/>
      <c r="H2" s="57" t="s">
        <v>51</v>
      </c>
      <c r="I2" s="56"/>
      <c r="J2" s="57" t="s">
        <v>52</v>
      </c>
      <c r="K2" s="55"/>
      <c r="L2" s="56"/>
      <c r="M2" s="58" t="s">
        <v>53</v>
      </c>
      <c r="N2" s="59"/>
      <c r="O2" s="11"/>
      <c r="P2" s="12"/>
    </row>
    <row r="3" spans="2:18" ht="45.75" customHeight="1" x14ac:dyDescent="0.25">
      <c r="B3" s="13" t="s">
        <v>54</v>
      </c>
      <c r="C3" s="14" t="s">
        <v>55</v>
      </c>
      <c r="D3" s="14" t="s">
        <v>56</v>
      </c>
      <c r="E3" s="15" t="s">
        <v>57</v>
      </c>
      <c r="F3" s="15" t="s">
        <v>58</v>
      </c>
      <c r="G3" s="15" t="s">
        <v>59</v>
      </c>
      <c r="H3" s="16" t="s">
        <v>60</v>
      </c>
      <c r="I3" s="14" t="s">
        <v>61</v>
      </c>
      <c r="J3" s="15" t="s">
        <v>57</v>
      </c>
      <c r="K3" s="15" t="s">
        <v>58</v>
      </c>
      <c r="L3" s="14" t="s">
        <v>62</v>
      </c>
      <c r="M3" s="14" t="s">
        <v>63</v>
      </c>
      <c r="N3" s="14" t="s">
        <v>64</v>
      </c>
      <c r="O3" s="14" t="s">
        <v>65</v>
      </c>
      <c r="P3" s="17" t="s">
        <v>66</v>
      </c>
      <c r="Q3" s="18" t="s">
        <v>113</v>
      </c>
      <c r="R3" s="19"/>
    </row>
    <row r="4" spans="2:18" ht="17.25" customHeight="1" x14ac:dyDescent="0.25">
      <c r="B4" s="20">
        <v>1</v>
      </c>
      <c r="C4" s="21" t="s">
        <v>68</v>
      </c>
      <c r="D4" s="22" t="s">
        <v>69</v>
      </c>
      <c r="E4" s="23">
        <v>15854</v>
      </c>
      <c r="F4" s="23">
        <f>ROUND(E4*50%,0)</f>
        <v>7927</v>
      </c>
      <c r="G4" s="23">
        <f t="shared" ref="G4:G34" si="0">SUM(E4:F4)</f>
        <v>23781</v>
      </c>
      <c r="H4" s="24">
        <v>15</v>
      </c>
      <c r="I4" s="24">
        <v>31</v>
      </c>
      <c r="J4" s="25">
        <f>E4/I4*H4</f>
        <v>7671.2903225806458</v>
      </c>
      <c r="K4" s="25">
        <f>F4</f>
        <v>7927</v>
      </c>
      <c r="L4" s="24">
        <f>SUM(J4:K4)</f>
        <v>15598.290322580646</v>
      </c>
      <c r="M4" s="26">
        <f>IF(E4&gt;15000,0,L4*12%)</f>
        <v>0</v>
      </c>
      <c r="N4" s="27">
        <f>IF(G4&gt;21000,0,TRUNC(L4*0.75%,2))</f>
        <v>0</v>
      </c>
      <c r="O4" s="24">
        <f>SUM(M4:N4)</f>
        <v>0</v>
      </c>
      <c r="P4" s="28">
        <f>L4-O4</f>
        <v>15598.290322580646</v>
      </c>
      <c r="R4" s="29"/>
    </row>
    <row r="5" spans="2:18" ht="17.25" customHeight="1" x14ac:dyDescent="0.25">
      <c r="B5" s="20">
        <v>2</v>
      </c>
      <c r="C5" s="21" t="s">
        <v>70</v>
      </c>
      <c r="D5" s="22" t="s">
        <v>71</v>
      </c>
      <c r="E5" s="23">
        <v>14005</v>
      </c>
      <c r="F5" s="23">
        <f t="shared" ref="F5:F34" si="1">ROUND(E5*50%,0)</f>
        <v>7003</v>
      </c>
      <c r="G5" s="23">
        <f t="shared" si="0"/>
        <v>21008</v>
      </c>
      <c r="H5" s="24">
        <v>29</v>
      </c>
      <c r="I5" s="24">
        <v>31</v>
      </c>
      <c r="J5" s="25">
        <f t="shared" ref="J5:J35" si="2">E5/I5*H5</f>
        <v>13101.451612903225</v>
      </c>
      <c r="K5" s="25">
        <f t="shared" ref="K5:K34" si="3">F5</f>
        <v>7003</v>
      </c>
      <c r="L5" s="24">
        <f t="shared" ref="L5:L34" si="4">SUM(J5:K5)</f>
        <v>20104.451612903227</v>
      </c>
      <c r="M5" s="26">
        <f t="shared" ref="M5:M35" si="5">IF(E5&gt;15000,0,L5*12%)</f>
        <v>2412.5341935483871</v>
      </c>
      <c r="N5" s="27">
        <f t="shared" ref="N5:N35" si="6">IF(G5&gt;21000,0,TRUNC(L5*0.75%,2))</f>
        <v>0</v>
      </c>
      <c r="O5" s="24">
        <f t="shared" ref="O5:O34" si="7">SUM(M5:N5)</f>
        <v>2412.5341935483871</v>
      </c>
      <c r="P5" s="28">
        <f t="shared" ref="P5:P34" si="8">L5-O5</f>
        <v>17691.917419354839</v>
      </c>
      <c r="R5" s="29"/>
    </row>
    <row r="6" spans="2:18" ht="17.25" customHeight="1" x14ac:dyDescent="0.25">
      <c r="B6" s="20">
        <v>3</v>
      </c>
      <c r="C6" s="21" t="s">
        <v>72</v>
      </c>
      <c r="D6" s="22" t="s">
        <v>73</v>
      </c>
      <c r="E6" s="23">
        <v>14285</v>
      </c>
      <c r="F6" s="23">
        <f t="shared" si="1"/>
        <v>7143</v>
      </c>
      <c r="G6" s="23">
        <f t="shared" si="0"/>
        <v>21428</v>
      </c>
      <c r="H6" s="24">
        <v>23</v>
      </c>
      <c r="I6" s="24">
        <v>31</v>
      </c>
      <c r="J6" s="25">
        <f t="shared" si="2"/>
        <v>10598.548387096775</v>
      </c>
      <c r="K6" s="25">
        <f t="shared" si="3"/>
        <v>7143</v>
      </c>
      <c r="L6" s="24">
        <f t="shared" si="4"/>
        <v>17741.548387096773</v>
      </c>
      <c r="M6" s="26">
        <f t="shared" si="5"/>
        <v>2128.9858064516125</v>
      </c>
      <c r="N6" s="27">
        <f t="shared" si="6"/>
        <v>0</v>
      </c>
      <c r="O6" s="24">
        <f t="shared" si="7"/>
        <v>2128.9858064516125</v>
      </c>
      <c r="P6" s="28">
        <f t="shared" si="8"/>
        <v>15612.562580645161</v>
      </c>
      <c r="R6" s="30"/>
    </row>
    <row r="7" spans="2:18" ht="17.25" customHeight="1" x14ac:dyDescent="0.25">
      <c r="B7" s="20">
        <v>4</v>
      </c>
      <c r="C7" s="21" t="s">
        <v>74</v>
      </c>
      <c r="D7" s="22" t="s">
        <v>75</v>
      </c>
      <c r="E7" s="23">
        <v>15441</v>
      </c>
      <c r="F7" s="23">
        <f t="shared" si="1"/>
        <v>7721</v>
      </c>
      <c r="G7" s="23">
        <f t="shared" si="0"/>
        <v>23162</v>
      </c>
      <c r="H7" s="24">
        <v>28</v>
      </c>
      <c r="I7" s="24">
        <v>31</v>
      </c>
      <c r="J7" s="25">
        <f t="shared" si="2"/>
        <v>13946.709677419356</v>
      </c>
      <c r="K7" s="25">
        <f t="shared" si="3"/>
        <v>7721</v>
      </c>
      <c r="L7" s="24">
        <f t="shared" si="4"/>
        <v>21667.709677419356</v>
      </c>
      <c r="M7" s="26">
        <f t="shared" si="5"/>
        <v>0</v>
      </c>
      <c r="N7" s="27">
        <f t="shared" si="6"/>
        <v>0</v>
      </c>
      <c r="O7" s="24">
        <f t="shared" si="7"/>
        <v>0</v>
      </c>
      <c r="P7" s="28">
        <f t="shared" si="8"/>
        <v>21667.709677419356</v>
      </c>
      <c r="R7" s="30"/>
    </row>
    <row r="8" spans="2:18" ht="17.25" customHeight="1" x14ac:dyDescent="0.25">
      <c r="B8" s="20">
        <v>5</v>
      </c>
      <c r="C8" s="21" t="s">
        <v>76</v>
      </c>
      <c r="D8" s="22" t="s">
        <v>77</v>
      </c>
      <c r="E8" s="23">
        <v>16349</v>
      </c>
      <c r="F8" s="23">
        <f t="shared" si="1"/>
        <v>8175</v>
      </c>
      <c r="G8" s="23">
        <f t="shared" si="0"/>
        <v>24524</v>
      </c>
      <c r="H8" s="24">
        <v>31</v>
      </c>
      <c r="I8" s="24">
        <v>31</v>
      </c>
      <c r="J8" s="25">
        <f t="shared" si="2"/>
        <v>16349</v>
      </c>
      <c r="K8" s="25">
        <f t="shared" si="3"/>
        <v>8175</v>
      </c>
      <c r="L8" s="24">
        <f t="shared" si="4"/>
        <v>24524</v>
      </c>
      <c r="M8" s="26">
        <f t="shared" si="5"/>
        <v>0</v>
      </c>
      <c r="N8" s="27">
        <f t="shared" si="6"/>
        <v>0</v>
      </c>
      <c r="O8" s="24">
        <f t="shared" si="7"/>
        <v>0</v>
      </c>
      <c r="P8" s="28">
        <f t="shared" si="8"/>
        <v>24524</v>
      </c>
      <c r="R8" s="30"/>
    </row>
    <row r="9" spans="2:18" ht="17.25" customHeight="1" x14ac:dyDescent="0.25">
      <c r="B9" s="20">
        <v>6</v>
      </c>
      <c r="C9" s="21" t="s">
        <v>78</v>
      </c>
      <c r="D9" s="22" t="s">
        <v>79</v>
      </c>
      <c r="E9" s="23">
        <v>17064</v>
      </c>
      <c r="F9" s="23">
        <v>0</v>
      </c>
      <c r="G9" s="23">
        <f t="shared" si="0"/>
        <v>17064</v>
      </c>
      <c r="H9" s="24">
        <v>29</v>
      </c>
      <c r="I9" s="24">
        <v>31</v>
      </c>
      <c r="J9" s="25">
        <f t="shared" si="2"/>
        <v>15963.096774193549</v>
      </c>
      <c r="K9" s="25">
        <f t="shared" si="3"/>
        <v>0</v>
      </c>
      <c r="L9" s="24">
        <f t="shared" si="4"/>
        <v>15963.096774193549</v>
      </c>
      <c r="M9" s="26">
        <f t="shared" si="5"/>
        <v>0</v>
      </c>
      <c r="N9" s="27">
        <f t="shared" si="6"/>
        <v>119.72</v>
      </c>
      <c r="O9" s="24">
        <f t="shared" si="7"/>
        <v>119.72</v>
      </c>
      <c r="P9" s="28">
        <f t="shared" si="8"/>
        <v>15843.37677419355</v>
      </c>
      <c r="R9" s="30"/>
    </row>
    <row r="10" spans="2:18" ht="17.25" customHeight="1" x14ac:dyDescent="0.25">
      <c r="B10" s="20">
        <v>7</v>
      </c>
      <c r="C10" s="21" t="s">
        <v>80</v>
      </c>
      <c r="D10" s="22" t="s">
        <v>81</v>
      </c>
      <c r="E10" s="23">
        <v>17773</v>
      </c>
      <c r="F10" s="23">
        <f t="shared" si="1"/>
        <v>8887</v>
      </c>
      <c r="G10" s="23">
        <f t="shared" si="0"/>
        <v>26660</v>
      </c>
      <c r="H10" s="24">
        <v>30</v>
      </c>
      <c r="I10" s="24">
        <v>31</v>
      </c>
      <c r="J10" s="25">
        <f t="shared" si="2"/>
        <v>17199.677419354841</v>
      </c>
      <c r="K10" s="25">
        <f t="shared" si="3"/>
        <v>8887</v>
      </c>
      <c r="L10" s="24">
        <f t="shared" si="4"/>
        <v>26086.677419354841</v>
      </c>
      <c r="M10" s="26">
        <f t="shared" si="5"/>
        <v>0</v>
      </c>
      <c r="N10" s="27">
        <f t="shared" si="6"/>
        <v>0</v>
      </c>
      <c r="O10" s="24">
        <f t="shared" si="7"/>
        <v>0</v>
      </c>
      <c r="P10" s="28">
        <f t="shared" si="8"/>
        <v>26086.677419354841</v>
      </c>
      <c r="Q10" s="30"/>
      <c r="R10" s="30"/>
    </row>
    <row r="11" spans="2:18" ht="17.25" customHeight="1" x14ac:dyDescent="0.25">
      <c r="B11" s="20">
        <v>8</v>
      </c>
      <c r="C11" s="21" t="s">
        <v>82</v>
      </c>
      <c r="D11" s="22" t="s">
        <v>83</v>
      </c>
      <c r="E11" s="23">
        <v>17365</v>
      </c>
      <c r="F11" s="23">
        <f t="shared" si="1"/>
        <v>8683</v>
      </c>
      <c r="G11" s="23">
        <f t="shared" si="0"/>
        <v>26048</v>
      </c>
      <c r="H11" s="24">
        <v>24</v>
      </c>
      <c r="I11" s="24">
        <v>31</v>
      </c>
      <c r="J11" s="25">
        <f t="shared" si="2"/>
        <v>13443.870967741936</v>
      </c>
      <c r="K11" s="25">
        <f t="shared" si="3"/>
        <v>8683</v>
      </c>
      <c r="L11" s="24">
        <f t="shared" si="4"/>
        <v>22126.870967741936</v>
      </c>
      <c r="M11" s="26">
        <f t="shared" si="5"/>
        <v>0</v>
      </c>
      <c r="N11" s="27">
        <f t="shared" si="6"/>
        <v>0</v>
      </c>
      <c r="O11" s="24">
        <f t="shared" si="7"/>
        <v>0</v>
      </c>
      <c r="P11" s="28">
        <f t="shared" si="8"/>
        <v>22126.870967741936</v>
      </c>
      <c r="R11" s="30"/>
    </row>
    <row r="12" spans="2:18" ht="17.25" customHeight="1" x14ac:dyDescent="0.25">
      <c r="B12" s="20">
        <v>9</v>
      </c>
      <c r="C12" s="21" t="s">
        <v>84</v>
      </c>
      <c r="D12" s="22" t="s">
        <v>67</v>
      </c>
      <c r="E12" s="23">
        <v>14622</v>
      </c>
      <c r="F12" s="23">
        <f t="shared" si="1"/>
        <v>7311</v>
      </c>
      <c r="G12" s="23">
        <f t="shared" si="0"/>
        <v>21933</v>
      </c>
      <c r="H12" s="24">
        <v>29</v>
      </c>
      <c r="I12" s="24">
        <v>31</v>
      </c>
      <c r="J12" s="25">
        <f t="shared" si="2"/>
        <v>13678.645161290322</v>
      </c>
      <c r="K12" s="25">
        <f t="shared" si="3"/>
        <v>7311</v>
      </c>
      <c r="L12" s="24">
        <f t="shared" si="4"/>
        <v>20989.645161290322</v>
      </c>
      <c r="M12" s="26">
        <f t="shared" si="5"/>
        <v>2518.7574193548385</v>
      </c>
      <c r="N12" s="27">
        <f t="shared" si="6"/>
        <v>0</v>
      </c>
      <c r="O12" s="24">
        <f t="shared" si="7"/>
        <v>2518.7574193548385</v>
      </c>
      <c r="P12" s="28">
        <f t="shared" si="8"/>
        <v>18470.887741935483</v>
      </c>
      <c r="R12" s="30"/>
    </row>
    <row r="13" spans="2:18" ht="17.25" customHeight="1" x14ac:dyDescent="0.25">
      <c r="B13" s="20">
        <v>10</v>
      </c>
      <c r="C13" s="21" t="s">
        <v>85</v>
      </c>
      <c r="D13" s="22" t="s">
        <v>86</v>
      </c>
      <c r="E13" s="23">
        <v>16342</v>
      </c>
      <c r="F13" s="23">
        <v>0</v>
      </c>
      <c r="G13" s="23">
        <f t="shared" si="0"/>
        <v>16342</v>
      </c>
      <c r="H13" s="24">
        <v>26</v>
      </c>
      <c r="I13" s="24">
        <v>31</v>
      </c>
      <c r="J13" s="25">
        <f t="shared" si="2"/>
        <v>13706.193548387097</v>
      </c>
      <c r="K13" s="25">
        <f t="shared" si="3"/>
        <v>0</v>
      </c>
      <c r="L13" s="24">
        <f t="shared" si="4"/>
        <v>13706.193548387097</v>
      </c>
      <c r="M13" s="26">
        <f t="shared" si="5"/>
        <v>0</v>
      </c>
      <c r="N13" s="27">
        <f t="shared" si="6"/>
        <v>102.79</v>
      </c>
      <c r="O13" s="24">
        <f t="shared" si="7"/>
        <v>102.79</v>
      </c>
      <c r="P13" s="28">
        <f t="shared" si="8"/>
        <v>13603.403548387096</v>
      </c>
      <c r="R13" s="30"/>
    </row>
    <row r="14" spans="2:18" ht="17.25" customHeight="1" x14ac:dyDescent="0.25">
      <c r="B14" s="20">
        <v>11</v>
      </c>
      <c r="C14" s="21" t="s">
        <v>87</v>
      </c>
      <c r="D14" s="22" t="s">
        <v>88</v>
      </c>
      <c r="E14" s="23">
        <v>15338</v>
      </c>
      <c r="F14" s="23">
        <f t="shared" si="1"/>
        <v>7669</v>
      </c>
      <c r="G14" s="23">
        <f t="shared" si="0"/>
        <v>23007</v>
      </c>
      <c r="H14" s="24">
        <v>24</v>
      </c>
      <c r="I14" s="24">
        <v>31</v>
      </c>
      <c r="J14" s="25">
        <f t="shared" si="2"/>
        <v>11874.58064516129</v>
      </c>
      <c r="K14" s="25">
        <f t="shared" si="3"/>
        <v>7669</v>
      </c>
      <c r="L14" s="24">
        <f t="shared" si="4"/>
        <v>19543.580645161288</v>
      </c>
      <c r="M14" s="26">
        <f t="shared" si="5"/>
        <v>0</v>
      </c>
      <c r="N14" s="27">
        <f t="shared" si="6"/>
        <v>0</v>
      </c>
      <c r="O14" s="24">
        <f t="shared" si="7"/>
        <v>0</v>
      </c>
      <c r="P14" s="28">
        <f t="shared" si="8"/>
        <v>19543.580645161288</v>
      </c>
      <c r="R14" s="30"/>
    </row>
    <row r="15" spans="2:18" ht="17.25" customHeight="1" x14ac:dyDescent="0.25">
      <c r="B15" s="20">
        <v>12</v>
      </c>
      <c r="C15" s="21" t="s">
        <v>89</v>
      </c>
      <c r="D15" s="22" t="s">
        <v>90</v>
      </c>
      <c r="E15" s="23">
        <v>15964</v>
      </c>
      <c r="F15" s="23">
        <f t="shared" si="1"/>
        <v>7982</v>
      </c>
      <c r="G15" s="23">
        <f t="shared" si="0"/>
        <v>23946</v>
      </c>
      <c r="H15" s="24">
        <v>26</v>
      </c>
      <c r="I15" s="24">
        <v>31</v>
      </c>
      <c r="J15" s="25">
        <f t="shared" si="2"/>
        <v>13389.161290322581</v>
      </c>
      <c r="K15" s="25">
        <f t="shared" si="3"/>
        <v>7982</v>
      </c>
      <c r="L15" s="24">
        <f t="shared" si="4"/>
        <v>21371.161290322583</v>
      </c>
      <c r="M15" s="26">
        <f t="shared" si="5"/>
        <v>0</v>
      </c>
      <c r="N15" s="27">
        <f t="shared" si="6"/>
        <v>0</v>
      </c>
      <c r="O15" s="24">
        <f t="shared" si="7"/>
        <v>0</v>
      </c>
      <c r="P15" s="28">
        <f t="shared" si="8"/>
        <v>21371.161290322583</v>
      </c>
      <c r="R15" s="30"/>
    </row>
    <row r="16" spans="2:18" ht="17.25" customHeight="1" x14ac:dyDescent="0.25">
      <c r="B16" s="20">
        <v>13</v>
      </c>
      <c r="C16" s="21" t="s">
        <v>91</v>
      </c>
      <c r="D16" s="22" t="s">
        <v>92</v>
      </c>
      <c r="E16" s="23">
        <v>14721</v>
      </c>
      <c r="F16" s="23">
        <f t="shared" si="1"/>
        <v>7361</v>
      </c>
      <c r="G16" s="23">
        <f t="shared" si="0"/>
        <v>22082</v>
      </c>
      <c r="H16" s="24">
        <v>21</v>
      </c>
      <c r="I16" s="24">
        <v>31</v>
      </c>
      <c r="J16" s="25">
        <f t="shared" si="2"/>
        <v>9972.2903225806458</v>
      </c>
      <c r="K16" s="25">
        <f t="shared" si="3"/>
        <v>7361</v>
      </c>
      <c r="L16" s="24">
        <f t="shared" si="4"/>
        <v>17333.290322580644</v>
      </c>
      <c r="M16" s="26">
        <f t="shared" si="5"/>
        <v>2079.9948387096774</v>
      </c>
      <c r="N16" s="27">
        <f t="shared" si="6"/>
        <v>0</v>
      </c>
      <c r="O16" s="24">
        <f t="shared" si="7"/>
        <v>2079.9948387096774</v>
      </c>
      <c r="P16" s="28">
        <f t="shared" si="8"/>
        <v>15253.295483870967</v>
      </c>
      <c r="R16" s="30"/>
    </row>
    <row r="17" spans="2:18" ht="17.25" customHeight="1" x14ac:dyDescent="0.25">
      <c r="B17" s="20">
        <v>14</v>
      </c>
      <c r="C17" s="21" t="s">
        <v>93</v>
      </c>
      <c r="D17" s="22" t="s">
        <v>94</v>
      </c>
      <c r="E17" s="23">
        <v>15669</v>
      </c>
      <c r="F17" s="23">
        <f t="shared" si="1"/>
        <v>7835</v>
      </c>
      <c r="G17" s="23">
        <f t="shared" si="0"/>
        <v>23504</v>
      </c>
      <c r="H17" s="24">
        <v>18</v>
      </c>
      <c r="I17" s="24">
        <v>31</v>
      </c>
      <c r="J17" s="25">
        <f t="shared" si="2"/>
        <v>9098.1290322580644</v>
      </c>
      <c r="K17" s="25">
        <f t="shared" si="3"/>
        <v>7835</v>
      </c>
      <c r="L17" s="24">
        <f t="shared" si="4"/>
        <v>16933.129032258064</v>
      </c>
      <c r="M17" s="26">
        <f t="shared" si="5"/>
        <v>0</v>
      </c>
      <c r="N17" s="27">
        <f t="shared" si="6"/>
        <v>0</v>
      </c>
      <c r="O17" s="24">
        <f t="shared" si="7"/>
        <v>0</v>
      </c>
      <c r="P17" s="28">
        <f t="shared" si="8"/>
        <v>16933.129032258064</v>
      </c>
      <c r="R17" s="30"/>
    </row>
    <row r="18" spans="2:18" ht="17.25" customHeight="1" x14ac:dyDescent="0.25">
      <c r="B18" s="20">
        <v>15</v>
      </c>
      <c r="C18" s="21" t="s">
        <v>95</v>
      </c>
      <c r="D18" s="22" t="s">
        <v>96</v>
      </c>
      <c r="E18" s="23">
        <v>17804</v>
      </c>
      <c r="F18" s="23">
        <v>0</v>
      </c>
      <c r="G18" s="23">
        <f t="shared" si="0"/>
        <v>17804</v>
      </c>
      <c r="H18" s="24">
        <v>23</v>
      </c>
      <c r="I18" s="24">
        <v>31</v>
      </c>
      <c r="J18" s="25">
        <f t="shared" si="2"/>
        <v>13209.41935483871</v>
      </c>
      <c r="K18" s="25">
        <f t="shared" si="3"/>
        <v>0</v>
      </c>
      <c r="L18" s="24">
        <f t="shared" si="4"/>
        <v>13209.41935483871</v>
      </c>
      <c r="M18" s="26">
        <f t="shared" si="5"/>
        <v>0</v>
      </c>
      <c r="N18" s="27">
        <f t="shared" si="6"/>
        <v>99.07</v>
      </c>
      <c r="O18" s="24">
        <f t="shared" si="7"/>
        <v>99.07</v>
      </c>
      <c r="P18" s="28">
        <f t="shared" si="8"/>
        <v>13110.34935483871</v>
      </c>
      <c r="R18" s="30"/>
    </row>
    <row r="19" spans="2:18" ht="17.25" customHeight="1" x14ac:dyDescent="0.25">
      <c r="B19" s="20">
        <v>16</v>
      </c>
      <c r="C19" s="21" t="s">
        <v>97</v>
      </c>
      <c r="D19" s="22" t="s">
        <v>98</v>
      </c>
      <c r="E19" s="23">
        <v>17269</v>
      </c>
      <c r="F19" s="23">
        <f t="shared" si="1"/>
        <v>8635</v>
      </c>
      <c r="G19" s="23">
        <f t="shared" si="0"/>
        <v>25904</v>
      </c>
      <c r="H19" s="24">
        <v>31</v>
      </c>
      <c r="I19" s="24">
        <v>31</v>
      </c>
      <c r="J19" s="25">
        <f t="shared" si="2"/>
        <v>17269</v>
      </c>
      <c r="K19" s="25">
        <f t="shared" si="3"/>
        <v>8635</v>
      </c>
      <c r="L19" s="24">
        <f t="shared" si="4"/>
        <v>25904</v>
      </c>
      <c r="M19" s="26">
        <f t="shared" si="5"/>
        <v>0</v>
      </c>
      <c r="N19" s="27">
        <f t="shared" si="6"/>
        <v>0</v>
      </c>
      <c r="O19" s="24">
        <f t="shared" si="7"/>
        <v>0</v>
      </c>
      <c r="P19" s="28">
        <f t="shared" si="8"/>
        <v>25904</v>
      </c>
      <c r="R19" s="30"/>
    </row>
    <row r="20" spans="2:18" ht="17.25" customHeight="1" x14ac:dyDescent="0.25">
      <c r="B20" s="20">
        <v>17</v>
      </c>
      <c r="C20" s="21" t="s">
        <v>99</v>
      </c>
      <c r="D20" s="22" t="s">
        <v>100</v>
      </c>
      <c r="E20" s="23">
        <v>15936</v>
      </c>
      <c r="F20" s="23">
        <f t="shared" si="1"/>
        <v>7968</v>
      </c>
      <c r="G20" s="23">
        <f t="shared" si="0"/>
        <v>23904</v>
      </c>
      <c r="H20" s="24">
        <v>31</v>
      </c>
      <c r="I20" s="24">
        <v>31</v>
      </c>
      <c r="J20" s="25">
        <f t="shared" si="2"/>
        <v>15936.000000000002</v>
      </c>
      <c r="K20" s="25">
        <f t="shared" si="3"/>
        <v>7968</v>
      </c>
      <c r="L20" s="24">
        <f t="shared" si="4"/>
        <v>23904</v>
      </c>
      <c r="M20" s="26">
        <f t="shared" si="5"/>
        <v>0</v>
      </c>
      <c r="N20" s="27">
        <f t="shared" si="6"/>
        <v>0</v>
      </c>
      <c r="O20" s="24">
        <f t="shared" si="7"/>
        <v>0</v>
      </c>
      <c r="P20" s="28">
        <f t="shared" si="8"/>
        <v>23904</v>
      </c>
      <c r="R20" s="30"/>
    </row>
    <row r="21" spans="2:18" ht="17.25" customHeight="1" x14ac:dyDescent="0.25">
      <c r="B21" s="20">
        <v>18</v>
      </c>
      <c r="C21" s="21" t="s">
        <v>101</v>
      </c>
      <c r="D21" s="22" t="s">
        <v>102</v>
      </c>
      <c r="E21" s="23">
        <v>15811</v>
      </c>
      <c r="F21" s="23">
        <f t="shared" si="1"/>
        <v>7906</v>
      </c>
      <c r="G21" s="23">
        <f t="shared" si="0"/>
        <v>23717</v>
      </c>
      <c r="H21" s="24">
        <v>22</v>
      </c>
      <c r="I21" s="24">
        <v>31</v>
      </c>
      <c r="J21" s="25">
        <f t="shared" si="2"/>
        <v>11220.709677419356</v>
      </c>
      <c r="K21" s="25">
        <f t="shared" si="3"/>
        <v>7906</v>
      </c>
      <c r="L21" s="24">
        <f t="shared" si="4"/>
        <v>19126.709677419356</v>
      </c>
      <c r="M21" s="26">
        <f t="shared" si="5"/>
        <v>0</v>
      </c>
      <c r="N21" s="27">
        <f t="shared" si="6"/>
        <v>0</v>
      </c>
      <c r="O21" s="24">
        <f t="shared" si="7"/>
        <v>0</v>
      </c>
      <c r="P21" s="28">
        <f t="shared" si="8"/>
        <v>19126.709677419356</v>
      </c>
      <c r="R21" s="30"/>
    </row>
    <row r="22" spans="2:18" ht="17.25" customHeight="1" x14ac:dyDescent="0.25">
      <c r="B22" s="20">
        <v>19</v>
      </c>
      <c r="C22" s="21" t="s">
        <v>103</v>
      </c>
      <c r="D22" s="22" t="s">
        <v>104</v>
      </c>
      <c r="E22" s="23">
        <v>14947</v>
      </c>
      <c r="F22" s="23">
        <v>0</v>
      </c>
      <c r="G22" s="23">
        <f t="shared" si="0"/>
        <v>14947</v>
      </c>
      <c r="H22" s="24">
        <v>30</v>
      </c>
      <c r="I22" s="24">
        <v>31</v>
      </c>
      <c r="J22" s="25">
        <f t="shared" si="2"/>
        <v>14464.83870967742</v>
      </c>
      <c r="K22" s="25">
        <f t="shared" si="3"/>
        <v>0</v>
      </c>
      <c r="L22" s="24">
        <f t="shared" si="4"/>
        <v>14464.83870967742</v>
      </c>
      <c r="M22" s="26">
        <f t="shared" si="5"/>
        <v>1735.7806451612903</v>
      </c>
      <c r="N22" s="27">
        <f t="shared" si="6"/>
        <v>108.48</v>
      </c>
      <c r="O22" s="24">
        <f t="shared" si="7"/>
        <v>1844.2606451612903</v>
      </c>
      <c r="P22" s="28">
        <f t="shared" si="8"/>
        <v>12620.57806451613</v>
      </c>
      <c r="R22" s="30"/>
    </row>
    <row r="23" spans="2:18" ht="17.25" customHeight="1" x14ac:dyDescent="0.25">
      <c r="B23" s="20">
        <v>20</v>
      </c>
      <c r="C23" s="21" t="s">
        <v>105</v>
      </c>
      <c r="D23" s="22" t="s">
        <v>106</v>
      </c>
      <c r="E23" s="23">
        <v>17278</v>
      </c>
      <c r="F23" s="23">
        <f t="shared" si="1"/>
        <v>8639</v>
      </c>
      <c r="G23" s="23">
        <f t="shared" si="0"/>
        <v>25917</v>
      </c>
      <c r="H23" s="24">
        <v>30</v>
      </c>
      <c r="I23" s="24">
        <v>31</v>
      </c>
      <c r="J23" s="25">
        <f t="shared" si="2"/>
        <v>16720.645161290322</v>
      </c>
      <c r="K23" s="25">
        <f t="shared" si="3"/>
        <v>8639</v>
      </c>
      <c r="L23" s="24">
        <f t="shared" si="4"/>
        <v>25359.645161290322</v>
      </c>
      <c r="M23" s="26">
        <f t="shared" si="5"/>
        <v>0</v>
      </c>
      <c r="N23" s="27">
        <f t="shared" si="6"/>
        <v>0</v>
      </c>
      <c r="O23" s="24">
        <f t="shared" si="7"/>
        <v>0</v>
      </c>
      <c r="P23" s="28">
        <f t="shared" si="8"/>
        <v>25359.645161290322</v>
      </c>
      <c r="R23" s="30"/>
    </row>
    <row r="24" spans="2:18" ht="17.25" customHeight="1" x14ac:dyDescent="0.25">
      <c r="B24" s="20">
        <v>21</v>
      </c>
      <c r="C24" s="21" t="s">
        <v>107</v>
      </c>
      <c r="D24" s="22" t="s">
        <v>108</v>
      </c>
      <c r="E24" s="23">
        <v>14954</v>
      </c>
      <c r="F24" s="23">
        <f t="shared" si="1"/>
        <v>7477</v>
      </c>
      <c r="G24" s="23">
        <f t="shared" si="0"/>
        <v>22431</v>
      </c>
      <c r="H24" s="24">
        <v>29</v>
      </c>
      <c r="I24" s="24">
        <v>31</v>
      </c>
      <c r="J24" s="25">
        <f t="shared" si="2"/>
        <v>13989.225806451612</v>
      </c>
      <c r="K24" s="25">
        <f t="shared" si="3"/>
        <v>7477</v>
      </c>
      <c r="L24" s="24">
        <f t="shared" si="4"/>
        <v>21466.225806451614</v>
      </c>
      <c r="M24" s="26">
        <f t="shared" si="5"/>
        <v>2575.9470967741936</v>
      </c>
      <c r="N24" s="27">
        <f t="shared" si="6"/>
        <v>0</v>
      </c>
      <c r="O24" s="24">
        <f t="shared" si="7"/>
        <v>2575.9470967741936</v>
      </c>
      <c r="P24" s="28">
        <f t="shared" si="8"/>
        <v>18890.278709677419</v>
      </c>
      <c r="R24" s="30"/>
    </row>
    <row r="25" spans="2:18" ht="17.25" customHeight="1" x14ac:dyDescent="0.25">
      <c r="B25" s="20">
        <v>22</v>
      </c>
      <c r="C25" s="21" t="s">
        <v>109</v>
      </c>
      <c r="D25" s="22" t="s">
        <v>88</v>
      </c>
      <c r="E25" s="23">
        <v>16440</v>
      </c>
      <c r="F25" s="23">
        <f t="shared" si="1"/>
        <v>8220</v>
      </c>
      <c r="G25" s="23">
        <f t="shared" si="0"/>
        <v>24660</v>
      </c>
      <c r="H25" s="24">
        <v>31</v>
      </c>
      <c r="I25" s="24">
        <v>31</v>
      </c>
      <c r="J25" s="25">
        <f t="shared" si="2"/>
        <v>16440</v>
      </c>
      <c r="K25" s="25">
        <f t="shared" si="3"/>
        <v>8220</v>
      </c>
      <c r="L25" s="24">
        <f t="shared" si="4"/>
        <v>24660</v>
      </c>
      <c r="M25" s="26">
        <f t="shared" si="5"/>
        <v>0</v>
      </c>
      <c r="N25" s="27">
        <f t="shared" si="6"/>
        <v>0</v>
      </c>
      <c r="O25" s="24">
        <f t="shared" si="7"/>
        <v>0</v>
      </c>
      <c r="P25" s="28">
        <f t="shared" si="8"/>
        <v>24660</v>
      </c>
      <c r="R25" s="30"/>
    </row>
    <row r="26" spans="2:18" ht="17.25" customHeight="1" x14ac:dyDescent="0.25">
      <c r="B26" s="20">
        <v>23</v>
      </c>
      <c r="C26" s="21" t="s">
        <v>110</v>
      </c>
      <c r="D26" s="22" t="s">
        <v>111</v>
      </c>
      <c r="E26" s="23">
        <v>16722</v>
      </c>
      <c r="F26" s="23">
        <f t="shared" si="1"/>
        <v>8361</v>
      </c>
      <c r="G26" s="23">
        <f t="shared" si="0"/>
        <v>25083</v>
      </c>
      <c r="H26" s="24">
        <v>29</v>
      </c>
      <c r="I26" s="24">
        <v>31</v>
      </c>
      <c r="J26" s="25">
        <f t="shared" si="2"/>
        <v>15643.16129032258</v>
      </c>
      <c r="K26" s="25">
        <f t="shared" si="3"/>
        <v>8361</v>
      </c>
      <c r="L26" s="24">
        <f t="shared" si="4"/>
        <v>24004.16129032258</v>
      </c>
      <c r="M26" s="26">
        <f t="shared" si="5"/>
        <v>0</v>
      </c>
      <c r="N26" s="27">
        <f t="shared" si="6"/>
        <v>0</v>
      </c>
      <c r="O26" s="24">
        <f t="shared" si="7"/>
        <v>0</v>
      </c>
      <c r="P26" s="28">
        <f t="shared" si="8"/>
        <v>24004.16129032258</v>
      </c>
      <c r="R26" s="30"/>
    </row>
    <row r="27" spans="2:18" ht="17.25" customHeight="1" x14ac:dyDescent="0.25">
      <c r="B27" s="20">
        <v>24</v>
      </c>
      <c r="C27" s="21" t="s">
        <v>112</v>
      </c>
      <c r="D27" s="22" t="s">
        <v>113</v>
      </c>
      <c r="E27" s="23">
        <v>14076</v>
      </c>
      <c r="F27" s="23">
        <f t="shared" si="1"/>
        <v>7038</v>
      </c>
      <c r="G27" s="23">
        <f t="shared" si="0"/>
        <v>21114</v>
      </c>
      <c r="H27" s="24">
        <v>21</v>
      </c>
      <c r="I27" s="24">
        <v>31</v>
      </c>
      <c r="J27" s="25">
        <f t="shared" si="2"/>
        <v>9535.354838709678</v>
      </c>
      <c r="K27" s="25">
        <f t="shared" si="3"/>
        <v>7038</v>
      </c>
      <c r="L27" s="24">
        <f t="shared" si="4"/>
        <v>16573.354838709678</v>
      </c>
      <c r="M27" s="26">
        <f t="shared" si="5"/>
        <v>1988.8025806451612</v>
      </c>
      <c r="N27" s="27">
        <f t="shared" si="6"/>
        <v>0</v>
      </c>
      <c r="O27" s="24">
        <f t="shared" si="7"/>
        <v>1988.8025806451612</v>
      </c>
      <c r="P27" s="28">
        <f t="shared" si="8"/>
        <v>14584.552258064517</v>
      </c>
      <c r="R27" s="30"/>
    </row>
    <row r="28" spans="2:18" ht="17.25" customHeight="1" x14ac:dyDescent="0.25">
      <c r="B28" s="20">
        <v>25</v>
      </c>
      <c r="C28" s="21" t="s">
        <v>114</v>
      </c>
      <c r="D28" s="22" t="s">
        <v>115</v>
      </c>
      <c r="E28" s="23">
        <v>15003</v>
      </c>
      <c r="F28" s="23">
        <f t="shared" si="1"/>
        <v>7502</v>
      </c>
      <c r="G28" s="23">
        <f t="shared" si="0"/>
        <v>22505</v>
      </c>
      <c r="H28" s="24">
        <v>26</v>
      </c>
      <c r="I28" s="24">
        <v>31</v>
      </c>
      <c r="J28" s="25">
        <f t="shared" si="2"/>
        <v>12583.16129032258</v>
      </c>
      <c r="K28" s="25">
        <f t="shared" si="3"/>
        <v>7502</v>
      </c>
      <c r="L28" s="24">
        <f t="shared" si="4"/>
        <v>20085.16129032258</v>
      </c>
      <c r="M28" s="26">
        <f t="shared" si="5"/>
        <v>0</v>
      </c>
      <c r="N28" s="27">
        <f t="shared" si="6"/>
        <v>0</v>
      </c>
      <c r="O28" s="24">
        <f t="shared" si="7"/>
        <v>0</v>
      </c>
      <c r="P28" s="28">
        <f t="shared" si="8"/>
        <v>20085.16129032258</v>
      </c>
      <c r="R28" s="30"/>
    </row>
    <row r="29" spans="2:18" ht="17.25" customHeight="1" x14ac:dyDescent="0.25">
      <c r="B29" s="20">
        <v>26</v>
      </c>
      <c r="C29" s="21" t="s">
        <v>116</v>
      </c>
      <c r="D29" s="22" t="s">
        <v>117</v>
      </c>
      <c r="E29" s="23">
        <v>16750</v>
      </c>
      <c r="F29" s="23">
        <f t="shared" si="1"/>
        <v>8375</v>
      </c>
      <c r="G29" s="23">
        <f t="shared" si="0"/>
        <v>25125</v>
      </c>
      <c r="H29" s="24">
        <v>22</v>
      </c>
      <c r="I29" s="24">
        <v>31</v>
      </c>
      <c r="J29" s="25">
        <f t="shared" si="2"/>
        <v>11887.096774193549</v>
      </c>
      <c r="K29" s="25">
        <f t="shared" si="3"/>
        <v>8375</v>
      </c>
      <c r="L29" s="24">
        <f t="shared" si="4"/>
        <v>20262.096774193549</v>
      </c>
      <c r="M29" s="26">
        <f t="shared" si="5"/>
        <v>0</v>
      </c>
      <c r="N29" s="27">
        <f t="shared" si="6"/>
        <v>0</v>
      </c>
      <c r="O29" s="24">
        <f t="shared" si="7"/>
        <v>0</v>
      </c>
      <c r="P29" s="28">
        <f t="shared" si="8"/>
        <v>20262.096774193549</v>
      </c>
      <c r="R29" s="30"/>
    </row>
    <row r="30" spans="2:18" ht="17.25" customHeight="1" x14ac:dyDescent="0.25">
      <c r="B30" s="20">
        <v>27</v>
      </c>
      <c r="C30" s="21" t="s">
        <v>118</v>
      </c>
      <c r="D30" s="22" t="s">
        <v>119</v>
      </c>
      <c r="E30" s="23">
        <v>17863</v>
      </c>
      <c r="F30" s="23">
        <f t="shared" si="1"/>
        <v>8932</v>
      </c>
      <c r="G30" s="23">
        <f t="shared" si="0"/>
        <v>26795</v>
      </c>
      <c r="H30" s="24">
        <v>28</v>
      </c>
      <c r="I30" s="24">
        <v>31</v>
      </c>
      <c r="J30" s="25">
        <f t="shared" si="2"/>
        <v>16134.322580645163</v>
      </c>
      <c r="K30" s="25">
        <f t="shared" si="3"/>
        <v>8932</v>
      </c>
      <c r="L30" s="24">
        <f t="shared" si="4"/>
        <v>25066.322580645163</v>
      </c>
      <c r="M30" s="26">
        <f t="shared" si="5"/>
        <v>0</v>
      </c>
      <c r="N30" s="27">
        <f t="shared" si="6"/>
        <v>0</v>
      </c>
      <c r="O30" s="24">
        <f t="shared" si="7"/>
        <v>0</v>
      </c>
      <c r="P30" s="28">
        <f t="shared" si="8"/>
        <v>25066.322580645163</v>
      </c>
      <c r="R30" s="30"/>
    </row>
    <row r="31" spans="2:18" ht="17.25" customHeight="1" x14ac:dyDescent="0.25">
      <c r="B31" s="20">
        <v>28</v>
      </c>
      <c r="C31" s="21" t="s">
        <v>120</v>
      </c>
      <c r="D31" s="22" t="s">
        <v>121</v>
      </c>
      <c r="E31" s="23">
        <v>17379</v>
      </c>
      <c r="F31" s="23">
        <f t="shared" si="1"/>
        <v>8690</v>
      </c>
      <c r="G31" s="23">
        <f t="shared" si="0"/>
        <v>26069</v>
      </c>
      <c r="H31" s="24">
        <v>30</v>
      </c>
      <c r="I31" s="24">
        <v>31</v>
      </c>
      <c r="J31" s="25">
        <f t="shared" si="2"/>
        <v>16818.387096774193</v>
      </c>
      <c r="K31" s="25">
        <f t="shared" si="3"/>
        <v>8690</v>
      </c>
      <c r="L31" s="24">
        <f t="shared" si="4"/>
        <v>25508.387096774193</v>
      </c>
      <c r="M31" s="26">
        <f t="shared" si="5"/>
        <v>0</v>
      </c>
      <c r="N31" s="27">
        <f t="shared" si="6"/>
        <v>0</v>
      </c>
      <c r="O31" s="24">
        <f t="shared" si="7"/>
        <v>0</v>
      </c>
      <c r="P31" s="28">
        <f t="shared" si="8"/>
        <v>25508.387096774193</v>
      </c>
      <c r="R31" s="30"/>
    </row>
    <row r="32" spans="2:18" ht="17.25" customHeight="1" x14ac:dyDescent="0.25">
      <c r="B32" s="20">
        <v>29</v>
      </c>
      <c r="C32" s="21" t="s">
        <v>122</v>
      </c>
      <c r="D32" s="22" t="s">
        <v>123</v>
      </c>
      <c r="E32" s="23">
        <v>15430</v>
      </c>
      <c r="F32" s="23">
        <f t="shared" si="1"/>
        <v>7715</v>
      </c>
      <c r="G32" s="23">
        <f t="shared" si="0"/>
        <v>23145</v>
      </c>
      <c r="H32" s="24">
        <v>20</v>
      </c>
      <c r="I32" s="24">
        <v>31</v>
      </c>
      <c r="J32" s="25">
        <f t="shared" si="2"/>
        <v>9954.8387096774204</v>
      </c>
      <c r="K32" s="25">
        <f t="shared" si="3"/>
        <v>7715</v>
      </c>
      <c r="L32" s="24">
        <f t="shared" si="4"/>
        <v>17669.83870967742</v>
      </c>
      <c r="M32" s="26">
        <f t="shared" si="5"/>
        <v>0</v>
      </c>
      <c r="N32" s="27">
        <f t="shared" si="6"/>
        <v>0</v>
      </c>
      <c r="O32" s="24">
        <f t="shared" si="7"/>
        <v>0</v>
      </c>
      <c r="P32" s="28">
        <f t="shared" si="8"/>
        <v>17669.83870967742</v>
      </c>
      <c r="R32" s="30"/>
    </row>
    <row r="33" spans="2:18" ht="17.25" customHeight="1" x14ac:dyDescent="0.25">
      <c r="B33" s="20">
        <v>30</v>
      </c>
      <c r="C33" s="21" t="s">
        <v>124</v>
      </c>
      <c r="D33" s="22" t="s">
        <v>125</v>
      </c>
      <c r="E33" s="23">
        <v>17082</v>
      </c>
      <c r="F33" s="23">
        <f t="shared" si="1"/>
        <v>8541</v>
      </c>
      <c r="G33" s="23">
        <f t="shared" si="0"/>
        <v>25623</v>
      </c>
      <c r="H33" s="24">
        <v>15</v>
      </c>
      <c r="I33" s="24">
        <v>31</v>
      </c>
      <c r="J33" s="25">
        <f t="shared" si="2"/>
        <v>8265.4838709677424</v>
      </c>
      <c r="K33" s="25">
        <f t="shared" si="3"/>
        <v>8541</v>
      </c>
      <c r="L33" s="24">
        <f t="shared" si="4"/>
        <v>16806.483870967742</v>
      </c>
      <c r="M33" s="26">
        <f t="shared" si="5"/>
        <v>0</v>
      </c>
      <c r="N33" s="27">
        <f t="shared" si="6"/>
        <v>0</v>
      </c>
      <c r="O33" s="24">
        <f t="shared" si="7"/>
        <v>0</v>
      </c>
      <c r="P33" s="28">
        <f t="shared" si="8"/>
        <v>16806.483870967742</v>
      </c>
      <c r="R33" s="30"/>
    </row>
    <row r="34" spans="2:18" ht="17.25" customHeight="1" thickBot="1" x14ac:dyDescent="0.3">
      <c r="B34" s="31">
        <v>31</v>
      </c>
      <c r="C34" s="32" t="s">
        <v>126</v>
      </c>
      <c r="D34" s="33" t="s">
        <v>127</v>
      </c>
      <c r="E34" s="34">
        <v>14021</v>
      </c>
      <c r="F34" s="34">
        <f t="shared" si="1"/>
        <v>7011</v>
      </c>
      <c r="G34" s="34">
        <f t="shared" si="0"/>
        <v>21032</v>
      </c>
      <c r="H34" s="35">
        <v>25</v>
      </c>
      <c r="I34" s="35">
        <v>31</v>
      </c>
      <c r="J34" s="25">
        <f t="shared" si="2"/>
        <v>11307.258064516129</v>
      </c>
      <c r="K34" s="25">
        <f t="shared" si="3"/>
        <v>7011</v>
      </c>
      <c r="L34" s="35">
        <f t="shared" si="4"/>
        <v>18318.258064516129</v>
      </c>
      <c r="M34" s="26">
        <f t="shared" si="5"/>
        <v>2198.1909677419353</v>
      </c>
      <c r="N34" s="27">
        <f t="shared" si="6"/>
        <v>0</v>
      </c>
      <c r="O34" s="35">
        <f t="shared" si="7"/>
        <v>2198.1909677419353</v>
      </c>
      <c r="P34" s="36">
        <f t="shared" si="8"/>
        <v>16120.067096774193</v>
      </c>
      <c r="R34" s="30"/>
    </row>
    <row r="35" spans="2:18" ht="17.25" customHeight="1" thickBot="1" x14ac:dyDescent="0.3">
      <c r="B35" s="37"/>
      <c r="C35" s="38"/>
      <c r="D35" s="38"/>
      <c r="E35" s="39">
        <f t="shared" ref="E35:P35" si="9">SUM(E4:E34)</f>
        <v>495557</v>
      </c>
      <c r="F35" s="39">
        <f t="shared" si="9"/>
        <v>214707</v>
      </c>
      <c r="G35" s="39">
        <f t="shared" si="9"/>
        <v>710264</v>
      </c>
      <c r="H35" s="39">
        <f t="shared" si="9"/>
        <v>796</v>
      </c>
      <c r="I35" s="39">
        <f t="shared" si="9"/>
        <v>961</v>
      </c>
      <c r="J35" s="25">
        <f t="shared" si="2"/>
        <v>410471.77107180021</v>
      </c>
      <c r="K35" s="39">
        <f t="shared" si="9"/>
        <v>214707</v>
      </c>
      <c r="L35" s="39">
        <f t="shared" si="9"/>
        <v>626078.54838709685</v>
      </c>
      <c r="M35" s="26">
        <f t="shared" si="5"/>
        <v>0</v>
      </c>
      <c r="N35" s="27">
        <f t="shared" si="6"/>
        <v>0</v>
      </c>
      <c r="O35" s="39">
        <f t="shared" si="9"/>
        <v>18069.053548387092</v>
      </c>
      <c r="P35" s="39">
        <f t="shared" si="9"/>
        <v>608009.49483870983</v>
      </c>
    </row>
  </sheetData>
  <sheetProtection autoFilter="0"/>
  <mergeCells count="5">
    <mergeCell ref="B2:D2"/>
    <mergeCell ref="E2:G2"/>
    <mergeCell ref="H2:I2"/>
    <mergeCell ref="J2:L2"/>
    <mergeCell ref="M2:N2"/>
  </mergeCells>
  <conditionalFormatting sqref="D4:D34">
    <cfRule type="expression" dxfId="0" priority="1">
      <formula>$D4=$Q$3</formula>
    </cfRule>
  </conditionalFormatting>
  <dataValidations disablePrompts="1" count="1">
    <dataValidation type="list" allowBlank="1" showInputMessage="1" showErrorMessage="1" sqref="Q3" xr:uid="{3823ECED-871A-4DC9-B976-9E7FAF84BABE}">
      <formula1>$D$4:$D$34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D463-4279-4095-9A1A-0174CE509E50}">
  <sheetPr codeName="Sheet3"/>
  <dimension ref="A1:L8"/>
  <sheetViews>
    <sheetView workbookViewId="0">
      <selection activeCell="B5" sqref="B5"/>
    </sheetView>
  </sheetViews>
  <sheetFormatPr defaultRowHeight="15" x14ac:dyDescent="0.25"/>
  <cols>
    <col min="1" max="2" width="13" customWidth="1"/>
    <col min="12" max="12" width="11.28515625" bestFit="1" customWidth="1"/>
  </cols>
  <sheetData>
    <row r="1" spans="1:12" x14ac:dyDescent="0.25">
      <c r="A1" s="50" t="s">
        <v>131</v>
      </c>
      <c r="B1" s="50" t="s">
        <v>132</v>
      </c>
      <c r="J1" s="41"/>
    </row>
    <row r="2" spans="1:12" x14ac:dyDescent="0.25">
      <c r="A2" t="s">
        <v>135</v>
      </c>
      <c r="B2" t="str">
        <f>SUBSTITUTE(SUBSTITUTE(SUBSTITUTE(SUBSTITUTE(A2, "!", ""), CHAR(161), ""), "?", ""), CHAR(191), "")</f>
        <v>10092</v>
      </c>
    </row>
    <row r="3" spans="1:12" x14ac:dyDescent="0.25">
      <c r="A3" t="s">
        <v>136</v>
      </c>
      <c r="B3" t="str">
        <f t="shared" ref="B3:B6" si="0">SUBSTITUTE(SUBSTITUTE(SUBSTITUTE(SUBSTITUTE(A3, "!", ""), CHAR(161), ""), "?", ""), CHAR(191), "")</f>
        <v>1223301</v>
      </c>
    </row>
    <row r="4" spans="1:12" x14ac:dyDescent="0.25">
      <c r="A4" t="s">
        <v>137</v>
      </c>
      <c r="B4" t="str">
        <f t="shared" si="0"/>
        <v>121202</v>
      </c>
    </row>
    <row r="5" spans="1:12" x14ac:dyDescent="0.25">
      <c r="A5" t="s">
        <v>138</v>
      </c>
      <c r="B5" t="str">
        <f t="shared" si="0"/>
        <v>1022323</v>
      </c>
      <c r="L5" s="42"/>
    </row>
    <row r="6" spans="1:12" x14ac:dyDescent="0.25">
      <c r="A6" t="s">
        <v>139</v>
      </c>
      <c r="B6" t="str">
        <f t="shared" si="0"/>
        <v>1220433</v>
      </c>
    </row>
    <row r="8" spans="1:12" x14ac:dyDescent="0.25">
      <c r="L8" s="4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48CF-C3E5-4380-BBFA-C860CF3F473E}">
  <dimension ref="A1:E4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 s="44" t="s">
        <v>36</v>
      </c>
      <c r="B1" s="45" t="s">
        <v>40</v>
      </c>
      <c r="D1" s="51" t="s">
        <v>133</v>
      </c>
      <c r="E1" s="45">
        <v>3</v>
      </c>
    </row>
    <row r="2" spans="1:5" x14ac:dyDescent="0.25">
      <c r="A2" s="46" t="s">
        <v>140</v>
      </c>
      <c r="B2" s="47" t="s">
        <v>34</v>
      </c>
      <c r="D2" s="52" t="s">
        <v>134</v>
      </c>
      <c r="E2" s="47">
        <v>2</v>
      </c>
    </row>
    <row r="3" spans="1:5" x14ac:dyDescent="0.25">
      <c r="A3" s="46" t="s">
        <v>38</v>
      </c>
      <c r="B3" s="47" t="s">
        <v>142</v>
      </c>
      <c r="D3" s="53" t="s">
        <v>132</v>
      </c>
      <c r="E3" s="48" t="str">
        <f ca="1">INDIRECT(ADDRESS(E1,E2))</f>
        <v>MI</v>
      </c>
    </row>
    <row r="4" spans="1:5" x14ac:dyDescent="0.25">
      <c r="A4" s="49" t="s">
        <v>39</v>
      </c>
      <c r="B4" s="48" t="s">
        <v>141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Q1</vt:lpstr>
      <vt:lpstr>Q2</vt:lpstr>
      <vt:lpstr>Q3</vt:lpstr>
      <vt:lpstr>Q4</vt:lpstr>
      <vt:lpstr>Q5</vt:lpstr>
      <vt:lpstr>india</vt:lpstr>
      <vt:lpstr>indiah</vt:lpstr>
      <vt:lpstr>row</vt:lpstr>
      <vt:lpstr>rowh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2021-08-28T04:25:17Z</dcterms:created>
  <dcterms:modified xsi:type="dcterms:W3CDTF">2021-08-29T17:35:17Z</dcterms:modified>
</cp:coreProperties>
</file>