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8_{43F1C9D9-0B40-4A2E-AA90-ABE1B115C070}" xr6:coauthVersionLast="45" xr6:coauthVersionMax="45" xr10:uidLastSave="{00000000-0000-0000-0000-000000000000}"/>
  <bookViews>
    <workbookView xWindow="-108" yWindow="-108" windowWidth="23256" windowHeight="12576" activeTab="9" xr2:uid="{00000000-000D-0000-FFFF-FFFF00000000}"/>
  </bookViews>
  <sheets>
    <sheet name="HW1" sheetId="3" r:id="rId1"/>
    <sheet name="HW2" sheetId="4" r:id="rId2"/>
    <sheet name="HW3" sheetId="5" r:id="rId3"/>
    <sheet name="HW4" sheetId="6" r:id="rId4"/>
    <sheet name="HW5" sheetId="7" r:id="rId5"/>
    <sheet name="HW6" sheetId="8" r:id="rId6"/>
    <sheet name="HW7" sheetId="10" r:id="rId7"/>
    <sheet name="HW8" sheetId="11" r:id="rId8"/>
    <sheet name="HW9" sheetId="17" r:id="rId9"/>
    <sheet name="HW10" sheetId="18" r:id="rId10"/>
  </sheets>
  <externalReferences>
    <externalReference r:id="rId11"/>
  </externalReferences>
  <definedNames>
    <definedName name="Country">[1]Sheet24!$B$2:$B$29</definedName>
    <definedName name="data2">[1]Sheet13!$B$2:$B$6</definedName>
    <definedName name="data3">[1]Sheet13!$C$2:$C$6</definedName>
    <definedName name="Index_Sheet_Kutools" localSheetId="9">#REF!</definedName>
    <definedName name="Index_Sheet_Kutools">#REF!</definedName>
    <definedName name="Month">[1]Sheet24!$D$2:$D$29</definedName>
    <definedName name="Players">[1]Sheet24!$A$2:$A$29</definedName>
    <definedName name="Score">[1]Sheet24!$E$2:$E$29</definedName>
    <definedName name="Year">[1]Sheet24!$C$2:$C$29</definedName>
  </definedNames>
  <calcPr calcId="191029"/>
</workbook>
</file>

<file path=xl/calcChain.xml><?xml version="1.0" encoding="utf-8"?>
<calcChain xmlns="http://schemas.openxmlformats.org/spreadsheetml/2006/main">
  <c r="D13" i="7" l="1"/>
  <c r="D14" i="7"/>
  <c r="D15" i="7"/>
  <c r="D12" i="7"/>
  <c r="H6" i="18"/>
  <c r="G11" i="5"/>
  <c r="F12" i="7"/>
  <c r="H4" i="18" l="1"/>
  <c r="H5" i="18"/>
  <c r="H7" i="18"/>
  <c r="H8" i="18"/>
  <c r="H9" i="18"/>
  <c r="H10" i="18"/>
  <c r="H11" i="18"/>
  <c r="H3" i="18"/>
  <c r="G4" i="18"/>
  <c r="G5" i="18"/>
  <c r="G6" i="18"/>
  <c r="G7" i="18"/>
  <c r="G8" i="18"/>
  <c r="G9" i="18"/>
  <c r="G10" i="18"/>
  <c r="G11" i="18"/>
  <c r="G3" i="18"/>
  <c r="D14" i="17"/>
  <c r="E13" i="17"/>
  <c r="F13" i="17" s="1"/>
  <c r="E12" i="17"/>
  <c r="F12" i="17" s="1"/>
  <c r="E11" i="17"/>
  <c r="F11" i="17" s="1"/>
  <c r="H9" i="11"/>
  <c r="H10" i="11"/>
  <c r="H8" i="11"/>
  <c r="E8" i="10"/>
  <c r="E9" i="10"/>
  <c r="E10" i="10"/>
  <c r="E11" i="10"/>
  <c r="E12" i="10"/>
  <c r="E13" i="10"/>
  <c r="E7" i="10"/>
  <c r="E9" i="8"/>
  <c r="E10" i="8"/>
  <c r="E11" i="8"/>
  <c r="E12" i="8"/>
  <c r="E13" i="8"/>
  <c r="E14" i="8"/>
  <c r="E15" i="8"/>
  <c r="E16" i="8"/>
  <c r="E17" i="8"/>
  <c r="E18" i="8"/>
  <c r="E19" i="8"/>
  <c r="E20" i="8"/>
  <c r="E8" i="8"/>
  <c r="G7" i="6"/>
  <c r="G8" i="6"/>
  <c r="G9" i="6"/>
  <c r="G10" i="6"/>
  <c r="G11" i="6"/>
  <c r="G12" i="6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H9" i="4"/>
  <c r="H10" i="4"/>
  <c r="H11" i="4"/>
  <c r="H12" i="4"/>
  <c r="H13" i="4"/>
  <c r="H14" i="4"/>
  <c r="H15" i="4"/>
  <c r="H16" i="4"/>
  <c r="H17" i="4"/>
  <c r="H18" i="4"/>
  <c r="H19" i="4"/>
  <c r="H8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J3" i="18"/>
  <c r="J13" i="18"/>
  <c r="H15" i="8"/>
  <c r="G13" i="3"/>
  <c r="H14" i="17"/>
  <c r="D14" i="11"/>
  <c r="J14" i="6"/>
  <c r="F17" i="10"/>
  <c r="K11" i="4"/>
  <c r="F14" i="17" l="1"/>
  <c r="F15" i="17" s="1"/>
  <c r="F16" i="17" s="1"/>
  <c r="E14" i="17"/>
  <c r="C8" i="3"/>
  <c r="C9" i="3" l="1"/>
  <c r="C10" i="3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8" authorId="0" shapeId="0" xr:uid="{2215AB48-48E7-4C49-BA8B-B473B599A2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1st condition was not clear to me ..anyway I hve applied the formula according to the taxation concept.eg for first 2.5 lakh -0
2.5 to 5- 10%
5-10 -20%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81D3969-ADF0-46F1-BA20-52CE2A582827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FUNCTION(15-Feb)-IF+OR _x000D_
</t>
        </r>
      </text>
    </comment>
  </commentList>
</comments>
</file>

<file path=xl/sharedStrings.xml><?xml version="1.0" encoding="utf-8"?>
<sst xmlns="http://schemas.openxmlformats.org/spreadsheetml/2006/main" count="230" uniqueCount="140">
  <si>
    <t>&lt;=250000</t>
  </si>
  <si>
    <t>No Tax</t>
  </si>
  <si>
    <t>250001-500000</t>
  </si>
  <si>
    <t>500001-1000000</t>
  </si>
  <si>
    <t>above 10L</t>
  </si>
  <si>
    <t>Grade should be minimum 2</t>
  </si>
  <si>
    <t>or</t>
  </si>
  <si>
    <t>Names</t>
  </si>
  <si>
    <t>Experience</t>
  </si>
  <si>
    <t>Grade</t>
  </si>
  <si>
    <t>Department</t>
  </si>
  <si>
    <t>Ranks</t>
  </si>
  <si>
    <t>Bonus</t>
  </si>
  <si>
    <t>Admin</t>
  </si>
  <si>
    <t>IT</t>
  </si>
  <si>
    <t>Sales</t>
  </si>
  <si>
    <t>Team Leader</t>
  </si>
  <si>
    <t>Time Spent in Hrs</t>
  </si>
  <si>
    <t>Time spent in Min</t>
  </si>
  <si>
    <t>-</t>
  </si>
  <si>
    <t>Scores</t>
  </si>
  <si>
    <t>Grades</t>
  </si>
  <si>
    <t xml:space="preserve">Greater than 89 A </t>
  </si>
  <si>
    <t xml:space="preserve">From 80 to 89 B </t>
  </si>
  <si>
    <t xml:space="preserve">From 70 to 79 C </t>
  </si>
  <si>
    <t xml:space="preserve">From 60 to 69 D </t>
  </si>
  <si>
    <t>Less than 60 E</t>
  </si>
  <si>
    <t>Olive oil can be purchased according to this price schedule:</t>
  </si>
  <si>
    <t xml:space="preserve">Cost/gallon for the first 500 gallons </t>
  </si>
  <si>
    <t xml:space="preserve">Cost/gallon for gallons above 500 </t>
  </si>
  <si>
    <t>Number of Gallons:</t>
  </si>
  <si>
    <t xml:space="preserve"> </t>
  </si>
  <si>
    <t>Age</t>
  </si>
  <si>
    <t>Gender</t>
  </si>
  <si>
    <t>Age Classification</t>
  </si>
  <si>
    <t>Male</t>
  </si>
  <si>
    <t>Female</t>
  </si>
  <si>
    <t>Income</t>
  </si>
  <si>
    <t>Tax Percentage</t>
  </si>
  <si>
    <t>Tax Amount</t>
  </si>
  <si>
    <t>Check whether the employee is eligible for Bonus or not</t>
  </si>
  <si>
    <t>Conditions</t>
  </si>
  <si>
    <t>Staff</t>
  </si>
  <si>
    <t>Comission Earned</t>
  </si>
  <si>
    <t>John</t>
  </si>
  <si>
    <t>Bill</t>
  </si>
  <si>
    <t>David</t>
  </si>
  <si>
    <t>Alfred</t>
  </si>
  <si>
    <t>Laura</t>
  </si>
  <si>
    <t>Lisa</t>
  </si>
  <si>
    <t>Jenny</t>
  </si>
  <si>
    <t>Comission</t>
  </si>
  <si>
    <t>1-10</t>
  </si>
  <si>
    <t>11-100</t>
  </si>
  <si>
    <t>Above 100</t>
  </si>
  <si>
    <t>Home</t>
  </si>
  <si>
    <t>For</t>
  </si>
  <si>
    <t>Away</t>
  </si>
  <si>
    <t>Against</t>
  </si>
  <si>
    <t>Arsenal</t>
  </si>
  <si>
    <t>Lazio</t>
  </si>
  <si>
    <t>Celtic</t>
  </si>
  <si>
    <t>Barcelona</t>
  </si>
  <si>
    <t>AC Milan</t>
  </si>
  <si>
    <t>Bruges</t>
  </si>
  <si>
    <t>Result</t>
  </si>
  <si>
    <t>If the Home result is greated than the away result,we want to display  "home"</t>
  </si>
  <si>
    <t>If the Home result is same as the away result,we want to display "Draw"</t>
  </si>
  <si>
    <t>If the Home result is less than the away result,we want to display "Away"</t>
  </si>
  <si>
    <t>Mobile Phone Account</t>
  </si>
  <si>
    <t>Rank should be greater than 4</t>
  </si>
  <si>
    <t>Should have more than 5+ exp and should be related to IT Department</t>
  </si>
  <si>
    <t>A</t>
  </si>
  <si>
    <t>B</t>
  </si>
  <si>
    <t>C</t>
  </si>
  <si>
    <t>Cost</t>
  </si>
  <si>
    <t>&gt;=</t>
  </si>
  <si>
    <t>Old</t>
  </si>
  <si>
    <t>&lt;=</t>
  </si>
  <si>
    <t>Retired</t>
  </si>
  <si>
    <t>Middle</t>
  </si>
  <si>
    <t>Use a formula to define the age as given below in Column E.  &gt;=80 is "Old", &gt;=60 to &lt;=79 is "Retired", &gt;=35 to &lt;=59 is "Middle", &lt;=34 is "Youth".</t>
  </si>
  <si>
    <t>Youth</t>
  </si>
  <si>
    <t>Classification</t>
  </si>
  <si>
    <t>Total with VAT</t>
  </si>
  <si>
    <t>VAT(2%)</t>
  </si>
  <si>
    <t>Total</t>
  </si>
  <si>
    <t>Line Rental</t>
  </si>
  <si>
    <t>Call Charges(Off Peak)</t>
  </si>
  <si>
    <t>Call Charges(Peak)</t>
  </si>
  <si>
    <t>Price Per Minute</t>
  </si>
  <si>
    <t>Minutes</t>
  </si>
  <si>
    <t>Line Rental(rs)</t>
  </si>
  <si>
    <t>Off -Peak Rate(Rs)</t>
  </si>
  <si>
    <t>Peak Rate(Rs)</t>
  </si>
  <si>
    <t>Tariff</t>
  </si>
  <si>
    <t>Tariff Chosen</t>
  </si>
  <si>
    <t>Abir Sarkar</t>
  </si>
  <si>
    <t>Sita Ran</t>
  </si>
  <si>
    <t>Ishu Tiwari</t>
  </si>
  <si>
    <t>Raza Moulvi</t>
  </si>
  <si>
    <t>Pramod Bhavsar</t>
  </si>
  <si>
    <t>Chetan Agarwal</t>
  </si>
  <si>
    <t>Rahul Kumar</t>
  </si>
  <si>
    <t>Om Prakash</t>
  </si>
  <si>
    <t>L Kumar</t>
  </si>
  <si>
    <t>Yogesh Sahani</t>
  </si>
  <si>
    <t>Dirghani Amit</t>
  </si>
  <si>
    <t>Daya Shankar</t>
  </si>
  <si>
    <t>Kanak Mehta</t>
  </si>
  <si>
    <t>Richa Yadav</t>
  </si>
  <si>
    <t>Use a formula in Column E to to remove the error if the value is #N/A, #VALUE etc..</t>
  </si>
  <si>
    <t>List1</t>
  </si>
  <si>
    <t>list2</t>
  </si>
  <si>
    <t>Name</t>
  </si>
  <si>
    <t>Subject</t>
  </si>
  <si>
    <t>OR</t>
  </si>
  <si>
    <t>XOR</t>
  </si>
  <si>
    <t>Hindi</t>
  </si>
  <si>
    <t>Math</t>
  </si>
  <si>
    <t>English</t>
  </si>
  <si>
    <t>math</t>
  </si>
  <si>
    <t>D</t>
  </si>
  <si>
    <t>E</t>
  </si>
  <si>
    <t>G</t>
  </si>
  <si>
    <t>F</t>
  </si>
  <si>
    <t>H</t>
  </si>
  <si>
    <t>K</t>
  </si>
  <si>
    <t>M</t>
  </si>
  <si>
    <t>Same</t>
  </si>
  <si>
    <t>Change</t>
  </si>
  <si>
    <t>Solution</t>
  </si>
  <si>
    <t>Output Req</t>
  </si>
  <si>
    <r>
      <t xml:space="preserve">We can also apply </t>
    </r>
    <r>
      <rPr>
        <b/>
        <sz val="11"/>
        <color theme="1"/>
        <rFont val="Calibri"/>
        <family val="2"/>
        <scheme val="minor"/>
      </rPr>
      <t>NESTED IF .</t>
    </r>
    <r>
      <rPr>
        <sz val="11"/>
        <color theme="1"/>
        <rFont val="Calibri"/>
        <family val="2"/>
        <scheme val="minor"/>
      </rPr>
      <t xml:space="preserve"> But simplified it by using </t>
    </r>
    <r>
      <rPr>
        <b/>
        <sz val="11"/>
        <color theme="1"/>
        <rFont val="Calibri"/>
        <family val="2"/>
        <scheme val="minor"/>
      </rPr>
      <t>IFS FUNCTION.</t>
    </r>
  </si>
  <si>
    <r>
      <t xml:space="preserve">Applied </t>
    </r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>.</t>
    </r>
  </si>
  <si>
    <r>
      <t xml:space="preserve">I hve applied </t>
    </r>
    <r>
      <rPr>
        <b/>
        <u/>
        <sz val="11"/>
        <color theme="1"/>
        <rFont val="Calibri"/>
        <family val="2"/>
        <scheme val="minor"/>
      </rPr>
      <t>IFS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u/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functions</t>
    </r>
  </si>
  <si>
    <r>
      <t xml:space="preserve">Use logical  </t>
    </r>
    <r>
      <rPr>
        <b/>
        <u/>
        <sz val="11"/>
        <color theme="1"/>
        <rFont val="Calibri"/>
        <family val="2"/>
        <scheme val="minor"/>
      </rPr>
      <t>IFERROR</t>
    </r>
    <r>
      <rPr>
        <b/>
        <sz val="11"/>
        <color theme="1"/>
        <rFont val="Calibri"/>
        <family val="2"/>
        <scheme val="minor"/>
      </rPr>
      <t xml:space="preserve"> function to remove error values</t>
    </r>
  </si>
  <si>
    <t>FUNCTIONS APPLIED:</t>
  </si>
  <si>
    <t>IF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</si>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</sst>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u/>
      <sz val="11"/>
      <color theme="7" tint="-0.499984740745262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5"/>
      </patternFill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5" fillId="4" borderId="1">
      <alignment wrapText="1"/>
    </xf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/>
    <xf numFmtId="9" fontId="0" fillId="0" borderId="1" xfId="0" applyNumberFormat="1" applyBorder="1"/>
    <xf numFmtId="16" fontId="0" fillId="0" borderId="1" xfId="0" quotePrefix="1" applyNumberFormat="1" applyBorder="1"/>
    <xf numFmtId="0" fontId="0" fillId="0" borderId="1" xfId="0" quotePrefix="1" applyBorder="1"/>
    <xf numFmtId="0" fontId="7" fillId="0" borderId="0" xfId="0" applyFont="1"/>
    <xf numFmtId="0" fontId="7" fillId="2" borderId="1" xfId="0" applyFont="1" applyFill="1" applyBorder="1"/>
    <xf numFmtId="0" fontId="8" fillId="0" borderId="0" xfId="0" applyFont="1"/>
    <xf numFmtId="0" fontId="8" fillId="0" borderId="1" xfId="0" applyFont="1" applyBorder="1"/>
    <xf numFmtId="9" fontId="8" fillId="0" borderId="1" xfId="0" applyNumberFormat="1" applyFont="1" applyBorder="1"/>
    <xf numFmtId="9" fontId="8" fillId="0" borderId="0" xfId="0" applyNumberFormat="1" applyFont="1"/>
    <xf numFmtId="0" fontId="9" fillId="2" borderId="1" xfId="0" applyFont="1" applyFill="1" applyBorder="1"/>
    <xf numFmtId="164" fontId="8" fillId="0" borderId="0" xfId="10" applyFont="1"/>
    <xf numFmtId="164" fontId="8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8" fillId="0" borderId="0" xfId="0" applyNumberFormat="1" applyFont="1"/>
    <xf numFmtId="0" fontId="8" fillId="0" borderId="0" xfId="0" applyFont="1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7" fillId="0" borderId="0" xfId="0" applyFont="1" applyAlignment="1">
      <alignment wrapText="1"/>
    </xf>
    <xf numFmtId="0" fontId="7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10" fillId="0" borderId="0" xfId="0" applyFont="1"/>
    <xf numFmtId="0" fontId="8" fillId="0" borderId="1" xfId="0" applyFont="1" applyBorder="1" applyAlignment="1">
      <alignment horizontal="right" indent="1"/>
    </xf>
    <xf numFmtId="0" fontId="8" fillId="5" borderId="1" xfId="0" applyFont="1" applyFill="1" applyBorder="1"/>
    <xf numFmtId="0" fontId="0" fillId="5" borderId="1" xfId="0" applyFill="1" applyBorder="1"/>
    <xf numFmtId="0" fontId="0" fillId="0" borderId="4" xfId="0" applyBorder="1"/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7" fillId="5" borderId="1" xfId="0" applyFont="1" applyFill="1" applyBorder="1"/>
    <xf numFmtId="0" fontId="0" fillId="5" borderId="0" xfId="0" applyFill="1"/>
    <xf numFmtId="0" fontId="0" fillId="0" borderId="1" xfId="0" applyFill="1" applyBorder="1"/>
    <xf numFmtId="2" fontId="0" fillId="0" borderId="1" xfId="0" applyNumberFormat="1" applyFill="1" applyBorder="1"/>
    <xf numFmtId="0" fontId="0" fillId="5" borderId="8" xfId="0" applyFill="1" applyBorder="1"/>
    <xf numFmtId="0" fontId="0" fillId="5" borderId="1" xfId="0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0" fillId="6" borderId="10" xfId="0" applyFill="1" applyBorder="1"/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10" fillId="6" borderId="10" xfId="0" applyFont="1" applyFill="1" applyBorder="1"/>
    <xf numFmtId="0" fontId="10" fillId="6" borderId="14" xfId="0" applyFont="1" applyFill="1" applyBorder="1"/>
    <xf numFmtId="0" fontId="10" fillId="6" borderId="15" xfId="0" applyFont="1" applyFill="1" applyBorder="1"/>
    <xf numFmtId="0" fontId="10" fillId="6" borderId="16" xfId="0" applyFont="1" applyFill="1" applyBorder="1"/>
    <xf numFmtId="0" fontId="10" fillId="6" borderId="11" xfId="0" applyFont="1" applyFill="1" applyBorder="1" applyAlignment="1">
      <alignment horizontal="left"/>
    </xf>
    <xf numFmtId="0" fontId="10" fillId="6" borderId="13" xfId="0" applyFont="1" applyFill="1" applyBorder="1" applyAlignment="1">
      <alignment horizontal="left"/>
    </xf>
    <xf numFmtId="164" fontId="8" fillId="6" borderId="11" xfId="10" applyFont="1" applyFill="1" applyBorder="1" applyAlignment="1">
      <alignment horizontal="left"/>
    </xf>
    <xf numFmtId="164" fontId="8" fillId="6" borderId="12" xfId="10" applyFont="1" applyFill="1" applyBorder="1" applyAlignment="1">
      <alignment horizontal="left"/>
    </xf>
    <xf numFmtId="164" fontId="8" fillId="6" borderId="13" xfId="10" applyFont="1" applyFill="1" applyBorder="1" applyAlignment="1">
      <alignment horizontal="left"/>
    </xf>
  </cellXfs>
  <cellStyles count="11">
    <cellStyle name="blue" xfId="2" xr:uid="{00000000-0005-0000-0000-000000000000}"/>
    <cellStyle name="Comma" xfId="10" builtinId="3"/>
    <cellStyle name="Comma 2" xfId="3" xr:uid="{00000000-0005-0000-0000-000001000000}"/>
    <cellStyle name="Comma 2 2" xfId="4" xr:uid="{00000000-0005-0000-0000-000002000000}"/>
    <cellStyle name="Hyperlink 2" xfId="5" xr:uid="{00000000-0005-0000-0000-000004000000}"/>
    <cellStyle name="Hyperlink 2 2" xfId="9" xr:uid="{51141AFB-5651-467C-94BA-AA8FEFFB3645}"/>
    <cellStyle name="Hyperlink 3" xfId="7" xr:uid="{4A77F49C-4200-4E28-AF40-F877685895DD}"/>
    <cellStyle name="Normal" xfId="0" builtinId="0"/>
    <cellStyle name="Normal 2" xfId="6" xr:uid="{00000000-0005-0000-0000-000006000000}"/>
    <cellStyle name="Normal 2 2" xfId="8" xr:uid="{322E2DB0-EC25-4FCD-9358-1735A789AECC}"/>
    <cellStyle name="Style 1" xfId="1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67235</xdr:colOff>
      <xdr:row>4</xdr:row>
      <xdr:rowOff>162485</xdr:rowOff>
    </xdr:from>
    <xdr:to>
      <xdr:col>8</xdr:col>
      <xdr:colOff>504264</xdr:colOff>
      <xdr:row>6</xdr:row>
      <xdr:rowOff>33618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21E6DFC-5A57-4994-92E5-26C51CD9297E}"/>
            </a:ext>
          </a:extLst>
        </xdr:cNvPr>
        <xdr:cNvSpPr/>
      </xdr:nvSpPr>
      <xdr:spPr>
        <a:xfrm rot="10800000">
          <a:off x="4964206" y="902073"/>
          <a:ext cx="437029" cy="240927"/>
        </a:xfrm>
        <a:prstGeom prst="righ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67235</xdr:colOff>
      <xdr:row>8</xdr:row>
      <xdr:rowOff>168088</xdr:rowOff>
    </xdr:from>
    <xdr:to>
      <xdr:col>8</xdr:col>
      <xdr:colOff>504264</xdr:colOff>
      <xdr:row>10</xdr:row>
      <xdr:rowOff>39220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02FCE91-B2CA-46DD-87BB-49F4F82D4648}"/>
            </a:ext>
          </a:extLst>
        </xdr:cNvPr>
        <xdr:cNvSpPr/>
      </xdr:nvSpPr>
      <xdr:spPr>
        <a:xfrm rot="10800000">
          <a:off x="4964206" y="1647264"/>
          <a:ext cx="437029" cy="240927"/>
        </a:xfrm>
        <a:prstGeom prst="righ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549088</xdr:colOff>
      <xdr:row>5</xdr:row>
      <xdr:rowOff>84044</xdr:rowOff>
    </xdr:from>
    <xdr:to>
      <xdr:col>9</xdr:col>
      <xdr:colOff>229721</xdr:colOff>
      <xdr:row>9</xdr:row>
      <xdr:rowOff>168088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DC1C76E3-6266-4585-94BA-5B08376CDE5F}"/>
            </a:ext>
          </a:extLst>
        </xdr:cNvPr>
        <xdr:cNvSpPr/>
      </xdr:nvSpPr>
      <xdr:spPr>
        <a:xfrm>
          <a:off x="5446059" y="1008529"/>
          <a:ext cx="291353" cy="823633"/>
        </a:xfrm>
        <a:prstGeom prst="rightBrace">
          <a:avLst>
            <a:gd name="adj1" fmla="val 42338"/>
            <a:gd name="adj2" fmla="val 50000"/>
          </a:avLst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257735</xdr:colOff>
      <xdr:row>4</xdr:row>
      <xdr:rowOff>78441</xdr:rowOff>
    </xdr:from>
    <xdr:to>
      <xdr:col>10</xdr:col>
      <xdr:colOff>11206</xdr:colOff>
      <xdr:row>11</xdr:row>
      <xdr:rowOff>100852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78BD216-F7E1-449B-8131-8A151E7216B8}"/>
            </a:ext>
          </a:extLst>
        </xdr:cNvPr>
        <xdr:cNvSpPr txBox="1"/>
      </xdr:nvSpPr>
      <xdr:spPr>
        <a:xfrm>
          <a:off x="5765426" y="818029"/>
          <a:ext cx="2695015" cy="1316691"/>
        </a:xfrm>
        <a:prstGeom prst="rect">
          <a:avLst/>
        </a:prstGeom>
        <a:solidFill>
          <a:srgbClr val="FFFF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</a:t>
          </a:r>
          <a:r>
            <a:rPr lang="en-IN" sz="1100" baseline="0"/>
            <a:t> these following cases ,</a:t>
          </a:r>
          <a:r>
            <a:rPr lang="en-IN" sz="1100" b="1" baseline="0"/>
            <a:t>OR</a:t>
          </a:r>
          <a:r>
            <a:rPr lang="en-IN" sz="1100" baseline="0"/>
            <a:t> function gave the TRUE value when both logical value became TRUE. </a:t>
          </a:r>
          <a:r>
            <a:rPr lang="en-IN" sz="1100" b="1" baseline="0"/>
            <a:t>XOR</a:t>
          </a:r>
          <a:r>
            <a:rPr lang="en-IN" sz="1100" baseline="0"/>
            <a:t> function gave FALSE value when both conditions are TRUE.That means this function exclusively returns TRUE when only one of the condions are True.</a:t>
          </a:r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tix\Desktop\Logical\LOGICAL%20FUNCTION(15-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M27"/>
  <sheetViews>
    <sheetView zoomScale="60" zoomScaleNormal="100" workbookViewId="0">
      <selection activeCell="M27" sqref="M27"/>
    </sheetView>
  </sheetViews>
  <sheetFormatPr defaultRowHeight="14.4" x14ac:dyDescent="0.3"/>
  <cols>
    <col min="3" max="3" width="17.44140625" customWidth="1"/>
    <col min="4" max="4" width="20.5546875" customWidth="1"/>
    <col min="6" max="6" width="19.5546875" customWidth="1"/>
    <col min="7" max="7" width="23.109375" bestFit="1" customWidth="1"/>
    <col min="8" max="8" width="20.33203125" bestFit="1" customWidth="1"/>
    <col min="9" max="9" width="118.6640625" customWidth="1"/>
    <col min="10" max="10" width="19.5546875" bestFit="1" customWidth="1"/>
    <col min="12" max="12" width="14.88671875" bestFit="1" customWidth="1"/>
    <col min="13" max="13" width="15.5546875" customWidth="1"/>
  </cols>
  <sheetData>
    <row r="6" spans="3:13" s="9" customFormat="1" ht="21" x14ac:dyDescent="0.4">
      <c r="C6" s="13" t="s">
        <v>37</v>
      </c>
      <c r="D6" s="13" t="s">
        <v>39</v>
      </c>
      <c r="G6" s="13" t="s">
        <v>37</v>
      </c>
      <c r="H6" s="13" t="s">
        <v>38</v>
      </c>
      <c r="I6" s="14"/>
      <c r="J6" s="14"/>
    </row>
    <row r="7" spans="3:13" s="9" customFormat="1" ht="21" x14ac:dyDescent="0.4">
      <c r="C7" s="10">
        <v>200000</v>
      </c>
      <c r="D7" s="30" t="str">
        <f>_xlfn.IFS(C7&lt;=250000,"",AND(C7&gt;=250000,C7&lt;=500000),C7*$H$8,AND(C7&gt;500000,C7&lt;=1000000),C7*$H$9,C7&gt;1000000,C7*$H$10)</f>
        <v/>
      </c>
      <c r="G7" s="10" t="s">
        <v>0</v>
      </c>
      <c r="H7" s="29" t="s">
        <v>1</v>
      </c>
      <c r="J7" s="14"/>
    </row>
    <row r="8" spans="3:13" s="9" customFormat="1" ht="21" x14ac:dyDescent="0.4">
      <c r="C8" s="10">
        <f>C7+50000</f>
        <v>250000</v>
      </c>
      <c r="D8" s="30" t="str">
        <f t="shared" ref="D8:D27" si="0">_xlfn.IFS(C8&lt;=250000,"",AND(C8&gt;=250000,C8&lt;=500000),C8*$H$8,AND(C8&gt;500000,C8&lt;=1000000),C8*$H$9,C8&gt;1000000,C8*$H$10)</f>
        <v/>
      </c>
      <c r="G8" s="10" t="s">
        <v>2</v>
      </c>
      <c r="H8" s="11">
        <v>0.1</v>
      </c>
      <c r="J8" s="14"/>
    </row>
    <row r="9" spans="3:13" s="9" customFormat="1" ht="21" x14ac:dyDescent="0.4">
      <c r="C9" s="10">
        <f t="shared" ref="C9:C27" si="1">C8+50000</f>
        <v>300000</v>
      </c>
      <c r="D9" s="30">
        <f t="shared" si="0"/>
        <v>30000</v>
      </c>
      <c r="G9" s="10" t="s">
        <v>3</v>
      </c>
      <c r="H9" s="11">
        <v>0.2</v>
      </c>
      <c r="J9" s="14"/>
    </row>
    <row r="10" spans="3:13" s="9" customFormat="1" ht="21" x14ac:dyDescent="0.4">
      <c r="C10" s="10">
        <f t="shared" si="1"/>
        <v>350000</v>
      </c>
      <c r="D10" s="30">
        <f t="shared" si="0"/>
        <v>35000</v>
      </c>
      <c r="G10" s="10" t="s">
        <v>4</v>
      </c>
      <c r="H10" s="11">
        <v>0.3</v>
      </c>
      <c r="I10" s="14"/>
      <c r="J10" s="12"/>
      <c r="K10" s="12"/>
    </row>
    <row r="11" spans="3:13" s="9" customFormat="1" ht="21" x14ac:dyDescent="0.4">
      <c r="C11" s="10">
        <f t="shared" si="1"/>
        <v>400000</v>
      </c>
      <c r="D11" s="30">
        <f t="shared" si="0"/>
        <v>40000</v>
      </c>
      <c r="I11" s="14"/>
      <c r="J11" s="15"/>
    </row>
    <row r="12" spans="3:13" s="9" customFormat="1" ht="21.6" thickBot="1" x14ac:dyDescent="0.45">
      <c r="C12" s="10">
        <f t="shared" si="1"/>
        <v>450000</v>
      </c>
      <c r="D12" s="30">
        <f t="shared" si="0"/>
        <v>45000</v>
      </c>
      <c r="F12" s="14"/>
      <c r="G12" s="14"/>
      <c r="H12" s="14"/>
      <c r="I12" s="14"/>
      <c r="J12" s="14"/>
    </row>
    <row r="13" spans="3:13" s="9" customFormat="1" ht="21.6" thickBot="1" x14ac:dyDescent="0.45">
      <c r="C13" s="10">
        <f t="shared" si="1"/>
        <v>500000</v>
      </c>
      <c r="D13" s="30">
        <f t="shared" si="0"/>
        <v>50000</v>
      </c>
      <c r="F13" s="14"/>
      <c r="G13" s="64" t="str">
        <f ca="1">_xlfn.FORMULATEXT(D7)</f>
        <v>=IFS(C7&lt;=250000,"",AND(C7&gt;=250000,C7&lt;=500000),C7*$H$8,AND(C7&gt;500000,C7&lt;=1000000),C7*$H$9,C7&gt;1000000,C7*$H$10)</v>
      </c>
      <c r="H13" s="65"/>
      <c r="I13" s="66"/>
      <c r="J13" s="14"/>
    </row>
    <row r="14" spans="3:13" s="9" customFormat="1" ht="21" x14ac:dyDescent="0.4">
      <c r="C14" s="10">
        <f t="shared" si="1"/>
        <v>550000</v>
      </c>
      <c r="D14" s="30">
        <f t="shared" si="0"/>
        <v>110000</v>
      </c>
      <c r="F14" s="14"/>
      <c r="G14" s="14"/>
      <c r="H14" s="14"/>
      <c r="I14" s="14"/>
      <c r="J14" s="14"/>
      <c r="M14" s="12"/>
    </row>
    <row r="15" spans="3:13" s="9" customFormat="1" ht="21" x14ac:dyDescent="0.4">
      <c r="C15" s="10">
        <f t="shared" si="1"/>
        <v>600000</v>
      </c>
      <c r="D15" s="30">
        <f t="shared" si="0"/>
        <v>120000</v>
      </c>
      <c r="F15" s="14"/>
      <c r="G15" s="14"/>
      <c r="H15" s="14"/>
      <c r="I15" s="14"/>
      <c r="J15" s="14"/>
    </row>
    <row r="16" spans="3:13" s="9" customFormat="1" ht="21" x14ac:dyDescent="0.4">
      <c r="C16" s="10">
        <f t="shared" si="1"/>
        <v>650000</v>
      </c>
      <c r="D16" s="30">
        <f t="shared" si="0"/>
        <v>130000</v>
      </c>
      <c r="F16" s="14"/>
      <c r="G16" s="14"/>
      <c r="H16" s="14"/>
      <c r="I16" s="14"/>
      <c r="J16" s="14"/>
    </row>
    <row r="17" spans="3:13" s="9" customFormat="1" ht="21" x14ac:dyDescent="0.4">
      <c r="C17" s="10">
        <f t="shared" si="1"/>
        <v>700000</v>
      </c>
      <c r="D17" s="30">
        <f t="shared" si="0"/>
        <v>140000</v>
      </c>
      <c r="F17" s="14"/>
      <c r="G17" s="19"/>
      <c r="H17" s="14"/>
      <c r="I17" s="14"/>
      <c r="J17" s="14"/>
    </row>
    <row r="18" spans="3:13" s="9" customFormat="1" ht="21" x14ac:dyDescent="0.4">
      <c r="C18" s="10">
        <f t="shared" si="1"/>
        <v>750000</v>
      </c>
      <c r="D18" s="30">
        <f t="shared" si="0"/>
        <v>150000</v>
      </c>
      <c r="F18" s="18"/>
      <c r="G18" s="19"/>
      <c r="H18" s="14"/>
    </row>
    <row r="19" spans="3:13" s="9" customFormat="1" ht="21" x14ac:dyDescent="0.4">
      <c r="C19" s="10">
        <f t="shared" si="1"/>
        <v>800000</v>
      </c>
      <c r="D19" s="30">
        <f t="shared" si="0"/>
        <v>160000</v>
      </c>
      <c r="G19" s="19"/>
      <c r="H19" s="14"/>
      <c r="M19" s="12"/>
    </row>
    <row r="20" spans="3:13" s="9" customFormat="1" ht="21" x14ac:dyDescent="0.4">
      <c r="C20" s="10">
        <f t="shared" si="1"/>
        <v>850000</v>
      </c>
      <c r="D20" s="30">
        <f t="shared" si="0"/>
        <v>170000</v>
      </c>
      <c r="H20" s="15"/>
      <c r="I20" s="15"/>
    </row>
    <row r="21" spans="3:13" s="9" customFormat="1" ht="21" x14ac:dyDescent="0.4">
      <c r="C21" s="10">
        <f t="shared" si="1"/>
        <v>900000</v>
      </c>
      <c r="D21" s="30">
        <f t="shared" si="0"/>
        <v>180000</v>
      </c>
      <c r="H21" s="15"/>
    </row>
    <row r="22" spans="3:13" s="9" customFormat="1" ht="21" x14ac:dyDescent="0.4">
      <c r="C22" s="10">
        <f t="shared" si="1"/>
        <v>950000</v>
      </c>
      <c r="D22" s="30">
        <f t="shared" si="0"/>
        <v>190000</v>
      </c>
    </row>
    <row r="23" spans="3:13" s="9" customFormat="1" ht="21" x14ac:dyDescent="0.4">
      <c r="C23" s="10">
        <f t="shared" si="1"/>
        <v>1000000</v>
      </c>
      <c r="D23" s="30">
        <f t="shared" si="0"/>
        <v>200000</v>
      </c>
      <c r="M23" s="12"/>
    </row>
    <row r="24" spans="3:13" s="9" customFormat="1" ht="21" x14ac:dyDescent="0.4">
      <c r="C24" s="10">
        <f t="shared" si="1"/>
        <v>1050000</v>
      </c>
      <c r="D24" s="30">
        <f t="shared" si="0"/>
        <v>315000</v>
      </c>
    </row>
    <row r="25" spans="3:13" s="9" customFormat="1" ht="21" x14ac:dyDescent="0.4">
      <c r="C25" s="10">
        <f t="shared" si="1"/>
        <v>1100000</v>
      </c>
      <c r="D25" s="30">
        <f t="shared" si="0"/>
        <v>330000</v>
      </c>
    </row>
    <row r="26" spans="3:13" s="9" customFormat="1" ht="21" x14ac:dyDescent="0.4">
      <c r="C26" s="10">
        <f t="shared" si="1"/>
        <v>1150000</v>
      </c>
      <c r="D26" s="30">
        <f t="shared" si="0"/>
        <v>345000</v>
      </c>
    </row>
    <row r="27" spans="3:13" s="9" customFormat="1" ht="21" x14ac:dyDescent="0.4">
      <c r="C27" s="10">
        <f t="shared" si="1"/>
        <v>1200000</v>
      </c>
      <c r="D27" s="30">
        <f t="shared" si="0"/>
        <v>360000</v>
      </c>
    </row>
  </sheetData>
  <protectedRanges>
    <protectedRange sqref="D7:D27" name="Range1"/>
  </protectedRanges>
  <mergeCells count="1">
    <mergeCell ref="G13:I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944E-6061-4861-B1AB-EC2B4E537E2F}">
  <dimension ref="A1:J13"/>
  <sheetViews>
    <sheetView tabSelected="1" zoomScale="136" zoomScaleNormal="136" workbookViewId="0">
      <selection activeCell="G17" sqref="G17"/>
    </sheetView>
  </sheetViews>
  <sheetFormatPr defaultRowHeight="14.4" x14ac:dyDescent="0.3"/>
  <cols>
    <col min="1" max="1" width="6.33203125" bestFit="1" customWidth="1"/>
    <col min="2" max="2" width="7.5546875" bestFit="1" customWidth="1"/>
    <col min="3" max="3" width="6.33203125" bestFit="1" customWidth="1"/>
    <col min="4" max="4" width="11.109375" customWidth="1"/>
    <col min="5" max="6" width="11.109375" bestFit="1" customWidth="1"/>
    <col min="10" max="10" width="42.88671875" bestFit="1" customWidth="1"/>
  </cols>
  <sheetData>
    <row r="1" spans="1:10" x14ac:dyDescent="0.3">
      <c r="A1" s="47" t="s">
        <v>112</v>
      </c>
      <c r="B1" s="47"/>
      <c r="C1" s="47" t="s">
        <v>113</v>
      </c>
      <c r="D1" s="47"/>
      <c r="E1" t="s">
        <v>132</v>
      </c>
      <c r="F1" t="s">
        <v>132</v>
      </c>
      <c r="G1" t="s">
        <v>131</v>
      </c>
      <c r="H1" t="s">
        <v>131</v>
      </c>
    </row>
    <row r="2" spans="1:10" ht="15" thickBot="1" x14ac:dyDescent="0.35">
      <c r="A2" s="31" t="s">
        <v>114</v>
      </c>
      <c r="B2" s="31" t="s">
        <v>115</v>
      </c>
      <c r="C2" s="31" t="s">
        <v>114</v>
      </c>
      <c r="D2" s="31" t="s">
        <v>115</v>
      </c>
      <c r="E2" s="39" t="s">
        <v>116</v>
      </c>
      <c r="F2" s="39" t="s">
        <v>117</v>
      </c>
      <c r="G2" s="39" t="s">
        <v>116</v>
      </c>
      <c r="H2" s="39" t="s">
        <v>117</v>
      </c>
    </row>
    <row r="3" spans="1:10" ht="15" thickBot="1" x14ac:dyDescent="0.35">
      <c r="A3" s="1" t="s">
        <v>72</v>
      </c>
      <c r="B3" s="1" t="s">
        <v>118</v>
      </c>
      <c r="C3" s="1" t="s">
        <v>72</v>
      </c>
      <c r="D3" s="1" t="s">
        <v>119</v>
      </c>
      <c r="E3" s="1" t="s">
        <v>129</v>
      </c>
      <c r="F3" s="1" t="s">
        <v>129</v>
      </c>
      <c r="G3" s="1" t="str">
        <f>IF(OR(A3=C3,B3=D3)= TRUE,"SAME","CAHNGE")</f>
        <v>SAME</v>
      </c>
      <c r="H3" s="1" t="str">
        <f>IF(_xlfn.XOR(A3=C3,B3=D3)=TRUE,"SAME","CHANGE")</f>
        <v>SAME</v>
      </c>
      <c r="J3" s="54" t="str">
        <f ca="1">_xlfn.FORMULATEXT(G3)</f>
        <v>=IF(OR(A3=C3,B3=D3)= TRUE,"SAME","CAHNGE")</v>
      </c>
    </row>
    <row r="4" spans="1:10" x14ac:dyDescent="0.3">
      <c r="A4" s="1" t="s">
        <v>73</v>
      </c>
      <c r="B4" s="1" t="s">
        <v>120</v>
      </c>
      <c r="C4" s="1" t="s">
        <v>74</v>
      </c>
      <c r="D4" s="1" t="s">
        <v>120</v>
      </c>
      <c r="E4" s="1" t="s">
        <v>129</v>
      </c>
      <c r="F4" s="1" t="s">
        <v>129</v>
      </c>
      <c r="G4" s="1" t="str">
        <f t="shared" ref="G4:G11" si="0">IF(OR(A4=C4,B4=D4)= TRUE,"SAME","CAHNGE")</f>
        <v>SAME</v>
      </c>
      <c r="H4" s="1" t="str">
        <f t="shared" ref="H4:H11" si="1">IF(_xlfn.XOR(A4=C4,B4=D4)=TRUE,"SAME","CHANGE")</f>
        <v>SAME</v>
      </c>
    </row>
    <row r="5" spans="1:10" x14ac:dyDescent="0.3">
      <c r="A5" s="1" t="s">
        <v>74</v>
      </c>
      <c r="B5" s="1" t="s">
        <v>121</v>
      </c>
      <c r="C5" s="1" t="s">
        <v>122</v>
      </c>
      <c r="D5" s="1" t="s">
        <v>118</v>
      </c>
      <c r="E5" s="1" t="s">
        <v>130</v>
      </c>
      <c r="F5" s="1" t="s">
        <v>130</v>
      </c>
      <c r="G5" s="1" t="str">
        <f t="shared" si="0"/>
        <v>CAHNGE</v>
      </c>
      <c r="H5" s="1" t="str">
        <f t="shared" si="1"/>
        <v>CHANGE</v>
      </c>
    </row>
    <row r="6" spans="1:10" x14ac:dyDescent="0.3">
      <c r="A6" s="31" t="s">
        <v>72</v>
      </c>
      <c r="B6" s="31" t="s">
        <v>121</v>
      </c>
      <c r="C6" s="31" t="s">
        <v>72</v>
      </c>
      <c r="D6" s="31" t="s">
        <v>119</v>
      </c>
      <c r="E6" s="31" t="s">
        <v>129</v>
      </c>
      <c r="F6" s="31" t="s">
        <v>130</v>
      </c>
      <c r="G6" s="31" t="str">
        <f t="shared" si="0"/>
        <v>SAME</v>
      </c>
      <c r="H6" s="31" t="str">
        <f>IF(_xlfn.XOR(A6=C6,B6=D6)=TRUE,"SAME","CHANGE")</f>
        <v>CHANGE</v>
      </c>
    </row>
    <row r="7" spans="1:10" x14ac:dyDescent="0.3">
      <c r="A7" s="1" t="s">
        <v>123</v>
      </c>
      <c r="B7" s="1" t="s">
        <v>120</v>
      </c>
      <c r="C7" s="1" t="s">
        <v>124</v>
      </c>
      <c r="D7" s="1" t="s">
        <v>120</v>
      </c>
      <c r="E7" s="1" t="s">
        <v>129</v>
      </c>
      <c r="F7" s="1" t="s">
        <v>129</v>
      </c>
      <c r="G7" s="1" t="str">
        <f t="shared" si="0"/>
        <v>SAME</v>
      </c>
      <c r="H7" s="1" t="str">
        <f t="shared" si="1"/>
        <v>SAME</v>
      </c>
    </row>
    <row r="8" spans="1:10" x14ac:dyDescent="0.3">
      <c r="A8" s="1" t="s">
        <v>125</v>
      </c>
      <c r="B8" s="1" t="s">
        <v>120</v>
      </c>
      <c r="C8" s="1" t="s">
        <v>126</v>
      </c>
      <c r="D8" s="1" t="s">
        <v>118</v>
      </c>
      <c r="E8" s="1" t="s">
        <v>130</v>
      </c>
      <c r="F8" s="1" t="s">
        <v>130</v>
      </c>
      <c r="G8" s="1" t="str">
        <f t="shared" si="0"/>
        <v>CAHNGE</v>
      </c>
      <c r="H8" s="1" t="str">
        <f t="shared" si="1"/>
        <v>CHANGE</v>
      </c>
    </row>
    <row r="9" spans="1:10" x14ac:dyDescent="0.3">
      <c r="A9" s="1" t="s">
        <v>72</v>
      </c>
      <c r="B9" s="1" t="s">
        <v>120</v>
      </c>
      <c r="C9" s="1" t="s">
        <v>127</v>
      </c>
      <c r="D9" s="1" t="s">
        <v>119</v>
      </c>
      <c r="E9" s="1" t="s">
        <v>130</v>
      </c>
      <c r="F9" s="1" t="s">
        <v>130</v>
      </c>
      <c r="G9" s="1" t="str">
        <f t="shared" si="0"/>
        <v>CAHNGE</v>
      </c>
      <c r="H9" s="1" t="str">
        <f t="shared" si="1"/>
        <v>CHANGE</v>
      </c>
    </row>
    <row r="10" spans="1:10" x14ac:dyDescent="0.3">
      <c r="A10" s="31" t="s">
        <v>73</v>
      </c>
      <c r="B10" s="31" t="s">
        <v>118</v>
      </c>
      <c r="C10" s="31" t="s">
        <v>73</v>
      </c>
      <c r="D10" s="31" t="s">
        <v>118</v>
      </c>
      <c r="E10" s="31" t="s">
        <v>129</v>
      </c>
      <c r="F10" s="31" t="s">
        <v>130</v>
      </c>
      <c r="G10" s="31" t="str">
        <f t="shared" si="0"/>
        <v>SAME</v>
      </c>
      <c r="H10" s="31" t="str">
        <f t="shared" si="1"/>
        <v>CHANGE</v>
      </c>
    </row>
    <row r="11" spans="1:10" x14ac:dyDescent="0.3">
      <c r="A11" s="1" t="s">
        <v>74</v>
      </c>
      <c r="B11" s="1" t="s">
        <v>118</v>
      </c>
      <c r="C11" s="1" t="s">
        <v>128</v>
      </c>
      <c r="D11" s="1" t="s">
        <v>118</v>
      </c>
      <c r="E11" s="1" t="s">
        <v>129</v>
      </c>
      <c r="F11" s="1" t="s">
        <v>129</v>
      </c>
      <c r="G11" s="1" t="str">
        <f t="shared" si="0"/>
        <v>SAME</v>
      </c>
      <c r="H11" s="1" t="str">
        <f t="shared" si="1"/>
        <v>SAME</v>
      </c>
    </row>
    <row r="12" spans="1:10" ht="15" thickBot="1" x14ac:dyDescent="0.35"/>
    <row r="13" spans="1:10" ht="15" thickBot="1" x14ac:dyDescent="0.35">
      <c r="J13" s="54" t="str">
        <f ca="1">_xlfn.FORMULATEXT(H3)</f>
        <v>=IF(XOR(A3=C3,B3=D3)=TRUE,"SAME","CHANGE")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19"/>
  <sheetViews>
    <sheetView zoomScaleNormal="100" workbookViewId="0">
      <selection activeCell="L23" sqref="L23"/>
    </sheetView>
  </sheetViews>
  <sheetFormatPr defaultRowHeight="14.4" x14ac:dyDescent="0.3"/>
  <cols>
    <col min="3" max="3" width="15.33203125" bestFit="1" customWidth="1"/>
    <col min="4" max="4" width="15.33203125" customWidth="1"/>
    <col min="5" max="5" width="16" customWidth="1"/>
    <col min="6" max="6" width="11.6640625" bestFit="1" customWidth="1"/>
    <col min="8" max="8" width="12.33203125" bestFit="1" customWidth="1"/>
    <col min="11" max="11" width="19.21875" customWidth="1"/>
    <col min="12" max="12" width="42.21875" customWidth="1"/>
  </cols>
  <sheetData>
    <row r="3" spans="3:12" x14ac:dyDescent="0.3">
      <c r="K3" s="16" t="s">
        <v>41</v>
      </c>
      <c r="L3" s="17"/>
    </row>
    <row r="4" spans="3:12" x14ac:dyDescent="0.3">
      <c r="K4" s="21">
        <v>1</v>
      </c>
      <c r="L4" s="20" t="s">
        <v>5</v>
      </c>
    </row>
    <row r="5" spans="3:12" x14ac:dyDescent="0.3">
      <c r="D5" t="s">
        <v>40</v>
      </c>
      <c r="K5" s="21"/>
      <c r="L5" s="20" t="s">
        <v>6</v>
      </c>
    </row>
    <row r="6" spans="3:12" ht="28.8" x14ac:dyDescent="0.3">
      <c r="K6" s="21">
        <v>2</v>
      </c>
      <c r="L6" s="20" t="s">
        <v>71</v>
      </c>
    </row>
    <row r="7" spans="3:12" x14ac:dyDescent="0.3"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K7" s="21"/>
      <c r="L7" s="20" t="s">
        <v>6</v>
      </c>
    </row>
    <row r="8" spans="3:12" x14ac:dyDescent="0.3">
      <c r="C8" s="1" t="s">
        <v>97</v>
      </c>
      <c r="D8" s="1">
        <v>2</v>
      </c>
      <c r="E8" s="1">
        <v>1</v>
      </c>
      <c r="F8" s="1" t="s">
        <v>13</v>
      </c>
      <c r="G8" s="1">
        <v>3</v>
      </c>
      <c r="H8" s="31" t="str">
        <f>IF(OR(E8&gt;=2,AND(D8&gt;5,F8="IT",G8&gt;4)),"ELIGIBLE","NOT ELIGIBLE")</f>
        <v>NOT ELIGIBLE</v>
      </c>
      <c r="K8" s="21">
        <v>3</v>
      </c>
      <c r="L8" s="20" t="s">
        <v>70</v>
      </c>
    </row>
    <row r="9" spans="3:12" x14ac:dyDescent="0.3">
      <c r="C9" s="1" t="s">
        <v>98</v>
      </c>
      <c r="D9" s="1">
        <v>10</v>
      </c>
      <c r="E9" s="1">
        <v>3</v>
      </c>
      <c r="F9" s="1" t="s">
        <v>14</v>
      </c>
      <c r="G9" s="1">
        <v>1</v>
      </c>
      <c r="H9" s="31" t="str">
        <f t="shared" ref="H9:H19" si="0">IF(OR(E9&gt;=2,AND(D9&gt;5,F9="IT",G9&gt;4)),"ELIGIBLE","NOT ELIGIBLE")</f>
        <v>ELIGIBLE</v>
      </c>
    </row>
    <row r="10" spans="3:12" ht="15" thickBot="1" x14ac:dyDescent="0.35">
      <c r="C10" s="1" t="s">
        <v>99</v>
      </c>
      <c r="D10" s="1">
        <v>10</v>
      </c>
      <c r="E10" s="1">
        <v>4</v>
      </c>
      <c r="F10" s="1" t="s">
        <v>15</v>
      </c>
      <c r="G10" s="1">
        <v>4</v>
      </c>
      <c r="H10" s="31" t="str">
        <f t="shared" si="0"/>
        <v>ELIGIBLE</v>
      </c>
    </row>
    <row r="11" spans="3:12" ht="15" thickBot="1" x14ac:dyDescent="0.35">
      <c r="C11" s="1" t="s">
        <v>100</v>
      </c>
      <c r="D11" s="1">
        <v>3</v>
      </c>
      <c r="E11" s="1">
        <v>3</v>
      </c>
      <c r="F11" s="1" t="s">
        <v>14</v>
      </c>
      <c r="G11" s="1">
        <v>4</v>
      </c>
      <c r="H11" s="31" t="str">
        <f t="shared" si="0"/>
        <v>ELIGIBLE</v>
      </c>
      <c r="K11" s="62" t="str">
        <f ca="1">_xlfn.FORMULATEXT(H8)</f>
        <v>=IF(OR(E8&gt;=2,AND(D8&gt;5,F8="IT",G8&gt;4)),"ELIGIBLE","NOT ELIGIBLE")</v>
      </c>
      <c r="L11" s="63"/>
    </row>
    <row r="12" spans="3:12" ht="15" thickBot="1" x14ac:dyDescent="0.35">
      <c r="C12" s="1" t="s">
        <v>101</v>
      </c>
      <c r="D12" s="1">
        <v>2</v>
      </c>
      <c r="E12" s="1">
        <v>3</v>
      </c>
      <c r="F12" s="1" t="s">
        <v>13</v>
      </c>
      <c r="G12" s="1">
        <v>3</v>
      </c>
      <c r="H12" s="31" t="str">
        <f t="shared" si="0"/>
        <v>ELIGIBLE</v>
      </c>
    </row>
    <row r="13" spans="3:12" x14ac:dyDescent="0.3">
      <c r="C13" s="1" t="s">
        <v>102</v>
      </c>
      <c r="D13" s="1">
        <v>4</v>
      </c>
      <c r="E13" s="1">
        <v>5</v>
      </c>
      <c r="F13" s="1" t="s">
        <v>13</v>
      </c>
      <c r="G13" s="1">
        <v>2</v>
      </c>
      <c r="H13" s="31" t="str">
        <f t="shared" si="0"/>
        <v>ELIGIBLE</v>
      </c>
      <c r="K13" s="59" t="s">
        <v>137</v>
      </c>
    </row>
    <row r="14" spans="3:12" x14ac:dyDescent="0.3">
      <c r="C14" s="1" t="s">
        <v>103</v>
      </c>
      <c r="D14" s="1">
        <v>8</v>
      </c>
      <c r="E14" s="1">
        <v>2</v>
      </c>
      <c r="F14" s="1" t="s">
        <v>13</v>
      </c>
      <c r="G14" s="1">
        <v>4</v>
      </c>
      <c r="H14" s="31" t="str">
        <f t="shared" si="0"/>
        <v>ELIGIBLE</v>
      </c>
      <c r="K14" s="60" t="s">
        <v>138</v>
      </c>
    </row>
    <row r="15" spans="3:12" x14ac:dyDescent="0.3">
      <c r="C15" s="1" t="s">
        <v>104</v>
      </c>
      <c r="D15" s="1">
        <v>1</v>
      </c>
      <c r="E15" s="1">
        <v>1</v>
      </c>
      <c r="F15" s="1" t="s">
        <v>14</v>
      </c>
      <c r="G15" s="1">
        <v>2</v>
      </c>
      <c r="H15" s="31" t="str">
        <f t="shared" si="0"/>
        <v>NOT ELIGIBLE</v>
      </c>
      <c r="K15" s="60" t="s">
        <v>116</v>
      </c>
    </row>
    <row r="16" spans="3:12" ht="15" thickBot="1" x14ac:dyDescent="0.35">
      <c r="C16" s="1" t="s">
        <v>105</v>
      </c>
      <c r="D16" s="1">
        <v>5</v>
      </c>
      <c r="E16" s="1">
        <v>1</v>
      </c>
      <c r="F16" s="1" t="s">
        <v>14</v>
      </c>
      <c r="G16" s="1">
        <v>2</v>
      </c>
      <c r="H16" s="31" t="str">
        <f t="shared" si="0"/>
        <v>NOT ELIGIBLE</v>
      </c>
      <c r="K16" s="61" t="s">
        <v>139</v>
      </c>
    </row>
    <row r="17" spans="3:8" x14ac:dyDescent="0.3">
      <c r="C17" s="1" t="s">
        <v>106</v>
      </c>
      <c r="D17" s="1">
        <v>7</v>
      </c>
      <c r="E17" s="1">
        <v>1</v>
      </c>
      <c r="F17" s="1" t="s">
        <v>15</v>
      </c>
      <c r="G17" s="1">
        <v>1</v>
      </c>
      <c r="H17" s="31" t="str">
        <f t="shared" si="0"/>
        <v>NOT ELIGIBLE</v>
      </c>
    </row>
    <row r="18" spans="3:8" x14ac:dyDescent="0.3">
      <c r="C18" s="1" t="s">
        <v>107</v>
      </c>
      <c r="D18" s="1">
        <v>10</v>
      </c>
      <c r="E18" s="1">
        <v>4</v>
      </c>
      <c r="F18" s="1" t="s">
        <v>15</v>
      </c>
      <c r="G18" s="1">
        <v>4</v>
      </c>
      <c r="H18" s="31" t="str">
        <f t="shared" si="0"/>
        <v>ELIGIBLE</v>
      </c>
    </row>
    <row r="19" spans="3:8" x14ac:dyDescent="0.3">
      <c r="C19" s="1" t="s">
        <v>108</v>
      </c>
      <c r="D19" s="1">
        <v>1</v>
      </c>
      <c r="E19" s="1">
        <v>5</v>
      </c>
      <c r="F19" s="1" t="s">
        <v>15</v>
      </c>
      <c r="G19" s="1">
        <v>5</v>
      </c>
      <c r="H19" s="31" t="str">
        <f t="shared" si="0"/>
        <v>ELIGIBLE</v>
      </c>
    </row>
  </sheetData>
  <protectedRanges>
    <protectedRange sqref="H8:H19" name="Range1"/>
  </protectedRanges>
  <mergeCells count="1">
    <mergeCell ref="K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K23"/>
  <sheetViews>
    <sheetView workbookViewId="0">
      <selection activeCell="D13" sqref="D13"/>
    </sheetView>
  </sheetViews>
  <sheetFormatPr defaultRowHeight="14.4" x14ac:dyDescent="0.3"/>
  <cols>
    <col min="3" max="3" width="15.33203125" bestFit="1" customWidth="1"/>
    <col min="4" max="5" width="16.88671875" bestFit="1" customWidth="1"/>
    <col min="6" max="6" width="18.5546875" customWidth="1"/>
    <col min="9" max="9" width="10.44140625" customWidth="1"/>
  </cols>
  <sheetData>
    <row r="6" spans="3:11" x14ac:dyDescent="0.3">
      <c r="C6" s="42" t="s">
        <v>111</v>
      </c>
      <c r="D6" s="42"/>
      <c r="E6" s="42"/>
      <c r="F6" s="42"/>
    </row>
    <row r="7" spans="3:11" x14ac:dyDescent="0.3">
      <c r="C7" s="42"/>
      <c r="D7" s="42"/>
      <c r="E7" s="42"/>
      <c r="F7" s="42"/>
    </row>
    <row r="8" spans="3:11" ht="15" customHeight="1" x14ac:dyDescent="0.3">
      <c r="C8" s="42"/>
      <c r="D8" s="42"/>
      <c r="E8" s="42"/>
      <c r="F8" s="42"/>
    </row>
    <row r="9" spans="3:11" ht="15.6" thickBot="1" x14ac:dyDescent="0.4">
      <c r="C9" s="33" t="s">
        <v>16</v>
      </c>
      <c r="D9" s="34" t="s">
        <v>17</v>
      </c>
      <c r="E9" s="34" t="s">
        <v>18</v>
      </c>
    </row>
    <row r="10" spans="3:11" ht="15" thickBot="1" x14ac:dyDescent="0.35">
      <c r="C10" s="32" t="s">
        <v>97</v>
      </c>
      <c r="D10" s="1">
        <v>0</v>
      </c>
      <c r="E10" s="31" t="str">
        <f t="shared" ref="E10:E23" si="0">IFERROR(D10*60 &amp; " Mins","")</f>
        <v>0 Mins</v>
      </c>
      <c r="G10" s="51" t="s">
        <v>136</v>
      </c>
      <c r="H10" s="52"/>
      <c r="I10" s="52"/>
      <c r="J10" s="52"/>
      <c r="K10" s="53"/>
    </row>
    <row r="11" spans="3:11" ht="15" thickBot="1" x14ac:dyDescent="0.35">
      <c r="C11" s="32" t="s">
        <v>98</v>
      </c>
      <c r="D11" s="1" t="e">
        <v>#N/A</v>
      </c>
      <c r="E11" s="31" t="str">
        <f t="shared" si="0"/>
        <v/>
      </c>
      <c r="G11" s="51" t="str">
        <f ca="1">_xlfn.FORMULATEXT(E10)</f>
        <v>=IFERROR(D10*60 &amp; " Mins","")</v>
      </c>
      <c r="H11" s="52"/>
      <c r="I11" s="53"/>
    </row>
    <row r="12" spans="3:11" x14ac:dyDescent="0.3">
      <c r="C12" s="32" t="s">
        <v>99</v>
      </c>
      <c r="D12" s="1" t="e">
        <v>#DIV/0!</v>
      </c>
      <c r="E12" s="31" t="str">
        <f t="shared" si="0"/>
        <v/>
      </c>
    </row>
    <row r="13" spans="3:11" x14ac:dyDescent="0.3">
      <c r="C13" s="32" t="s">
        <v>100</v>
      </c>
      <c r="D13" s="1">
        <v>240</v>
      </c>
      <c r="E13" s="31" t="str">
        <f t="shared" si="0"/>
        <v>14400 Mins</v>
      </c>
    </row>
    <row r="14" spans="3:11" x14ac:dyDescent="0.3">
      <c r="C14" s="32" t="s">
        <v>101</v>
      </c>
      <c r="D14" s="1">
        <v>300</v>
      </c>
      <c r="E14" s="31" t="str">
        <f t="shared" si="0"/>
        <v>18000 Mins</v>
      </c>
    </row>
    <row r="15" spans="3:11" x14ac:dyDescent="0.3">
      <c r="C15" s="32" t="s">
        <v>102</v>
      </c>
      <c r="D15" s="1">
        <v>130</v>
      </c>
      <c r="E15" s="31" t="str">
        <f t="shared" si="0"/>
        <v>7800 Mins</v>
      </c>
    </row>
    <row r="16" spans="3:11" x14ac:dyDescent="0.3">
      <c r="C16" s="32" t="s">
        <v>103</v>
      </c>
      <c r="D16" s="1" t="s">
        <v>19</v>
      </c>
      <c r="E16" s="31" t="str">
        <f t="shared" si="0"/>
        <v/>
      </c>
    </row>
    <row r="17" spans="3:5" x14ac:dyDescent="0.3">
      <c r="C17" s="32" t="s">
        <v>104</v>
      </c>
      <c r="D17" s="1">
        <v>400</v>
      </c>
      <c r="E17" s="31" t="str">
        <f t="shared" si="0"/>
        <v>24000 Mins</v>
      </c>
    </row>
    <row r="18" spans="3:5" x14ac:dyDescent="0.3">
      <c r="C18" s="32" t="s">
        <v>105</v>
      </c>
      <c r="D18" s="1">
        <v>250</v>
      </c>
      <c r="E18" s="31" t="str">
        <f t="shared" si="0"/>
        <v>15000 Mins</v>
      </c>
    </row>
    <row r="19" spans="3:5" x14ac:dyDescent="0.3">
      <c r="C19" s="32" t="s">
        <v>106</v>
      </c>
      <c r="D19" s="1" t="s">
        <v>19</v>
      </c>
      <c r="E19" s="31" t="str">
        <f t="shared" si="0"/>
        <v/>
      </c>
    </row>
    <row r="20" spans="3:5" x14ac:dyDescent="0.3">
      <c r="C20" s="32" t="s">
        <v>107</v>
      </c>
      <c r="D20" s="1">
        <v>380</v>
      </c>
      <c r="E20" s="31" t="str">
        <f t="shared" si="0"/>
        <v>22800 Mins</v>
      </c>
    </row>
    <row r="21" spans="3:5" x14ac:dyDescent="0.3">
      <c r="C21" s="32" t="s">
        <v>108</v>
      </c>
      <c r="D21" s="1">
        <v>365</v>
      </c>
      <c r="E21" s="31" t="str">
        <f t="shared" si="0"/>
        <v>21900 Mins</v>
      </c>
    </row>
    <row r="22" spans="3:5" x14ac:dyDescent="0.3">
      <c r="C22" s="32" t="s">
        <v>109</v>
      </c>
      <c r="D22" s="1">
        <v>354</v>
      </c>
      <c r="E22" s="31" t="str">
        <f t="shared" si="0"/>
        <v>21240 Mins</v>
      </c>
    </row>
    <row r="23" spans="3:5" x14ac:dyDescent="0.3">
      <c r="C23" s="32" t="s">
        <v>110</v>
      </c>
      <c r="D23" s="1">
        <v>0</v>
      </c>
      <c r="E23" s="31" t="str">
        <f t="shared" si="0"/>
        <v>0 Mins</v>
      </c>
    </row>
  </sheetData>
  <protectedRanges>
    <protectedRange sqref="E10:E23" name="Range1"/>
  </protectedRanges>
  <mergeCells count="3">
    <mergeCell ref="C6:F8"/>
    <mergeCell ref="G10:K10"/>
    <mergeCell ref="G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5:J14"/>
  <sheetViews>
    <sheetView topLeftCell="C1" workbookViewId="0">
      <selection activeCell="J21" sqref="J21"/>
    </sheetView>
  </sheetViews>
  <sheetFormatPr defaultRowHeight="14.4" x14ac:dyDescent="0.3"/>
  <cols>
    <col min="8" max="8" width="31.88671875" customWidth="1"/>
    <col min="9" max="9" width="16.88671875" bestFit="1" customWidth="1"/>
    <col min="10" max="10" width="89.5546875" bestFit="1" customWidth="1"/>
  </cols>
  <sheetData>
    <row r="5" spans="6:10" x14ac:dyDescent="0.3">
      <c r="I5" s="3" t="s">
        <v>41</v>
      </c>
    </row>
    <row r="6" spans="6:10" x14ac:dyDescent="0.3">
      <c r="F6" s="3" t="s">
        <v>20</v>
      </c>
      <c r="G6" s="3" t="s">
        <v>21</v>
      </c>
      <c r="I6" s="1" t="s">
        <v>22</v>
      </c>
    </row>
    <row r="7" spans="6:10" x14ac:dyDescent="0.3">
      <c r="F7" s="1">
        <v>45</v>
      </c>
      <c r="G7" s="40" t="str">
        <f t="shared" ref="G7:G12" si="0">_xlfn.IFS(F7&gt;89,"A",AND(F7&gt;=80,F7&lt;=89),"B",AND(F7&gt;=70,F7&lt;=79),"C",AND(F7&gt;=60,F7&lt;=69),"D",F7&lt;60,"E")</f>
        <v>E</v>
      </c>
      <c r="I7" s="1" t="s">
        <v>23</v>
      </c>
    </row>
    <row r="8" spans="6:10" x14ac:dyDescent="0.3">
      <c r="F8" s="1">
        <v>90</v>
      </c>
      <c r="G8" s="40" t="str">
        <f t="shared" si="0"/>
        <v>A</v>
      </c>
      <c r="I8" s="1" t="s">
        <v>24</v>
      </c>
    </row>
    <row r="9" spans="6:10" x14ac:dyDescent="0.3">
      <c r="F9" s="1">
        <v>78</v>
      </c>
      <c r="G9" s="40" t="str">
        <f t="shared" si="0"/>
        <v>C</v>
      </c>
      <c r="I9" s="1" t="s">
        <v>25</v>
      </c>
    </row>
    <row r="10" spans="6:10" x14ac:dyDescent="0.3">
      <c r="F10" s="1">
        <v>3</v>
      </c>
      <c r="G10" s="40" t="str">
        <f t="shared" si="0"/>
        <v>E</v>
      </c>
      <c r="I10" s="1" t="s">
        <v>26</v>
      </c>
    </row>
    <row r="11" spans="6:10" x14ac:dyDescent="0.3">
      <c r="F11" s="1">
        <v>36</v>
      </c>
      <c r="G11" s="40" t="str">
        <f t="shared" si="0"/>
        <v>E</v>
      </c>
    </row>
    <row r="12" spans="6:10" ht="15" thickBot="1" x14ac:dyDescent="0.35">
      <c r="F12" s="1">
        <v>72</v>
      </c>
      <c r="G12" s="40" t="str">
        <f t="shared" si="0"/>
        <v>C</v>
      </c>
    </row>
    <row r="13" spans="6:10" ht="15" thickBot="1" x14ac:dyDescent="0.35">
      <c r="J13" s="58" t="s">
        <v>135</v>
      </c>
    </row>
    <row r="14" spans="6:10" ht="15" thickBot="1" x14ac:dyDescent="0.35">
      <c r="J14" s="58" t="str">
        <f ca="1">_xlfn.FORMULATEXT(G7)</f>
        <v>=IFS(F7&gt;89,"A",AND(F7&gt;=80,F7&lt;=89),"B",AND(F7&gt;=70,F7&lt;=79),"C",AND(F7&gt;=60,F7&lt;=69),"D",F7&lt;60,"E")</v>
      </c>
    </row>
  </sheetData>
  <protectedRanges>
    <protectedRange sqref="G7:G12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I15"/>
  <sheetViews>
    <sheetView topLeftCell="A2" zoomScaleNormal="100" workbookViewId="0">
      <selection activeCell="D21" sqref="D21"/>
    </sheetView>
  </sheetViews>
  <sheetFormatPr defaultRowHeight="14.4" x14ac:dyDescent="0.3"/>
  <cols>
    <col min="2" max="2" width="15.44140625" customWidth="1"/>
    <col min="3" max="3" width="54.33203125" bestFit="1" customWidth="1"/>
    <col min="4" max="4" width="18.44140625" customWidth="1"/>
    <col min="6" max="6" width="55.33203125" bestFit="1" customWidth="1"/>
  </cols>
  <sheetData>
    <row r="6" spans="2:9" s="7" customFormat="1" ht="19.8" x14ac:dyDescent="0.4">
      <c r="C6" s="7" t="s">
        <v>27</v>
      </c>
    </row>
    <row r="7" spans="2:9" s="7" customFormat="1" ht="19.8" x14ac:dyDescent="0.4"/>
    <row r="8" spans="2:9" s="7" customFormat="1" ht="19.8" x14ac:dyDescent="0.4">
      <c r="B8" s="22"/>
      <c r="C8" s="23" t="s">
        <v>28</v>
      </c>
      <c r="D8" s="23">
        <v>23</v>
      </c>
    </row>
    <row r="9" spans="2:9" s="7" customFormat="1" ht="19.8" x14ac:dyDescent="0.4">
      <c r="C9" s="23" t="s">
        <v>29</v>
      </c>
      <c r="D9" s="23">
        <v>20</v>
      </c>
    </row>
    <row r="10" spans="2:9" s="7" customFormat="1" ht="19.8" x14ac:dyDescent="0.4"/>
    <row r="11" spans="2:9" s="7" customFormat="1" ht="20.399999999999999" thickBot="1" x14ac:dyDescent="0.45">
      <c r="C11" s="8" t="s">
        <v>30</v>
      </c>
      <c r="D11" s="8" t="s">
        <v>75</v>
      </c>
    </row>
    <row r="12" spans="2:9" s="7" customFormat="1" ht="20.399999999999999" thickBot="1" x14ac:dyDescent="0.45">
      <c r="C12" s="23">
        <v>10</v>
      </c>
      <c r="D12" s="35">
        <f>_xlfn.IFS(C12&lt;=500,C12*$D$8,C12&gt;500,(500*$D$8)+((C12-500)*$D$9))</f>
        <v>230</v>
      </c>
      <c r="F12" s="55" t="str">
        <f ca="1">_xlfn.FORMULATEXT(D12)</f>
        <v>=IFS(C12&lt;=500,C12*$D$8,C12&gt;500,(500*$D$8)+((C12-500)*$D$9))</v>
      </c>
      <c r="G12" s="56"/>
      <c r="H12" s="56"/>
      <c r="I12" s="57"/>
    </row>
    <row r="13" spans="2:9" s="7" customFormat="1" ht="19.8" x14ac:dyDescent="0.4">
      <c r="C13" s="23">
        <v>483</v>
      </c>
      <c r="D13" s="35">
        <f t="shared" ref="D13:D15" si="0">_xlfn.IFS(C13&lt;=500,C13*$D$8,C13&gt;500,(500*$D$8)+((C13-500)*$D$9))</f>
        <v>11109</v>
      </c>
    </row>
    <row r="14" spans="2:9" s="7" customFormat="1" ht="19.8" x14ac:dyDescent="0.4">
      <c r="C14" s="23">
        <v>500</v>
      </c>
      <c r="D14" s="35">
        <f t="shared" si="0"/>
        <v>11500</v>
      </c>
    </row>
    <row r="15" spans="2:9" s="7" customFormat="1" ht="19.8" x14ac:dyDescent="0.4">
      <c r="C15" s="23">
        <v>1600</v>
      </c>
      <c r="D15" s="35">
        <f t="shared" si="0"/>
        <v>33500</v>
      </c>
    </row>
  </sheetData>
  <protectedRanges>
    <protectedRange sqref="D12:D15" name="Range1"/>
  </protectedRanges>
  <mergeCells count="1">
    <mergeCell ref="F12:I1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6:M20"/>
  <sheetViews>
    <sheetView topLeftCell="A3" workbookViewId="0">
      <selection activeCell="H26" sqref="H26"/>
    </sheetView>
  </sheetViews>
  <sheetFormatPr defaultRowHeight="14.4" x14ac:dyDescent="0.3"/>
  <cols>
    <col min="2" max="2" width="13" customWidth="1"/>
    <col min="3" max="3" width="14.6640625" customWidth="1"/>
    <col min="4" max="4" width="14.109375" customWidth="1"/>
    <col min="5" max="5" width="20.44140625" customWidth="1"/>
    <col min="7" max="7" width="9" customWidth="1"/>
    <col min="8" max="8" width="18.88671875" bestFit="1" customWidth="1"/>
    <col min="9" max="9" width="19.5546875" bestFit="1" customWidth="1"/>
    <col min="10" max="10" width="32.77734375" customWidth="1"/>
  </cols>
  <sheetData>
    <row r="6" spans="1:13" ht="53.25" customHeight="1" x14ac:dyDescent="0.3">
      <c r="A6" t="s">
        <v>31</v>
      </c>
      <c r="B6" s="2"/>
      <c r="C6" s="43" t="s">
        <v>81</v>
      </c>
      <c r="D6" s="44"/>
      <c r="E6" s="45"/>
    </row>
    <row r="7" spans="1:13" x14ac:dyDescent="0.3">
      <c r="C7" s="24" t="s">
        <v>32</v>
      </c>
      <c r="D7" s="24" t="s">
        <v>33</v>
      </c>
      <c r="E7" s="24" t="s">
        <v>34</v>
      </c>
      <c r="H7" s="25" t="s">
        <v>76</v>
      </c>
      <c r="I7" s="25" t="s">
        <v>78</v>
      </c>
      <c r="J7" s="25" t="s">
        <v>83</v>
      </c>
    </row>
    <row r="8" spans="1:13" x14ac:dyDescent="0.3">
      <c r="C8" s="1">
        <v>18</v>
      </c>
      <c r="D8" s="1" t="s">
        <v>35</v>
      </c>
      <c r="E8" s="31" t="str">
        <f>_xlfn.IFS(C8&gt;=$H$8,$J$8,AND(C8&gt;=$H$9,C8&lt;=$I$7),$J$9,AND(C8&gt;=$H$10,C8&lt;=$I$10),$J$10,C8&lt;=$I$11,$J$11)</f>
        <v>Youth</v>
      </c>
      <c r="H8" s="26">
        <v>80</v>
      </c>
      <c r="I8" s="26"/>
      <c r="J8" s="26" t="s">
        <v>77</v>
      </c>
    </row>
    <row r="9" spans="1:13" x14ac:dyDescent="0.3">
      <c r="C9" s="1">
        <v>60</v>
      </c>
      <c r="D9" s="1" t="s">
        <v>36</v>
      </c>
      <c r="E9" s="31" t="str">
        <f t="shared" ref="E9:E20" si="0">_xlfn.IFS(C9&gt;=$H$8,$J$8,AND(C9&gt;=$H$9,C9&lt;=$I$7),$J$9,AND(C9&gt;=$H$10,C9&lt;=$I$10),$J$10,C9&lt;=$I$11,$J$11)</f>
        <v>Retired</v>
      </c>
      <c r="H9" s="26">
        <v>60</v>
      </c>
      <c r="I9" s="26">
        <v>79</v>
      </c>
      <c r="J9" s="26" t="s">
        <v>79</v>
      </c>
    </row>
    <row r="10" spans="1:13" x14ac:dyDescent="0.3">
      <c r="C10" s="1">
        <v>45</v>
      </c>
      <c r="D10" s="1" t="s">
        <v>36</v>
      </c>
      <c r="E10" s="31" t="str">
        <f t="shared" si="0"/>
        <v>Middle</v>
      </c>
      <c r="H10" s="26">
        <v>35</v>
      </c>
      <c r="I10" s="26">
        <v>59</v>
      </c>
      <c r="J10" s="26" t="s">
        <v>80</v>
      </c>
    </row>
    <row r="11" spans="1:13" x14ac:dyDescent="0.3">
      <c r="C11" s="1">
        <v>35</v>
      </c>
      <c r="D11" s="1" t="s">
        <v>35</v>
      </c>
      <c r="E11" s="31" t="str">
        <f t="shared" si="0"/>
        <v>Middle</v>
      </c>
      <c r="H11" s="26"/>
      <c r="I11" s="26">
        <v>34</v>
      </c>
      <c r="J11" s="26" t="s">
        <v>82</v>
      </c>
    </row>
    <row r="12" spans="1:13" x14ac:dyDescent="0.3">
      <c r="C12" s="1">
        <v>25</v>
      </c>
      <c r="D12" s="1" t="s">
        <v>35</v>
      </c>
      <c r="E12" s="31" t="str">
        <f t="shared" si="0"/>
        <v>Youth</v>
      </c>
      <c r="H12" s="26"/>
      <c r="I12" s="26"/>
      <c r="J12" s="26"/>
    </row>
    <row r="13" spans="1:13" x14ac:dyDescent="0.3">
      <c r="C13" s="1">
        <v>89</v>
      </c>
      <c r="D13" s="1" t="s">
        <v>35</v>
      </c>
      <c r="E13" s="31" t="str">
        <f t="shared" si="0"/>
        <v>Old</v>
      </c>
      <c r="H13" s="26"/>
      <c r="I13" s="26"/>
      <c r="J13" s="26"/>
    </row>
    <row r="14" spans="1:13" ht="15" thickBot="1" x14ac:dyDescent="0.35">
      <c r="C14" s="1">
        <v>10</v>
      </c>
      <c r="D14" s="1" t="s">
        <v>36</v>
      </c>
      <c r="E14" s="31" t="str">
        <f t="shared" si="0"/>
        <v>Youth</v>
      </c>
    </row>
    <row r="15" spans="1:13" ht="15" thickBot="1" x14ac:dyDescent="0.35">
      <c r="C15" s="1">
        <v>59</v>
      </c>
      <c r="D15" s="1" t="s">
        <v>36</v>
      </c>
      <c r="E15" s="31" t="str">
        <f t="shared" si="0"/>
        <v>Middle</v>
      </c>
      <c r="H15" s="48" t="str">
        <f ca="1">_xlfn.FORMULATEXT(E8)</f>
        <v>=IFS(C8&gt;=$H$8,$J$8,AND(C8&gt;=$H$9,C8&lt;=$I$7),$J$9,AND(C8&gt;=$H$10,C8&lt;=$I$10),$J$10,C8&lt;=$I$11,$J$11)</v>
      </c>
      <c r="I15" s="49"/>
      <c r="J15" s="49"/>
      <c r="K15" s="49"/>
      <c r="L15" s="49"/>
      <c r="M15" s="50"/>
    </row>
    <row r="16" spans="1:13" ht="15" thickBot="1" x14ac:dyDescent="0.35">
      <c r="C16" s="1">
        <v>35</v>
      </c>
      <c r="D16" s="1" t="s">
        <v>36</v>
      </c>
      <c r="E16" s="31" t="str">
        <f t="shared" si="0"/>
        <v>Middle</v>
      </c>
    </row>
    <row r="17" spans="3:8" ht="15" thickBot="1" x14ac:dyDescent="0.35">
      <c r="C17" s="1">
        <v>65</v>
      </c>
      <c r="D17" s="1" t="s">
        <v>35</v>
      </c>
      <c r="E17" s="31" t="str">
        <f t="shared" si="0"/>
        <v>Retired</v>
      </c>
      <c r="H17" s="54" t="s">
        <v>134</v>
      </c>
    </row>
    <row r="18" spans="3:8" x14ac:dyDescent="0.3">
      <c r="C18" s="1">
        <v>75</v>
      </c>
      <c r="D18" s="1" t="s">
        <v>35</v>
      </c>
      <c r="E18" s="31" t="str">
        <f t="shared" si="0"/>
        <v>Retired</v>
      </c>
    </row>
    <row r="19" spans="3:8" x14ac:dyDescent="0.3">
      <c r="C19" s="1">
        <v>12</v>
      </c>
      <c r="D19" s="1" t="s">
        <v>36</v>
      </c>
      <c r="E19" s="31" t="str">
        <f t="shared" si="0"/>
        <v>Youth</v>
      </c>
    </row>
    <row r="20" spans="3:8" x14ac:dyDescent="0.3">
      <c r="C20" s="1">
        <v>122</v>
      </c>
      <c r="D20" s="1" t="s">
        <v>36</v>
      </c>
      <c r="E20" s="31" t="str">
        <f t="shared" si="0"/>
        <v>Old</v>
      </c>
    </row>
  </sheetData>
  <protectedRanges>
    <protectedRange sqref="E8:E20" name="Range1"/>
  </protectedRanges>
  <mergeCells count="2">
    <mergeCell ref="C6:E6"/>
    <mergeCell ref="H15:M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I17"/>
  <sheetViews>
    <sheetView workbookViewId="0">
      <selection activeCell="G23" sqref="G23"/>
    </sheetView>
  </sheetViews>
  <sheetFormatPr defaultRowHeight="14.4" x14ac:dyDescent="0.3"/>
  <cols>
    <col min="3" max="3" width="15" customWidth="1"/>
    <col min="4" max="4" width="13.44140625" customWidth="1"/>
    <col min="5" max="5" width="16.88671875" bestFit="1" customWidth="1"/>
    <col min="6" max="6" width="38.109375" customWidth="1"/>
    <col min="7" max="7" width="10.109375" bestFit="1" customWidth="1"/>
    <col min="8" max="8" width="18" customWidth="1"/>
    <col min="9" max="9" width="17.5546875" customWidth="1"/>
  </cols>
  <sheetData>
    <row r="6" spans="3:8" x14ac:dyDescent="0.3">
      <c r="C6" s="3" t="s">
        <v>42</v>
      </c>
      <c r="D6" s="3" t="s">
        <v>15</v>
      </c>
      <c r="E6" s="3" t="s">
        <v>43</v>
      </c>
      <c r="G6" s="46" t="s">
        <v>41</v>
      </c>
      <c r="H6" s="46"/>
    </row>
    <row r="7" spans="3:8" x14ac:dyDescent="0.3">
      <c r="C7" s="1" t="s">
        <v>44</v>
      </c>
      <c r="D7" s="1">
        <v>193</v>
      </c>
      <c r="E7" s="31">
        <f>_xlfn.IFS(AND(D7&gt;=1,D7&lt;=10),D7*$H$8,AND(D7&gt;=11,D7&lt;=100),D7*$H$9,D7&gt;100,D7*$H$10)</f>
        <v>38.6</v>
      </c>
      <c r="G7" s="3" t="s">
        <v>15</v>
      </c>
      <c r="H7" s="3" t="s">
        <v>51</v>
      </c>
    </row>
    <row r="8" spans="3:8" x14ac:dyDescent="0.3">
      <c r="C8" s="1" t="s">
        <v>45</v>
      </c>
      <c r="D8" s="1">
        <v>130</v>
      </c>
      <c r="E8" s="31">
        <f t="shared" ref="E8:E13" si="0">_xlfn.IFS(AND(D8&gt;=1,D8&lt;=10),D8*$H$8,AND(D8&gt;=11,D8&lt;=100),D8*$H$9,D8&gt;100,D8*$H$10)</f>
        <v>26</v>
      </c>
      <c r="G8" s="5" t="s">
        <v>52</v>
      </c>
      <c r="H8" s="4">
        <v>0.1</v>
      </c>
    </row>
    <row r="9" spans="3:8" x14ac:dyDescent="0.3">
      <c r="C9" s="1" t="s">
        <v>46</v>
      </c>
      <c r="D9" s="1">
        <v>143</v>
      </c>
      <c r="E9" s="31">
        <f t="shared" si="0"/>
        <v>28.6</v>
      </c>
      <c r="G9" s="6" t="s">
        <v>53</v>
      </c>
      <c r="H9" s="4">
        <v>0.15</v>
      </c>
    </row>
    <row r="10" spans="3:8" x14ac:dyDescent="0.3">
      <c r="C10" s="1" t="s">
        <v>47</v>
      </c>
      <c r="D10" s="1">
        <v>11</v>
      </c>
      <c r="E10" s="31">
        <f t="shared" si="0"/>
        <v>1.65</v>
      </c>
      <c r="G10" s="1" t="s">
        <v>54</v>
      </c>
      <c r="H10" s="4">
        <v>0.2</v>
      </c>
    </row>
    <row r="11" spans="3:8" x14ac:dyDescent="0.3">
      <c r="C11" s="1" t="s">
        <v>48</v>
      </c>
      <c r="D11" s="1">
        <v>137</v>
      </c>
      <c r="E11" s="31">
        <f t="shared" si="0"/>
        <v>27.400000000000002</v>
      </c>
    </row>
    <row r="12" spans="3:8" x14ac:dyDescent="0.3">
      <c r="C12" s="1" t="s">
        <v>49</v>
      </c>
      <c r="D12" s="1">
        <v>109</v>
      </c>
      <c r="E12" s="31">
        <f t="shared" si="0"/>
        <v>21.8</v>
      </c>
    </row>
    <row r="13" spans="3:8" x14ac:dyDescent="0.3">
      <c r="C13" s="1" t="s">
        <v>50</v>
      </c>
      <c r="D13" s="1">
        <v>196</v>
      </c>
      <c r="E13" s="31">
        <f t="shared" si="0"/>
        <v>39.200000000000003</v>
      </c>
    </row>
    <row r="14" spans="3:8" ht="15" thickBot="1" x14ac:dyDescent="0.35"/>
    <row r="15" spans="3:8" ht="15" thickBot="1" x14ac:dyDescent="0.35">
      <c r="F15" s="48" t="s">
        <v>133</v>
      </c>
      <c r="G15" s="49"/>
      <c r="H15" s="50"/>
    </row>
    <row r="16" spans="3:8" ht="15" thickBot="1" x14ac:dyDescent="0.35"/>
    <row r="17" spans="6:9" ht="15" thickBot="1" x14ac:dyDescent="0.35">
      <c r="F17" s="51" t="str">
        <f ca="1">_xlfn.FORMULATEXT(E7)</f>
        <v>=IFS(AND(D7&gt;=1,D7&lt;=10),D7*$H$8,AND(D7&gt;=11,D7&lt;=100),D7*$H$9,D7&gt;100,D7*$H$10)</v>
      </c>
      <c r="G17" s="52"/>
      <c r="H17" s="52"/>
      <c r="I17" s="53"/>
    </row>
  </sheetData>
  <protectedRanges>
    <protectedRange sqref="E7:E13" name="Range1"/>
  </protectedRanges>
  <mergeCells count="3">
    <mergeCell ref="G6:H6"/>
    <mergeCell ref="F17:I17"/>
    <mergeCell ref="F15:H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K14"/>
  <sheetViews>
    <sheetView workbookViewId="0">
      <selection activeCell="H22" sqref="H22"/>
    </sheetView>
  </sheetViews>
  <sheetFormatPr defaultRowHeight="14.4" x14ac:dyDescent="0.3"/>
  <cols>
    <col min="6" max="6" width="9.6640625" bestFit="1" customWidth="1"/>
  </cols>
  <sheetData>
    <row r="7" spans="4:11" x14ac:dyDescent="0.3">
      <c r="D7" s="3" t="s">
        <v>55</v>
      </c>
      <c r="E7" s="3" t="s">
        <v>56</v>
      </c>
      <c r="F7" s="3" t="s">
        <v>57</v>
      </c>
      <c r="G7" s="3" t="s">
        <v>58</v>
      </c>
      <c r="H7" s="3" t="s">
        <v>65</v>
      </c>
      <c r="K7" t="s">
        <v>41</v>
      </c>
    </row>
    <row r="8" spans="4:11" x14ac:dyDescent="0.3">
      <c r="D8" s="1" t="s">
        <v>59</v>
      </c>
      <c r="E8" s="1">
        <v>3</v>
      </c>
      <c r="F8" s="1" t="s">
        <v>62</v>
      </c>
      <c r="G8" s="1">
        <v>2</v>
      </c>
      <c r="H8" s="31" t="str">
        <f>_xlfn.IFS(E8&gt;G8,"HOME",E8=G8,"DRAW",E8&lt;G8,"AWAY")</f>
        <v>HOME</v>
      </c>
      <c r="K8" t="s">
        <v>66</v>
      </c>
    </row>
    <row r="9" spans="4:11" x14ac:dyDescent="0.3">
      <c r="D9" s="1" t="s">
        <v>60</v>
      </c>
      <c r="E9" s="1">
        <v>1</v>
      </c>
      <c r="F9" s="1" t="s">
        <v>63</v>
      </c>
      <c r="G9" s="1">
        <v>2</v>
      </c>
      <c r="H9" s="31" t="str">
        <f t="shared" ref="H9:H10" si="0">_xlfn.IFS(E9&gt;G9,"HOME",E9=G9,"DRAW",E9&lt;G9,"AWAY")</f>
        <v>AWAY</v>
      </c>
      <c r="K9" t="s">
        <v>67</v>
      </c>
    </row>
    <row r="10" spans="4:11" x14ac:dyDescent="0.3">
      <c r="D10" s="1" t="s">
        <v>61</v>
      </c>
      <c r="E10" s="1">
        <v>1</v>
      </c>
      <c r="F10" s="1" t="s">
        <v>64</v>
      </c>
      <c r="G10" s="1">
        <v>1</v>
      </c>
      <c r="H10" s="31" t="str">
        <f t="shared" si="0"/>
        <v>DRAW</v>
      </c>
      <c r="K10" t="s">
        <v>68</v>
      </c>
    </row>
    <row r="13" spans="4:11" ht="15" thickBot="1" x14ac:dyDescent="0.35"/>
    <row r="14" spans="4:11" ht="15" thickBot="1" x14ac:dyDescent="0.35">
      <c r="D14" s="48" t="str">
        <f ca="1">_xlfn.FORMULATEXT(H8)</f>
        <v>=IFS(E8&gt;G8,"HOME",E8=G8,"DRAW",E8&lt;G8,"AWAY")</v>
      </c>
      <c r="E14" s="49"/>
      <c r="F14" s="49"/>
      <c r="G14" s="49"/>
      <c r="H14" s="50"/>
    </row>
  </sheetData>
  <protectedRanges>
    <protectedRange sqref="H8:H10" name="Range1"/>
  </protectedRanges>
  <mergeCells count="1">
    <mergeCell ref="D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57A5-8ECC-4FDB-AF79-E533638112D0}">
  <dimension ref="C5:L21"/>
  <sheetViews>
    <sheetView zoomScale="117" workbookViewId="0">
      <selection activeCell="G15" sqref="G15"/>
    </sheetView>
  </sheetViews>
  <sheetFormatPr defaultRowHeight="14.4" x14ac:dyDescent="0.3"/>
  <cols>
    <col min="3" max="3" width="21" bestFit="1" customWidth="1"/>
    <col min="5" max="5" width="18.5546875" customWidth="1"/>
    <col min="6" max="6" width="14.44140625" customWidth="1"/>
    <col min="10" max="10" width="13.33203125" bestFit="1" customWidth="1"/>
    <col min="11" max="11" width="17.44140625" bestFit="1" customWidth="1"/>
    <col min="12" max="12" width="15.44140625" customWidth="1"/>
  </cols>
  <sheetData>
    <row r="5" spans="3:12" x14ac:dyDescent="0.3">
      <c r="D5" s="28" t="s">
        <v>69</v>
      </c>
    </row>
    <row r="6" spans="3:12" ht="15" thickBot="1" x14ac:dyDescent="0.35"/>
    <row r="7" spans="3:12" ht="15" thickBot="1" x14ac:dyDescent="0.35">
      <c r="E7" s="36" t="s">
        <v>96</v>
      </c>
      <c r="F7" s="41" t="s">
        <v>72</v>
      </c>
      <c r="I7" s="3" t="s">
        <v>95</v>
      </c>
      <c r="J7" s="3" t="s">
        <v>94</v>
      </c>
      <c r="K7" s="3" t="s">
        <v>93</v>
      </c>
      <c r="L7" s="3" t="s">
        <v>92</v>
      </c>
    </row>
    <row r="8" spans="3:12" x14ac:dyDescent="0.3">
      <c r="I8" s="1" t="s">
        <v>72</v>
      </c>
      <c r="J8" s="27">
        <v>0.3</v>
      </c>
      <c r="K8" s="1">
        <v>0.05</v>
      </c>
      <c r="L8" s="1">
        <v>15</v>
      </c>
    </row>
    <row r="9" spans="3:12" x14ac:dyDescent="0.3">
      <c r="I9" s="1" t="s">
        <v>73</v>
      </c>
      <c r="J9" s="27">
        <v>0.1</v>
      </c>
      <c r="K9" s="1">
        <v>0.02</v>
      </c>
      <c r="L9" s="1">
        <v>20</v>
      </c>
    </row>
    <row r="10" spans="3:12" x14ac:dyDescent="0.3">
      <c r="C10" s="3"/>
      <c r="D10" s="3" t="s">
        <v>91</v>
      </c>
      <c r="E10" s="3" t="s">
        <v>90</v>
      </c>
      <c r="F10" s="3" t="s">
        <v>75</v>
      </c>
      <c r="I10" s="1" t="s">
        <v>74</v>
      </c>
      <c r="J10" s="27">
        <v>0.9</v>
      </c>
      <c r="K10" s="27">
        <v>0</v>
      </c>
      <c r="L10" s="1">
        <v>30</v>
      </c>
    </row>
    <row r="11" spans="3:12" x14ac:dyDescent="0.3">
      <c r="C11" s="1" t="s">
        <v>89</v>
      </c>
      <c r="D11" s="37">
        <v>10</v>
      </c>
      <c r="E11" s="38">
        <f t="shared" ref="E11" si="0">VLOOKUP($F$7,$I$8:$L$10,2,FALSE)</f>
        <v>0.3</v>
      </c>
      <c r="F11" s="38">
        <f>D11*E11</f>
        <v>3</v>
      </c>
    </row>
    <row r="12" spans="3:12" x14ac:dyDescent="0.3">
      <c r="C12" s="1" t="s">
        <v>88</v>
      </c>
      <c r="D12" s="37">
        <v>20</v>
      </c>
      <c r="E12" s="38">
        <f>VLOOKUP($F$7,$I$8:$L$10,3,FALSE)</f>
        <v>0.05</v>
      </c>
      <c r="F12" s="38">
        <f t="shared" ref="F12:F13" si="1">D12*E12</f>
        <v>1</v>
      </c>
    </row>
    <row r="13" spans="3:12" ht="15" thickBot="1" x14ac:dyDescent="0.35">
      <c r="C13" s="1" t="s">
        <v>87</v>
      </c>
      <c r="D13" s="37">
        <v>23</v>
      </c>
      <c r="E13" s="38">
        <f>VLOOKUP($F$7,$I$8:$L$10,4,FALSE)</f>
        <v>15</v>
      </c>
      <c r="F13" s="38">
        <f t="shared" si="1"/>
        <v>345</v>
      </c>
    </row>
    <row r="14" spans="3:12" ht="15" thickBot="1" x14ac:dyDescent="0.35">
      <c r="C14" s="1" t="s">
        <v>86</v>
      </c>
      <c r="D14" s="37">
        <f>SUM(D11:D13)</f>
        <v>53</v>
      </c>
      <c r="E14" s="37">
        <f t="shared" ref="E14:F14" si="2">SUM(E11:E13)</f>
        <v>15.35</v>
      </c>
      <c r="F14" s="37">
        <f t="shared" si="2"/>
        <v>349</v>
      </c>
      <c r="H14" s="51" t="str">
        <f ca="1">_xlfn.FORMULATEXT(E11)</f>
        <v>=VLOOKUP($F$7,$I$8:$L$10,2,FALSE)</v>
      </c>
      <c r="I14" s="52"/>
      <c r="J14" s="52"/>
      <c r="K14" s="52"/>
      <c r="L14" s="53"/>
    </row>
    <row r="15" spans="3:12" x14ac:dyDescent="0.3">
      <c r="C15" s="1" t="s">
        <v>85</v>
      </c>
      <c r="D15" s="37"/>
      <c r="E15" s="37"/>
      <c r="F15" s="37">
        <f>F14*2%</f>
        <v>6.98</v>
      </c>
    </row>
    <row r="16" spans="3:12" x14ac:dyDescent="0.3">
      <c r="C16" s="1" t="s">
        <v>84</v>
      </c>
      <c r="D16" s="37"/>
      <c r="E16" s="37"/>
      <c r="F16" s="38">
        <f>SUM(F14:F15)</f>
        <v>355.98</v>
      </c>
    </row>
    <row r="21" spans="7:7" x14ac:dyDescent="0.3">
      <c r="G21" s="28"/>
    </row>
  </sheetData>
  <protectedRanges>
    <protectedRange sqref="D11:F16" name="Range1"/>
  </protectedRanges>
  <mergeCells count="1">
    <mergeCell ref="H14:L14"/>
  </mergeCells>
  <dataValidations count="1">
    <dataValidation type="list" allowBlank="1" showInputMessage="1" showErrorMessage="1" sqref="F7" xr:uid="{00000000-0002-0000-0B00-000000000000}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HW1</vt:lpstr>
      <vt:lpstr>HW2</vt:lpstr>
      <vt:lpstr>HW3</vt:lpstr>
      <vt:lpstr>HW4</vt:lpstr>
      <vt:lpstr>HW5</vt:lpstr>
      <vt:lpstr>HW6</vt:lpstr>
      <vt:lpstr>HW7</vt:lpstr>
      <vt:lpstr>HW8</vt:lpstr>
      <vt:lpstr>HW9</vt:lpstr>
      <vt:lpstr>HW10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2021-01-06T17:34:24Z</dcterms:modified>
</cp:coreProperties>
</file>