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248288A-AFAE-4760-A8FA-A7B047B14D8C}" xr6:coauthVersionLast="47" xr6:coauthVersionMax="47" xr10:uidLastSave="{00000000-0000-0000-0000-000000000000}"/>
  <bookViews>
    <workbookView xWindow="-120" yWindow="-120" windowWidth="20640" windowHeight="11160" xr2:uid="{401B9ED0-1293-4782-947C-C3E3C3615B97}"/>
  </bookViews>
  <sheets>
    <sheet name="Data &amp; Calculations" sheetId="1" r:id="rId1"/>
    <sheet name="SOLVED" sheetId="3" r:id="rId2"/>
    <sheet name="counti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3" l="1"/>
  <c r="E19" i="3"/>
  <c r="D19" i="3"/>
  <c r="C19" i="3"/>
  <c r="E18" i="3"/>
  <c r="D18" i="3"/>
  <c r="C18" i="3"/>
  <c r="F17" i="3"/>
  <c r="E17" i="3"/>
  <c r="D17" i="3"/>
  <c r="C17" i="3"/>
  <c r="F16" i="3"/>
  <c r="E16" i="3"/>
  <c r="D16" i="3"/>
  <c r="C16" i="3"/>
  <c r="E15" i="3"/>
  <c r="C15" i="3"/>
  <c r="E14" i="3"/>
  <c r="D14" i="3"/>
  <c r="C14" i="3"/>
  <c r="G13" i="3"/>
  <c r="F13" i="3"/>
  <c r="G12" i="3"/>
  <c r="F12" i="3"/>
  <c r="G11" i="3"/>
  <c r="F11" i="3"/>
  <c r="G10" i="3"/>
  <c r="G20" i="3" s="1"/>
  <c r="F10" i="3"/>
  <c r="G9" i="3"/>
  <c r="F9" i="3"/>
  <c r="G8" i="3"/>
  <c r="F8" i="3"/>
  <c r="G7" i="3"/>
  <c r="F7" i="3"/>
  <c r="G6" i="3"/>
  <c r="F6" i="3"/>
  <c r="G5" i="3"/>
  <c r="F5" i="3"/>
  <c r="G22" i="3" s="1"/>
  <c r="G4" i="3"/>
  <c r="F4" i="3"/>
  <c r="F14" i="3" s="1"/>
  <c r="G19" i="2"/>
  <c r="G18" i="2"/>
  <c r="G17" i="2"/>
  <c r="G16" i="2"/>
  <c r="G15" i="2"/>
  <c r="G14" i="2"/>
  <c r="G13" i="2"/>
  <c r="G12" i="2"/>
  <c r="G11" i="2"/>
  <c r="C10" i="2"/>
  <c r="G22" i="2" s="1"/>
  <c r="G9" i="2"/>
  <c r="G8" i="2"/>
  <c r="G7" i="2"/>
  <c r="G6" i="2"/>
  <c r="H5" i="2"/>
  <c r="G5" i="2"/>
  <c r="H4" i="2"/>
  <c r="G4" i="2" a="1"/>
  <c r="G4" i="2" s="1"/>
  <c r="H3" i="2"/>
  <c r="G3" i="2"/>
  <c r="H2" i="2"/>
  <c r="G2" i="2"/>
  <c r="G13" i="1"/>
  <c r="F13" i="1"/>
  <c r="G11" i="1"/>
  <c r="F11" i="1"/>
  <c r="G4" i="1"/>
  <c r="F4" i="1"/>
  <c r="E4" i="1"/>
  <c r="G10" i="2" l="1"/>
  <c r="F22" i="3"/>
  <c r="F20" i="3"/>
  <c r="G20" i="2"/>
  <c r="G21" i="2"/>
</calcChain>
</file>

<file path=xl/sharedStrings.xml><?xml version="1.0" encoding="utf-8"?>
<sst xmlns="http://schemas.openxmlformats.org/spreadsheetml/2006/main" count="117" uniqueCount="94">
  <si>
    <t>Sale Rep Criteria:</t>
  </si>
  <si>
    <t>COUNT</t>
  </si>
  <si>
    <t>COUNTA</t>
  </si>
  <si>
    <t>SUM</t>
  </si>
  <si>
    <t>Date Criteria:</t>
  </si>
  <si>
    <t>Counts Numbers</t>
  </si>
  <si>
    <t>Counts cells not empty</t>
  </si>
  <si>
    <t>Adds numbers</t>
  </si>
  <si>
    <t>Count ALL Numbers</t>
  </si>
  <si>
    <t>Count ALL Words</t>
  </si>
  <si>
    <t>Sum ALL Numbers</t>
  </si>
  <si>
    <t>Date</t>
  </si>
  <si>
    <t>SalesRep</t>
  </si>
  <si>
    <t>Sales</t>
  </si>
  <si>
    <t>Chin</t>
  </si>
  <si>
    <t>Gigi</t>
  </si>
  <si>
    <t>**When you specify a "criteria" or "condition" you are saying: "don't make the</t>
  </si>
  <si>
    <t>Dawn</t>
  </si>
  <si>
    <t>calculation on all the items, just on some of the items".</t>
  </si>
  <si>
    <t>COUNTIFS</t>
  </si>
  <si>
    <t>SUMIFS</t>
  </si>
  <si>
    <t>Count w/ 1 or more criteria</t>
  </si>
  <si>
    <t>Add w/ 1 or more criteria</t>
  </si>
  <si>
    <t>Criteria</t>
  </si>
  <si>
    <t>Count</t>
  </si>
  <si>
    <t>Sum</t>
  </si>
  <si>
    <t>Data1</t>
  </si>
  <si>
    <t>Data2</t>
  </si>
  <si>
    <t>Apples</t>
  </si>
  <si>
    <t>apples</t>
  </si>
  <si>
    <t>orange</t>
  </si>
  <si>
    <t>peaches</t>
  </si>
  <si>
    <t>oranges</t>
  </si>
  <si>
    <t>Count values equal to 50</t>
  </si>
  <si>
    <t>&gt;75</t>
  </si>
  <si>
    <t>Count values above 75 using the comparative operator in cell with value</t>
  </si>
  <si>
    <t>Count values above 75 using the comparative operator in quotes</t>
  </si>
  <si>
    <t>Count values greater than 75 with criteria hard coded in formula (not efficient in long run)</t>
  </si>
  <si>
    <t>&lt;&gt;75</t>
  </si>
  <si>
    <t>Count Values not 75</t>
  </si>
  <si>
    <t>NO</t>
  </si>
  <si>
    <t>&lt;50</t>
  </si>
  <si>
    <t>&lt;80</t>
  </si>
  <si>
    <t>Count values Less than 80 and greater than or equal to 50</t>
  </si>
  <si>
    <t>No</t>
  </si>
  <si>
    <t>*es</t>
  </si>
  <si>
    <t>Number of words ending in "es" with criteria in cell</t>
  </si>
  <si>
    <t>apple</t>
  </si>
  <si>
    <t>YeS</t>
  </si>
  <si>
    <t>Number of words ending in "es" with criteria not in cell</t>
  </si>
  <si>
    <t>*</t>
  </si>
  <si>
    <t>Count words (or text) criteria in cell</t>
  </si>
  <si>
    <t>Count words (or text) criteria not in cell</t>
  </si>
  <si>
    <t>Yes</t>
  </si>
  <si>
    <t>Count % of Yes Votes (blanks included)</t>
  </si>
  <si>
    <t>yeS</t>
  </si>
  <si>
    <t>Count % of Yes Votes (blanks not included)</t>
  </si>
  <si>
    <t>&lt;&gt;*</t>
  </si>
  <si>
    <t>Count Not Words criteria not in cell</t>
  </si>
  <si>
    <t>Count Not Words criteria in cell</t>
  </si>
  <si>
    <t>""</t>
  </si>
  <si>
    <t>Count Blanks with criteria in formula</t>
  </si>
  <si>
    <t>Count Numbers</t>
  </si>
  <si>
    <t>Count everything except Blanks</t>
  </si>
  <si>
    <t>MARKSHEET</t>
  </si>
  <si>
    <t>Subjects (Marks out of 100)</t>
  </si>
  <si>
    <t>ID</t>
  </si>
  <si>
    <t>Name</t>
  </si>
  <si>
    <t>English</t>
  </si>
  <si>
    <t>Maths</t>
  </si>
  <si>
    <t>Science</t>
  </si>
  <si>
    <t>Total Marks</t>
  </si>
  <si>
    <t>Average</t>
  </si>
  <si>
    <t>Allen</t>
  </si>
  <si>
    <t>Tom</t>
  </si>
  <si>
    <t>Ahmed</t>
  </si>
  <si>
    <t>Christie</t>
  </si>
  <si>
    <t>Amar</t>
  </si>
  <si>
    <t>John</t>
  </si>
  <si>
    <t>Zafar</t>
  </si>
  <si>
    <t>Rahul</t>
  </si>
  <si>
    <t>Kuber</t>
  </si>
  <si>
    <t>Prince</t>
  </si>
  <si>
    <t>REPORT</t>
  </si>
  <si>
    <t>Grand Total</t>
  </si>
  <si>
    <t>No. of Students</t>
  </si>
  <si>
    <t>No. of Subjects</t>
  </si>
  <si>
    <t>Maximum Marks</t>
  </si>
  <si>
    <t>Minimum Marks</t>
  </si>
  <si>
    <t>No.of Student &gt; 60 Marks</t>
  </si>
  <si>
    <t>No.of Student Failed</t>
  </si>
  <si>
    <t>Total Marks of Sudents &gt; 60 Marks in Maths</t>
  </si>
  <si>
    <t>No. of Sudents &gt; 60 Marks in ALL subjects</t>
  </si>
  <si>
    <t>Total Marks of Sudents &gt; 60 Marks in ALL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</si>
</sst>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  <xf numFmtId="0" fontId="0" fillId="3" borderId="1" xfId="0" applyFill="1" applyBorder="1" applyAlignment="1">
      <alignment wrapText="1"/>
    </xf>
    <xf numFmtId="0" fontId="3" fillId="4" borderId="2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164" fontId="0" fillId="5" borderId="1" xfId="0" applyNumberFormat="1" applyFill="1" applyBorder="1"/>
    <xf numFmtId="164" fontId="0" fillId="0" borderId="1" xfId="0" applyNumberFormat="1" applyBorder="1"/>
    <xf numFmtId="0" fontId="4" fillId="0" borderId="0" xfId="0" applyFont="1"/>
    <xf numFmtId="0" fontId="0" fillId="3" borderId="1" xfId="0" applyFill="1" applyBorder="1"/>
    <xf numFmtId="0" fontId="2" fillId="0" borderId="0" xfId="1" applyFont="1"/>
    <xf numFmtId="2" fontId="2" fillId="0" borderId="0" xfId="1" applyNumberFormat="1" applyFont="1"/>
    <xf numFmtId="0" fontId="7" fillId="6" borderId="8" xfId="1" applyFont="1" applyFill="1" applyBorder="1" applyAlignment="1">
      <alignment vertical="center"/>
    </xf>
    <xf numFmtId="0" fontId="7" fillId="6" borderId="9" xfId="1" applyFont="1" applyFill="1" applyBorder="1" applyAlignment="1">
      <alignment vertical="center"/>
    </xf>
    <xf numFmtId="0" fontId="7" fillId="6" borderId="10" xfId="1" applyFont="1" applyFill="1" applyBorder="1" applyAlignment="1">
      <alignment vertical="center"/>
    </xf>
    <xf numFmtId="0" fontId="7" fillId="7" borderId="11" xfId="1" applyFont="1" applyFill="1" applyBorder="1" applyAlignment="1">
      <alignment horizontal="center" vertical="center"/>
    </xf>
    <xf numFmtId="0" fontId="7" fillId="7" borderId="12" xfId="1" applyFont="1" applyFill="1" applyBorder="1" applyAlignment="1">
      <alignment horizontal="center" vertical="center"/>
    </xf>
    <xf numFmtId="0" fontId="7" fillId="7" borderId="13" xfId="1" applyFont="1" applyFill="1" applyBorder="1" applyAlignment="1">
      <alignment horizontal="center" vertical="center"/>
    </xf>
    <xf numFmtId="0" fontId="2" fillId="8" borderId="14" xfId="1" applyFont="1" applyFill="1" applyBorder="1" applyAlignment="1">
      <alignment horizontal="center" vertical="center"/>
    </xf>
    <xf numFmtId="0" fontId="2" fillId="8" borderId="2" xfId="1" applyFont="1" applyFill="1" applyBorder="1" applyAlignment="1">
      <alignment horizontal="left" vertical="center"/>
    </xf>
    <xf numFmtId="0" fontId="2" fillId="8" borderId="2" xfId="1" applyFont="1" applyFill="1" applyBorder="1" applyAlignment="1">
      <alignment horizontal="center" vertical="center"/>
    </xf>
    <xf numFmtId="0" fontId="2" fillId="9" borderId="2" xfId="1" applyFont="1" applyFill="1" applyBorder="1" applyAlignment="1">
      <alignment horizontal="center" vertical="center"/>
    </xf>
    <xf numFmtId="1" fontId="2" fillId="9" borderId="15" xfId="2" applyNumberFormat="1" applyFont="1" applyFill="1" applyBorder="1" applyAlignment="1">
      <alignment horizontal="center" vertical="center"/>
    </xf>
    <xf numFmtId="0" fontId="2" fillId="8" borderId="16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horizontal="center" vertical="center"/>
    </xf>
    <xf numFmtId="0" fontId="2" fillId="8" borderId="17" xfId="1" applyFont="1" applyFill="1" applyBorder="1" applyAlignment="1">
      <alignment horizontal="center" vertical="center"/>
    </xf>
    <xf numFmtId="0" fontId="2" fillId="8" borderId="18" xfId="1" applyFont="1" applyFill="1" applyBorder="1" applyAlignment="1">
      <alignment horizontal="left" vertical="center"/>
    </xf>
    <xf numFmtId="0" fontId="2" fillId="8" borderId="18" xfId="1" applyFont="1" applyFill="1" applyBorder="1" applyAlignment="1">
      <alignment horizontal="center" vertical="center"/>
    </xf>
    <xf numFmtId="0" fontId="8" fillId="0" borderId="11" xfId="1" applyFont="1" applyBorder="1" applyAlignment="1">
      <alignment horizontal="left" vertical="center"/>
    </xf>
    <xf numFmtId="0" fontId="8" fillId="0" borderId="20" xfId="1" applyFont="1" applyBorder="1" applyAlignment="1">
      <alignment horizontal="left" vertical="center"/>
    </xf>
    <xf numFmtId="0" fontId="7" fillId="10" borderId="21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8" fillId="0" borderId="16" xfId="1" applyFont="1" applyBorder="1" applyAlignment="1">
      <alignment horizontal="left" vertical="center"/>
    </xf>
    <xf numFmtId="0" fontId="7" fillId="10" borderId="1" xfId="1" applyFont="1" applyFill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1" fontId="7" fillId="10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" fontId="7" fillId="10" borderId="23" xfId="1" applyNumberFormat="1" applyFont="1" applyFill="1" applyBorder="1" applyAlignment="1">
      <alignment horizontal="center" vertical="center"/>
    </xf>
    <xf numFmtId="1" fontId="7" fillId="10" borderId="29" xfId="1" applyNumberFormat="1" applyFont="1" applyFill="1" applyBorder="1" applyAlignment="1">
      <alignment horizontal="center" vertical="center"/>
    </xf>
    <xf numFmtId="1" fontId="7" fillId="10" borderId="30" xfId="1" applyNumberFormat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7" fillId="10" borderId="8" xfId="1" applyFont="1" applyFill="1" applyBorder="1" applyAlignment="1">
      <alignment horizontal="center" vertical="center" textRotation="90"/>
    </xf>
    <xf numFmtId="0" fontId="7" fillId="10" borderId="19" xfId="1" applyFont="1" applyFill="1" applyBorder="1" applyAlignment="1">
      <alignment horizontal="center" vertical="center" textRotation="90"/>
    </xf>
    <xf numFmtId="0" fontId="7" fillId="10" borderId="25" xfId="1" applyFont="1" applyFill="1" applyBorder="1" applyAlignment="1">
      <alignment horizontal="center" vertical="center" textRotation="90"/>
    </xf>
    <xf numFmtId="0" fontId="8" fillId="0" borderId="24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8" fillId="0" borderId="27" xfId="1" applyFont="1" applyBorder="1" applyAlignment="1">
      <alignment horizontal="left" vertical="center"/>
    </xf>
    <xf numFmtId="0" fontId="8" fillId="0" borderId="28" xfId="1" applyFont="1" applyBorder="1" applyAlignment="1">
      <alignment horizontal="left" vertical="center"/>
    </xf>
  </cellXfs>
  <cellStyles count="3">
    <cellStyle name="Normal" xfId="0" builtinId="0"/>
    <cellStyle name="Normal_ExcelFunction" xfId="1" xr:uid="{C606A098-0F6A-4B0D-B372-41EDAD6E3F52}"/>
    <cellStyle name="Percent 2" xfId="2" xr:uid="{4AA37068-D69D-4833-AB8B-142042906AED}"/>
  </cellStyles>
  <dxfs count="3">
    <dxf>
      <font>
        <color theme="0"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AD32-F79E-4C34-82BA-44711FBDD56E}">
  <sheetPr>
    <tabColor rgb="FF0000FF"/>
  </sheetPr>
  <dimension ref="A1:G13"/>
  <sheetViews>
    <sheetView tabSelected="1" topLeftCell="B10" zoomScale="160" zoomScaleNormal="160" workbookViewId="0">
      <selection activeCell="E9" sqref="E9"/>
    </sheetView>
  </sheetViews>
  <sheetFormatPr defaultRowHeight="15" x14ac:dyDescent="0.25"/>
  <cols>
    <col min="1" max="1" width="15.7109375" customWidth="1"/>
    <col min="2" max="2" width="12.28515625" customWidth="1"/>
    <col min="3" max="3" width="10.5703125" customWidth="1"/>
    <col min="4" max="4" width="3.140625" customWidth="1"/>
    <col min="5" max="7" width="25.28515625" customWidth="1"/>
  </cols>
  <sheetData>
    <row r="1" spans="1:7" x14ac:dyDescent="0.25">
      <c r="A1" s="1" t="s">
        <v>0</v>
      </c>
      <c r="B1" s="1"/>
      <c r="E1" s="2" t="s">
        <v>1</v>
      </c>
      <c r="F1" s="2" t="s">
        <v>2</v>
      </c>
      <c r="G1" s="2" t="s">
        <v>3</v>
      </c>
    </row>
    <row r="2" spans="1:7" x14ac:dyDescent="0.25">
      <c r="A2" s="1" t="s">
        <v>4</v>
      </c>
      <c r="B2" s="3"/>
      <c r="E2" s="4" t="s">
        <v>5</v>
      </c>
      <c r="F2" s="4" t="s">
        <v>6</v>
      </c>
      <c r="G2" s="4" t="s">
        <v>7</v>
      </c>
    </row>
    <row r="3" spans="1:7" x14ac:dyDescent="0.25">
      <c r="E3" s="5" t="s">
        <v>8</v>
      </c>
      <c r="F3" s="5" t="s">
        <v>9</v>
      </c>
      <c r="G3" s="5" t="s">
        <v>10</v>
      </c>
    </row>
    <row r="4" spans="1:7" x14ac:dyDescent="0.25">
      <c r="A4" s="6" t="s">
        <v>11</v>
      </c>
      <c r="B4" s="6" t="s">
        <v>12</v>
      </c>
      <c r="C4" s="6" t="s">
        <v>13</v>
      </c>
      <c r="E4" s="7">
        <f>COUNT(C5:C13)</f>
        <v>9</v>
      </c>
      <c r="F4" s="7">
        <f>COUNTA(B5:B13)</f>
        <v>9</v>
      </c>
      <c r="G4" s="8">
        <f>SUM(C5:C13)</f>
        <v>2400</v>
      </c>
    </row>
    <row r="5" spans="1:7" x14ac:dyDescent="0.25">
      <c r="A5" s="3">
        <v>43031</v>
      </c>
      <c r="B5" s="1" t="s">
        <v>14</v>
      </c>
      <c r="C5" s="9">
        <v>100</v>
      </c>
    </row>
    <row r="6" spans="1:7" x14ac:dyDescent="0.25">
      <c r="A6" s="3">
        <v>43031</v>
      </c>
      <c r="B6" s="1" t="s">
        <v>15</v>
      </c>
      <c r="C6" s="9">
        <v>200</v>
      </c>
      <c r="E6" s="10" t="s">
        <v>16</v>
      </c>
      <c r="F6" s="10"/>
      <c r="G6" s="10"/>
    </row>
    <row r="7" spans="1:7" x14ac:dyDescent="0.25">
      <c r="A7" s="3">
        <v>43032</v>
      </c>
      <c r="B7" s="1" t="s">
        <v>17</v>
      </c>
      <c r="C7" s="9">
        <v>100</v>
      </c>
      <c r="E7" s="10" t="s">
        <v>18</v>
      </c>
      <c r="F7" s="10"/>
      <c r="G7" s="10"/>
    </row>
    <row r="8" spans="1:7" x14ac:dyDescent="0.25">
      <c r="A8" s="3">
        <v>43032</v>
      </c>
      <c r="B8" s="1" t="s">
        <v>14</v>
      </c>
      <c r="C8" s="9">
        <v>300</v>
      </c>
      <c r="F8" s="2" t="s">
        <v>19</v>
      </c>
      <c r="G8" s="2" t="s">
        <v>20</v>
      </c>
    </row>
    <row r="9" spans="1:7" x14ac:dyDescent="0.25">
      <c r="A9" s="3">
        <v>43032</v>
      </c>
      <c r="B9" s="1" t="s">
        <v>14</v>
      </c>
      <c r="C9" s="9">
        <v>700</v>
      </c>
      <c r="F9" s="4" t="s">
        <v>21</v>
      </c>
      <c r="G9" s="4" t="s">
        <v>22</v>
      </c>
    </row>
    <row r="10" spans="1:7" x14ac:dyDescent="0.25">
      <c r="A10" s="3">
        <v>43031</v>
      </c>
      <c r="B10" s="1" t="s">
        <v>17</v>
      </c>
      <c r="C10" s="9">
        <v>100</v>
      </c>
      <c r="E10" s="5" t="s">
        <v>23</v>
      </c>
      <c r="F10" s="5" t="s">
        <v>24</v>
      </c>
      <c r="G10" s="5" t="s">
        <v>25</v>
      </c>
    </row>
    <row r="11" spans="1:7" x14ac:dyDescent="0.25">
      <c r="A11" s="3">
        <v>43032</v>
      </c>
      <c r="B11" s="1" t="s">
        <v>15</v>
      </c>
      <c r="C11" s="9">
        <v>200</v>
      </c>
      <c r="E11" s="1" t="s">
        <v>15</v>
      </c>
      <c r="F11" s="7">
        <f>COUNTIFS(B5:B13,E11)</f>
        <v>4</v>
      </c>
      <c r="G11" s="8">
        <f>SUMIFS(C5:C13,B5:B13,E11)</f>
        <v>1100</v>
      </c>
    </row>
    <row r="12" spans="1:7" x14ac:dyDescent="0.25">
      <c r="A12" s="3">
        <v>43032</v>
      </c>
      <c r="B12" s="1" t="s">
        <v>15</v>
      </c>
      <c r="C12" s="9">
        <v>500</v>
      </c>
      <c r="E12" s="5" t="s">
        <v>23</v>
      </c>
      <c r="F12" s="5" t="s">
        <v>24</v>
      </c>
      <c r="G12" s="5" t="s">
        <v>25</v>
      </c>
    </row>
    <row r="13" spans="1:7" x14ac:dyDescent="0.25">
      <c r="A13" s="3">
        <v>43031</v>
      </c>
      <c r="B13" s="1" t="s">
        <v>15</v>
      </c>
      <c r="C13" s="9">
        <v>200</v>
      </c>
      <c r="E13" s="3">
        <v>43031</v>
      </c>
      <c r="F13" s="7">
        <f>COUNTIFS(A5:A13,E13)</f>
        <v>4</v>
      </c>
      <c r="G13" s="8">
        <f>SUMIFS(C5:C13,A5:A13,E13)</f>
        <v>600</v>
      </c>
    </row>
  </sheetData>
  <conditionalFormatting sqref="A5:C13">
    <cfRule type="expression" dxfId="2" priority="1">
      <formula>$B5=$B$1</formula>
    </cfRule>
    <cfRule type="expression" dxfId="1" priority="2">
      <formula>$A5=$B$2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47A1-FA8B-4587-AB20-3E3CDD28D705}">
  <sheetPr>
    <tabColor rgb="FF92D050"/>
  </sheetPr>
  <dimension ref="A1:J107"/>
  <sheetViews>
    <sheetView zoomScale="90" zoomScaleNormal="90" workbookViewId="0">
      <selection activeCell="D14" sqref="D14"/>
    </sheetView>
  </sheetViews>
  <sheetFormatPr defaultColWidth="9.140625" defaultRowHeight="15" x14ac:dyDescent="0.25"/>
  <cols>
    <col min="1" max="1" width="6.85546875" style="12" customWidth="1"/>
    <col min="2" max="2" width="23.5703125" style="12" customWidth="1"/>
    <col min="3" max="7" width="14.7109375" style="12" customWidth="1"/>
    <col min="8" max="16384" width="9.140625" style="12"/>
  </cols>
  <sheetData>
    <row r="1" spans="1:10" ht="15.75" thickBot="1" x14ac:dyDescent="0.3">
      <c r="A1" s="46" t="s">
        <v>64</v>
      </c>
      <c r="B1" s="47"/>
      <c r="C1" s="47"/>
      <c r="D1" s="47"/>
      <c r="E1" s="47"/>
      <c r="F1" s="47"/>
      <c r="G1" s="48"/>
      <c r="J1" s="13"/>
    </row>
    <row r="2" spans="1:10" ht="15.75" thickBot="1" x14ac:dyDescent="0.3">
      <c r="A2" s="14"/>
      <c r="B2" s="15"/>
      <c r="C2" s="49" t="s">
        <v>65</v>
      </c>
      <c r="D2" s="49"/>
      <c r="E2" s="49"/>
      <c r="F2" s="15"/>
      <c r="G2" s="16"/>
      <c r="J2" s="13"/>
    </row>
    <row r="3" spans="1:10" ht="15.75" thickBot="1" x14ac:dyDescent="0.3">
      <c r="A3" s="17" t="s">
        <v>66</v>
      </c>
      <c r="B3" s="18" t="s">
        <v>67</v>
      </c>
      <c r="C3" s="18" t="s">
        <v>68</v>
      </c>
      <c r="D3" s="18" t="s">
        <v>69</v>
      </c>
      <c r="E3" s="18" t="s">
        <v>70</v>
      </c>
      <c r="F3" s="18" t="s">
        <v>71</v>
      </c>
      <c r="G3" s="19" t="s">
        <v>72</v>
      </c>
      <c r="J3" s="13"/>
    </row>
    <row r="4" spans="1:10" x14ac:dyDescent="0.25">
      <c r="A4" s="20">
        <v>1</v>
      </c>
      <c r="B4" s="21" t="s">
        <v>73</v>
      </c>
      <c r="C4" s="22">
        <v>45</v>
      </c>
      <c r="D4" s="22">
        <v>55</v>
      </c>
      <c r="E4" s="22">
        <v>67</v>
      </c>
      <c r="F4" s="23">
        <f>SUM(C4,D4,E4)</f>
        <v>167</v>
      </c>
      <c r="G4" s="24">
        <f>AVERAGE(C4,D4,E4)</f>
        <v>55.666666666666664</v>
      </c>
      <c r="J4" s="13"/>
    </row>
    <row r="5" spans="1:10" x14ac:dyDescent="0.25">
      <c r="A5" s="25">
        <v>2</v>
      </c>
      <c r="B5" s="26" t="s">
        <v>74</v>
      </c>
      <c r="C5" s="27">
        <v>78</v>
      </c>
      <c r="D5" s="27">
        <v>65</v>
      </c>
      <c r="E5" s="27">
        <v>75</v>
      </c>
      <c r="F5" s="23">
        <f t="shared" ref="F5:F13" si="0">SUM(C5,D5,E5)</f>
        <v>218</v>
      </c>
      <c r="G5" s="24">
        <f t="shared" ref="G5:G13" si="1">AVERAGE(C5,D5,E5)</f>
        <v>72.666666666666671</v>
      </c>
      <c r="J5" s="13"/>
    </row>
    <row r="6" spans="1:10" x14ac:dyDescent="0.25">
      <c r="A6" s="25">
        <v>3</v>
      </c>
      <c r="B6" s="26" t="s">
        <v>75</v>
      </c>
      <c r="C6" s="27">
        <v>39</v>
      </c>
      <c r="D6" s="27">
        <v>52</v>
      </c>
      <c r="E6" s="27">
        <v>59</v>
      </c>
      <c r="F6" s="23">
        <f t="shared" si="0"/>
        <v>150</v>
      </c>
      <c r="G6" s="24">
        <f t="shared" si="1"/>
        <v>50</v>
      </c>
      <c r="J6" s="13"/>
    </row>
    <row r="7" spans="1:10" x14ac:dyDescent="0.25">
      <c r="A7" s="25">
        <v>4</v>
      </c>
      <c r="B7" s="26" t="s">
        <v>76</v>
      </c>
      <c r="C7" s="27">
        <v>45</v>
      </c>
      <c r="D7" s="27">
        <v>25</v>
      </c>
      <c r="E7" s="27">
        <v>36</v>
      </c>
      <c r="F7" s="23">
        <f t="shared" si="0"/>
        <v>106</v>
      </c>
      <c r="G7" s="24">
        <f t="shared" si="1"/>
        <v>35.333333333333336</v>
      </c>
      <c r="J7" s="13"/>
    </row>
    <row r="8" spans="1:10" x14ac:dyDescent="0.25">
      <c r="A8" s="25">
        <v>5</v>
      </c>
      <c r="B8" s="26" t="s">
        <v>77</v>
      </c>
      <c r="C8" s="27">
        <v>45</v>
      </c>
      <c r="D8" s="27">
        <v>28</v>
      </c>
      <c r="E8" s="27">
        <v>53</v>
      </c>
      <c r="F8" s="23">
        <f t="shared" si="0"/>
        <v>126</v>
      </c>
      <c r="G8" s="24">
        <f t="shared" si="1"/>
        <v>42</v>
      </c>
      <c r="J8" s="13"/>
    </row>
    <row r="9" spans="1:10" x14ac:dyDescent="0.25">
      <c r="A9" s="25">
        <v>6</v>
      </c>
      <c r="B9" s="26" t="s">
        <v>78</v>
      </c>
      <c r="C9" s="27">
        <v>89</v>
      </c>
      <c r="D9" s="27">
        <v>75</v>
      </c>
      <c r="E9" s="27">
        <v>61</v>
      </c>
      <c r="F9" s="23">
        <f t="shared" si="0"/>
        <v>225</v>
      </c>
      <c r="G9" s="24">
        <f t="shared" si="1"/>
        <v>75</v>
      </c>
      <c r="J9" s="13"/>
    </row>
    <row r="10" spans="1:10" x14ac:dyDescent="0.25">
      <c r="A10" s="25">
        <v>7</v>
      </c>
      <c r="B10" s="26" t="s">
        <v>79</v>
      </c>
      <c r="C10" s="27">
        <v>71</v>
      </c>
      <c r="D10" s="27">
        <v>64</v>
      </c>
      <c r="E10" s="27">
        <v>73</v>
      </c>
      <c r="F10" s="23">
        <f t="shared" si="0"/>
        <v>208</v>
      </c>
      <c r="G10" s="24">
        <f t="shared" si="1"/>
        <v>69.333333333333329</v>
      </c>
      <c r="J10" s="13"/>
    </row>
    <row r="11" spans="1:10" x14ac:dyDescent="0.25">
      <c r="A11" s="25">
        <v>8</v>
      </c>
      <c r="B11" s="26" t="s">
        <v>80</v>
      </c>
      <c r="C11" s="27">
        <v>45</v>
      </c>
      <c r="D11" s="27">
        <v>45</v>
      </c>
      <c r="E11" s="27">
        <v>45</v>
      </c>
      <c r="F11" s="23">
        <f t="shared" si="0"/>
        <v>135</v>
      </c>
      <c r="G11" s="24">
        <f t="shared" si="1"/>
        <v>45</v>
      </c>
      <c r="J11" s="13"/>
    </row>
    <row r="12" spans="1:10" x14ac:dyDescent="0.25">
      <c r="A12" s="25">
        <v>9</v>
      </c>
      <c r="B12" s="26" t="s">
        <v>81</v>
      </c>
      <c r="C12" s="27">
        <v>45</v>
      </c>
      <c r="D12" s="27">
        <v>65</v>
      </c>
      <c r="E12" s="27">
        <v>30</v>
      </c>
      <c r="F12" s="23">
        <f t="shared" si="0"/>
        <v>140</v>
      </c>
      <c r="G12" s="24">
        <f t="shared" si="1"/>
        <v>46.666666666666664</v>
      </c>
      <c r="J12" s="13"/>
    </row>
    <row r="13" spans="1:10" ht="15.75" thickBot="1" x14ac:dyDescent="0.3">
      <c r="A13" s="28">
        <v>10</v>
      </c>
      <c r="B13" s="29" t="s">
        <v>82</v>
      </c>
      <c r="C13" s="30">
        <v>75</v>
      </c>
      <c r="D13" s="30">
        <v>65</v>
      </c>
      <c r="E13" s="30">
        <v>55</v>
      </c>
      <c r="F13" s="23">
        <f t="shared" si="0"/>
        <v>195</v>
      </c>
      <c r="G13" s="24">
        <f t="shared" si="1"/>
        <v>65</v>
      </c>
      <c r="J13" s="13"/>
    </row>
    <row r="14" spans="1:10" ht="15" customHeight="1" thickBot="1" x14ac:dyDescent="0.3">
      <c r="A14" s="50" t="s">
        <v>83</v>
      </c>
      <c r="B14" s="31" t="s">
        <v>84</v>
      </c>
      <c r="C14" s="18">
        <f>SUM(C4:C13)</f>
        <v>577</v>
      </c>
      <c r="D14" s="18">
        <f t="shared" ref="D14:F14" si="2">SUM(D4:D13)</f>
        <v>539</v>
      </c>
      <c r="E14" s="18">
        <f t="shared" si="2"/>
        <v>554</v>
      </c>
      <c r="F14" s="18">
        <f t="shared" si="2"/>
        <v>1670</v>
      </c>
      <c r="G14" s="19"/>
      <c r="J14" s="13"/>
    </row>
    <row r="15" spans="1:10" x14ac:dyDescent="0.25">
      <c r="A15" s="51"/>
      <c r="B15" s="32" t="s">
        <v>85</v>
      </c>
      <c r="C15" s="33">
        <f>COUNTA(B4:B13)</f>
        <v>10</v>
      </c>
      <c r="D15" s="34" t="s">
        <v>86</v>
      </c>
      <c r="E15" s="33">
        <f>COUNTA(C3:E3)</f>
        <v>3</v>
      </c>
      <c r="F15" s="35"/>
      <c r="G15" s="36"/>
      <c r="J15" s="13"/>
    </row>
    <row r="16" spans="1:10" x14ac:dyDescent="0.25">
      <c r="A16" s="51"/>
      <c r="B16" s="37" t="s">
        <v>87</v>
      </c>
      <c r="C16" s="38">
        <f>MAX(C4:C13)</f>
        <v>89</v>
      </c>
      <c r="D16" s="38">
        <f t="shared" ref="D16:F16" si="3">MAX(D4:D13)</f>
        <v>75</v>
      </c>
      <c r="E16" s="38">
        <f t="shared" si="3"/>
        <v>75</v>
      </c>
      <c r="F16" s="38">
        <f t="shared" si="3"/>
        <v>225</v>
      </c>
      <c r="G16" s="39"/>
      <c r="J16" s="13"/>
    </row>
    <row r="17" spans="1:10" x14ac:dyDescent="0.25">
      <c r="A17" s="51"/>
      <c r="B17" s="37" t="s">
        <v>88</v>
      </c>
      <c r="C17" s="40">
        <f>MIN(C4:C13)</f>
        <v>39</v>
      </c>
      <c r="D17" s="40">
        <f t="shared" ref="D17:F17" si="4">MIN(D4:D13)</f>
        <v>25</v>
      </c>
      <c r="E17" s="40">
        <f t="shared" si="4"/>
        <v>30</v>
      </c>
      <c r="F17" s="40">
        <f t="shared" si="4"/>
        <v>106</v>
      </c>
      <c r="G17" s="39"/>
      <c r="J17" s="13"/>
    </row>
    <row r="18" spans="1:10" x14ac:dyDescent="0.25">
      <c r="A18" s="51"/>
      <c r="B18" s="37" t="s">
        <v>89</v>
      </c>
      <c r="C18" s="41">
        <f>COUNTIF(C4:C13,"&gt;60")</f>
        <v>4</v>
      </c>
      <c r="D18" s="41">
        <f t="shared" ref="D18:E18" si="5">COUNTIF(D4:D13,"&gt;60")</f>
        <v>5</v>
      </c>
      <c r="E18" s="41">
        <f t="shared" si="5"/>
        <v>4</v>
      </c>
      <c r="F18" s="42"/>
      <c r="G18" s="39"/>
      <c r="J18" s="13"/>
    </row>
    <row r="19" spans="1:10" x14ac:dyDescent="0.25">
      <c r="A19" s="51"/>
      <c r="B19" s="37" t="s">
        <v>90</v>
      </c>
      <c r="C19" s="40">
        <f>COUNTIF(C4:C13,"&lt;40")</f>
        <v>1</v>
      </c>
      <c r="D19" s="40">
        <f t="shared" ref="D19:E19" si="6">COUNTIF(D4:D13,"&lt;40")</f>
        <v>2</v>
      </c>
      <c r="E19" s="40">
        <f t="shared" si="6"/>
        <v>2</v>
      </c>
      <c r="F19" s="42"/>
      <c r="G19" s="39"/>
      <c r="J19" s="13"/>
    </row>
    <row r="20" spans="1:10" x14ac:dyDescent="0.25">
      <c r="A20" s="51"/>
      <c r="B20" s="53" t="s">
        <v>91</v>
      </c>
      <c r="C20" s="54"/>
      <c r="D20" s="54"/>
      <c r="E20" s="55"/>
      <c r="F20" s="41" t="e">
        <f>SUMIF(D4:D13,"&gt;60",TOTAL)</f>
        <v>#NAME?</v>
      </c>
      <c r="G20" s="43">
        <f>AVERAGEIF(D4:D13,"&gt;60",G4:G13)</f>
        <v>65.733333333333334</v>
      </c>
      <c r="J20" s="13"/>
    </row>
    <row r="21" spans="1:10" x14ac:dyDescent="0.25">
      <c r="A21" s="51"/>
      <c r="B21" s="53" t="s">
        <v>92</v>
      </c>
      <c r="C21" s="54"/>
      <c r="D21" s="54"/>
      <c r="E21" s="55"/>
      <c r="F21" s="41">
        <f>COUNTIFS(C4:C13,"&gt;60",D4:D13,"&gt;60",E4:E13,"&gt;60")</f>
        <v>3</v>
      </c>
      <c r="G21" s="39"/>
      <c r="J21" s="13"/>
    </row>
    <row r="22" spans="1:10" ht="15.75" thickBot="1" x14ac:dyDescent="0.3">
      <c r="A22" s="52"/>
      <c r="B22" s="56" t="s">
        <v>93</v>
      </c>
      <c r="C22" s="57"/>
      <c r="D22" s="57"/>
      <c r="E22" s="58"/>
      <c r="F22" s="44" t="e">
        <f>SUMIFS(TOTAL,C4:C13,"&gt;60",D4:D13,"&gt;60",E4:E13,"&gt;60")</f>
        <v>#NAME?</v>
      </c>
      <c r="G22" s="45" t="e">
        <f>AVERAGEIFS(TOTAL,C4:C13,"&gt;60",D4:D13,"&gt;60",E4:E13,"&gt;60")</f>
        <v>#NAME?</v>
      </c>
      <c r="J22" s="13"/>
    </row>
    <row r="23" spans="1:10" x14ac:dyDescent="0.25">
      <c r="J23" s="13"/>
    </row>
    <row r="24" spans="1:10" x14ac:dyDescent="0.25">
      <c r="J24" s="13"/>
    </row>
    <row r="25" spans="1:10" x14ac:dyDescent="0.25">
      <c r="J25" s="13"/>
    </row>
    <row r="26" spans="1:10" x14ac:dyDescent="0.25">
      <c r="J26" s="13"/>
    </row>
    <row r="27" spans="1:10" x14ac:dyDescent="0.25">
      <c r="J27" s="13"/>
    </row>
    <row r="28" spans="1:10" x14ac:dyDescent="0.25">
      <c r="J28" s="13"/>
    </row>
    <row r="29" spans="1:10" x14ac:dyDescent="0.25">
      <c r="J29" s="13"/>
    </row>
    <row r="30" spans="1:10" x14ac:dyDescent="0.25">
      <c r="J30" s="13"/>
    </row>
    <row r="31" spans="1:10" x14ac:dyDescent="0.25">
      <c r="J31" s="13"/>
    </row>
    <row r="32" spans="1:10" x14ac:dyDescent="0.25">
      <c r="J32" s="13"/>
    </row>
    <row r="33" spans="10:10" x14ac:dyDescent="0.25">
      <c r="J33" s="13"/>
    </row>
    <row r="34" spans="10:10" x14ac:dyDescent="0.25">
      <c r="J34" s="13"/>
    </row>
    <row r="35" spans="10:10" x14ac:dyDescent="0.25">
      <c r="J35" s="13"/>
    </row>
    <row r="36" spans="10:10" x14ac:dyDescent="0.25">
      <c r="J36" s="13"/>
    </row>
    <row r="37" spans="10:10" x14ac:dyDescent="0.25">
      <c r="J37" s="13"/>
    </row>
    <row r="38" spans="10:10" x14ac:dyDescent="0.25">
      <c r="J38" s="13"/>
    </row>
    <row r="39" spans="10:10" x14ac:dyDescent="0.25">
      <c r="J39" s="13"/>
    </row>
    <row r="40" spans="10:10" x14ac:dyDescent="0.25">
      <c r="J40" s="13"/>
    </row>
    <row r="41" spans="10:10" x14ac:dyDescent="0.25">
      <c r="J41" s="13"/>
    </row>
    <row r="42" spans="10:10" x14ac:dyDescent="0.25">
      <c r="J42" s="13"/>
    </row>
    <row r="43" spans="10:10" x14ac:dyDescent="0.25">
      <c r="J43" s="13"/>
    </row>
    <row r="44" spans="10:10" x14ac:dyDescent="0.25">
      <c r="J44" s="13"/>
    </row>
    <row r="45" spans="10:10" x14ac:dyDescent="0.25">
      <c r="J45" s="13"/>
    </row>
    <row r="46" spans="10:10" x14ac:dyDescent="0.25">
      <c r="J46" s="13"/>
    </row>
    <row r="47" spans="10:10" x14ac:dyDescent="0.25">
      <c r="J47" s="13"/>
    </row>
    <row r="48" spans="10:10" x14ac:dyDescent="0.25">
      <c r="J48" s="13"/>
    </row>
    <row r="49" spans="10:10" x14ac:dyDescent="0.25">
      <c r="J49" s="13"/>
    </row>
    <row r="50" spans="10:10" x14ac:dyDescent="0.25">
      <c r="J50" s="13"/>
    </row>
    <row r="51" spans="10:10" x14ac:dyDescent="0.25">
      <c r="J51" s="13"/>
    </row>
    <row r="52" spans="10:10" x14ac:dyDescent="0.25">
      <c r="J52" s="13"/>
    </row>
    <row r="53" spans="10:10" x14ac:dyDescent="0.25">
      <c r="J53" s="13"/>
    </row>
    <row r="54" spans="10:10" x14ac:dyDescent="0.25">
      <c r="J54" s="13"/>
    </row>
    <row r="55" spans="10:10" x14ac:dyDescent="0.25">
      <c r="J55" s="13"/>
    </row>
    <row r="56" spans="10:10" x14ac:dyDescent="0.25">
      <c r="J56" s="13"/>
    </row>
    <row r="57" spans="10:10" x14ac:dyDescent="0.25">
      <c r="J57" s="13"/>
    </row>
    <row r="58" spans="10:10" x14ac:dyDescent="0.25">
      <c r="J58" s="13"/>
    </row>
    <row r="59" spans="10:10" x14ac:dyDescent="0.25">
      <c r="J59" s="13"/>
    </row>
    <row r="60" spans="10:10" x14ac:dyDescent="0.25">
      <c r="J60" s="13"/>
    </row>
    <row r="61" spans="10:10" x14ac:dyDescent="0.25">
      <c r="J61" s="13"/>
    </row>
    <row r="62" spans="10:10" x14ac:dyDescent="0.25">
      <c r="J62" s="13"/>
    </row>
    <row r="63" spans="10:10" x14ac:dyDescent="0.25">
      <c r="J63" s="13"/>
    </row>
    <row r="64" spans="10:10" x14ac:dyDescent="0.25">
      <c r="J64" s="13"/>
    </row>
    <row r="65" spans="10:10" x14ac:dyDescent="0.25">
      <c r="J65" s="13"/>
    </row>
    <row r="66" spans="10:10" x14ac:dyDescent="0.25">
      <c r="J66" s="13"/>
    </row>
    <row r="67" spans="10:10" x14ac:dyDescent="0.25">
      <c r="J67" s="13"/>
    </row>
    <row r="68" spans="10:10" x14ac:dyDescent="0.25">
      <c r="J68" s="13"/>
    </row>
    <row r="69" spans="10:10" x14ac:dyDescent="0.25">
      <c r="J69" s="13"/>
    </row>
    <row r="70" spans="10:10" x14ac:dyDescent="0.25">
      <c r="J70" s="13"/>
    </row>
    <row r="71" spans="10:10" x14ac:dyDescent="0.25">
      <c r="J71" s="13"/>
    </row>
    <row r="72" spans="10:10" x14ac:dyDescent="0.25">
      <c r="J72" s="13"/>
    </row>
    <row r="73" spans="10:10" x14ac:dyDescent="0.25">
      <c r="J73" s="13"/>
    </row>
    <row r="74" spans="10:10" x14ac:dyDescent="0.25">
      <c r="J74" s="13"/>
    </row>
    <row r="75" spans="10:10" x14ac:dyDescent="0.25">
      <c r="J75" s="13"/>
    </row>
    <row r="76" spans="10:10" x14ac:dyDescent="0.25">
      <c r="J76" s="13"/>
    </row>
    <row r="77" spans="10:10" x14ac:dyDescent="0.25">
      <c r="J77" s="13"/>
    </row>
    <row r="78" spans="10:10" x14ac:dyDescent="0.25">
      <c r="J78" s="13"/>
    </row>
    <row r="79" spans="10:10" x14ac:dyDescent="0.25">
      <c r="J79" s="13"/>
    </row>
    <row r="80" spans="10:10" x14ac:dyDescent="0.25">
      <c r="J80" s="13"/>
    </row>
    <row r="81" spans="10:10" x14ac:dyDescent="0.25">
      <c r="J81" s="13"/>
    </row>
    <row r="82" spans="10:10" x14ac:dyDescent="0.25">
      <c r="J82" s="13"/>
    </row>
    <row r="83" spans="10:10" x14ac:dyDescent="0.25">
      <c r="J83" s="13"/>
    </row>
    <row r="84" spans="10:10" x14ac:dyDescent="0.25">
      <c r="J84" s="13"/>
    </row>
    <row r="85" spans="10:10" x14ac:dyDescent="0.25">
      <c r="J85" s="13"/>
    </row>
    <row r="86" spans="10:10" x14ac:dyDescent="0.25">
      <c r="J86" s="13"/>
    </row>
    <row r="87" spans="10:10" x14ac:dyDescent="0.25">
      <c r="J87" s="13"/>
    </row>
    <row r="88" spans="10:10" x14ac:dyDescent="0.25">
      <c r="J88" s="13"/>
    </row>
    <row r="89" spans="10:10" x14ac:dyDescent="0.25">
      <c r="J89" s="13"/>
    </row>
    <row r="90" spans="10:10" x14ac:dyDescent="0.25">
      <c r="J90" s="13"/>
    </row>
    <row r="91" spans="10:10" x14ac:dyDescent="0.25">
      <c r="J91" s="13"/>
    </row>
    <row r="92" spans="10:10" x14ac:dyDescent="0.25">
      <c r="J92" s="13"/>
    </row>
    <row r="93" spans="10:10" x14ac:dyDescent="0.25">
      <c r="J93" s="13"/>
    </row>
    <row r="94" spans="10:10" x14ac:dyDescent="0.25">
      <c r="J94" s="13"/>
    </row>
    <row r="95" spans="10:10" x14ac:dyDescent="0.25">
      <c r="J95" s="13"/>
    </row>
    <row r="96" spans="10:10" x14ac:dyDescent="0.25">
      <c r="J96" s="13"/>
    </row>
    <row r="97" spans="10:10" x14ac:dyDescent="0.25">
      <c r="J97" s="13"/>
    </row>
    <row r="98" spans="10:10" x14ac:dyDescent="0.25">
      <c r="J98" s="13"/>
    </row>
    <row r="99" spans="10:10" x14ac:dyDescent="0.25">
      <c r="J99" s="13"/>
    </row>
    <row r="100" spans="10:10" x14ac:dyDescent="0.25">
      <c r="J100" s="13"/>
    </row>
    <row r="101" spans="10:10" x14ac:dyDescent="0.25">
      <c r="J101" s="13"/>
    </row>
    <row r="102" spans="10:10" x14ac:dyDescent="0.25">
      <c r="J102" s="13"/>
    </row>
    <row r="103" spans="10:10" x14ac:dyDescent="0.25">
      <c r="J103" s="13"/>
    </row>
    <row r="104" spans="10:10" x14ac:dyDescent="0.25">
      <c r="J104" s="13"/>
    </row>
    <row r="105" spans="10:10" x14ac:dyDescent="0.25">
      <c r="J105" s="13"/>
    </row>
    <row r="106" spans="10:10" x14ac:dyDescent="0.25">
      <c r="J106" s="13"/>
    </row>
    <row r="107" spans="10:10" x14ac:dyDescent="0.25">
      <c r="J107" s="13"/>
    </row>
  </sheetData>
  <mergeCells count="6">
    <mergeCell ref="A1:G1"/>
    <mergeCell ref="C2:E2"/>
    <mergeCell ref="A14:A22"/>
    <mergeCell ref="B20:E20"/>
    <mergeCell ref="B21:E21"/>
    <mergeCell ref="B22:E22"/>
  </mergeCells>
  <pageMargins left="0.75" right="0.75" top="1" bottom="1" header="0.5" footer="0.5"/>
  <pageSetup orientation="portrait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4368-DEF7-48FC-B3FC-71CD32F59684}">
  <sheetPr>
    <tabColor rgb="FF00FFFF"/>
  </sheetPr>
  <dimension ref="B2:H22"/>
  <sheetViews>
    <sheetView zoomScaleNormal="100" workbookViewId="0">
      <selection activeCell="H10" sqref="H10"/>
    </sheetView>
  </sheetViews>
  <sheetFormatPr defaultRowHeight="15" x14ac:dyDescent="0.25"/>
  <cols>
    <col min="1" max="1" width="3.7109375" bestFit="1" customWidth="1"/>
    <col min="2" max="3" width="9.28515625" customWidth="1"/>
    <col min="4" max="4" width="0.85546875" customWidth="1"/>
    <col min="5" max="5" width="8" bestFit="1" customWidth="1"/>
    <col min="6" max="6" width="7.140625" bestFit="1" customWidth="1"/>
    <col min="8" max="8" width="82.28515625" bestFit="1" customWidth="1"/>
    <col min="257" max="257" width="3.7109375" bestFit="1" customWidth="1"/>
    <col min="258" max="259" width="9.28515625" customWidth="1"/>
    <col min="260" max="260" width="0.85546875" customWidth="1"/>
    <col min="261" max="261" width="8" bestFit="1" customWidth="1"/>
    <col min="262" max="262" width="7.140625" bestFit="1" customWidth="1"/>
    <col min="264" max="264" width="82.28515625" bestFit="1" customWidth="1"/>
    <col min="513" max="513" width="3.7109375" bestFit="1" customWidth="1"/>
    <col min="514" max="515" width="9.28515625" customWidth="1"/>
    <col min="516" max="516" width="0.85546875" customWidth="1"/>
    <col min="517" max="517" width="8" bestFit="1" customWidth="1"/>
    <col min="518" max="518" width="7.140625" bestFit="1" customWidth="1"/>
    <col min="520" max="520" width="82.28515625" bestFit="1" customWidth="1"/>
    <col min="769" max="769" width="3.7109375" bestFit="1" customWidth="1"/>
    <col min="770" max="771" width="9.28515625" customWidth="1"/>
    <col min="772" max="772" width="0.85546875" customWidth="1"/>
    <col min="773" max="773" width="8" bestFit="1" customWidth="1"/>
    <col min="774" max="774" width="7.140625" bestFit="1" customWidth="1"/>
    <col min="776" max="776" width="82.28515625" bestFit="1" customWidth="1"/>
    <col min="1025" max="1025" width="3.7109375" bestFit="1" customWidth="1"/>
    <col min="1026" max="1027" width="9.28515625" customWidth="1"/>
    <col min="1028" max="1028" width="0.85546875" customWidth="1"/>
    <col min="1029" max="1029" width="8" bestFit="1" customWidth="1"/>
    <col min="1030" max="1030" width="7.140625" bestFit="1" customWidth="1"/>
    <col min="1032" max="1032" width="82.28515625" bestFit="1" customWidth="1"/>
    <col min="1281" max="1281" width="3.7109375" bestFit="1" customWidth="1"/>
    <col min="1282" max="1283" width="9.28515625" customWidth="1"/>
    <col min="1284" max="1284" width="0.85546875" customWidth="1"/>
    <col min="1285" max="1285" width="8" bestFit="1" customWidth="1"/>
    <col min="1286" max="1286" width="7.140625" bestFit="1" customWidth="1"/>
    <col min="1288" max="1288" width="82.28515625" bestFit="1" customWidth="1"/>
    <col min="1537" max="1537" width="3.7109375" bestFit="1" customWidth="1"/>
    <col min="1538" max="1539" width="9.28515625" customWidth="1"/>
    <col min="1540" max="1540" width="0.85546875" customWidth="1"/>
    <col min="1541" max="1541" width="8" bestFit="1" customWidth="1"/>
    <col min="1542" max="1542" width="7.140625" bestFit="1" customWidth="1"/>
    <col min="1544" max="1544" width="82.28515625" bestFit="1" customWidth="1"/>
    <col min="1793" max="1793" width="3.7109375" bestFit="1" customWidth="1"/>
    <col min="1794" max="1795" width="9.28515625" customWidth="1"/>
    <col min="1796" max="1796" width="0.85546875" customWidth="1"/>
    <col min="1797" max="1797" width="8" bestFit="1" customWidth="1"/>
    <col min="1798" max="1798" width="7.140625" bestFit="1" customWidth="1"/>
    <col min="1800" max="1800" width="82.28515625" bestFit="1" customWidth="1"/>
    <col min="2049" max="2049" width="3.7109375" bestFit="1" customWidth="1"/>
    <col min="2050" max="2051" width="9.28515625" customWidth="1"/>
    <col min="2052" max="2052" width="0.85546875" customWidth="1"/>
    <col min="2053" max="2053" width="8" bestFit="1" customWidth="1"/>
    <col min="2054" max="2054" width="7.140625" bestFit="1" customWidth="1"/>
    <col min="2056" max="2056" width="82.28515625" bestFit="1" customWidth="1"/>
    <col min="2305" max="2305" width="3.7109375" bestFit="1" customWidth="1"/>
    <col min="2306" max="2307" width="9.28515625" customWidth="1"/>
    <col min="2308" max="2308" width="0.85546875" customWidth="1"/>
    <col min="2309" max="2309" width="8" bestFit="1" customWidth="1"/>
    <col min="2310" max="2310" width="7.140625" bestFit="1" customWidth="1"/>
    <col min="2312" max="2312" width="82.28515625" bestFit="1" customWidth="1"/>
    <col min="2561" max="2561" width="3.7109375" bestFit="1" customWidth="1"/>
    <col min="2562" max="2563" width="9.28515625" customWidth="1"/>
    <col min="2564" max="2564" width="0.85546875" customWidth="1"/>
    <col min="2565" max="2565" width="8" bestFit="1" customWidth="1"/>
    <col min="2566" max="2566" width="7.140625" bestFit="1" customWidth="1"/>
    <col min="2568" max="2568" width="82.28515625" bestFit="1" customWidth="1"/>
    <col min="2817" max="2817" width="3.7109375" bestFit="1" customWidth="1"/>
    <col min="2818" max="2819" width="9.28515625" customWidth="1"/>
    <col min="2820" max="2820" width="0.85546875" customWidth="1"/>
    <col min="2821" max="2821" width="8" bestFit="1" customWidth="1"/>
    <col min="2822" max="2822" width="7.140625" bestFit="1" customWidth="1"/>
    <col min="2824" max="2824" width="82.28515625" bestFit="1" customWidth="1"/>
    <col min="3073" max="3073" width="3.7109375" bestFit="1" customWidth="1"/>
    <col min="3074" max="3075" width="9.28515625" customWidth="1"/>
    <col min="3076" max="3076" width="0.85546875" customWidth="1"/>
    <col min="3077" max="3077" width="8" bestFit="1" customWidth="1"/>
    <col min="3078" max="3078" width="7.140625" bestFit="1" customWidth="1"/>
    <col min="3080" max="3080" width="82.28515625" bestFit="1" customWidth="1"/>
    <col min="3329" max="3329" width="3.7109375" bestFit="1" customWidth="1"/>
    <col min="3330" max="3331" width="9.28515625" customWidth="1"/>
    <col min="3332" max="3332" width="0.85546875" customWidth="1"/>
    <col min="3333" max="3333" width="8" bestFit="1" customWidth="1"/>
    <col min="3334" max="3334" width="7.140625" bestFit="1" customWidth="1"/>
    <col min="3336" max="3336" width="82.28515625" bestFit="1" customWidth="1"/>
    <col min="3585" max="3585" width="3.7109375" bestFit="1" customWidth="1"/>
    <col min="3586" max="3587" width="9.28515625" customWidth="1"/>
    <col min="3588" max="3588" width="0.85546875" customWidth="1"/>
    <col min="3589" max="3589" width="8" bestFit="1" customWidth="1"/>
    <col min="3590" max="3590" width="7.140625" bestFit="1" customWidth="1"/>
    <col min="3592" max="3592" width="82.28515625" bestFit="1" customWidth="1"/>
    <col min="3841" max="3841" width="3.7109375" bestFit="1" customWidth="1"/>
    <col min="3842" max="3843" width="9.28515625" customWidth="1"/>
    <col min="3844" max="3844" width="0.85546875" customWidth="1"/>
    <col min="3845" max="3845" width="8" bestFit="1" customWidth="1"/>
    <col min="3846" max="3846" width="7.140625" bestFit="1" customWidth="1"/>
    <col min="3848" max="3848" width="82.28515625" bestFit="1" customWidth="1"/>
    <col min="4097" max="4097" width="3.7109375" bestFit="1" customWidth="1"/>
    <col min="4098" max="4099" width="9.28515625" customWidth="1"/>
    <col min="4100" max="4100" width="0.85546875" customWidth="1"/>
    <col min="4101" max="4101" width="8" bestFit="1" customWidth="1"/>
    <col min="4102" max="4102" width="7.140625" bestFit="1" customWidth="1"/>
    <col min="4104" max="4104" width="82.28515625" bestFit="1" customWidth="1"/>
    <col min="4353" max="4353" width="3.7109375" bestFit="1" customWidth="1"/>
    <col min="4354" max="4355" width="9.28515625" customWidth="1"/>
    <col min="4356" max="4356" width="0.85546875" customWidth="1"/>
    <col min="4357" max="4357" width="8" bestFit="1" customWidth="1"/>
    <col min="4358" max="4358" width="7.140625" bestFit="1" customWidth="1"/>
    <col min="4360" max="4360" width="82.28515625" bestFit="1" customWidth="1"/>
    <col min="4609" max="4609" width="3.7109375" bestFit="1" customWidth="1"/>
    <col min="4610" max="4611" width="9.28515625" customWidth="1"/>
    <col min="4612" max="4612" width="0.85546875" customWidth="1"/>
    <col min="4613" max="4613" width="8" bestFit="1" customWidth="1"/>
    <col min="4614" max="4614" width="7.140625" bestFit="1" customWidth="1"/>
    <col min="4616" max="4616" width="82.28515625" bestFit="1" customWidth="1"/>
    <col min="4865" max="4865" width="3.7109375" bestFit="1" customWidth="1"/>
    <col min="4866" max="4867" width="9.28515625" customWidth="1"/>
    <col min="4868" max="4868" width="0.85546875" customWidth="1"/>
    <col min="4869" max="4869" width="8" bestFit="1" customWidth="1"/>
    <col min="4870" max="4870" width="7.140625" bestFit="1" customWidth="1"/>
    <col min="4872" max="4872" width="82.28515625" bestFit="1" customWidth="1"/>
    <col min="5121" max="5121" width="3.7109375" bestFit="1" customWidth="1"/>
    <col min="5122" max="5123" width="9.28515625" customWidth="1"/>
    <col min="5124" max="5124" width="0.85546875" customWidth="1"/>
    <col min="5125" max="5125" width="8" bestFit="1" customWidth="1"/>
    <col min="5126" max="5126" width="7.140625" bestFit="1" customWidth="1"/>
    <col min="5128" max="5128" width="82.28515625" bestFit="1" customWidth="1"/>
    <col min="5377" max="5377" width="3.7109375" bestFit="1" customWidth="1"/>
    <col min="5378" max="5379" width="9.28515625" customWidth="1"/>
    <col min="5380" max="5380" width="0.85546875" customWidth="1"/>
    <col min="5381" max="5381" width="8" bestFit="1" customWidth="1"/>
    <col min="5382" max="5382" width="7.140625" bestFit="1" customWidth="1"/>
    <col min="5384" max="5384" width="82.28515625" bestFit="1" customWidth="1"/>
    <col min="5633" max="5633" width="3.7109375" bestFit="1" customWidth="1"/>
    <col min="5634" max="5635" width="9.28515625" customWidth="1"/>
    <col min="5636" max="5636" width="0.85546875" customWidth="1"/>
    <col min="5637" max="5637" width="8" bestFit="1" customWidth="1"/>
    <col min="5638" max="5638" width="7.140625" bestFit="1" customWidth="1"/>
    <col min="5640" max="5640" width="82.28515625" bestFit="1" customWidth="1"/>
    <col min="5889" max="5889" width="3.7109375" bestFit="1" customWidth="1"/>
    <col min="5890" max="5891" width="9.28515625" customWidth="1"/>
    <col min="5892" max="5892" width="0.85546875" customWidth="1"/>
    <col min="5893" max="5893" width="8" bestFit="1" customWidth="1"/>
    <col min="5894" max="5894" width="7.140625" bestFit="1" customWidth="1"/>
    <col min="5896" max="5896" width="82.28515625" bestFit="1" customWidth="1"/>
    <col min="6145" max="6145" width="3.7109375" bestFit="1" customWidth="1"/>
    <col min="6146" max="6147" width="9.28515625" customWidth="1"/>
    <col min="6148" max="6148" width="0.85546875" customWidth="1"/>
    <col min="6149" max="6149" width="8" bestFit="1" customWidth="1"/>
    <col min="6150" max="6150" width="7.140625" bestFit="1" customWidth="1"/>
    <col min="6152" max="6152" width="82.28515625" bestFit="1" customWidth="1"/>
    <col min="6401" max="6401" width="3.7109375" bestFit="1" customWidth="1"/>
    <col min="6402" max="6403" width="9.28515625" customWidth="1"/>
    <col min="6404" max="6404" width="0.85546875" customWidth="1"/>
    <col min="6405" max="6405" width="8" bestFit="1" customWidth="1"/>
    <col min="6406" max="6406" width="7.140625" bestFit="1" customWidth="1"/>
    <col min="6408" max="6408" width="82.28515625" bestFit="1" customWidth="1"/>
    <col min="6657" max="6657" width="3.7109375" bestFit="1" customWidth="1"/>
    <col min="6658" max="6659" width="9.28515625" customWidth="1"/>
    <col min="6660" max="6660" width="0.85546875" customWidth="1"/>
    <col min="6661" max="6661" width="8" bestFit="1" customWidth="1"/>
    <col min="6662" max="6662" width="7.140625" bestFit="1" customWidth="1"/>
    <col min="6664" max="6664" width="82.28515625" bestFit="1" customWidth="1"/>
    <col min="6913" max="6913" width="3.7109375" bestFit="1" customWidth="1"/>
    <col min="6914" max="6915" width="9.28515625" customWidth="1"/>
    <col min="6916" max="6916" width="0.85546875" customWidth="1"/>
    <col min="6917" max="6917" width="8" bestFit="1" customWidth="1"/>
    <col min="6918" max="6918" width="7.140625" bestFit="1" customWidth="1"/>
    <col min="6920" max="6920" width="82.28515625" bestFit="1" customWidth="1"/>
    <col min="7169" max="7169" width="3.7109375" bestFit="1" customWidth="1"/>
    <col min="7170" max="7171" width="9.28515625" customWidth="1"/>
    <col min="7172" max="7172" width="0.85546875" customWidth="1"/>
    <col min="7173" max="7173" width="8" bestFit="1" customWidth="1"/>
    <col min="7174" max="7174" width="7.140625" bestFit="1" customWidth="1"/>
    <col min="7176" max="7176" width="82.28515625" bestFit="1" customWidth="1"/>
    <col min="7425" max="7425" width="3.7109375" bestFit="1" customWidth="1"/>
    <col min="7426" max="7427" width="9.28515625" customWidth="1"/>
    <col min="7428" max="7428" width="0.85546875" customWidth="1"/>
    <col min="7429" max="7429" width="8" bestFit="1" customWidth="1"/>
    <col min="7430" max="7430" width="7.140625" bestFit="1" customWidth="1"/>
    <col min="7432" max="7432" width="82.28515625" bestFit="1" customWidth="1"/>
    <col min="7681" max="7681" width="3.7109375" bestFit="1" customWidth="1"/>
    <col min="7682" max="7683" width="9.28515625" customWidth="1"/>
    <col min="7684" max="7684" width="0.85546875" customWidth="1"/>
    <col min="7685" max="7685" width="8" bestFit="1" customWidth="1"/>
    <col min="7686" max="7686" width="7.140625" bestFit="1" customWidth="1"/>
    <col min="7688" max="7688" width="82.28515625" bestFit="1" customWidth="1"/>
    <col min="7937" max="7937" width="3.7109375" bestFit="1" customWidth="1"/>
    <col min="7938" max="7939" width="9.28515625" customWidth="1"/>
    <col min="7940" max="7940" width="0.85546875" customWidth="1"/>
    <col min="7941" max="7941" width="8" bestFit="1" customWidth="1"/>
    <col min="7942" max="7942" width="7.140625" bestFit="1" customWidth="1"/>
    <col min="7944" max="7944" width="82.28515625" bestFit="1" customWidth="1"/>
    <col min="8193" max="8193" width="3.7109375" bestFit="1" customWidth="1"/>
    <col min="8194" max="8195" width="9.28515625" customWidth="1"/>
    <col min="8196" max="8196" width="0.85546875" customWidth="1"/>
    <col min="8197" max="8197" width="8" bestFit="1" customWidth="1"/>
    <col min="8198" max="8198" width="7.140625" bestFit="1" customWidth="1"/>
    <col min="8200" max="8200" width="82.28515625" bestFit="1" customWidth="1"/>
    <col min="8449" max="8449" width="3.7109375" bestFit="1" customWidth="1"/>
    <col min="8450" max="8451" width="9.28515625" customWidth="1"/>
    <col min="8452" max="8452" width="0.85546875" customWidth="1"/>
    <col min="8453" max="8453" width="8" bestFit="1" customWidth="1"/>
    <col min="8454" max="8454" width="7.140625" bestFit="1" customWidth="1"/>
    <col min="8456" max="8456" width="82.28515625" bestFit="1" customWidth="1"/>
    <col min="8705" max="8705" width="3.7109375" bestFit="1" customWidth="1"/>
    <col min="8706" max="8707" width="9.28515625" customWidth="1"/>
    <col min="8708" max="8708" width="0.85546875" customWidth="1"/>
    <col min="8709" max="8709" width="8" bestFit="1" customWidth="1"/>
    <col min="8710" max="8710" width="7.140625" bestFit="1" customWidth="1"/>
    <col min="8712" max="8712" width="82.28515625" bestFit="1" customWidth="1"/>
    <col min="8961" max="8961" width="3.7109375" bestFit="1" customWidth="1"/>
    <col min="8962" max="8963" width="9.28515625" customWidth="1"/>
    <col min="8964" max="8964" width="0.85546875" customWidth="1"/>
    <col min="8965" max="8965" width="8" bestFit="1" customWidth="1"/>
    <col min="8966" max="8966" width="7.140625" bestFit="1" customWidth="1"/>
    <col min="8968" max="8968" width="82.28515625" bestFit="1" customWidth="1"/>
    <col min="9217" max="9217" width="3.7109375" bestFit="1" customWidth="1"/>
    <col min="9218" max="9219" width="9.28515625" customWidth="1"/>
    <col min="9220" max="9220" width="0.85546875" customWidth="1"/>
    <col min="9221" max="9221" width="8" bestFit="1" customWidth="1"/>
    <col min="9222" max="9222" width="7.140625" bestFit="1" customWidth="1"/>
    <col min="9224" max="9224" width="82.28515625" bestFit="1" customWidth="1"/>
    <col min="9473" max="9473" width="3.7109375" bestFit="1" customWidth="1"/>
    <col min="9474" max="9475" width="9.28515625" customWidth="1"/>
    <col min="9476" max="9476" width="0.85546875" customWidth="1"/>
    <col min="9477" max="9477" width="8" bestFit="1" customWidth="1"/>
    <col min="9478" max="9478" width="7.140625" bestFit="1" customWidth="1"/>
    <col min="9480" max="9480" width="82.28515625" bestFit="1" customWidth="1"/>
    <col min="9729" max="9729" width="3.7109375" bestFit="1" customWidth="1"/>
    <col min="9730" max="9731" width="9.28515625" customWidth="1"/>
    <col min="9732" max="9732" width="0.85546875" customWidth="1"/>
    <col min="9733" max="9733" width="8" bestFit="1" customWidth="1"/>
    <col min="9734" max="9734" width="7.140625" bestFit="1" customWidth="1"/>
    <col min="9736" max="9736" width="82.28515625" bestFit="1" customWidth="1"/>
    <col min="9985" max="9985" width="3.7109375" bestFit="1" customWidth="1"/>
    <col min="9986" max="9987" width="9.28515625" customWidth="1"/>
    <col min="9988" max="9988" width="0.85546875" customWidth="1"/>
    <col min="9989" max="9989" width="8" bestFit="1" customWidth="1"/>
    <col min="9990" max="9990" width="7.140625" bestFit="1" customWidth="1"/>
    <col min="9992" max="9992" width="82.28515625" bestFit="1" customWidth="1"/>
    <col min="10241" max="10241" width="3.7109375" bestFit="1" customWidth="1"/>
    <col min="10242" max="10243" width="9.28515625" customWidth="1"/>
    <col min="10244" max="10244" width="0.85546875" customWidth="1"/>
    <col min="10245" max="10245" width="8" bestFit="1" customWidth="1"/>
    <col min="10246" max="10246" width="7.140625" bestFit="1" customWidth="1"/>
    <col min="10248" max="10248" width="82.28515625" bestFit="1" customWidth="1"/>
    <col min="10497" max="10497" width="3.7109375" bestFit="1" customWidth="1"/>
    <col min="10498" max="10499" width="9.28515625" customWidth="1"/>
    <col min="10500" max="10500" width="0.85546875" customWidth="1"/>
    <col min="10501" max="10501" width="8" bestFit="1" customWidth="1"/>
    <col min="10502" max="10502" width="7.140625" bestFit="1" customWidth="1"/>
    <col min="10504" max="10504" width="82.28515625" bestFit="1" customWidth="1"/>
    <col min="10753" max="10753" width="3.7109375" bestFit="1" customWidth="1"/>
    <col min="10754" max="10755" width="9.28515625" customWidth="1"/>
    <col min="10756" max="10756" width="0.85546875" customWidth="1"/>
    <col min="10757" max="10757" width="8" bestFit="1" customWidth="1"/>
    <col min="10758" max="10758" width="7.140625" bestFit="1" customWidth="1"/>
    <col min="10760" max="10760" width="82.28515625" bestFit="1" customWidth="1"/>
    <col min="11009" max="11009" width="3.7109375" bestFit="1" customWidth="1"/>
    <col min="11010" max="11011" width="9.28515625" customWidth="1"/>
    <col min="11012" max="11012" width="0.85546875" customWidth="1"/>
    <col min="11013" max="11013" width="8" bestFit="1" customWidth="1"/>
    <col min="11014" max="11014" width="7.140625" bestFit="1" customWidth="1"/>
    <col min="11016" max="11016" width="82.28515625" bestFit="1" customWidth="1"/>
    <col min="11265" max="11265" width="3.7109375" bestFit="1" customWidth="1"/>
    <col min="11266" max="11267" width="9.28515625" customWidth="1"/>
    <col min="11268" max="11268" width="0.85546875" customWidth="1"/>
    <col min="11269" max="11269" width="8" bestFit="1" customWidth="1"/>
    <col min="11270" max="11270" width="7.140625" bestFit="1" customWidth="1"/>
    <col min="11272" max="11272" width="82.28515625" bestFit="1" customWidth="1"/>
    <col min="11521" max="11521" width="3.7109375" bestFit="1" customWidth="1"/>
    <col min="11522" max="11523" width="9.28515625" customWidth="1"/>
    <col min="11524" max="11524" width="0.85546875" customWidth="1"/>
    <col min="11525" max="11525" width="8" bestFit="1" customWidth="1"/>
    <col min="11526" max="11526" width="7.140625" bestFit="1" customWidth="1"/>
    <col min="11528" max="11528" width="82.28515625" bestFit="1" customWidth="1"/>
    <col min="11777" max="11777" width="3.7109375" bestFit="1" customWidth="1"/>
    <col min="11778" max="11779" width="9.28515625" customWidth="1"/>
    <col min="11780" max="11780" width="0.85546875" customWidth="1"/>
    <col min="11781" max="11781" width="8" bestFit="1" customWidth="1"/>
    <col min="11782" max="11782" width="7.140625" bestFit="1" customWidth="1"/>
    <col min="11784" max="11784" width="82.28515625" bestFit="1" customWidth="1"/>
    <col min="12033" max="12033" width="3.7109375" bestFit="1" customWidth="1"/>
    <col min="12034" max="12035" width="9.28515625" customWidth="1"/>
    <col min="12036" max="12036" width="0.85546875" customWidth="1"/>
    <col min="12037" max="12037" width="8" bestFit="1" customWidth="1"/>
    <col min="12038" max="12038" width="7.140625" bestFit="1" customWidth="1"/>
    <col min="12040" max="12040" width="82.28515625" bestFit="1" customWidth="1"/>
    <col min="12289" max="12289" width="3.7109375" bestFit="1" customWidth="1"/>
    <col min="12290" max="12291" width="9.28515625" customWidth="1"/>
    <col min="12292" max="12292" width="0.85546875" customWidth="1"/>
    <col min="12293" max="12293" width="8" bestFit="1" customWidth="1"/>
    <col min="12294" max="12294" width="7.140625" bestFit="1" customWidth="1"/>
    <col min="12296" max="12296" width="82.28515625" bestFit="1" customWidth="1"/>
    <col min="12545" max="12545" width="3.7109375" bestFit="1" customWidth="1"/>
    <col min="12546" max="12547" width="9.28515625" customWidth="1"/>
    <col min="12548" max="12548" width="0.85546875" customWidth="1"/>
    <col min="12549" max="12549" width="8" bestFit="1" customWidth="1"/>
    <col min="12550" max="12550" width="7.140625" bestFit="1" customWidth="1"/>
    <col min="12552" max="12552" width="82.28515625" bestFit="1" customWidth="1"/>
    <col min="12801" max="12801" width="3.7109375" bestFit="1" customWidth="1"/>
    <col min="12802" max="12803" width="9.28515625" customWidth="1"/>
    <col min="12804" max="12804" width="0.85546875" customWidth="1"/>
    <col min="12805" max="12805" width="8" bestFit="1" customWidth="1"/>
    <col min="12806" max="12806" width="7.140625" bestFit="1" customWidth="1"/>
    <col min="12808" max="12808" width="82.28515625" bestFit="1" customWidth="1"/>
    <col min="13057" max="13057" width="3.7109375" bestFit="1" customWidth="1"/>
    <col min="13058" max="13059" width="9.28515625" customWidth="1"/>
    <col min="13060" max="13060" width="0.85546875" customWidth="1"/>
    <col min="13061" max="13061" width="8" bestFit="1" customWidth="1"/>
    <col min="13062" max="13062" width="7.140625" bestFit="1" customWidth="1"/>
    <col min="13064" max="13064" width="82.28515625" bestFit="1" customWidth="1"/>
    <col min="13313" max="13313" width="3.7109375" bestFit="1" customWidth="1"/>
    <col min="13314" max="13315" width="9.28515625" customWidth="1"/>
    <col min="13316" max="13316" width="0.85546875" customWidth="1"/>
    <col min="13317" max="13317" width="8" bestFit="1" customWidth="1"/>
    <col min="13318" max="13318" width="7.140625" bestFit="1" customWidth="1"/>
    <col min="13320" max="13320" width="82.28515625" bestFit="1" customWidth="1"/>
    <col min="13569" max="13569" width="3.7109375" bestFit="1" customWidth="1"/>
    <col min="13570" max="13571" width="9.28515625" customWidth="1"/>
    <col min="13572" max="13572" width="0.85546875" customWidth="1"/>
    <col min="13573" max="13573" width="8" bestFit="1" customWidth="1"/>
    <col min="13574" max="13574" width="7.140625" bestFit="1" customWidth="1"/>
    <col min="13576" max="13576" width="82.28515625" bestFit="1" customWidth="1"/>
    <col min="13825" max="13825" width="3.7109375" bestFit="1" customWidth="1"/>
    <col min="13826" max="13827" width="9.28515625" customWidth="1"/>
    <col min="13828" max="13828" width="0.85546875" customWidth="1"/>
    <col min="13829" max="13829" width="8" bestFit="1" customWidth="1"/>
    <col min="13830" max="13830" width="7.140625" bestFit="1" customWidth="1"/>
    <col min="13832" max="13832" width="82.28515625" bestFit="1" customWidth="1"/>
    <col min="14081" max="14081" width="3.7109375" bestFit="1" customWidth="1"/>
    <col min="14082" max="14083" width="9.28515625" customWidth="1"/>
    <col min="14084" max="14084" width="0.85546875" customWidth="1"/>
    <col min="14085" max="14085" width="8" bestFit="1" customWidth="1"/>
    <col min="14086" max="14086" width="7.140625" bestFit="1" customWidth="1"/>
    <col min="14088" max="14088" width="82.28515625" bestFit="1" customWidth="1"/>
    <col min="14337" max="14337" width="3.7109375" bestFit="1" customWidth="1"/>
    <col min="14338" max="14339" width="9.28515625" customWidth="1"/>
    <col min="14340" max="14340" width="0.85546875" customWidth="1"/>
    <col min="14341" max="14341" width="8" bestFit="1" customWidth="1"/>
    <col min="14342" max="14342" width="7.140625" bestFit="1" customWidth="1"/>
    <col min="14344" max="14344" width="82.28515625" bestFit="1" customWidth="1"/>
    <col min="14593" max="14593" width="3.7109375" bestFit="1" customWidth="1"/>
    <col min="14594" max="14595" width="9.28515625" customWidth="1"/>
    <col min="14596" max="14596" width="0.85546875" customWidth="1"/>
    <col min="14597" max="14597" width="8" bestFit="1" customWidth="1"/>
    <col min="14598" max="14598" width="7.140625" bestFit="1" customWidth="1"/>
    <col min="14600" max="14600" width="82.28515625" bestFit="1" customWidth="1"/>
    <col min="14849" max="14849" width="3.7109375" bestFit="1" customWidth="1"/>
    <col min="14850" max="14851" width="9.28515625" customWidth="1"/>
    <col min="14852" max="14852" width="0.85546875" customWidth="1"/>
    <col min="14853" max="14853" width="8" bestFit="1" customWidth="1"/>
    <col min="14854" max="14854" width="7.140625" bestFit="1" customWidth="1"/>
    <col min="14856" max="14856" width="82.28515625" bestFit="1" customWidth="1"/>
    <col min="15105" max="15105" width="3.7109375" bestFit="1" customWidth="1"/>
    <col min="15106" max="15107" width="9.28515625" customWidth="1"/>
    <col min="15108" max="15108" width="0.85546875" customWidth="1"/>
    <col min="15109" max="15109" width="8" bestFit="1" customWidth="1"/>
    <col min="15110" max="15110" width="7.140625" bestFit="1" customWidth="1"/>
    <col min="15112" max="15112" width="82.28515625" bestFit="1" customWidth="1"/>
    <col min="15361" max="15361" width="3.7109375" bestFit="1" customWidth="1"/>
    <col min="15362" max="15363" width="9.28515625" customWidth="1"/>
    <col min="15364" max="15364" width="0.85546875" customWidth="1"/>
    <col min="15365" max="15365" width="8" bestFit="1" customWidth="1"/>
    <col min="15366" max="15366" width="7.140625" bestFit="1" customWidth="1"/>
    <col min="15368" max="15368" width="82.28515625" bestFit="1" customWidth="1"/>
    <col min="15617" max="15617" width="3.7109375" bestFit="1" customWidth="1"/>
    <col min="15618" max="15619" width="9.28515625" customWidth="1"/>
    <col min="15620" max="15620" width="0.85546875" customWidth="1"/>
    <col min="15621" max="15621" width="8" bestFit="1" customWidth="1"/>
    <col min="15622" max="15622" width="7.140625" bestFit="1" customWidth="1"/>
    <col min="15624" max="15624" width="82.28515625" bestFit="1" customWidth="1"/>
    <col min="15873" max="15873" width="3.7109375" bestFit="1" customWidth="1"/>
    <col min="15874" max="15875" width="9.28515625" customWidth="1"/>
    <col min="15876" max="15876" width="0.85546875" customWidth="1"/>
    <col min="15877" max="15877" width="8" bestFit="1" customWidth="1"/>
    <col min="15878" max="15878" width="7.140625" bestFit="1" customWidth="1"/>
    <col min="15880" max="15880" width="82.28515625" bestFit="1" customWidth="1"/>
    <col min="16129" max="16129" width="3.7109375" bestFit="1" customWidth="1"/>
    <col min="16130" max="16131" width="9.28515625" customWidth="1"/>
    <col min="16132" max="16132" width="0.85546875" customWidth="1"/>
    <col min="16133" max="16133" width="8" bestFit="1" customWidth="1"/>
    <col min="16134" max="16134" width="7.140625" bestFit="1" customWidth="1"/>
    <col min="16136" max="16136" width="82.28515625" bestFit="1" customWidth="1"/>
  </cols>
  <sheetData>
    <row r="2" spans="2:8" x14ac:dyDescent="0.25">
      <c r="B2" s="6" t="s">
        <v>26</v>
      </c>
      <c r="C2" s="6" t="s">
        <v>27</v>
      </c>
      <c r="E2" s="6"/>
      <c r="F2" s="6" t="s">
        <v>28</v>
      </c>
      <c r="G2" s="7">
        <f>COUNTIF(B3:B15,F2)</f>
        <v>5</v>
      </c>
      <c r="H2" s="11" t="str">
        <f>"Count "&amp;F2&amp;" not case sensitive"</f>
        <v>Count Apples not case sensitive</v>
      </c>
    </row>
    <row r="3" spans="2:8" x14ac:dyDescent="0.25">
      <c r="B3" s="1" t="s">
        <v>29</v>
      </c>
      <c r="C3" s="1">
        <v>32</v>
      </c>
      <c r="E3" s="6"/>
      <c r="F3" s="6" t="s">
        <v>29</v>
      </c>
      <c r="G3" s="7">
        <f>COUNTIF(B3:B15,F3)</f>
        <v>5</v>
      </c>
      <c r="H3" s="11" t="str">
        <f>"Count "&amp;F3&amp;" not case sensitive"</f>
        <v>Count apples not case sensitive</v>
      </c>
    </row>
    <row r="4" spans="2:8" x14ac:dyDescent="0.25">
      <c r="B4" s="1" t="s">
        <v>30</v>
      </c>
      <c r="C4" s="1">
        <v>54</v>
      </c>
      <c r="E4" s="6"/>
      <c r="F4" s="6" t="s">
        <v>28</v>
      </c>
      <c r="G4" s="7">
        <f t="array" ref="G4">SUM(EXACT(B3:B15,F4)*1)</f>
        <v>3</v>
      </c>
      <c r="H4" s="11" t="str">
        <f>"Count "&amp;F4&amp;" case sensitive"</f>
        <v>Count Apples case sensitive</v>
      </c>
    </row>
    <row r="5" spans="2:8" x14ac:dyDescent="0.25">
      <c r="B5" s="1" t="s">
        <v>31</v>
      </c>
      <c r="C5" s="1">
        <v>75</v>
      </c>
      <c r="E5" s="6" t="s">
        <v>32</v>
      </c>
      <c r="F5" s="6" t="s">
        <v>29</v>
      </c>
      <c r="G5" s="7">
        <f>COUNTIF(B3:B15,E5)+COUNTIF(B3:B15,F5)</f>
        <v>6</v>
      </c>
      <c r="H5" s="11" t="str">
        <f>"Count "&amp;" "&amp;E5&amp;" "&amp;F5&amp;" not case sensitive"</f>
        <v>Count  oranges apples not case sensitive</v>
      </c>
    </row>
    <row r="6" spans="2:8" x14ac:dyDescent="0.25">
      <c r="B6" s="1" t="s">
        <v>28</v>
      </c>
      <c r="C6" s="1">
        <v>86</v>
      </c>
      <c r="E6" s="6"/>
      <c r="F6" s="6">
        <v>50</v>
      </c>
      <c r="G6" s="7">
        <f>COUNTIF(C3:C15,F6)</f>
        <v>0</v>
      </c>
      <c r="H6" s="11" t="s">
        <v>33</v>
      </c>
    </row>
    <row r="7" spans="2:8" x14ac:dyDescent="0.25">
      <c r="B7" s="1" t="s">
        <v>29</v>
      </c>
      <c r="C7" s="1">
        <v>100</v>
      </c>
      <c r="E7" s="6"/>
      <c r="F7" s="6" t="s">
        <v>34</v>
      </c>
      <c r="G7" s="7">
        <f>COUNTIF(C3:C15,F7)</f>
        <v>2</v>
      </c>
      <c r="H7" s="11" t="s">
        <v>35</v>
      </c>
    </row>
    <row r="8" spans="2:8" x14ac:dyDescent="0.25">
      <c r="B8" s="1"/>
      <c r="C8" s="1">
        <v>57</v>
      </c>
      <c r="E8" s="6"/>
      <c r="F8" s="6">
        <v>75</v>
      </c>
      <c r="G8" s="7">
        <f>COUNTIF(C3:C15,"&gt;"&amp;F8)</f>
        <v>2</v>
      </c>
      <c r="H8" s="11" t="s">
        <v>36</v>
      </c>
    </row>
    <row r="9" spans="2:8" x14ac:dyDescent="0.25">
      <c r="B9" s="1"/>
      <c r="C9" s="1" t="b">
        <v>1</v>
      </c>
      <c r="E9" s="6"/>
      <c r="F9" s="6">
        <v>75</v>
      </c>
      <c r="G9" s="7">
        <f>COUNTIF(C3:C15,"&gt;75")</f>
        <v>2</v>
      </c>
      <c r="H9" s="11" t="s">
        <v>37</v>
      </c>
    </row>
    <row r="10" spans="2:8" x14ac:dyDescent="0.25">
      <c r="B10" s="1" t="s">
        <v>28</v>
      </c>
      <c r="C10" s="1" t="e">
        <f>1/0</f>
        <v>#DIV/0!</v>
      </c>
      <c r="E10" s="6"/>
      <c r="F10" s="6" t="s">
        <v>38</v>
      </c>
      <c r="G10" s="7">
        <f>COUNTIF(C3:C15,F10)</f>
        <v>12</v>
      </c>
      <c r="H10" s="11" t="s">
        <v>39</v>
      </c>
    </row>
    <row r="11" spans="2:8" x14ac:dyDescent="0.25">
      <c r="B11" s="1" t="s">
        <v>32</v>
      </c>
      <c r="C11" s="1" t="s">
        <v>40</v>
      </c>
      <c r="E11" s="6" t="s">
        <v>41</v>
      </c>
      <c r="F11" s="6" t="s">
        <v>42</v>
      </c>
      <c r="G11" s="7">
        <f>COUNTIF(C3:C15,F11)-COUNTIF(C3:C15,E11)</f>
        <v>3</v>
      </c>
      <c r="H11" s="11" t="s">
        <v>43</v>
      </c>
    </row>
    <row r="12" spans="2:8" x14ac:dyDescent="0.25">
      <c r="B12" s="1" t="s">
        <v>31</v>
      </c>
      <c r="C12" s="1" t="s">
        <v>44</v>
      </c>
      <c r="E12" s="6"/>
      <c r="F12" s="6" t="s">
        <v>45</v>
      </c>
      <c r="G12" s="7">
        <f>COUNTIF(B3:B15,F12)</f>
        <v>8</v>
      </c>
      <c r="H12" s="11" t="s">
        <v>46</v>
      </c>
    </row>
    <row r="13" spans="2:8" x14ac:dyDescent="0.25">
      <c r="B13" s="1" t="s">
        <v>47</v>
      </c>
      <c r="C13" s="1" t="s">
        <v>48</v>
      </c>
      <c r="E13" s="6"/>
      <c r="F13" s="6" t="s">
        <v>45</v>
      </c>
      <c r="G13" s="7">
        <f>COUNTIF(B3:B15,"*es")</f>
        <v>8</v>
      </c>
      <c r="H13" s="11" t="s">
        <v>49</v>
      </c>
    </row>
    <row r="14" spans="2:8" x14ac:dyDescent="0.25">
      <c r="B14" s="1"/>
      <c r="C14" s="1"/>
      <c r="E14" s="6"/>
      <c r="F14" s="6" t="s">
        <v>50</v>
      </c>
      <c r="G14" s="7">
        <f>COUNTIF(B3:B15,F14)</f>
        <v>10</v>
      </c>
      <c r="H14" s="11" t="s">
        <v>51</v>
      </c>
    </row>
    <row r="15" spans="2:8" x14ac:dyDescent="0.25">
      <c r="B15" s="1" t="s">
        <v>28</v>
      </c>
      <c r="C15" s="1" t="s">
        <v>48</v>
      </c>
      <c r="E15" s="6"/>
      <c r="F15" s="6" t="s">
        <v>50</v>
      </c>
      <c r="G15" s="7">
        <f>COUNTIF(B3:B15,"*")</f>
        <v>10</v>
      </c>
      <c r="H15" s="11" t="s">
        <v>52</v>
      </c>
    </row>
    <row r="16" spans="2:8" x14ac:dyDescent="0.25">
      <c r="E16" s="6"/>
      <c r="F16" s="6" t="s">
        <v>53</v>
      </c>
      <c r="G16" s="7">
        <f>COUNTIF(C11:C15,F16)/ROWS(C11:C15)</f>
        <v>0.4</v>
      </c>
      <c r="H16" s="11" t="s">
        <v>54</v>
      </c>
    </row>
    <row r="17" spans="5:8" x14ac:dyDescent="0.25">
      <c r="E17" s="6"/>
      <c r="F17" s="6" t="s">
        <v>55</v>
      </c>
      <c r="G17" s="7">
        <f>COUNTIF(C11:C15,F17)/COUNTA(C11:C15)</f>
        <v>0.5</v>
      </c>
      <c r="H17" s="11" t="s">
        <v>56</v>
      </c>
    </row>
    <row r="18" spans="5:8" x14ac:dyDescent="0.25">
      <c r="E18" s="6"/>
      <c r="F18" s="6" t="s">
        <v>57</v>
      </c>
      <c r="G18" s="7">
        <f>COUNTIF(B3:B15,F18)</f>
        <v>3</v>
      </c>
      <c r="H18" s="11" t="s">
        <v>58</v>
      </c>
    </row>
    <row r="19" spans="5:8" x14ac:dyDescent="0.25">
      <c r="E19" s="6"/>
      <c r="F19" s="6" t="s">
        <v>57</v>
      </c>
      <c r="G19" s="7">
        <f>COUNTIF(B3:B15,"&lt;&gt;*")</f>
        <v>3</v>
      </c>
      <c r="H19" s="11" t="s">
        <v>59</v>
      </c>
    </row>
    <row r="20" spans="5:8" x14ac:dyDescent="0.25">
      <c r="E20" s="6"/>
      <c r="F20" s="6" t="s">
        <v>60</v>
      </c>
      <c r="G20" s="7">
        <f>COUNTBLANK(B3:C15)</f>
        <v>4</v>
      </c>
      <c r="H20" s="11" t="s">
        <v>61</v>
      </c>
    </row>
    <row r="21" spans="5:8" x14ac:dyDescent="0.25">
      <c r="E21" s="6"/>
      <c r="F21" s="6"/>
      <c r="G21" s="7">
        <f>COUNT(B3:C15)</f>
        <v>6</v>
      </c>
      <c r="H21" s="11" t="s">
        <v>62</v>
      </c>
    </row>
    <row r="22" spans="5:8" x14ac:dyDescent="0.25">
      <c r="E22" s="6"/>
      <c r="F22" s="6"/>
      <c r="G22" s="7">
        <f>COUNTA(B3:C15)</f>
        <v>22</v>
      </c>
      <c r="H22" s="11" t="s">
        <v>63</v>
      </c>
    </row>
  </sheetData>
  <conditionalFormatting sqref="B3:C15">
    <cfRule type="expression" dxfId="0" priority="1" stopIfTrue="1">
      <formula>MOD(ROW(),2)</formula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&amp; Calculations</vt:lpstr>
      <vt:lpstr>SOLVED</vt:lpstr>
      <vt:lpstr>countif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2021-07-05T07:43:02Z</dcterms:created>
  <dcterms:modified xsi:type="dcterms:W3CDTF">2021-08-09T11:47:20Z</dcterms:modified>
</cp:coreProperties>
</file>