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cimal Point Analytics\BI Team\Excel\"/>
    </mc:Choice>
  </mc:AlternateContent>
  <xr:revisionPtr revIDLastSave="0" documentId="13_ncr:1_{011139D2-D605-44DA-BB4B-0358D7642CED}" xr6:coauthVersionLast="47" xr6:coauthVersionMax="47" xr10:uidLastSave="{00000000-0000-0000-0000-000000000000}"/>
  <bookViews>
    <workbookView xWindow="-108" yWindow="-108" windowWidth="23256" windowHeight="12456" xr2:uid="{BA47DA72-3439-45DC-B552-CBDF794C11FF}"/>
  </bookViews>
  <sheets>
    <sheet name="Advanced Level" sheetId="1" r:id="rId1"/>
    <sheet name="Xlookup" sheetId="2" r:id="rId2"/>
    <sheet name="SUBSTITUTE" sheetId="3" r:id="rId3"/>
    <sheet name="FILTER + SHORT" sheetId="4" r:id="rId4"/>
    <sheet name="Text Join" sheetId="5" r:id="rId5"/>
    <sheet name="LEFT+RIGHT+MI" sheetId="7" r:id="rId6"/>
    <sheet name="Unique" sheetId="8" r:id="rId7"/>
    <sheet name="Upper+Lower+Proper+Le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F3" i="9"/>
  <c r="E3" i="9"/>
  <c r="D3" i="9"/>
  <c r="G6" i="7"/>
  <c r="G7" i="7"/>
  <c r="G8" i="7"/>
  <c r="G9" i="7"/>
  <c r="G5" i="7"/>
  <c r="F6" i="7"/>
  <c r="F7" i="7"/>
  <c r="F8" i="7"/>
  <c r="F9" i="7"/>
  <c r="F5" i="7"/>
  <c r="E6" i="7"/>
  <c r="E7" i="7"/>
  <c r="E8" i="7"/>
  <c r="E9" i="7"/>
  <c r="E5" i="7"/>
  <c r="G6" i="5"/>
  <c r="G7" i="5"/>
  <c r="G5" i="5"/>
  <c r="C6" i="3"/>
  <c r="C7" i="3"/>
  <c r="C8" i="3"/>
  <c r="C9" i="3"/>
  <c r="C5" i="3"/>
</calcChain>
</file>

<file path=xl/sharedStrings.xml><?xml version="1.0" encoding="utf-8"?>
<sst xmlns="http://schemas.openxmlformats.org/spreadsheetml/2006/main" count="914" uniqueCount="313">
  <si>
    <t>Advance Level</t>
  </si>
  <si>
    <t>XLOOKUP</t>
  </si>
  <si>
    <t xml:space="preserve">SUBSTITUTE </t>
  </si>
  <si>
    <t>FILTER</t>
  </si>
  <si>
    <t>SORT</t>
  </si>
  <si>
    <t>Text Join</t>
  </si>
  <si>
    <t>LEFT</t>
  </si>
  <si>
    <t>RIGHT</t>
  </si>
  <si>
    <t>MID</t>
  </si>
  <si>
    <t>SUMPRODUCT</t>
  </si>
  <si>
    <t>Unique</t>
  </si>
  <si>
    <t>Proper</t>
  </si>
  <si>
    <t>FIND</t>
  </si>
  <si>
    <t>LEN</t>
  </si>
  <si>
    <t>Employee</t>
  </si>
  <si>
    <t>Yearly Salary</t>
  </si>
  <si>
    <t>Gary Miller</t>
  </si>
  <si>
    <t>James Willard</t>
  </si>
  <si>
    <t>Richard Elliot</t>
  </si>
  <si>
    <t>Robert Spear</t>
  </si>
  <si>
    <t>Roger Mun</t>
  </si>
  <si>
    <t>Paul Garza</t>
  </si>
  <si>
    <t>Robert Marquez</t>
  </si>
  <si>
    <t>Natalie Porter</t>
  </si>
  <si>
    <t>Kim West</t>
  </si>
  <si>
    <t>Stevie Bridge</t>
  </si>
  <si>
    <t>Andre Cooper</t>
  </si>
  <si>
    <t>Paul Wells</t>
  </si>
  <si>
    <t>Robert Musser</t>
  </si>
  <si>
    <t>Daniel Garrett</t>
  </si>
  <si>
    <t>Ann Withers</t>
  </si>
  <si>
    <t>Paul Hill</t>
  </si>
  <si>
    <t>Corinna Schmidt</t>
  </si>
  <si>
    <t>Ewan Thompson</t>
  </si>
  <si>
    <t>EmployeID</t>
  </si>
  <si>
    <t>Bonus %</t>
  </si>
  <si>
    <t>Employee Name</t>
  </si>
  <si>
    <t>ID7</t>
  </si>
  <si>
    <t>ID20</t>
  </si>
  <si>
    <t>ID25</t>
  </si>
  <si>
    <t>ID26</t>
  </si>
  <si>
    <t>Robert Richardson</t>
  </si>
  <si>
    <t>ID21</t>
  </si>
  <si>
    <t>Maria Tot</t>
  </si>
  <si>
    <t>ID4</t>
  </si>
  <si>
    <t>ID10</t>
  </si>
  <si>
    <t>Brigitte Bond</t>
  </si>
  <si>
    <t>ID8</t>
  </si>
  <si>
    <t>ID9</t>
  </si>
  <si>
    <t>Peter Ramsy</t>
  </si>
  <si>
    <t>ID1</t>
  </si>
  <si>
    <t>Crystal Doyle</t>
  </si>
  <si>
    <t>ID11</t>
  </si>
  <si>
    <t>Dan Ziegler</t>
  </si>
  <si>
    <t>ID16</t>
  </si>
  <si>
    <t>ID29</t>
  </si>
  <si>
    <t>ID27</t>
  </si>
  <si>
    <t>Mike Saban</t>
  </si>
  <si>
    <t>ID15</t>
  </si>
  <si>
    <t>Betina Bauer</t>
  </si>
  <si>
    <t>ID12</t>
  </si>
  <si>
    <t>ID19</t>
  </si>
  <si>
    <t>ID24</t>
  </si>
  <si>
    <t>ID3</t>
  </si>
  <si>
    <t>ID14</t>
  </si>
  <si>
    <t>ID22</t>
  </si>
  <si>
    <t>ID13</t>
  </si>
  <si>
    <t>ID5</t>
  </si>
  <si>
    <t>Walter Miller</t>
  </si>
  <si>
    <t>ID17</t>
  </si>
  <si>
    <t>Wolfgang Ramjac</t>
  </si>
  <si>
    <t>ID31</t>
  </si>
  <si>
    <t>Lukas Hofer</t>
  </si>
  <si>
    <t>Bonus</t>
  </si>
  <si>
    <t>Substitute</t>
  </si>
  <si>
    <t>Gary-Miller</t>
  </si>
  <si>
    <t>James-Willard</t>
  </si>
  <si>
    <t>Richard-Elliot</t>
  </si>
  <si>
    <t>Robert-Spear</t>
  </si>
  <si>
    <t>Roger-Mun</t>
  </si>
  <si>
    <t>Region</t>
  </si>
  <si>
    <t>Country</t>
  </si>
  <si>
    <t>Item Type</t>
  </si>
  <si>
    <t>Rep Name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</si>
  <si>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</si>
  <si>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</si>
  <si>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</si>
  <si>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</si>
  <si>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</si>
  <si>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</si>
  <si>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</si>
  <si>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</si>
  <si>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</si>
  <si>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</si>
  <si>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</si>
  <si>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Order_Year</t>
  </si>
  <si>
    <t>Order_Month</t>
  </si>
  <si>
    <t>Middle East and North Africa</t>
  </si>
  <si>
    <t>Libya</t>
  </si>
  <si>
    <t>Cosmetics</t>
  </si>
  <si>
    <t>Lauren Marshall</t>
  </si>
  <si>
    <t>Offline</t>
  </si>
  <si>
    <t>M</t>
  </si>
  <si>
    <t>North America</t>
  </si>
  <si>
    <t>Canada</t>
  </si>
  <si>
    <t>Vegetables</t>
  </si>
  <si>
    <t>Evan Vaughan</t>
  </si>
  <si>
    <t>Online</t>
  </si>
  <si>
    <t>Baby Food</t>
  </si>
  <si>
    <t>Sean Glover</t>
  </si>
  <si>
    <t>C</t>
  </si>
  <si>
    <t>Asia</t>
  </si>
  <si>
    <t>Japan</t>
  </si>
  <si>
    <t>Cereal</t>
  </si>
  <si>
    <t>Amy Hemmings</t>
  </si>
  <si>
    <t>Sub-Saharan Africa</t>
  </si>
  <si>
    <t>Chad</t>
  </si>
  <si>
    <t>Fruits</t>
  </si>
  <si>
    <t>Jack MacLeod</t>
  </si>
  <si>
    <t>H</t>
  </si>
  <si>
    <t>Europe</t>
  </si>
  <si>
    <t>Armenia</t>
  </si>
  <si>
    <t>Piers MacLeod</t>
  </si>
  <si>
    <t>Eritrea</t>
  </si>
  <si>
    <t>Diana Black</t>
  </si>
  <si>
    <t>Montenegro</t>
  </si>
  <si>
    <t>Clothes</t>
  </si>
  <si>
    <t>Liam Wilkins</t>
  </si>
  <si>
    <t>Central America and the Caribbean</t>
  </si>
  <si>
    <t>Jamaica</t>
  </si>
  <si>
    <t>Justin Scott</t>
  </si>
  <si>
    <t>Australia and Oceania</t>
  </si>
  <si>
    <t>Fiji</t>
  </si>
  <si>
    <t>Trevor Hemmings</t>
  </si>
  <si>
    <t>Togo</t>
  </si>
  <si>
    <t>Sam King</t>
  </si>
  <si>
    <t>Snacks</t>
  </si>
  <si>
    <t>Karen Clark</t>
  </si>
  <si>
    <t>Greece</t>
  </si>
  <si>
    <t>Household</t>
  </si>
  <si>
    <t>Molly Jackson</t>
  </si>
  <si>
    <t>Sudan</t>
  </si>
  <si>
    <t>Irene Hill</t>
  </si>
  <si>
    <t>Maldives</t>
  </si>
  <si>
    <t>Katherine Scott</t>
  </si>
  <si>
    <t>L</t>
  </si>
  <si>
    <t>Robert Davies</t>
  </si>
  <si>
    <t>Estonia</t>
  </si>
  <si>
    <t>Office Supplies</t>
  </si>
  <si>
    <t>Nicholas McLean</t>
  </si>
  <si>
    <t>Greenland</t>
  </si>
  <si>
    <t>Beverages</t>
  </si>
  <si>
    <t>Victor Reid</t>
  </si>
  <si>
    <t>Cape Verde</t>
  </si>
  <si>
    <t>Jan Dyer</t>
  </si>
  <si>
    <t>Senegal</t>
  </si>
  <si>
    <t>Jan Johnston</t>
  </si>
  <si>
    <t>Federated States of Micronesia</t>
  </si>
  <si>
    <t>Gavin Gill</t>
  </si>
  <si>
    <t>Bulgaria</t>
  </si>
  <si>
    <t>Rose Paige</t>
  </si>
  <si>
    <t>Algeria</t>
  </si>
  <si>
    <t>Personal Care</t>
  </si>
  <si>
    <t>Christian Short</t>
  </si>
  <si>
    <t>Mongolia</t>
  </si>
  <si>
    <t>Hannah Lambert</t>
  </si>
  <si>
    <t>Grenada</t>
  </si>
  <si>
    <t>Connor Terry</t>
  </si>
  <si>
    <t>Penelope Tucker</t>
  </si>
  <si>
    <t>Peter Pullman</t>
  </si>
  <si>
    <t>Jessica Poole</t>
  </si>
  <si>
    <t>Meat</t>
  </si>
  <si>
    <t>Amelia Black</t>
  </si>
  <si>
    <t xml:space="preserve">Mauritius </t>
  </si>
  <si>
    <t>Claire Clark</t>
  </si>
  <si>
    <t>Morocco</t>
  </si>
  <si>
    <t>Amy Alsop</t>
  </si>
  <si>
    <t>Honduras</t>
  </si>
  <si>
    <t>Steven Blake</t>
  </si>
  <si>
    <t>Benin</t>
  </si>
  <si>
    <t>Angela Welch</t>
  </si>
  <si>
    <t>Thomas Hill</t>
  </si>
  <si>
    <t>Carolyn Arnold</t>
  </si>
  <si>
    <t>Equatorial Guinea</t>
  </si>
  <si>
    <t>Joanne Wallace</t>
  </si>
  <si>
    <t>Swaziland</t>
  </si>
  <si>
    <t>Tim Miller</t>
  </si>
  <si>
    <t>Trinidad and Tobago</t>
  </si>
  <si>
    <t>Brandon Duncan</t>
  </si>
  <si>
    <t>Sweden</t>
  </si>
  <si>
    <t>Richard White</t>
  </si>
  <si>
    <t>Belarus</t>
  </si>
  <si>
    <t>Theresa Hunter</t>
  </si>
  <si>
    <t>Guinea-Bissau</t>
  </si>
  <si>
    <t>Joanne Mathis</t>
  </si>
  <si>
    <t>Alan Carr</t>
  </si>
  <si>
    <t>Turkey</t>
  </si>
  <si>
    <t>Michael Newman</t>
  </si>
  <si>
    <t>Central African Republic</t>
  </si>
  <si>
    <t>Benjamin Pullman</t>
  </si>
  <si>
    <t>Carl Vaughan</t>
  </si>
  <si>
    <t>Laos</t>
  </si>
  <si>
    <t>John Harris</t>
  </si>
  <si>
    <t>Kimberly MacDonald</t>
  </si>
  <si>
    <t>Emma Duncan</t>
  </si>
  <si>
    <t>Israel</t>
  </si>
  <si>
    <t>Jack Lee</t>
  </si>
  <si>
    <t>Bhutan</t>
  </si>
  <si>
    <t>Theresa Campbell</t>
  </si>
  <si>
    <t>Vanuatu</t>
  </si>
  <si>
    <t>Ella Abraham</t>
  </si>
  <si>
    <t>Burundi</t>
  </si>
  <si>
    <t>Alexandra Allan</t>
  </si>
  <si>
    <t>Ukraine</t>
  </si>
  <si>
    <t>Jane Arnold</t>
  </si>
  <si>
    <t>Croatia</t>
  </si>
  <si>
    <t>Gavin Oliver</t>
  </si>
  <si>
    <t>Madagascar</t>
  </si>
  <si>
    <t>Dan Brown</t>
  </si>
  <si>
    <t>Malaysia</t>
  </si>
  <si>
    <t>Bella Jones</t>
  </si>
  <si>
    <t>Uzbekistan</t>
  </si>
  <si>
    <t>Bella Coleman</t>
  </si>
  <si>
    <t>Italy</t>
  </si>
  <si>
    <t>Bernadette Nash</t>
  </si>
  <si>
    <t>Nepal</t>
  </si>
  <si>
    <t>Richard Bell</t>
  </si>
  <si>
    <t>Pippa Kelly</t>
  </si>
  <si>
    <t>Portugal</t>
  </si>
  <si>
    <t>Jane Clarkson</t>
  </si>
  <si>
    <t>Panama</t>
  </si>
  <si>
    <t>Gabrielle Lyman</t>
  </si>
  <si>
    <t>Dylan Lyman</t>
  </si>
  <si>
    <t>Botswana</t>
  </si>
  <si>
    <t>Owen Howard</t>
  </si>
  <si>
    <t>Tanzania</t>
  </si>
  <si>
    <t>Michael Butler</t>
  </si>
  <si>
    <t>Romania</t>
  </si>
  <si>
    <t>Richard Ross</t>
  </si>
  <si>
    <t>Mali</t>
  </si>
  <si>
    <t>Austin Parsons</t>
  </si>
  <si>
    <t>Wanda Walsh</t>
  </si>
  <si>
    <t>Niger</t>
  </si>
  <si>
    <t>Harry Kelly</t>
  </si>
  <si>
    <t>Austria</t>
  </si>
  <si>
    <t>Christopher Rampling</t>
  </si>
  <si>
    <t>India</t>
  </si>
  <si>
    <t>Tim Blake</t>
  </si>
  <si>
    <t>Luxembourg</t>
  </si>
  <si>
    <t>Jennifer Lambert</t>
  </si>
  <si>
    <t>Elizabeth Jackson</t>
  </si>
  <si>
    <t>Melanie Clarkson</t>
  </si>
  <si>
    <t>Iceland</t>
  </si>
  <si>
    <t>Max Cornish</t>
  </si>
  <si>
    <t>Qatar</t>
  </si>
  <si>
    <t>Alexander Gibson</t>
  </si>
  <si>
    <t>South Sudan</t>
  </si>
  <si>
    <t>Julia Ferguson</t>
  </si>
  <si>
    <t>United Kingdom</t>
  </si>
  <si>
    <t>Claire Mackay</t>
  </si>
  <si>
    <t xml:space="preserve">Tunisia </t>
  </si>
  <si>
    <t>Stephanie Lyman</t>
  </si>
  <si>
    <t>United States of America</t>
  </si>
  <si>
    <t>Austin McGrath</t>
  </si>
  <si>
    <t>Liberia</t>
  </si>
  <si>
    <t>Alexander Clarkson</t>
  </si>
  <si>
    <t>Stephanie Ellison</t>
  </si>
  <si>
    <t>South Korea</t>
  </si>
  <si>
    <t>Charles Smith</t>
  </si>
  <si>
    <t>Kenya</t>
  </si>
  <si>
    <t>Lauren Hill</t>
  </si>
  <si>
    <t>Rwanda</t>
  </si>
  <si>
    <t>Julian Springer</t>
  </si>
  <si>
    <t>Cuba</t>
  </si>
  <si>
    <t>Oliver Lawrence</t>
  </si>
  <si>
    <t>Lily Anderson</t>
  </si>
  <si>
    <t>Czech Republic</t>
  </si>
  <si>
    <t>Gordon North</t>
  </si>
  <si>
    <t>Donna Campbell</t>
  </si>
  <si>
    <t>Ian Short</t>
  </si>
  <si>
    <t>Philippines</t>
  </si>
  <si>
    <t>Warren Jones</t>
  </si>
  <si>
    <t>El Salvador</t>
  </si>
  <si>
    <t>Robert Welch</t>
  </si>
  <si>
    <t>Tonga</t>
  </si>
  <si>
    <t>Elizabeth Smith</t>
  </si>
  <si>
    <t>Democratic Republic of the Congo</t>
  </si>
  <si>
    <t>Neil Mackay</t>
  </si>
  <si>
    <t>Afghanistan</t>
  </si>
  <si>
    <t>Andrea Dowd</t>
  </si>
  <si>
    <t>Tuvalu</t>
  </si>
  <si>
    <t>Jonathan Brown</t>
  </si>
  <si>
    <t>Adrian Burgess</t>
  </si>
  <si>
    <t>Julian Parr</t>
  </si>
  <si>
    <t>Gabon</t>
  </si>
  <si>
    <t>Joe McGrath</t>
  </si>
  <si>
    <t>East Timor</t>
  </si>
  <si>
    <t>Edward Blake</t>
  </si>
  <si>
    <t>Phone</t>
  </si>
  <si>
    <t>Emp First Name</t>
  </si>
  <si>
    <t>Year</t>
  </si>
  <si>
    <t>Order id</t>
  </si>
  <si>
    <t>678-985-67</t>
  </si>
  <si>
    <t>638-985-68</t>
  </si>
  <si>
    <t>618-985-69</t>
  </si>
  <si>
    <t>698-985-70</t>
  </si>
  <si>
    <t>878-985-71</t>
  </si>
  <si>
    <t>Phone Num</t>
  </si>
  <si>
    <t>Upper Case</t>
  </si>
  <si>
    <t xml:space="preserve">Lower Case </t>
  </si>
  <si>
    <t>middle east and North Africa</t>
  </si>
  <si>
    <t>north amErica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</si>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</sst>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1" tint="0.499984740745262"/>
      </bottom>
      <diagonal/>
    </border>
    <border>
      <left/>
      <right/>
      <top/>
      <bottom style="thick">
        <color rgb="FF8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2" fillId="0" borderId="2" xfId="0" applyFont="1" applyBorder="1"/>
    <xf numFmtId="165" fontId="0" fillId="0" borderId="0" xfId="1" applyNumberFormat="1" applyFont="1"/>
    <xf numFmtId="0" fontId="2" fillId="0" borderId="3" xfId="0" applyFont="1" applyBorder="1"/>
    <xf numFmtId="9" fontId="0" fillId="0" borderId="0" xfId="0" applyNumberFormat="1"/>
    <xf numFmtId="0" fontId="2" fillId="0" borderId="1" xfId="0" applyFont="1" applyBorder="1"/>
    <xf numFmtId="0" fontId="3" fillId="3" borderId="0" xfId="0" applyFont="1" applyFill="1"/>
    <xf numFmtId="14" fontId="0" fillId="0" borderId="0" xfId="0" applyNumberFormat="1"/>
    <xf numFmtId="0" fontId="2" fillId="4" borderId="1" xfId="0" applyFont="1" applyFill="1" applyBorder="1"/>
    <xf numFmtId="14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13D5-0B94-4C8B-9BFC-3B7D36A519E0}">
  <dimension ref="A1:A14"/>
  <sheetViews>
    <sheetView tabSelected="1" workbookViewId="0">
      <selection activeCell="D20" sqref="D20"/>
    </sheetView>
  </sheetViews>
  <sheetFormatPr defaultRowHeight="14.4" x14ac:dyDescent="0.3"/>
  <cols>
    <col min="1" max="1" width="13.109375" bestFit="1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C147-4542-4EE9-BB23-1245EB4A98A1}">
  <dimension ref="B2:I27"/>
  <sheetViews>
    <sheetView workbookViewId="0">
      <selection activeCell="E20" sqref="E20"/>
    </sheetView>
  </sheetViews>
  <sheetFormatPr defaultRowHeight="14.4" x14ac:dyDescent="0.3"/>
  <cols>
    <col min="2" max="2" width="14.5546875" bestFit="1" customWidth="1"/>
    <col min="3" max="3" width="11.6640625" bestFit="1" customWidth="1"/>
    <col min="7" max="7" width="10.109375" bestFit="1" customWidth="1"/>
    <col min="8" max="8" width="8.109375" bestFit="1" customWidth="1"/>
    <col min="9" max="9" width="16.109375" bestFit="1" customWidth="1"/>
  </cols>
  <sheetData>
    <row r="2" spans="2:9" ht="15" thickBot="1" x14ac:dyDescent="0.35">
      <c r="B2" s="3" t="s">
        <v>14</v>
      </c>
      <c r="C2" s="3" t="s">
        <v>15</v>
      </c>
      <c r="D2" t="s">
        <v>73</v>
      </c>
      <c r="G2" s="5" t="s">
        <v>34</v>
      </c>
      <c r="H2" s="3" t="s">
        <v>35</v>
      </c>
      <c r="I2" s="5" t="s">
        <v>36</v>
      </c>
    </row>
    <row r="3" spans="2:9" ht="15" thickTop="1" x14ac:dyDescent="0.3">
      <c r="B3" t="s">
        <v>16</v>
      </c>
      <c r="C3" s="4">
        <v>60270</v>
      </c>
      <c r="G3" t="s">
        <v>37</v>
      </c>
      <c r="H3" s="6">
        <v>0.27</v>
      </c>
      <c r="I3" t="s">
        <v>25</v>
      </c>
    </row>
    <row r="4" spans="2:9" x14ac:dyDescent="0.3">
      <c r="B4" t="s">
        <v>17</v>
      </c>
      <c r="C4" s="4">
        <v>39627</v>
      </c>
      <c r="G4" t="s">
        <v>38</v>
      </c>
      <c r="H4" s="6">
        <v>0.25</v>
      </c>
      <c r="I4" t="s">
        <v>20</v>
      </c>
    </row>
    <row r="5" spans="2:9" x14ac:dyDescent="0.3">
      <c r="B5" t="s">
        <v>18</v>
      </c>
      <c r="C5" s="4">
        <v>29726</v>
      </c>
      <c r="G5" t="s">
        <v>39</v>
      </c>
      <c r="H5" s="6">
        <v>0.25</v>
      </c>
      <c r="I5" t="s">
        <v>31</v>
      </c>
    </row>
    <row r="6" spans="2:9" x14ac:dyDescent="0.3">
      <c r="B6" t="s">
        <v>19</v>
      </c>
      <c r="C6" s="4">
        <v>93668</v>
      </c>
      <c r="G6" t="s">
        <v>40</v>
      </c>
      <c r="H6" s="6">
        <v>0.25</v>
      </c>
      <c r="I6" t="s">
        <v>41</v>
      </c>
    </row>
    <row r="7" spans="2:9" x14ac:dyDescent="0.3">
      <c r="B7" t="s">
        <v>20</v>
      </c>
      <c r="C7" s="4">
        <v>134000</v>
      </c>
      <c r="G7" t="s">
        <v>42</v>
      </c>
      <c r="H7" s="6">
        <v>0.25</v>
      </c>
      <c r="I7" t="s">
        <v>43</v>
      </c>
    </row>
    <row r="8" spans="2:9" x14ac:dyDescent="0.3">
      <c r="B8" t="s">
        <v>21</v>
      </c>
      <c r="C8" s="4">
        <v>34808</v>
      </c>
      <c r="G8" t="s">
        <v>44</v>
      </c>
      <c r="H8" s="6">
        <v>0.24</v>
      </c>
      <c r="I8" t="s">
        <v>16</v>
      </c>
    </row>
    <row r="9" spans="2:9" x14ac:dyDescent="0.3">
      <c r="B9" t="s">
        <v>22</v>
      </c>
      <c r="C9" s="4">
        <v>135000</v>
      </c>
      <c r="G9" t="s">
        <v>45</v>
      </c>
      <c r="H9" s="6">
        <v>0.24</v>
      </c>
      <c r="I9" t="s">
        <v>46</v>
      </c>
    </row>
    <row r="10" spans="2:9" x14ac:dyDescent="0.3">
      <c r="B10" t="s">
        <v>23</v>
      </c>
      <c r="C10" s="4">
        <v>45000</v>
      </c>
      <c r="G10" t="s">
        <v>47</v>
      </c>
      <c r="H10" s="6">
        <v>0.23</v>
      </c>
      <c r="I10" t="s">
        <v>19</v>
      </c>
    </row>
    <row r="11" spans="2:9" x14ac:dyDescent="0.3">
      <c r="B11" t="s">
        <v>24</v>
      </c>
      <c r="C11" s="4">
        <v>89500</v>
      </c>
      <c r="G11" t="s">
        <v>48</v>
      </c>
      <c r="H11" s="6">
        <v>0.23</v>
      </c>
      <c r="I11" t="s">
        <v>49</v>
      </c>
    </row>
    <row r="12" spans="2:9" x14ac:dyDescent="0.3">
      <c r="B12" t="s">
        <v>25</v>
      </c>
      <c r="C12" s="4">
        <v>21971</v>
      </c>
      <c r="G12" t="s">
        <v>50</v>
      </c>
      <c r="H12" s="6">
        <v>0.21</v>
      </c>
      <c r="I12" t="s">
        <v>51</v>
      </c>
    </row>
    <row r="13" spans="2:9" x14ac:dyDescent="0.3">
      <c r="B13" t="s">
        <v>26</v>
      </c>
      <c r="C13" s="4">
        <v>80000</v>
      </c>
      <c r="G13" t="s">
        <v>52</v>
      </c>
      <c r="H13" s="6">
        <v>0.2</v>
      </c>
      <c r="I13" t="s">
        <v>53</v>
      </c>
    </row>
    <row r="14" spans="2:9" x14ac:dyDescent="0.3">
      <c r="B14" t="s">
        <v>27</v>
      </c>
      <c r="C14" s="4">
        <v>45117</v>
      </c>
      <c r="G14" t="s">
        <v>54</v>
      </c>
      <c r="H14" s="6">
        <v>0.19</v>
      </c>
      <c r="I14" t="s">
        <v>32</v>
      </c>
    </row>
    <row r="15" spans="2:9" x14ac:dyDescent="0.3">
      <c r="B15" t="s">
        <v>28</v>
      </c>
      <c r="C15" s="4">
        <v>50545</v>
      </c>
      <c r="G15" t="s">
        <v>55</v>
      </c>
      <c r="H15" s="6">
        <v>0.18</v>
      </c>
      <c r="I15" t="s">
        <v>26</v>
      </c>
    </row>
    <row r="16" spans="2:9" x14ac:dyDescent="0.3">
      <c r="B16" t="s">
        <v>29</v>
      </c>
      <c r="C16" s="4">
        <v>140000</v>
      </c>
      <c r="G16" t="s">
        <v>56</v>
      </c>
      <c r="H16" s="6">
        <v>0.18</v>
      </c>
      <c r="I16" t="s">
        <v>57</v>
      </c>
    </row>
    <row r="17" spans="2:9" x14ac:dyDescent="0.3">
      <c r="B17" t="s">
        <v>30</v>
      </c>
      <c r="C17" s="4">
        <v>110000</v>
      </c>
      <c r="G17" t="s">
        <v>58</v>
      </c>
      <c r="H17" s="6">
        <v>0.17</v>
      </c>
      <c r="I17" t="s">
        <v>59</v>
      </c>
    </row>
    <row r="18" spans="2:9" x14ac:dyDescent="0.3">
      <c r="B18" t="s">
        <v>31</v>
      </c>
      <c r="C18" s="4">
        <v>68357</v>
      </c>
      <c r="G18" t="s">
        <v>60</v>
      </c>
      <c r="H18" s="6">
        <v>0.14000000000000001</v>
      </c>
      <c r="I18" t="s">
        <v>18</v>
      </c>
    </row>
    <row r="19" spans="2:9" x14ac:dyDescent="0.3">
      <c r="B19" t="s">
        <v>32</v>
      </c>
      <c r="C19" s="4">
        <v>51800</v>
      </c>
      <c r="G19" t="s">
        <v>61</v>
      </c>
      <c r="H19" s="6">
        <v>0.14000000000000001</v>
      </c>
      <c r="I19" t="s">
        <v>27</v>
      </c>
    </row>
    <row r="20" spans="2:9" x14ac:dyDescent="0.3">
      <c r="B20" t="s">
        <v>33</v>
      </c>
      <c r="C20" s="4">
        <v>97000</v>
      </c>
      <c r="G20" t="s">
        <v>62</v>
      </c>
      <c r="H20" s="6">
        <v>0.1</v>
      </c>
      <c r="I20" t="s">
        <v>21</v>
      </c>
    </row>
    <row r="21" spans="2:9" x14ac:dyDescent="0.3">
      <c r="G21" t="s">
        <v>63</v>
      </c>
      <c r="H21" s="6">
        <v>0.1</v>
      </c>
      <c r="I21" t="s">
        <v>23</v>
      </c>
    </row>
    <row r="22" spans="2:9" x14ac:dyDescent="0.3">
      <c r="G22" t="s">
        <v>64</v>
      </c>
      <c r="H22" s="6">
        <v>0.09</v>
      </c>
      <c r="I22" t="s">
        <v>30</v>
      </c>
    </row>
    <row r="23" spans="2:9" x14ac:dyDescent="0.3">
      <c r="G23" t="s">
        <v>65</v>
      </c>
      <c r="H23" s="6">
        <v>0.09</v>
      </c>
      <c r="I23" t="s">
        <v>33</v>
      </c>
    </row>
    <row r="24" spans="2:9" x14ac:dyDescent="0.3">
      <c r="G24" t="s">
        <v>66</v>
      </c>
      <c r="H24" s="6">
        <v>0.08</v>
      </c>
      <c r="I24" t="s">
        <v>24</v>
      </c>
    </row>
    <row r="25" spans="2:9" x14ac:dyDescent="0.3">
      <c r="G25" t="s">
        <v>67</v>
      </c>
      <c r="H25" s="6">
        <v>0.06</v>
      </c>
      <c r="I25" t="s">
        <v>68</v>
      </c>
    </row>
    <row r="26" spans="2:9" x14ac:dyDescent="0.3">
      <c r="G26" t="s">
        <v>69</v>
      </c>
      <c r="H26" s="6">
        <v>0.06</v>
      </c>
      <c r="I26" t="s">
        <v>70</v>
      </c>
    </row>
    <row r="27" spans="2:9" x14ac:dyDescent="0.3">
      <c r="G27" t="s">
        <v>71</v>
      </c>
      <c r="H27" s="6">
        <v>0.06</v>
      </c>
      <c r="I2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0B64-B933-4F62-A464-7915B3547879}">
  <dimension ref="B4:C9"/>
  <sheetViews>
    <sheetView workbookViewId="0">
      <selection activeCell="B4" sqref="B4:B9"/>
    </sheetView>
  </sheetViews>
  <sheetFormatPr defaultRowHeight="14.4" x14ac:dyDescent="0.3"/>
  <cols>
    <col min="2" max="2" width="12.21875" bestFit="1" customWidth="1"/>
    <col min="3" max="3" width="13.6640625" bestFit="1" customWidth="1"/>
  </cols>
  <sheetData>
    <row r="4" spans="2:3" x14ac:dyDescent="0.3">
      <c r="B4" s="7" t="s">
        <v>14</v>
      </c>
      <c r="C4" s="7" t="s">
        <v>74</v>
      </c>
    </row>
    <row r="5" spans="2:3" x14ac:dyDescent="0.3">
      <c r="B5" s="2" t="s">
        <v>75</v>
      </c>
      <c r="C5" s="2" t="str">
        <f>SUBSTITUTE(B5,"-","@")</f>
        <v>Gary@Miller</v>
      </c>
    </row>
    <row r="6" spans="2:3" x14ac:dyDescent="0.3">
      <c r="B6" s="2" t="s">
        <v>76</v>
      </c>
      <c r="C6" s="2" t="str">
        <f t="shared" ref="C6:C9" si="0">SUBSTITUTE(B6,"-","@")</f>
        <v>James@Willard</v>
      </c>
    </row>
    <row r="7" spans="2:3" x14ac:dyDescent="0.3">
      <c r="B7" s="2" t="s">
        <v>77</v>
      </c>
      <c r="C7" s="2" t="str">
        <f t="shared" si="0"/>
        <v>Richard@Elliot</v>
      </c>
    </row>
    <row r="8" spans="2:3" x14ac:dyDescent="0.3">
      <c r="B8" s="2" t="s">
        <v>78</v>
      </c>
      <c r="C8" s="2" t="str">
        <f t="shared" si="0"/>
        <v>Robert@Spear</v>
      </c>
    </row>
    <row r="9" spans="2:3" x14ac:dyDescent="0.3">
      <c r="B9" s="2" t="s">
        <v>79</v>
      </c>
      <c r="C9" s="2" t="str">
        <f t="shared" si="0"/>
        <v>Roger@Mun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706D-E2FC-4B65-8361-9201532C5717}">
  <dimension ref="A1:Q101"/>
  <sheetViews>
    <sheetView topLeftCell="A22" workbookViewId="0">
      <selection sqref="A1:B40"/>
    </sheetView>
  </sheetViews>
  <sheetFormatPr defaultRowHeight="14.4" x14ac:dyDescent="0.3"/>
  <cols>
    <col min="7" max="7" width="10.33203125" bestFit="1" customWidth="1"/>
    <col min="8" max="8" width="10" bestFit="1" customWidth="1"/>
    <col min="9" max="9" width="10.33203125" bestFit="1" customWidth="1"/>
  </cols>
  <sheetData>
    <row r="1" spans="1:17" x14ac:dyDescent="0.3">
      <c r="A1" s="8" t="s">
        <v>80</v>
      </c>
      <c r="B1" s="8" t="s">
        <v>81</v>
      </c>
      <c r="C1" s="8" t="s">
        <v>82</v>
      </c>
      <c r="D1" s="8" t="s">
        <v>83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94</v>
      </c>
      <c r="P1" s="8" t="s">
        <v>95</v>
      </c>
      <c r="Q1" s="8" t="s">
        <v>96</v>
      </c>
    </row>
    <row r="2" spans="1:17" x14ac:dyDescent="0.3">
      <c r="A2" t="s">
        <v>97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s="9">
        <v>41930</v>
      </c>
      <c r="H2">
        <v>686800706</v>
      </c>
      <c r="I2" s="9">
        <v>41943</v>
      </c>
      <c r="J2">
        <v>8446</v>
      </c>
      <c r="K2">
        <v>437.2</v>
      </c>
      <c r="L2">
        <v>263.33</v>
      </c>
      <c r="M2">
        <v>3692591.2</v>
      </c>
      <c r="N2">
        <v>2224085.1800000002</v>
      </c>
      <c r="O2">
        <v>1468506.02</v>
      </c>
      <c r="P2">
        <v>2014</v>
      </c>
      <c r="Q2">
        <v>10</v>
      </c>
    </row>
    <row r="3" spans="1:17" x14ac:dyDescent="0.3">
      <c r="A3" t="s">
        <v>103</v>
      </c>
      <c r="B3" t="s">
        <v>104</v>
      </c>
      <c r="C3" t="s">
        <v>105</v>
      </c>
      <c r="D3" t="s">
        <v>106</v>
      </c>
      <c r="E3" t="s">
        <v>107</v>
      </c>
      <c r="F3" t="s">
        <v>102</v>
      </c>
      <c r="G3" s="9">
        <v>40854</v>
      </c>
      <c r="H3">
        <v>185941302</v>
      </c>
      <c r="I3" s="9">
        <v>40885</v>
      </c>
      <c r="J3">
        <v>3018</v>
      </c>
      <c r="K3">
        <v>154.06</v>
      </c>
      <c r="L3">
        <v>90.93</v>
      </c>
      <c r="M3">
        <v>464953.08</v>
      </c>
      <c r="N3">
        <v>274426.74</v>
      </c>
      <c r="O3">
        <v>190526.34</v>
      </c>
      <c r="P3">
        <v>2011</v>
      </c>
      <c r="Q3">
        <v>11</v>
      </c>
    </row>
    <row r="4" spans="1:17" x14ac:dyDescent="0.3">
      <c r="A4" t="s">
        <v>97</v>
      </c>
      <c r="B4" t="s">
        <v>98</v>
      </c>
      <c r="C4" t="s">
        <v>108</v>
      </c>
      <c r="D4" t="s">
        <v>109</v>
      </c>
      <c r="E4" t="s">
        <v>101</v>
      </c>
      <c r="F4" t="s">
        <v>110</v>
      </c>
      <c r="G4" s="9">
        <v>42674</v>
      </c>
      <c r="H4">
        <v>246222341</v>
      </c>
      <c r="I4" s="9">
        <v>42713</v>
      </c>
      <c r="J4">
        <v>1517</v>
      </c>
      <c r="K4">
        <v>255.28</v>
      </c>
      <c r="L4">
        <v>159.41999999999999</v>
      </c>
      <c r="M4">
        <v>387259.76</v>
      </c>
      <c r="N4">
        <v>241840.14</v>
      </c>
      <c r="O4">
        <v>145419.62</v>
      </c>
      <c r="P4">
        <v>2016</v>
      </c>
      <c r="Q4">
        <v>10</v>
      </c>
    </row>
    <row r="5" spans="1:17" x14ac:dyDescent="0.3">
      <c r="A5" t="s">
        <v>111</v>
      </c>
      <c r="B5" t="s">
        <v>112</v>
      </c>
      <c r="C5" t="s">
        <v>113</v>
      </c>
      <c r="D5" t="s">
        <v>114</v>
      </c>
      <c r="E5" t="s">
        <v>101</v>
      </c>
      <c r="F5" t="s">
        <v>110</v>
      </c>
      <c r="G5" s="9">
        <v>40278</v>
      </c>
      <c r="H5">
        <v>161442649</v>
      </c>
      <c r="I5" s="9">
        <v>40310</v>
      </c>
      <c r="J5">
        <v>3322</v>
      </c>
      <c r="K5">
        <v>205.7</v>
      </c>
      <c r="L5">
        <v>117.11</v>
      </c>
      <c r="M5">
        <v>683335.4</v>
      </c>
      <c r="N5">
        <v>389039.42</v>
      </c>
      <c r="O5">
        <v>294295.98</v>
      </c>
      <c r="P5">
        <v>2010</v>
      </c>
      <c r="Q5">
        <v>4</v>
      </c>
    </row>
    <row r="6" spans="1:17" x14ac:dyDescent="0.3">
      <c r="A6" t="s">
        <v>115</v>
      </c>
      <c r="B6" t="s">
        <v>116</v>
      </c>
      <c r="C6" t="s">
        <v>117</v>
      </c>
      <c r="D6" t="s">
        <v>118</v>
      </c>
      <c r="E6" t="s">
        <v>101</v>
      </c>
      <c r="F6" t="s">
        <v>119</v>
      </c>
      <c r="G6" s="9">
        <v>40771</v>
      </c>
      <c r="H6">
        <v>645713555</v>
      </c>
      <c r="I6" s="9">
        <v>40786</v>
      </c>
      <c r="J6">
        <v>9845</v>
      </c>
      <c r="K6">
        <v>9.33</v>
      </c>
      <c r="L6">
        <v>6.92</v>
      </c>
      <c r="M6">
        <v>91853.85</v>
      </c>
      <c r="N6">
        <v>68127.399999999994</v>
      </c>
      <c r="O6">
        <v>23726.45</v>
      </c>
      <c r="P6">
        <v>2011</v>
      </c>
      <c r="Q6">
        <v>8</v>
      </c>
    </row>
    <row r="7" spans="1:17" x14ac:dyDescent="0.3">
      <c r="A7" t="s">
        <v>120</v>
      </c>
      <c r="B7" t="s">
        <v>121</v>
      </c>
      <c r="C7" t="s">
        <v>113</v>
      </c>
      <c r="D7" t="s">
        <v>122</v>
      </c>
      <c r="E7" t="s">
        <v>107</v>
      </c>
      <c r="F7" t="s">
        <v>119</v>
      </c>
      <c r="G7" s="9">
        <v>41967</v>
      </c>
      <c r="H7">
        <v>683458888</v>
      </c>
      <c r="I7" s="9">
        <v>42001</v>
      </c>
      <c r="J7">
        <v>9528</v>
      </c>
      <c r="K7">
        <v>205.7</v>
      </c>
      <c r="L7">
        <v>117.11</v>
      </c>
      <c r="M7">
        <v>1959909.6</v>
      </c>
      <c r="N7">
        <v>1115824.08</v>
      </c>
      <c r="O7">
        <v>844085.52</v>
      </c>
      <c r="P7">
        <v>2014</v>
      </c>
      <c r="Q7">
        <v>11</v>
      </c>
    </row>
    <row r="8" spans="1:17" x14ac:dyDescent="0.3">
      <c r="A8" t="s">
        <v>115</v>
      </c>
      <c r="B8" t="s">
        <v>123</v>
      </c>
      <c r="C8" t="s">
        <v>113</v>
      </c>
      <c r="D8" t="s">
        <v>124</v>
      </c>
      <c r="E8" t="s">
        <v>107</v>
      </c>
      <c r="F8" t="s">
        <v>119</v>
      </c>
      <c r="G8" s="9">
        <v>42067</v>
      </c>
      <c r="H8">
        <v>679414975</v>
      </c>
      <c r="I8" s="9">
        <v>42111</v>
      </c>
      <c r="J8">
        <v>2844</v>
      </c>
      <c r="K8">
        <v>205.7</v>
      </c>
      <c r="L8">
        <v>117.11</v>
      </c>
      <c r="M8">
        <v>585010.80000000005</v>
      </c>
      <c r="N8">
        <v>333060.84000000003</v>
      </c>
      <c r="O8">
        <v>251949.96</v>
      </c>
      <c r="P8">
        <v>2015</v>
      </c>
      <c r="Q8">
        <v>3</v>
      </c>
    </row>
    <row r="9" spans="1:17" x14ac:dyDescent="0.3">
      <c r="A9" t="s">
        <v>120</v>
      </c>
      <c r="B9" t="s">
        <v>125</v>
      </c>
      <c r="C9" t="s">
        <v>126</v>
      </c>
      <c r="D9" t="s">
        <v>127</v>
      </c>
      <c r="E9" t="s">
        <v>101</v>
      </c>
      <c r="F9" t="s">
        <v>102</v>
      </c>
      <c r="G9" s="9">
        <v>41046</v>
      </c>
      <c r="H9">
        <v>208630645</v>
      </c>
      <c r="I9" s="9">
        <v>41088</v>
      </c>
      <c r="J9">
        <v>7299</v>
      </c>
      <c r="K9">
        <v>109.28</v>
      </c>
      <c r="L9">
        <v>35.840000000000003</v>
      </c>
      <c r="M9">
        <v>797634.72</v>
      </c>
      <c r="N9">
        <v>261596.16</v>
      </c>
      <c r="O9">
        <v>536038.56000000006</v>
      </c>
      <c r="P9">
        <v>2012</v>
      </c>
      <c r="Q9">
        <v>5</v>
      </c>
    </row>
    <row r="10" spans="1:17" x14ac:dyDescent="0.3">
      <c r="A10" t="s">
        <v>128</v>
      </c>
      <c r="B10" t="s">
        <v>129</v>
      </c>
      <c r="C10" t="s">
        <v>105</v>
      </c>
      <c r="D10" t="s">
        <v>130</v>
      </c>
      <c r="E10" t="s">
        <v>107</v>
      </c>
      <c r="F10" t="s">
        <v>119</v>
      </c>
      <c r="G10" s="9">
        <v>42033</v>
      </c>
      <c r="H10">
        <v>266467225</v>
      </c>
      <c r="I10" s="9">
        <v>42070</v>
      </c>
      <c r="J10">
        <v>2428</v>
      </c>
      <c r="K10">
        <v>154.06</v>
      </c>
      <c r="L10">
        <v>90.93</v>
      </c>
      <c r="M10">
        <v>374057.68</v>
      </c>
      <c r="N10">
        <v>220778.04</v>
      </c>
      <c r="O10">
        <v>153279.64000000001</v>
      </c>
      <c r="P10">
        <v>2015</v>
      </c>
      <c r="Q10">
        <v>1</v>
      </c>
    </row>
    <row r="11" spans="1:17" x14ac:dyDescent="0.3">
      <c r="A11" t="s">
        <v>131</v>
      </c>
      <c r="B11" t="s">
        <v>132</v>
      </c>
      <c r="C11" t="s">
        <v>105</v>
      </c>
      <c r="D11" t="s">
        <v>133</v>
      </c>
      <c r="E11" t="s">
        <v>101</v>
      </c>
      <c r="F11" t="s">
        <v>119</v>
      </c>
      <c r="G11" s="9">
        <v>41632</v>
      </c>
      <c r="H11">
        <v>118598544</v>
      </c>
      <c r="I11" s="9">
        <v>41658</v>
      </c>
      <c r="J11">
        <v>4800</v>
      </c>
      <c r="K11">
        <v>154.06</v>
      </c>
      <c r="L11">
        <v>90.93</v>
      </c>
      <c r="M11">
        <v>739488</v>
      </c>
      <c r="N11">
        <v>436464</v>
      </c>
      <c r="O11">
        <v>303024</v>
      </c>
      <c r="P11">
        <v>2013</v>
      </c>
      <c r="Q11">
        <v>12</v>
      </c>
    </row>
    <row r="12" spans="1:17" x14ac:dyDescent="0.3">
      <c r="A12" t="s">
        <v>115</v>
      </c>
      <c r="B12" t="s">
        <v>134</v>
      </c>
      <c r="C12" t="s">
        <v>126</v>
      </c>
      <c r="D12" t="s">
        <v>135</v>
      </c>
      <c r="E12" t="s">
        <v>107</v>
      </c>
      <c r="F12" t="s">
        <v>102</v>
      </c>
      <c r="G12" s="9">
        <v>42367</v>
      </c>
      <c r="H12">
        <v>451010930</v>
      </c>
      <c r="I12" s="9">
        <v>42388</v>
      </c>
      <c r="J12">
        <v>3012</v>
      </c>
      <c r="K12">
        <v>109.28</v>
      </c>
      <c r="L12">
        <v>35.840000000000003</v>
      </c>
      <c r="M12">
        <v>329151.35999999999</v>
      </c>
      <c r="N12">
        <v>107950.08</v>
      </c>
      <c r="O12">
        <v>221201.28</v>
      </c>
      <c r="P12">
        <v>2015</v>
      </c>
      <c r="Q12">
        <v>12</v>
      </c>
    </row>
    <row r="13" spans="1:17" x14ac:dyDescent="0.3">
      <c r="A13" t="s">
        <v>120</v>
      </c>
      <c r="B13" t="s">
        <v>125</v>
      </c>
      <c r="C13" t="s">
        <v>136</v>
      </c>
      <c r="D13" t="s">
        <v>137</v>
      </c>
      <c r="E13" t="s">
        <v>101</v>
      </c>
      <c r="F13" t="s">
        <v>102</v>
      </c>
      <c r="G13" s="9">
        <v>40236</v>
      </c>
      <c r="H13">
        <v>220003211</v>
      </c>
      <c r="I13" s="9">
        <v>40255</v>
      </c>
      <c r="J13">
        <v>2694</v>
      </c>
      <c r="K13">
        <v>152.58000000000001</v>
      </c>
      <c r="L13">
        <v>97.44</v>
      </c>
      <c r="M13">
        <v>411050.52</v>
      </c>
      <c r="N13">
        <v>262503.36</v>
      </c>
      <c r="O13">
        <v>148547.16</v>
      </c>
      <c r="P13">
        <v>2010</v>
      </c>
      <c r="Q13">
        <v>2</v>
      </c>
    </row>
    <row r="14" spans="1:17" x14ac:dyDescent="0.3">
      <c r="A14" t="s">
        <v>120</v>
      </c>
      <c r="B14" t="s">
        <v>138</v>
      </c>
      <c r="C14" t="s">
        <v>139</v>
      </c>
      <c r="D14" t="s">
        <v>140</v>
      </c>
      <c r="E14" t="s">
        <v>107</v>
      </c>
      <c r="F14" t="s">
        <v>110</v>
      </c>
      <c r="G14" s="9">
        <v>42691</v>
      </c>
      <c r="H14">
        <v>702186715</v>
      </c>
      <c r="I14" s="9">
        <v>42726</v>
      </c>
      <c r="J14">
        <v>1508</v>
      </c>
      <c r="K14">
        <v>668.27</v>
      </c>
      <c r="L14">
        <v>502.54</v>
      </c>
      <c r="M14">
        <v>1007751.16</v>
      </c>
      <c r="N14">
        <v>757830.32</v>
      </c>
      <c r="O14">
        <v>249920.84</v>
      </c>
      <c r="P14">
        <v>2016</v>
      </c>
      <c r="Q14">
        <v>11</v>
      </c>
    </row>
    <row r="15" spans="1:17" x14ac:dyDescent="0.3">
      <c r="A15" t="s">
        <v>115</v>
      </c>
      <c r="B15" t="s">
        <v>141</v>
      </c>
      <c r="C15" t="s">
        <v>99</v>
      </c>
      <c r="D15" t="s">
        <v>142</v>
      </c>
      <c r="E15" t="s">
        <v>107</v>
      </c>
      <c r="F15" t="s">
        <v>110</v>
      </c>
      <c r="G15" s="9">
        <v>42358</v>
      </c>
      <c r="H15">
        <v>544485270</v>
      </c>
      <c r="I15" s="9">
        <v>42374</v>
      </c>
      <c r="J15">
        <v>4146</v>
      </c>
      <c r="K15">
        <v>437.2</v>
      </c>
      <c r="L15">
        <v>263.33</v>
      </c>
      <c r="M15">
        <v>1812631.2</v>
      </c>
      <c r="N15">
        <v>1091766.18</v>
      </c>
      <c r="O15">
        <v>720865.02</v>
      </c>
      <c r="P15">
        <v>2015</v>
      </c>
      <c r="Q15">
        <v>12</v>
      </c>
    </row>
    <row r="16" spans="1:17" x14ac:dyDescent="0.3">
      <c r="A16" t="s">
        <v>111</v>
      </c>
      <c r="B16" t="s">
        <v>143</v>
      </c>
      <c r="C16" t="s">
        <v>117</v>
      </c>
      <c r="D16" t="s">
        <v>144</v>
      </c>
      <c r="E16" t="s">
        <v>101</v>
      </c>
      <c r="F16" t="s">
        <v>145</v>
      </c>
      <c r="G16" s="9">
        <v>40551</v>
      </c>
      <c r="H16">
        <v>714135205</v>
      </c>
      <c r="I16" s="9">
        <v>40580</v>
      </c>
      <c r="J16">
        <v>7332</v>
      </c>
      <c r="K16">
        <v>9.33</v>
      </c>
      <c r="L16">
        <v>6.92</v>
      </c>
      <c r="M16">
        <v>68407.56</v>
      </c>
      <c r="N16">
        <v>50737.440000000002</v>
      </c>
      <c r="O16">
        <v>17670.12</v>
      </c>
      <c r="P16">
        <v>2011</v>
      </c>
      <c r="Q16">
        <v>1</v>
      </c>
    </row>
    <row r="17" spans="1:17" x14ac:dyDescent="0.3">
      <c r="A17" t="s">
        <v>120</v>
      </c>
      <c r="B17" t="s">
        <v>125</v>
      </c>
      <c r="C17" t="s">
        <v>126</v>
      </c>
      <c r="D17" t="s">
        <v>146</v>
      </c>
      <c r="E17" t="s">
        <v>101</v>
      </c>
      <c r="F17" t="s">
        <v>119</v>
      </c>
      <c r="G17" s="9">
        <v>40357</v>
      </c>
      <c r="H17">
        <v>448685348</v>
      </c>
      <c r="I17" s="9">
        <v>40381</v>
      </c>
      <c r="J17">
        <v>4820</v>
      </c>
      <c r="K17">
        <v>109.28</v>
      </c>
      <c r="L17">
        <v>35.840000000000003</v>
      </c>
      <c r="M17">
        <v>526729.6</v>
      </c>
      <c r="N17">
        <v>172748.79999999999</v>
      </c>
      <c r="O17">
        <v>353980.8</v>
      </c>
      <c r="P17">
        <v>2010</v>
      </c>
      <c r="Q17">
        <v>6</v>
      </c>
    </row>
    <row r="18" spans="1:17" x14ac:dyDescent="0.3">
      <c r="A18" t="s">
        <v>120</v>
      </c>
      <c r="B18" t="s">
        <v>147</v>
      </c>
      <c r="C18" t="s">
        <v>148</v>
      </c>
      <c r="D18" t="s">
        <v>149</v>
      </c>
      <c r="E18" t="s">
        <v>107</v>
      </c>
      <c r="F18" t="s">
        <v>119</v>
      </c>
      <c r="G18" s="9">
        <v>42485</v>
      </c>
      <c r="H18">
        <v>405997025</v>
      </c>
      <c r="I18" s="9">
        <v>42502</v>
      </c>
      <c r="J18">
        <v>2397</v>
      </c>
      <c r="K18">
        <v>651.21</v>
      </c>
      <c r="L18">
        <v>524.96</v>
      </c>
      <c r="M18">
        <v>1560950.37</v>
      </c>
      <c r="N18">
        <v>1258329.1200000001</v>
      </c>
      <c r="O18">
        <v>302621.25</v>
      </c>
      <c r="P18">
        <v>2016</v>
      </c>
      <c r="Q18">
        <v>4</v>
      </c>
    </row>
    <row r="19" spans="1:17" x14ac:dyDescent="0.3">
      <c r="A19" t="s">
        <v>103</v>
      </c>
      <c r="B19" t="s">
        <v>150</v>
      </c>
      <c r="C19" t="s">
        <v>151</v>
      </c>
      <c r="D19" t="s">
        <v>152</v>
      </c>
      <c r="E19" t="s">
        <v>107</v>
      </c>
      <c r="F19" t="s">
        <v>102</v>
      </c>
      <c r="G19" s="9">
        <v>41117</v>
      </c>
      <c r="H19">
        <v>414244067</v>
      </c>
      <c r="I19" s="9">
        <v>41128</v>
      </c>
      <c r="J19">
        <v>2880</v>
      </c>
      <c r="K19">
        <v>47.45</v>
      </c>
      <c r="L19">
        <v>31.79</v>
      </c>
      <c r="M19">
        <v>136656</v>
      </c>
      <c r="N19">
        <v>91555.199999999997</v>
      </c>
      <c r="O19">
        <v>45100.800000000003</v>
      </c>
      <c r="P19">
        <v>2012</v>
      </c>
      <c r="Q19">
        <v>7</v>
      </c>
    </row>
    <row r="20" spans="1:17" x14ac:dyDescent="0.3">
      <c r="A20" t="s">
        <v>115</v>
      </c>
      <c r="B20" t="s">
        <v>153</v>
      </c>
      <c r="C20" t="s">
        <v>126</v>
      </c>
      <c r="D20" t="s">
        <v>154</v>
      </c>
      <c r="E20" t="s">
        <v>107</v>
      </c>
      <c r="F20" t="s">
        <v>110</v>
      </c>
      <c r="G20" s="9">
        <v>41890</v>
      </c>
      <c r="H20">
        <v>821912801</v>
      </c>
      <c r="I20" s="9">
        <v>41915</v>
      </c>
      <c r="J20">
        <v>1117</v>
      </c>
      <c r="K20">
        <v>109.28</v>
      </c>
      <c r="L20">
        <v>35.840000000000003</v>
      </c>
      <c r="M20">
        <v>122065.76</v>
      </c>
      <c r="N20">
        <v>40033.279999999999</v>
      </c>
      <c r="O20">
        <v>82032.479999999996</v>
      </c>
      <c r="P20">
        <v>2014</v>
      </c>
      <c r="Q20">
        <v>9</v>
      </c>
    </row>
    <row r="21" spans="1:17" x14ac:dyDescent="0.3">
      <c r="A21" t="s">
        <v>115</v>
      </c>
      <c r="B21" t="s">
        <v>155</v>
      </c>
      <c r="C21" t="s">
        <v>139</v>
      </c>
      <c r="D21" t="s">
        <v>156</v>
      </c>
      <c r="E21" t="s">
        <v>101</v>
      </c>
      <c r="F21" t="s">
        <v>145</v>
      </c>
      <c r="G21" s="9">
        <v>41148</v>
      </c>
      <c r="H21">
        <v>247802054</v>
      </c>
      <c r="I21" s="9">
        <v>41160</v>
      </c>
      <c r="J21">
        <v>8989</v>
      </c>
      <c r="K21">
        <v>668.27</v>
      </c>
      <c r="L21">
        <v>502.54</v>
      </c>
      <c r="M21">
        <v>6007079.0300000003</v>
      </c>
      <c r="N21">
        <v>4517332.0599999996</v>
      </c>
      <c r="O21">
        <v>1489746.97</v>
      </c>
      <c r="P21">
        <v>2012</v>
      </c>
      <c r="Q21">
        <v>8</v>
      </c>
    </row>
    <row r="22" spans="1:17" x14ac:dyDescent="0.3">
      <c r="A22" t="s">
        <v>131</v>
      </c>
      <c r="B22" t="s">
        <v>157</v>
      </c>
      <c r="C22" t="s">
        <v>136</v>
      </c>
      <c r="D22" t="s">
        <v>158</v>
      </c>
      <c r="E22" t="s">
        <v>107</v>
      </c>
      <c r="F22" t="s">
        <v>110</v>
      </c>
      <c r="G22" s="9">
        <v>41155</v>
      </c>
      <c r="H22">
        <v>531023156</v>
      </c>
      <c r="I22" s="9">
        <v>41197</v>
      </c>
      <c r="J22">
        <v>407</v>
      </c>
      <c r="K22">
        <v>152.58000000000001</v>
      </c>
      <c r="L22">
        <v>97.44</v>
      </c>
      <c r="M22">
        <v>62100.06</v>
      </c>
      <c r="N22">
        <v>39658.080000000002</v>
      </c>
      <c r="O22">
        <v>22441.98</v>
      </c>
      <c r="P22">
        <v>2012</v>
      </c>
      <c r="Q22">
        <v>9</v>
      </c>
    </row>
    <row r="23" spans="1:17" x14ac:dyDescent="0.3">
      <c r="A23" t="s">
        <v>120</v>
      </c>
      <c r="B23" t="s">
        <v>159</v>
      </c>
      <c r="C23" t="s">
        <v>126</v>
      </c>
      <c r="D23" t="s">
        <v>160</v>
      </c>
      <c r="E23" t="s">
        <v>107</v>
      </c>
      <c r="F23" t="s">
        <v>145</v>
      </c>
      <c r="G23" s="9">
        <v>40417</v>
      </c>
      <c r="H23">
        <v>880999934</v>
      </c>
      <c r="I23" s="9">
        <v>40437</v>
      </c>
      <c r="J23">
        <v>6313</v>
      </c>
      <c r="K23">
        <v>109.28</v>
      </c>
      <c r="L23">
        <v>35.840000000000003</v>
      </c>
      <c r="M23">
        <v>689884.64</v>
      </c>
      <c r="N23">
        <v>226257.92000000001</v>
      </c>
      <c r="O23">
        <v>463626.72</v>
      </c>
      <c r="P23">
        <v>2010</v>
      </c>
      <c r="Q23">
        <v>8</v>
      </c>
    </row>
    <row r="24" spans="1:17" x14ac:dyDescent="0.3">
      <c r="A24" t="s">
        <v>97</v>
      </c>
      <c r="B24" t="s">
        <v>161</v>
      </c>
      <c r="C24" t="s">
        <v>162</v>
      </c>
      <c r="D24" t="s">
        <v>163</v>
      </c>
      <c r="E24" t="s">
        <v>107</v>
      </c>
      <c r="F24" t="s">
        <v>119</v>
      </c>
      <c r="G24" s="9">
        <v>40594</v>
      </c>
      <c r="H24">
        <v>127468717</v>
      </c>
      <c r="I24" s="9">
        <v>40611</v>
      </c>
      <c r="J24">
        <v>9681</v>
      </c>
      <c r="K24">
        <v>81.73</v>
      </c>
      <c r="L24">
        <v>56.67</v>
      </c>
      <c r="M24">
        <v>791228.13</v>
      </c>
      <c r="N24">
        <v>548622.27</v>
      </c>
      <c r="O24">
        <v>242605.86</v>
      </c>
      <c r="P24">
        <v>2011</v>
      </c>
      <c r="Q24">
        <v>2</v>
      </c>
    </row>
    <row r="25" spans="1:17" x14ac:dyDescent="0.3">
      <c r="A25" t="s">
        <v>111</v>
      </c>
      <c r="B25" t="s">
        <v>164</v>
      </c>
      <c r="C25" t="s">
        <v>126</v>
      </c>
      <c r="D25" t="s">
        <v>165</v>
      </c>
      <c r="E25" t="s">
        <v>107</v>
      </c>
      <c r="F25" t="s">
        <v>145</v>
      </c>
      <c r="G25" s="9">
        <v>42350</v>
      </c>
      <c r="H25">
        <v>770478332</v>
      </c>
      <c r="I25" s="9">
        <v>42393</v>
      </c>
      <c r="J25">
        <v>515</v>
      </c>
      <c r="K25">
        <v>109.28</v>
      </c>
      <c r="L25">
        <v>35.840000000000003</v>
      </c>
      <c r="M25">
        <v>56279.199999999997</v>
      </c>
      <c r="N25">
        <v>18457.599999999999</v>
      </c>
      <c r="O25">
        <v>37821.599999999999</v>
      </c>
      <c r="P25">
        <v>2015</v>
      </c>
      <c r="Q25">
        <v>12</v>
      </c>
    </row>
    <row r="26" spans="1:17" x14ac:dyDescent="0.3">
      <c r="A26" t="s">
        <v>128</v>
      </c>
      <c r="B26" t="s">
        <v>166</v>
      </c>
      <c r="C26" t="s">
        <v>113</v>
      </c>
      <c r="D26" t="s">
        <v>167</v>
      </c>
      <c r="E26" t="s">
        <v>107</v>
      </c>
      <c r="F26" t="s">
        <v>119</v>
      </c>
      <c r="G26" s="9">
        <v>41210</v>
      </c>
      <c r="H26">
        <v>430390107</v>
      </c>
      <c r="I26" s="9">
        <v>41226</v>
      </c>
      <c r="J26">
        <v>852</v>
      </c>
      <c r="K26">
        <v>205.7</v>
      </c>
      <c r="L26">
        <v>117.11</v>
      </c>
      <c r="M26">
        <v>175256.4</v>
      </c>
      <c r="N26">
        <v>99777.72</v>
      </c>
      <c r="O26">
        <v>75478.679999999993</v>
      </c>
      <c r="P26">
        <v>2012</v>
      </c>
      <c r="Q26">
        <v>10</v>
      </c>
    </row>
    <row r="27" spans="1:17" x14ac:dyDescent="0.3">
      <c r="A27" t="s">
        <v>128</v>
      </c>
      <c r="B27" t="s">
        <v>166</v>
      </c>
      <c r="C27" t="s">
        <v>151</v>
      </c>
      <c r="D27" t="s">
        <v>168</v>
      </c>
      <c r="E27" t="s">
        <v>107</v>
      </c>
      <c r="F27" t="s">
        <v>102</v>
      </c>
      <c r="G27" s="9">
        <v>42765</v>
      </c>
      <c r="H27">
        <v>397877871</v>
      </c>
      <c r="I27" s="9">
        <v>42814</v>
      </c>
      <c r="J27">
        <v>9759</v>
      </c>
      <c r="K27">
        <v>47.45</v>
      </c>
      <c r="L27">
        <v>31.79</v>
      </c>
      <c r="M27">
        <v>463064.55</v>
      </c>
      <c r="N27">
        <v>310238.61</v>
      </c>
      <c r="O27">
        <v>152825.94</v>
      </c>
      <c r="P27">
        <v>2017</v>
      </c>
      <c r="Q27">
        <v>1</v>
      </c>
    </row>
    <row r="28" spans="1:17" x14ac:dyDescent="0.3">
      <c r="A28" t="s">
        <v>115</v>
      </c>
      <c r="B28" t="s">
        <v>155</v>
      </c>
      <c r="C28" t="s">
        <v>151</v>
      </c>
      <c r="D28" t="s">
        <v>169</v>
      </c>
      <c r="E28" t="s">
        <v>101</v>
      </c>
      <c r="F28" t="s">
        <v>102</v>
      </c>
      <c r="G28" s="9">
        <v>41934</v>
      </c>
      <c r="H28">
        <v>683927953</v>
      </c>
      <c r="I28" s="9">
        <v>41947</v>
      </c>
      <c r="J28">
        <v>8334</v>
      </c>
      <c r="K28">
        <v>47.45</v>
      </c>
      <c r="L28">
        <v>31.79</v>
      </c>
      <c r="M28">
        <v>395448.3</v>
      </c>
      <c r="N28">
        <v>264937.86</v>
      </c>
      <c r="O28">
        <v>130510.44</v>
      </c>
      <c r="P28">
        <v>2014</v>
      </c>
      <c r="Q28">
        <v>10</v>
      </c>
    </row>
    <row r="29" spans="1:17" x14ac:dyDescent="0.3">
      <c r="A29" t="s">
        <v>103</v>
      </c>
      <c r="B29" t="s">
        <v>150</v>
      </c>
      <c r="C29" t="s">
        <v>117</v>
      </c>
      <c r="D29" t="s">
        <v>170</v>
      </c>
      <c r="E29" t="s">
        <v>101</v>
      </c>
      <c r="F29" t="s">
        <v>102</v>
      </c>
      <c r="G29" s="9">
        <v>40939</v>
      </c>
      <c r="H29">
        <v>469839179</v>
      </c>
      <c r="I29" s="9">
        <v>40961</v>
      </c>
      <c r="J29">
        <v>4709</v>
      </c>
      <c r="K29">
        <v>9.33</v>
      </c>
      <c r="L29">
        <v>6.92</v>
      </c>
      <c r="M29">
        <v>43934.97</v>
      </c>
      <c r="N29">
        <v>32586.28</v>
      </c>
      <c r="O29">
        <v>11348.69</v>
      </c>
      <c r="P29">
        <v>2012</v>
      </c>
      <c r="Q29">
        <v>1</v>
      </c>
    </row>
    <row r="30" spans="1:17" x14ac:dyDescent="0.3">
      <c r="A30" t="s">
        <v>115</v>
      </c>
      <c r="B30" t="s">
        <v>116</v>
      </c>
      <c r="C30" t="s">
        <v>171</v>
      </c>
      <c r="D30" t="s">
        <v>172</v>
      </c>
      <c r="E30" t="s">
        <v>101</v>
      </c>
      <c r="F30" t="s">
        <v>119</v>
      </c>
      <c r="G30" s="9">
        <v>42389</v>
      </c>
      <c r="H30">
        <v>357222878</v>
      </c>
      <c r="I30" s="9">
        <v>42438</v>
      </c>
      <c r="J30">
        <v>9043</v>
      </c>
      <c r="K30">
        <v>421.89</v>
      </c>
      <c r="L30">
        <v>364.69</v>
      </c>
      <c r="M30">
        <v>3815151.27</v>
      </c>
      <c r="N30">
        <v>3297891.67</v>
      </c>
      <c r="O30">
        <v>517259.6</v>
      </c>
      <c r="P30">
        <v>2016</v>
      </c>
      <c r="Q30">
        <v>1</v>
      </c>
    </row>
    <row r="31" spans="1:17" x14ac:dyDescent="0.3">
      <c r="A31" t="s">
        <v>115</v>
      </c>
      <c r="B31" t="s">
        <v>173</v>
      </c>
      <c r="C31" t="s">
        <v>162</v>
      </c>
      <c r="D31" t="s">
        <v>174</v>
      </c>
      <c r="E31" t="s">
        <v>107</v>
      </c>
      <c r="F31" t="s">
        <v>110</v>
      </c>
      <c r="G31" s="9">
        <v>42370</v>
      </c>
      <c r="H31">
        <v>118002879</v>
      </c>
      <c r="I31" s="9">
        <v>42376</v>
      </c>
      <c r="J31">
        <v>8529</v>
      </c>
      <c r="K31">
        <v>81.73</v>
      </c>
      <c r="L31">
        <v>56.67</v>
      </c>
      <c r="M31">
        <v>697075.17</v>
      </c>
      <c r="N31">
        <v>483338.43</v>
      </c>
      <c r="O31">
        <v>213736.74</v>
      </c>
      <c r="P31">
        <v>2016</v>
      </c>
      <c r="Q31">
        <v>1</v>
      </c>
    </row>
    <row r="32" spans="1:17" x14ac:dyDescent="0.3">
      <c r="A32" t="s">
        <v>97</v>
      </c>
      <c r="B32" t="s">
        <v>175</v>
      </c>
      <c r="C32" t="s">
        <v>151</v>
      </c>
      <c r="D32" t="s">
        <v>176</v>
      </c>
      <c r="E32" t="s">
        <v>101</v>
      </c>
      <c r="F32" t="s">
        <v>110</v>
      </c>
      <c r="G32" s="9">
        <v>42887</v>
      </c>
      <c r="H32">
        <v>944415509</v>
      </c>
      <c r="I32" s="9">
        <v>42909</v>
      </c>
      <c r="J32">
        <v>2391</v>
      </c>
      <c r="K32">
        <v>47.45</v>
      </c>
      <c r="L32">
        <v>31.79</v>
      </c>
      <c r="M32">
        <v>113452.95</v>
      </c>
      <c r="N32">
        <v>76009.89</v>
      </c>
      <c r="O32">
        <v>37443.06</v>
      </c>
      <c r="P32">
        <v>2017</v>
      </c>
      <c r="Q32">
        <v>6</v>
      </c>
    </row>
    <row r="33" spans="1:17" x14ac:dyDescent="0.3">
      <c r="A33" t="s">
        <v>128</v>
      </c>
      <c r="B33" t="s">
        <v>177</v>
      </c>
      <c r="C33" t="s">
        <v>148</v>
      </c>
      <c r="D33" t="s">
        <v>178</v>
      </c>
      <c r="E33" t="s">
        <v>107</v>
      </c>
      <c r="F33" t="s">
        <v>119</v>
      </c>
      <c r="G33" s="9">
        <v>42185</v>
      </c>
      <c r="H33">
        <v>499009597</v>
      </c>
      <c r="I33" s="9">
        <v>42194</v>
      </c>
      <c r="J33">
        <v>6884</v>
      </c>
      <c r="K33">
        <v>651.21</v>
      </c>
      <c r="L33">
        <v>524.96</v>
      </c>
      <c r="M33">
        <v>4482929.6399999997</v>
      </c>
      <c r="N33">
        <v>3613824.64</v>
      </c>
      <c r="O33">
        <v>869105</v>
      </c>
      <c r="P33">
        <v>2015</v>
      </c>
      <c r="Q33">
        <v>6</v>
      </c>
    </row>
    <row r="34" spans="1:17" x14ac:dyDescent="0.3">
      <c r="A34" t="s">
        <v>115</v>
      </c>
      <c r="B34" t="s">
        <v>179</v>
      </c>
      <c r="C34" t="s">
        <v>117</v>
      </c>
      <c r="D34" t="s">
        <v>180</v>
      </c>
      <c r="E34" t="s">
        <v>107</v>
      </c>
      <c r="F34" t="s">
        <v>145</v>
      </c>
      <c r="G34" s="9">
        <v>41667</v>
      </c>
      <c r="H34">
        <v>564646470</v>
      </c>
      <c r="I34" s="9">
        <v>41714</v>
      </c>
      <c r="J34">
        <v>293</v>
      </c>
      <c r="K34">
        <v>9.33</v>
      </c>
      <c r="L34">
        <v>6.92</v>
      </c>
      <c r="M34">
        <v>2733.69</v>
      </c>
      <c r="N34">
        <v>2027.56</v>
      </c>
      <c r="O34">
        <v>706.13</v>
      </c>
      <c r="P34">
        <v>2014</v>
      </c>
      <c r="Q34">
        <v>1</v>
      </c>
    </row>
    <row r="35" spans="1:17" x14ac:dyDescent="0.3">
      <c r="A35" t="s">
        <v>120</v>
      </c>
      <c r="B35" t="s">
        <v>138</v>
      </c>
      <c r="C35" t="s">
        <v>108</v>
      </c>
      <c r="D35" t="s">
        <v>181</v>
      </c>
      <c r="E35" t="s">
        <v>101</v>
      </c>
      <c r="F35" t="s">
        <v>102</v>
      </c>
      <c r="G35" s="9">
        <v>41737</v>
      </c>
      <c r="H35">
        <v>294499957</v>
      </c>
      <c r="I35" s="9">
        <v>41737</v>
      </c>
      <c r="J35">
        <v>7937</v>
      </c>
      <c r="K35">
        <v>255.28</v>
      </c>
      <c r="L35">
        <v>159.41999999999999</v>
      </c>
      <c r="M35">
        <v>2026157.36</v>
      </c>
      <c r="N35">
        <v>1265316.54</v>
      </c>
      <c r="O35">
        <v>760840.82</v>
      </c>
      <c r="P35">
        <v>2014</v>
      </c>
      <c r="Q35">
        <v>4</v>
      </c>
    </row>
    <row r="36" spans="1:17" x14ac:dyDescent="0.3">
      <c r="A36" t="s">
        <v>128</v>
      </c>
      <c r="B36" t="s">
        <v>129</v>
      </c>
      <c r="C36" t="s">
        <v>151</v>
      </c>
      <c r="D36" t="s">
        <v>182</v>
      </c>
      <c r="E36" t="s">
        <v>101</v>
      </c>
      <c r="F36" t="s">
        <v>145</v>
      </c>
      <c r="G36" s="9">
        <v>40425</v>
      </c>
      <c r="H36">
        <v>262056386</v>
      </c>
      <c r="I36" s="9">
        <v>40475</v>
      </c>
      <c r="J36">
        <v>7163</v>
      </c>
      <c r="K36">
        <v>47.45</v>
      </c>
      <c r="L36">
        <v>31.79</v>
      </c>
      <c r="M36">
        <v>339884.35</v>
      </c>
      <c r="N36">
        <v>227711.77</v>
      </c>
      <c r="O36">
        <v>112172.58</v>
      </c>
      <c r="P36">
        <v>2010</v>
      </c>
      <c r="Q36">
        <v>9</v>
      </c>
    </row>
    <row r="37" spans="1:17" x14ac:dyDescent="0.3">
      <c r="A37" t="s">
        <v>115</v>
      </c>
      <c r="B37" t="s">
        <v>183</v>
      </c>
      <c r="C37" t="s">
        <v>148</v>
      </c>
      <c r="D37" t="s">
        <v>184</v>
      </c>
      <c r="E37" t="s">
        <v>107</v>
      </c>
      <c r="F37" t="s">
        <v>102</v>
      </c>
      <c r="G37" s="9">
        <v>40300</v>
      </c>
      <c r="H37">
        <v>211114585</v>
      </c>
      <c r="I37" s="9">
        <v>40312</v>
      </c>
      <c r="J37">
        <v>2352</v>
      </c>
      <c r="K37">
        <v>651.21</v>
      </c>
      <c r="L37">
        <v>524.96</v>
      </c>
      <c r="M37">
        <v>1531645.92</v>
      </c>
      <c r="N37">
        <v>1234705.9199999999</v>
      </c>
      <c r="O37">
        <v>296940</v>
      </c>
      <c r="P37">
        <v>2010</v>
      </c>
      <c r="Q37">
        <v>5</v>
      </c>
    </row>
    <row r="38" spans="1:17" x14ac:dyDescent="0.3">
      <c r="A38" t="s">
        <v>115</v>
      </c>
      <c r="B38" t="s">
        <v>185</v>
      </c>
      <c r="C38" t="s">
        <v>148</v>
      </c>
      <c r="D38" t="s">
        <v>186</v>
      </c>
      <c r="E38" t="s">
        <v>101</v>
      </c>
      <c r="F38" t="s">
        <v>119</v>
      </c>
      <c r="G38" s="9">
        <v>41550</v>
      </c>
      <c r="H38">
        <v>405785882</v>
      </c>
      <c r="I38" s="9">
        <v>41569</v>
      </c>
      <c r="J38">
        <v>9915</v>
      </c>
      <c r="K38">
        <v>651.21</v>
      </c>
      <c r="L38">
        <v>524.96</v>
      </c>
      <c r="M38">
        <v>6456747.1500000004</v>
      </c>
      <c r="N38">
        <v>5204978.4000000004</v>
      </c>
      <c r="O38">
        <v>1251768.75</v>
      </c>
      <c r="P38">
        <v>2013</v>
      </c>
      <c r="Q38">
        <v>10</v>
      </c>
    </row>
    <row r="39" spans="1:17" x14ac:dyDescent="0.3">
      <c r="A39" t="s">
        <v>128</v>
      </c>
      <c r="B39" t="s">
        <v>187</v>
      </c>
      <c r="C39" t="s">
        <v>105</v>
      </c>
      <c r="D39" t="s">
        <v>188</v>
      </c>
      <c r="E39" t="s">
        <v>101</v>
      </c>
      <c r="F39" t="s">
        <v>102</v>
      </c>
      <c r="G39" s="9">
        <v>40608</v>
      </c>
      <c r="H39">
        <v>280494105</v>
      </c>
      <c r="I39" s="9">
        <v>40647</v>
      </c>
      <c r="J39">
        <v>3294</v>
      </c>
      <c r="K39">
        <v>154.06</v>
      </c>
      <c r="L39">
        <v>90.93</v>
      </c>
      <c r="M39">
        <v>507473.64</v>
      </c>
      <c r="N39">
        <v>299523.42</v>
      </c>
      <c r="O39">
        <v>207950.22</v>
      </c>
      <c r="P39">
        <v>2011</v>
      </c>
      <c r="Q39">
        <v>3</v>
      </c>
    </row>
    <row r="40" spans="1:17" x14ac:dyDescent="0.3">
      <c r="A40" t="s">
        <v>120</v>
      </c>
      <c r="B40" t="s">
        <v>189</v>
      </c>
      <c r="C40" t="s">
        <v>108</v>
      </c>
      <c r="D40" t="s">
        <v>190</v>
      </c>
      <c r="E40" t="s">
        <v>107</v>
      </c>
      <c r="F40" t="s">
        <v>145</v>
      </c>
      <c r="G40" s="9">
        <v>42589</v>
      </c>
      <c r="H40">
        <v>689975583</v>
      </c>
      <c r="I40" s="9">
        <v>42594</v>
      </c>
      <c r="J40">
        <v>7963</v>
      </c>
      <c r="K40">
        <v>255.28</v>
      </c>
      <c r="L40">
        <v>159.41999999999999</v>
      </c>
      <c r="M40">
        <v>2032794.64</v>
      </c>
      <c r="N40">
        <v>1269461.46</v>
      </c>
      <c r="O40">
        <v>763333.18</v>
      </c>
      <c r="P40">
        <v>2016</v>
      </c>
      <c r="Q40">
        <v>8</v>
      </c>
    </row>
    <row r="41" spans="1:17" x14ac:dyDescent="0.3">
      <c r="A41" t="s">
        <v>120</v>
      </c>
      <c r="B41" t="s">
        <v>191</v>
      </c>
      <c r="C41" t="s">
        <v>148</v>
      </c>
      <c r="D41" t="s">
        <v>192</v>
      </c>
      <c r="E41" t="s">
        <v>107</v>
      </c>
      <c r="F41" t="s">
        <v>145</v>
      </c>
      <c r="G41" s="9">
        <v>40554</v>
      </c>
      <c r="H41">
        <v>759279143</v>
      </c>
      <c r="I41" s="9">
        <v>40592</v>
      </c>
      <c r="J41">
        <v>6426</v>
      </c>
      <c r="K41">
        <v>651.21</v>
      </c>
      <c r="L41">
        <v>524.96</v>
      </c>
      <c r="M41">
        <v>4184675.46</v>
      </c>
      <c r="N41">
        <v>3373392.96</v>
      </c>
      <c r="O41">
        <v>811282.5</v>
      </c>
      <c r="P41">
        <v>2011</v>
      </c>
      <c r="Q41">
        <v>1</v>
      </c>
    </row>
    <row r="42" spans="1:17" x14ac:dyDescent="0.3">
      <c r="A42" t="s">
        <v>115</v>
      </c>
      <c r="B42" t="s">
        <v>193</v>
      </c>
      <c r="C42" t="s">
        <v>148</v>
      </c>
      <c r="D42" t="s">
        <v>194</v>
      </c>
      <c r="E42" t="s">
        <v>101</v>
      </c>
      <c r="F42" t="s">
        <v>110</v>
      </c>
      <c r="G42" s="9">
        <v>41780</v>
      </c>
      <c r="H42">
        <v>133766114</v>
      </c>
      <c r="I42" s="9">
        <v>41802</v>
      </c>
      <c r="J42">
        <v>3221</v>
      </c>
      <c r="K42">
        <v>651.21</v>
      </c>
      <c r="L42">
        <v>524.96</v>
      </c>
      <c r="M42">
        <v>2097547.41</v>
      </c>
      <c r="N42">
        <v>1690896.16</v>
      </c>
      <c r="O42">
        <v>406651.25</v>
      </c>
      <c r="P42">
        <v>2014</v>
      </c>
      <c r="Q42">
        <v>5</v>
      </c>
    </row>
    <row r="43" spans="1:17" x14ac:dyDescent="0.3">
      <c r="A43" t="s">
        <v>111</v>
      </c>
      <c r="B43" t="s">
        <v>164</v>
      </c>
      <c r="C43" t="s">
        <v>151</v>
      </c>
      <c r="D43" t="s">
        <v>195</v>
      </c>
      <c r="E43" t="s">
        <v>107</v>
      </c>
      <c r="F43" t="s">
        <v>102</v>
      </c>
      <c r="G43" s="9">
        <v>41489</v>
      </c>
      <c r="H43">
        <v>329110324</v>
      </c>
      <c r="I43" s="9">
        <v>41519</v>
      </c>
      <c r="J43">
        <v>9913</v>
      </c>
      <c r="K43">
        <v>47.45</v>
      </c>
      <c r="L43">
        <v>31.79</v>
      </c>
      <c r="M43">
        <v>470371.85</v>
      </c>
      <c r="N43">
        <v>315134.27</v>
      </c>
      <c r="O43">
        <v>155237.57999999999</v>
      </c>
      <c r="P43">
        <v>2013</v>
      </c>
      <c r="Q43">
        <v>8</v>
      </c>
    </row>
    <row r="44" spans="1:17" x14ac:dyDescent="0.3">
      <c r="A44" t="s">
        <v>97</v>
      </c>
      <c r="B44" t="s">
        <v>196</v>
      </c>
      <c r="C44" t="s">
        <v>171</v>
      </c>
      <c r="D44" t="s">
        <v>197</v>
      </c>
      <c r="E44" t="s">
        <v>107</v>
      </c>
      <c r="F44" t="s">
        <v>145</v>
      </c>
      <c r="G44" s="9">
        <v>40821</v>
      </c>
      <c r="H44">
        <v>681298100</v>
      </c>
      <c r="I44" s="9">
        <v>40867</v>
      </c>
      <c r="J44">
        <v>103</v>
      </c>
      <c r="K44">
        <v>421.89</v>
      </c>
      <c r="L44">
        <v>364.69</v>
      </c>
      <c r="M44">
        <v>43454.67</v>
      </c>
      <c r="N44">
        <v>37563.07</v>
      </c>
      <c r="O44">
        <v>5891.6</v>
      </c>
      <c r="P44">
        <v>2011</v>
      </c>
      <c r="Q44">
        <v>10</v>
      </c>
    </row>
    <row r="45" spans="1:17" x14ac:dyDescent="0.3">
      <c r="A45" t="s">
        <v>115</v>
      </c>
      <c r="B45" t="s">
        <v>198</v>
      </c>
      <c r="C45" t="s">
        <v>136</v>
      </c>
      <c r="D45" t="s">
        <v>199</v>
      </c>
      <c r="E45" t="s">
        <v>101</v>
      </c>
      <c r="F45" t="s">
        <v>145</v>
      </c>
      <c r="G45" s="9">
        <v>42689</v>
      </c>
      <c r="H45">
        <v>596628272</v>
      </c>
      <c r="I45" s="9">
        <v>42734</v>
      </c>
      <c r="J45">
        <v>4419</v>
      </c>
      <c r="K45">
        <v>152.58000000000001</v>
      </c>
      <c r="L45">
        <v>97.44</v>
      </c>
      <c r="M45">
        <v>674251.02</v>
      </c>
      <c r="N45">
        <v>430587.36</v>
      </c>
      <c r="O45">
        <v>243663.66</v>
      </c>
      <c r="P45">
        <v>2016</v>
      </c>
      <c r="Q45">
        <v>11</v>
      </c>
    </row>
    <row r="46" spans="1:17" x14ac:dyDescent="0.3">
      <c r="A46" t="s">
        <v>115</v>
      </c>
      <c r="B46" t="s">
        <v>183</v>
      </c>
      <c r="C46" t="s">
        <v>148</v>
      </c>
      <c r="D46" t="s">
        <v>200</v>
      </c>
      <c r="E46" t="s">
        <v>101</v>
      </c>
      <c r="F46" t="s">
        <v>145</v>
      </c>
      <c r="G46" s="9">
        <v>42097</v>
      </c>
      <c r="H46">
        <v>901712167</v>
      </c>
      <c r="I46" s="9">
        <v>42111</v>
      </c>
      <c r="J46">
        <v>5523</v>
      </c>
      <c r="K46">
        <v>651.21</v>
      </c>
      <c r="L46">
        <v>524.96</v>
      </c>
      <c r="M46">
        <v>3596632.83</v>
      </c>
      <c r="N46">
        <v>2899354.08</v>
      </c>
      <c r="O46">
        <v>697278.75</v>
      </c>
      <c r="P46">
        <v>2015</v>
      </c>
      <c r="Q46">
        <v>4</v>
      </c>
    </row>
    <row r="47" spans="1:17" x14ac:dyDescent="0.3">
      <c r="A47" t="s">
        <v>111</v>
      </c>
      <c r="B47" t="s">
        <v>201</v>
      </c>
      <c r="C47" t="s">
        <v>151</v>
      </c>
      <c r="D47" t="s">
        <v>202</v>
      </c>
      <c r="E47" t="s">
        <v>107</v>
      </c>
      <c r="F47" t="s">
        <v>102</v>
      </c>
      <c r="G47" s="9">
        <v>41355</v>
      </c>
      <c r="H47">
        <v>693473613</v>
      </c>
      <c r="I47" s="9">
        <v>41385</v>
      </c>
      <c r="J47">
        <v>3107</v>
      </c>
      <c r="K47">
        <v>47.45</v>
      </c>
      <c r="L47">
        <v>31.79</v>
      </c>
      <c r="M47">
        <v>147427.15</v>
      </c>
      <c r="N47">
        <v>98771.53</v>
      </c>
      <c r="O47">
        <v>48655.62</v>
      </c>
      <c r="P47">
        <v>2013</v>
      </c>
      <c r="Q47">
        <v>3</v>
      </c>
    </row>
    <row r="48" spans="1:17" x14ac:dyDescent="0.3">
      <c r="A48" t="s">
        <v>120</v>
      </c>
      <c r="B48" t="s">
        <v>121</v>
      </c>
      <c r="C48" t="s">
        <v>171</v>
      </c>
      <c r="D48" t="s">
        <v>203</v>
      </c>
      <c r="E48" t="s">
        <v>107</v>
      </c>
      <c r="F48" t="s">
        <v>110</v>
      </c>
      <c r="G48" s="9">
        <v>40392</v>
      </c>
      <c r="H48">
        <v>489148938</v>
      </c>
      <c r="I48" s="9">
        <v>40422</v>
      </c>
      <c r="J48">
        <v>8896</v>
      </c>
      <c r="K48">
        <v>421.89</v>
      </c>
      <c r="L48">
        <v>364.69</v>
      </c>
      <c r="M48">
        <v>3753133.44</v>
      </c>
      <c r="N48">
        <v>3244282.24</v>
      </c>
      <c r="O48">
        <v>508851.20000000001</v>
      </c>
      <c r="P48">
        <v>2010</v>
      </c>
      <c r="Q48">
        <v>8</v>
      </c>
    </row>
    <row r="49" spans="1:17" x14ac:dyDescent="0.3">
      <c r="A49" t="s">
        <v>120</v>
      </c>
      <c r="B49" t="s">
        <v>138</v>
      </c>
      <c r="C49" t="s">
        <v>139</v>
      </c>
      <c r="D49" t="s">
        <v>204</v>
      </c>
      <c r="E49" t="s">
        <v>107</v>
      </c>
      <c r="F49" t="s">
        <v>145</v>
      </c>
      <c r="G49" s="9">
        <v>40913</v>
      </c>
      <c r="H49">
        <v>876286971</v>
      </c>
      <c r="I49" s="9">
        <v>40954</v>
      </c>
      <c r="J49">
        <v>1643</v>
      </c>
      <c r="K49">
        <v>668.27</v>
      </c>
      <c r="L49">
        <v>502.54</v>
      </c>
      <c r="M49">
        <v>1097967.6100000001</v>
      </c>
      <c r="N49">
        <v>825673.22</v>
      </c>
      <c r="O49">
        <v>272294.39</v>
      </c>
      <c r="P49">
        <v>2012</v>
      </c>
      <c r="Q49">
        <v>1</v>
      </c>
    </row>
    <row r="50" spans="1:17" x14ac:dyDescent="0.3">
      <c r="A50" t="s">
        <v>97</v>
      </c>
      <c r="B50" t="s">
        <v>205</v>
      </c>
      <c r="C50" t="s">
        <v>162</v>
      </c>
      <c r="D50" t="s">
        <v>206</v>
      </c>
      <c r="E50" t="s">
        <v>101</v>
      </c>
      <c r="F50" t="s">
        <v>119</v>
      </c>
      <c r="G50" s="9">
        <v>42242</v>
      </c>
      <c r="H50">
        <v>262749040</v>
      </c>
      <c r="I50" s="9">
        <v>42246</v>
      </c>
      <c r="J50">
        <v>2135</v>
      </c>
      <c r="K50">
        <v>81.73</v>
      </c>
      <c r="L50">
        <v>56.67</v>
      </c>
      <c r="M50">
        <v>174493.55</v>
      </c>
      <c r="N50">
        <v>120990.45</v>
      </c>
      <c r="O50">
        <v>53503.1</v>
      </c>
      <c r="P50">
        <v>2015</v>
      </c>
      <c r="Q50">
        <v>8</v>
      </c>
    </row>
    <row r="51" spans="1:17" x14ac:dyDescent="0.3">
      <c r="A51" t="s">
        <v>111</v>
      </c>
      <c r="B51" t="s">
        <v>207</v>
      </c>
      <c r="C51" t="s">
        <v>171</v>
      </c>
      <c r="D51" t="s">
        <v>208</v>
      </c>
      <c r="E51" t="s">
        <v>107</v>
      </c>
      <c r="F51" t="s">
        <v>119</v>
      </c>
      <c r="G51" s="9">
        <v>42713</v>
      </c>
      <c r="H51">
        <v>726708972</v>
      </c>
      <c r="I51" s="9">
        <v>42761</v>
      </c>
      <c r="J51">
        <v>8189</v>
      </c>
      <c r="K51">
        <v>421.89</v>
      </c>
      <c r="L51">
        <v>364.69</v>
      </c>
      <c r="M51">
        <v>3454857.21</v>
      </c>
      <c r="N51">
        <v>2986446.41</v>
      </c>
      <c r="O51">
        <v>468410.8</v>
      </c>
      <c r="P51">
        <v>2016</v>
      </c>
      <c r="Q51">
        <v>12</v>
      </c>
    </row>
    <row r="52" spans="1:17" x14ac:dyDescent="0.3">
      <c r="A52" t="s">
        <v>131</v>
      </c>
      <c r="B52" t="s">
        <v>209</v>
      </c>
      <c r="C52" t="s">
        <v>105</v>
      </c>
      <c r="D52" t="s">
        <v>210</v>
      </c>
      <c r="E52" t="s">
        <v>107</v>
      </c>
      <c r="F52" t="s">
        <v>145</v>
      </c>
      <c r="G52" s="9">
        <v>41046</v>
      </c>
      <c r="H52">
        <v>366653096</v>
      </c>
      <c r="I52" s="9">
        <v>41060</v>
      </c>
      <c r="J52">
        <v>9654</v>
      </c>
      <c r="K52">
        <v>154.06</v>
      </c>
      <c r="L52">
        <v>90.93</v>
      </c>
      <c r="M52">
        <v>1487295.24</v>
      </c>
      <c r="N52">
        <v>877838.22</v>
      </c>
      <c r="O52">
        <v>609457.02</v>
      </c>
      <c r="P52">
        <v>2012</v>
      </c>
      <c r="Q52">
        <v>5</v>
      </c>
    </row>
    <row r="53" spans="1:17" x14ac:dyDescent="0.3">
      <c r="A53" t="s">
        <v>115</v>
      </c>
      <c r="B53" t="s">
        <v>211</v>
      </c>
      <c r="C53" t="s">
        <v>105</v>
      </c>
      <c r="D53" t="s">
        <v>212</v>
      </c>
      <c r="E53" t="s">
        <v>107</v>
      </c>
      <c r="F53" t="s">
        <v>102</v>
      </c>
      <c r="G53" s="9">
        <v>40499</v>
      </c>
      <c r="H53">
        <v>951380240</v>
      </c>
      <c r="I53" s="9">
        <v>40532</v>
      </c>
      <c r="J53">
        <v>3410</v>
      </c>
      <c r="K53">
        <v>154.06</v>
      </c>
      <c r="L53">
        <v>90.93</v>
      </c>
      <c r="M53">
        <v>525344.6</v>
      </c>
      <c r="N53">
        <v>310071.3</v>
      </c>
      <c r="O53">
        <v>215273.3</v>
      </c>
      <c r="P53">
        <v>2010</v>
      </c>
      <c r="Q53">
        <v>11</v>
      </c>
    </row>
    <row r="54" spans="1:17" x14ac:dyDescent="0.3">
      <c r="A54" t="s">
        <v>120</v>
      </c>
      <c r="B54" t="s">
        <v>213</v>
      </c>
      <c r="C54" t="s">
        <v>99</v>
      </c>
      <c r="D54" t="s">
        <v>214</v>
      </c>
      <c r="E54" t="s">
        <v>107</v>
      </c>
      <c r="F54" t="s">
        <v>102</v>
      </c>
      <c r="G54" s="9">
        <v>41956</v>
      </c>
      <c r="H54">
        <v>270001733</v>
      </c>
      <c r="I54" s="9">
        <v>42005</v>
      </c>
      <c r="J54">
        <v>8368</v>
      </c>
      <c r="K54">
        <v>437.2</v>
      </c>
      <c r="L54">
        <v>263.33</v>
      </c>
      <c r="M54">
        <v>3658489.6</v>
      </c>
      <c r="N54">
        <v>2203545.44</v>
      </c>
      <c r="O54">
        <v>1454944.16</v>
      </c>
      <c r="P54">
        <v>2014</v>
      </c>
      <c r="Q54">
        <v>11</v>
      </c>
    </row>
    <row r="55" spans="1:17" x14ac:dyDescent="0.3">
      <c r="A55" t="s">
        <v>120</v>
      </c>
      <c r="B55" t="s">
        <v>215</v>
      </c>
      <c r="C55" t="s">
        <v>151</v>
      </c>
      <c r="D55" t="s">
        <v>216</v>
      </c>
      <c r="E55" t="s">
        <v>107</v>
      </c>
      <c r="F55" t="s">
        <v>110</v>
      </c>
      <c r="G55" s="9">
        <v>42537</v>
      </c>
      <c r="H55">
        <v>681941401</v>
      </c>
      <c r="I55" s="9">
        <v>42579</v>
      </c>
      <c r="J55">
        <v>470</v>
      </c>
      <c r="K55">
        <v>47.45</v>
      </c>
      <c r="L55">
        <v>31.79</v>
      </c>
      <c r="M55">
        <v>22301.5</v>
      </c>
      <c r="N55">
        <v>14941.3</v>
      </c>
      <c r="O55">
        <v>7360.2</v>
      </c>
      <c r="P55">
        <v>2016</v>
      </c>
      <c r="Q55">
        <v>6</v>
      </c>
    </row>
    <row r="56" spans="1:17" x14ac:dyDescent="0.3">
      <c r="A56" t="s">
        <v>115</v>
      </c>
      <c r="B56" t="s">
        <v>217</v>
      </c>
      <c r="C56" t="s">
        <v>117</v>
      </c>
      <c r="D56" t="s">
        <v>218</v>
      </c>
      <c r="E56" t="s">
        <v>107</v>
      </c>
      <c r="F56" t="s">
        <v>145</v>
      </c>
      <c r="G56" s="9">
        <v>42521</v>
      </c>
      <c r="H56">
        <v>566935575</v>
      </c>
      <c r="I56" s="9">
        <v>42528</v>
      </c>
      <c r="J56">
        <v>7690</v>
      </c>
      <c r="K56">
        <v>9.33</v>
      </c>
      <c r="L56">
        <v>6.92</v>
      </c>
      <c r="M56">
        <v>71747.7</v>
      </c>
      <c r="N56">
        <v>53214.8</v>
      </c>
      <c r="O56">
        <v>18532.900000000001</v>
      </c>
      <c r="P56">
        <v>2016</v>
      </c>
      <c r="Q56">
        <v>5</v>
      </c>
    </row>
    <row r="57" spans="1:17" x14ac:dyDescent="0.3">
      <c r="A57" t="s">
        <v>111</v>
      </c>
      <c r="B57" t="s">
        <v>219</v>
      </c>
      <c r="C57" t="s">
        <v>136</v>
      </c>
      <c r="D57" t="s">
        <v>220</v>
      </c>
      <c r="E57" t="s">
        <v>101</v>
      </c>
      <c r="F57" t="s">
        <v>102</v>
      </c>
      <c r="G57" s="9">
        <v>41188</v>
      </c>
      <c r="H57">
        <v>175033080</v>
      </c>
      <c r="I57" s="9">
        <v>41218</v>
      </c>
      <c r="J57">
        <v>5033</v>
      </c>
      <c r="K57">
        <v>152.58000000000001</v>
      </c>
      <c r="L57">
        <v>97.44</v>
      </c>
      <c r="M57">
        <v>767935.14</v>
      </c>
      <c r="N57">
        <v>490415.52</v>
      </c>
      <c r="O57">
        <v>277519.62</v>
      </c>
      <c r="P57">
        <v>2012</v>
      </c>
      <c r="Q57">
        <v>10</v>
      </c>
    </row>
    <row r="58" spans="1:17" x14ac:dyDescent="0.3">
      <c r="A58" t="s">
        <v>111</v>
      </c>
      <c r="B58" t="s">
        <v>221</v>
      </c>
      <c r="C58" t="s">
        <v>148</v>
      </c>
      <c r="D58" t="s">
        <v>222</v>
      </c>
      <c r="E58" t="s">
        <v>101</v>
      </c>
      <c r="F58" t="s">
        <v>145</v>
      </c>
      <c r="G58" s="9">
        <v>40978</v>
      </c>
      <c r="H58">
        <v>276595246</v>
      </c>
      <c r="I58" s="9">
        <v>40983</v>
      </c>
      <c r="J58">
        <v>9535</v>
      </c>
      <c r="K58">
        <v>651.21</v>
      </c>
      <c r="L58">
        <v>524.96</v>
      </c>
      <c r="M58">
        <v>6209287.3499999996</v>
      </c>
      <c r="N58">
        <v>5005493.5999999996</v>
      </c>
      <c r="O58">
        <v>1203793.75</v>
      </c>
      <c r="P58">
        <v>2012</v>
      </c>
      <c r="Q58">
        <v>3</v>
      </c>
    </row>
    <row r="59" spans="1:17" x14ac:dyDescent="0.3">
      <c r="A59" t="s">
        <v>120</v>
      </c>
      <c r="B59" t="s">
        <v>223</v>
      </c>
      <c r="C59" t="s">
        <v>148</v>
      </c>
      <c r="D59" t="s">
        <v>224</v>
      </c>
      <c r="E59" t="s">
        <v>107</v>
      </c>
      <c r="F59" t="s">
        <v>102</v>
      </c>
      <c r="G59" s="9">
        <v>40569</v>
      </c>
      <c r="H59">
        <v>812295901</v>
      </c>
      <c r="I59" s="9">
        <v>40587</v>
      </c>
      <c r="J59">
        <v>5263</v>
      </c>
      <c r="K59">
        <v>651.21</v>
      </c>
      <c r="L59">
        <v>524.96</v>
      </c>
      <c r="M59">
        <v>3427318.23</v>
      </c>
      <c r="N59">
        <v>2762864.48</v>
      </c>
      <c r="O59">
        <v>664453.75</v>
      </c>
      <c r="P59">
        <v>2011</v>
      </c>
      <c r="Q59">
        <v>1</v>
      </c>
    </row>
    <row r="60" spans="1:17" x14ac:dyDescent="0.3">
      <c r="A60" t="s">
        <v>111</v>
      </c>
      <c r="B60" t="s">
        <v>225</v>
      </c>
      <c r="C60" t="s">
        <v>105</v>
      </c>
      <c r="D60" t="s">
        <v>226</v>
      </c>
      <c r="E60" t="s">
        <v>101</v>
      </c>
      <c r="F60" t="s">
        <v>110</v>
      </c>
      <c r="G60" s="9">
        <v>41792</v>
      </c>
      <c r="H60">
        <v>443121373</v>
      </c>
      <c r="I60" s="9">
        <v>41809</v>
      </c>
      <c r="J60">
        <v>8316</v>
      </c>
      <c r="K60">
        <v>154.06</v>
      </c>
      <c r="L60">
        <v>90.93</v>
      </c>
      <c r="M60">
        <v>1281162.96</v>
      </c>
      <c r="N60">
        <v>756173.88</v>
      </c>
      <c r="O60">
        <v>524989.07999999996</v>
      </c>
      <c r="P60">
        <v>2014</v>
      </c>
      <c r="Q60">
        <v>6</v>
      </c>
    </row>
    <row r="61" spans="1:17" x14ac:dyDescent="0.3">
      <c r="A61" t="s">
        <v>131</v>
      </c>
      <c r="B61" t="s">
        <v>132</v>
      </c>
      <c r="C61" t="s">
        <v>162</v>
      </c>
      <c r="D61" t="s">
        <v>227</v>
      </c>
      <c r="E61" t="s">
        <v>101</v>
      </c>
      <c r="F61" t="s">
        <v>119</v>
      </c>
      <c r="G61" s="9">
        <v>42721</v>
      </c>
      <c r="H61">
        <v>600370490</v>
      </c>
      <c r="I61" s="9">
        <v>42760</v>
      </c>
      <c r="J61">
        <v>1824</v>
      </c>
      <c r="K61">
        <v>81.73</v>
      </c>
      <c r="L61">
        <v>56.67</v>
      </c>
      <c r="M61">
        <v>149075.51999999999</v>
      </c>
      <c r="N61">
        <v>103366.08</v>
      </c>
      <c r="O61">
        <v>45709.440000000002</v>
      </c>
      <c r="P61">
        <v>2016</v>
      </c>
      <c r="Q61">
        <v>12</v>
      </c>
    </row>
    <row r="62" spans="1:17" x14ac:dyDescent="0.3">
      <c r="A62" t="s">
        <v>120</v>
      </c>
      <c r="B62" t="s">
        <v>228</v>
      </c>
      <c r="C62" t="s">
        <v>148</v>
      </c>
      <c r="D62" t="s">
        <v>229</v>
      </c>
      <c r="E62" t="s">
        <v>107</v>
      </c>
      <c r="F62" t="s">
        <v>145</v>
      </c>
      <c r="G62" s="9">
        <v>41817</v>
      </c>
      <c r="H62">
        <v>535654580</v>
      </c>
      <c r="I62" s="9">
        <v>41849</v>
      </c>
      <c r="J62">
        <v>949</v>
      </c>
      <c r="K62">
        <v>651.21</v>
      </c>
      <c r="L62">
        <v>524.96</v>
      </c>
      <c r="M62">
        <v>617998.29</v>
      </c>
      <c r="N62">
        <v>498187.04</v>
      </c>
      <c r="O62">
        <v>119811.25</v>
      </c>
      <c r="P62">
        <v>2014</v>
      </c>
      <c r="Q62">
        <v>6</v>
      </c>
    </row>
    <row r="63" spans="1:17" x14ac:dyDescent="0.3">
      <c r="A63" t="s">
        <v>128</v>
      </c>
      <c r="B63" t="s">
        <v>230</v>
      </c>
      <c r="C63" t="s">
        <v>99</v>
      </c>
      <c r="D63" t="s">
        <v>231</v>
      </c>
      <c r="E63" t="s">
        <v>101</v>
      </c>
      <c r="F63" t="s">
        <v>119</v>
      </c>
      <c r="G63" s="9">
        <v>42080</v>
      </c>
      <c r="H63">
        <v>470897471</v>
      </c>
      <c r="I63" s="9">
        <v>42116</v>
      </c>
      <c r="J63">
        <v>7881</v>
      </c>
      <c r="K63">
        <v>437.2</v>
      </c>
      <c r="L63">
        <v>263.33</v>
      </c>
      <c r="M63">
        <v>3445573.2</v>
      </c>
      <c r="N63">
        <v>2075303.73</v>
      </c>
      <c r="O63">
        <v>1370269.47</v>
      </c>
      <c r="P63">
        <v>2015</v>
      </c>
      <c r="Q63">
        <v>3</v>
      </c>
    </row>
    <row r="64" spans="1:17" x14ac:dyDescent="0.3">
      <c r="A64" t="s">
        <v>120</v>
      </c>
      <c r="B64" t="s">
        <v>191</v>
      </c>
      <c r="C64" t="s">
        <v>151</v>
      </c>
      <c r="D64" t="s">
        <v>232</v>
      </c>
      <c r="E64" t="s">
        <v>101</v>
      </c>
      <c r="F64" t="s">
        <v>145</v>
      </c>
      <c r="G64" s="9">
        <v>41367</v>
      </c>
      <c r="H64">
        <v>248335492</v>
      </c>
      <c r="I64" s="9">
        <v>41368</v>
      </c>
      <c r="J64">
        <v>6846</v>
      </c>
      <c r="K64">
        <v>47.45</v>
      </c>
      <c r="L64">
        <v>31.79</v>
      </c>
      <c r="M64">
        <v>324842.7</v>
      </c>
      <c r="N64">
        <v>217634.34</v>
      </c>
      <c r="O64">
        <v>107208.36</v>
      </c>
      <c r="P64">
        <v>2013</v>
      </c>
      <c r="Q64">
        <v>4</v>
      </c>
    </row>
    <row r="65" spans="1:17" x14ac:dyDescent="0.3">
      <c r="A65" t="s">
        <v>115</v>
      </c>
      <c r="B65" t="s">
        <v>233</v>
      </c>
      <c r="C65" t="s">
        <v>126</v>
      </c>
      <c r="D65" t="s">
        <v>234</v>
      </c>
      <c r="E65" t="s">
        <v>101</v>
      </c>
      <c r="F65" t="s">
        <v>110</v>
      </c>
      <c r="G65" s="9">
        <v>42071</v>
      </c>
      <c r="H65">
        <v>680517470</v>
      </c>
      <c r="I65" s="9">
        <v>42088</v>
      </c>
      <c r="J65">
        <v>9097</v>
      </c>
      <c r="K65">
        <v>109.28</v>
      </c>
      <c r="L65">
        <v>35.840000000000003</v>
      </c>
      <c r="M65">
        <v>994120.16</v>
      </c>
      <c r="N65">
        <v>326036.47999999998</v>
      </c>
      <c r="O65">
        <v>668083.68000000005</v>
      </c>
      <c r="P65">
        <v>2015</v>
      </c>
      <c r="Q65">
        <v>3</v>
      </c>
    </row>
    <row r="66" spans="1:17" x14ac:dyDescent="0.3">
      <c r="A66" t="s">
        <v>115</v>
      </c>
      <c r="B66" t="s">
        <v>235</v>
      </c>
      <c r="C66" t="s">
        <v>162</v>
      </c>
      <c r="D66" t="s">
        <v>236</v>
      </c>
      <c r="E66" t="s">
        <v>107</v>
      </c>
      <c r="F66" t="s">
        <v>102</v>
      </c>
      <c r="G66" s="9">
        <v>41446</v>
      </c>
      <c r="H66">
        <v>400304734</v>
      </c>
      <c r="I66" s="9">
        <v>41484</v>
      </c>
      <c r="J66">
        <v>7921</v>
      </c>
      <c r="K66">
        <v>81.73</v>
      </c>
      <c r="L66">
        <v>56.67</v>
      </c>
      <c r="M66">
        <v>647383.32999999996</v>
      </c>
      <c r="N66">
        <v>448883.07</v>
      </c>
      <c r="O66">
        <v>198500.26</v>
      </c>
      <c r="P66">
        <v>2013</v>
      </c>
      <c r="Q66">
        <v>6</v>
      </c>
    </row>
    <row r="67" spans="1:17" x14ac:dyDescent="0.3">
      <c r="A67" t="s">
        <v>120</v>
      </c>
      <c r="B67" t="s">
        <v>237</v>
      </c>
      <c r="C67" t="s">
        <v>148</v>
      </c>
      <c r="D67" t="s">
        <v>238</v>
      </c>
      <c r="E67" t="s">
        <v>101</v>
      </c>
      <c r="F67" t="s">
        <v>110</v>
      </c>
      <c r="G67" s="9">
        <v>41280</v>
      </c>
      <c r="H67">
        <v>810871112</v>
      </c>
      <c r="I67" s="9">
        <v>41282</v>
      </c>
      <c r="J67">
        <v>3636</v>
      </c>
      <c r="K67">
        <v>651.21</v>
      </c>
      <c r="L67">
        <v>524.96</v>
      </c>
      <c r="M67">
        <v>2367799.56</v>
      </c>
      <c r="N67">
        <v>1908754.56</v>
      </c>
      <c r="O67">
        <v>459045</v>
      </c>
      <c r="P67">
        <v>2013</v>
      </c>
      <c r="Q67">
        <v>1</v>
      </c>
    </row>
    <row r="68" spans="1:17" x14ac:dyDescent="0.3">
      <c r="A68" t="s">
        <v>115</v>
      </c>
      <c r="B68" t="s">
        <v>239</v>
      </c>
      <c r="C68" t="s">
        <v>113</v>
      </c>
      <c r="D68" t="s">
        <v>240</v>
      </c>
      <c r="E68" t="s">
        <v>107</v>
      </c>
      <c r="F68" t="s">
        <v>145</v>
      </c>
      <c r="G68" s="9">
        <v>40985</v>
      </c>
      <c r="H68">
        <v>235702931</v>
      </c>
      <c r="I68" s="9">
        <v>41002</v>
      </c>
      <c r="J68">
        <v>8590</v>
      </c>
      <c r="K68">
        <v>205.7</v>
      </c>
      <c r="L68">
        <v>117.11</v>
      </c>
      <c r="M68">
        <v>1766963</v>
      </c>
      <c r="N68">
        <v>1005974.9</v>
      </c>
      <c r="O68">
        <v>760988.1</v>
      </c>
      <c r="P68">
        <v>2012</v>
      </c>
      <c r="Q68">
        <v>3</v>
      </c>
    </row>
    <row r="69" spans="1:17" x14ac:dyDescent="0.3">
      <c r="A69" t="s">
        <v>115</v>
      </c>
      <c r="B69" t="s">
        <v>198</v>
      </c>
      <c r="C69" t="s">
        <v>148</v>
      </c>
      <c r="D69" t="s">
        <v>241</v>
      </c>
      <c r="E69" t="s">
        <v>101</v>
      </c>
      <c r="F69" t="s">
        <v>110</v>
      </c>
      <c r="G69" s="9">
        <v>41747</v>
      </c>
      <c r="H69">
        <v>668599021</v>
      </c>
      <c r="I69" s="9">
        <v>41771</v>
      </c>
      <c r="J69">
        <v>2163</v>
      </c>
      <c r="K69">
        <v>651.21</v>
      </c>
      <c r="L69">
        <v>524.96</v>
      </c>
      <c r="M69">
        <v>1408567.23</v>
      </c>
      <c r="N69">
        <v>1135488.48</v>
      </c>
      <c r="O69">
        <v>273078.75</v>
      </c>
      <c r="P69">
        <v>2014</v>
      </c>
      <c r="Q69">
        <v>4</v>
      </c>
    </row>
    <row r="70" spans="1:17" x14ac:dyDescent="0.3">
      <c r="A70" t="s">
        <v>115</v>
      </c>
      <c r="B70" t="s">
        <v>242</v>
      </c>
      <c r="C70" t="s">
        <v>108</v>
      </c>
      <c r="D70" t="s">
        <v>243</v>
      </c>
      <c r="E70" t="s">
        <v>107</v>
      </c>
      <c r="F70" t="s">
        <v>102</v>
      </c>
      <c r="G70" s="9">
        <v>42372</v>
      </c>
      <c r="H70">
        <v>123670709</v>
      </c>
      <c r="I70" s="9">
        <v>42401</v>
      </c>
      <c r="J70">
        <v>5766</v>
      </c>
      <c r="K70">
        <v>255.28</v>
      </c>
      <c r="L70">
        <v>159.41999999999999</v>
      </c>
      <c r="M70">
        <v>1471944.48</v>
      </c>
      <c r="N70">
        <v>919215.72</v>
      </c>
      <c r="O70">
        <v>552728.76</v>
      </c>
      <c r="P70">
        <v>2016</v>
      </c>
      <c r="Q70">
        <v>1</v>
      </c>
    </row>
    <row r="71" spans="1:17" x14ac:dyDescent="0.3">
      <c r="A71" t="s">
        <v>120</v>
      </c>
      <c r="B71" t="s">
        <v>244</v>
      </c>
      <c r="C71" t="s">
        <v>148</v>
      </c>
      <c r="D71" t="s">
        <v>245</v>
      </c>
      <c r="E71" t="s">
        <v>107</v>
      </c>
      <c r="F71" t="s">
        <v>145</v>
      </c>
      <c r="G71" s="9">
        <v>40675</v>
      </c>
      <c r="H71">
        <v>285341823</v>
      </c>
      <c r="I71" s="9">
        <v>40702</v>
      </c>
      <c r="J71">
        <v>7841</v>
      </c>
      <c r="K71">
        <v>651.21</v>
      </c>
      <c r="L71">
        <v>524.96</v>
      </c>
      <c r="M71">
        <v>5106137.6100000003</v>
      </c>
      <c r="N71">
        <v>4116211.36</v>
      </c>
      <c r="O71">
        <v>989926.25</v>
      </c>
      <c r="P71">
        <v>2011</v>
      </c>
      <c r="Q71">
        <v>5</v>
      </c>
    </row>
    <row r="72" spans="1:17" x14ac:dyDescent="0.3">
      <c r="A72" t="s">
        <v>111</v>
      </c>
      <c r="B72" t="s">
        <v>246</v>
      </c>
      <c r="C72" t="s">
        <v>117</v>
      </c>
      <c r="D72" t="s">
        <v>247</v>
      </c>
      <c r="E72" t="s">
        <v>107</v>
      </c>
      <c r="F72" t="s">
        <v>119</v>
      </c>
      <c r="G72" s="9">
        <v>40388</v>
      </c>
      <c r="H72">
        <v>658348691</v>
      </c>
      <c r="I72" s="9">
        <v>40412</v>
      </c>
      <c r="J72">
        <v>8862</v>
      </c>
      <c r="K72">
        <v>9.33</v>
      </c>
      <c r="L72">
        <v>6.92</v>
      </c>
      <c r="M72">
        <v>82682.460000000006</v>
      </c>
      <c r="N72">
        <v>61325.04</v>
      </c>
      <c r="O72">
        <v>21357.42</v>
      </c>
      <c r="P72">
        <v>2010</v>
      </c>
      <c r="Q72">
        <v>7</v>
      </c>
    </row>
    <row r="73" spans="1:17" x14ac:dyDescent="0.3">
      <c r="A73" t="s">
        <v>120</v>
      </c>
      <c r="B73" t="s">
        <v>248</v>
      </c>
      <c r="C73" t="s">
        <v>108</v>
      </c>
      <c r="D73" t="s">
        <v>249</v>
      </c>
      <c r="E73" t="s">
        <v>101</v>
      </c>
      <c r="F73" t="s">
        <v>145</v>
      </c>
      <c r="G73" s="9">
        <v>41488</v>
      </c>
      <c r="H73">
        <v>817740142</v>
      </c>
      <c r="I73" s="9">
        <v>41505</v>
      </c>
      <c r="J73">
        <v>6335</v>
      </c>
      <c r="K73">
        <v>255.28</v>
      </c>
      <c r="L73">
        <v>159.41999999999999</v>
      </c>
      <c r="M73">
        <v>1617198.8</v>
      </c>
      <c r="N73">
        <v>1009925.7</v>
      </c>
      <c r="O73">
        <v>607273.1</v>
      </c>
      <c r="P73">
        <v>2013</v>
      </c>
      <c r="Q73">
        <v>8</v>
      </c>
    </row>
    <row r="74" spans="1:17" x14ac:dyDescent="0.3">
      <c r="A74" t="s">
        <v>115</v>
      </c>
      <c r="B74" t="s">
        <v>153</v>
      </c>
      <c r="C74" t="s">
        <v>151</v>
      </c>
      <c r="D74" t="s">
        <v>250</v>
      </c>
      <c r="E74" t="s">
        <v>101</v>
      </c>
      <c r="F74" t="s">
        <v>119</v>
      </c>
      <c r="G74" s="9">
        <v>41570</v>
      </c>
      <c r="H74">
        <v>858877503</v>
      </c>
      <c r="I74" s="9">
        <v>41584</v>
      </c>
      <c r="J74">
        <v>9794</v>
      </c>
      <c r="K74">
        <v>47.45</v>
      </c>
      <c r="L74">
        <v>31.79</v>
      </c>
      <c r="M74">
        <v>464725.3</v>
      </c>
      <c r="N74">
        <v>311351.26</v>
      </c>
      <c r="O74">
        <v>153374.04</v>
      </c>
      <c r="P74">
        <v>2013</v>
      </c>
      <c r="Q74">
        <v>10</v>
      </c>
    </row>
    <row r="75" spans="1:17" x14ac:dyDescent="0.3">
      <c r="A75" t="s">
        <v>120</v>
      </c>
      <c r="B75" t="s">
        <v>189</v>
      </c>
      <c r="C75" t="s">
        <v>105</v>
      </c>
      <c r="D75" t="s">
        <v>251</v>
      </c>
      <c r="E75" t="s">
        <v>101</v>
      </c>
      <c r="F75" t="s">
        <v>102</v>
      </c>
      <c r="G75" s="9">
        <v>42771</v>
      </c>
      <c r="H75">
        <v>947434604</v>
      </c>
      <c r="I75" s="9">
        <v>42785</v>
      </c>
      <c r="J75">
        <v>5808</v>
      </c>
      <c r="K75">
        <v>154.06</v>
      </c>
      <c r="L75">
        <v>90.93</v>
      </c>
      <c r="M75">
        <v>894780.48</v>
      </c>
      <c r="N75">
        <v>528121.43999999994</v>
      </c>
      <c r="O75">
        <v>366659.04</v>
      </c>
      <c r="P75">
        <v>2017</v>
      </c>
      <c r="Q75">
        <v>2</v>
      </c>
    </row>
    <row r="76" spans="1:17" x14ac:dyDescent="0.3">
      <c r="A76" t="s">
        <v>120</v>
      </c>
      <c r="B76" t="s">
        <v>252</v>
      </c>
      <c r="C76" t="s">
        <v>171</v>
      </c>
      <c r="D76" t="s">
        <v>253</v>
      </c>
      <c r="E76" t="s">
        <v>101</v>
      </c>
      <c r="F76" t="s">
        <v>119</v>
      </c>
      <c r="G76" s="9">
        <v>42083</v>
      </c>
      <c r="H76">
        <v>869397771</v>
      </c>
      <c r="I76" s="9">
        <v>42111</v>
      </c>
      <c r="J76">
        <v>2975</v>
      </c>
      <c r="K76">
        <v>421.89</v>
      </c>
      <c r="L76">
        <v>364.69</v>
      </c>
      <c r="M76">
        <v>1255122.75</v>
      </c>
      <c r="N76">
        <v>1084952.75</v>
      </c>
      <c r="O76">
        <v>170170</v>
      </c>
      <c r="P76">
        <v>2015</v>
      </c>
      <c r="Q76">
        <v>3</v>
      </c>
    </row>
    <row r="77" spans="1:17" x14ac:dyDescent="0.3">
      <c r="A77" t="s">
        <v>97</v>
      </c>
      <c r="B77" t="s">
        <v>254</v>
      </c>
      <c r="C77" t="s">
        <v>162</v>
      </c>
      <c r="D77" t="s">
        <v>255</v>
      </c>
      <c r="E77" t="s">
        <v>101</v>
      </c>
      <c r="F77" t="s">
        <v>145</v>
      </c>
      <c r="G77" s="9">
        <v>41035</v>
      </c>
      <c r="H77">
        <v>481065833</v>
      </c>
      <c r="I77" s="9">
        <v>41037</v>
      </c>
      <c r="J77">
        <v>6925</v>
      </c>
      <c r="K77">
        <v>81.73</v>
      </c>
      <c r="L77">
        <v>56.67</v>
      </c>
      <c r="M77">
        <v>565980.25</v>
      </c>
      <c r="N77">
        <v>392439.75</v>
      </c>
      <c r="O77">
        <v>173540.5</v>
      </c>
      <c r="P77">
        <v>2012</v>
      </c>
      <c r="Q77">
        <v>5</v>
      </c>
    </row>
    <row r="78" spans="1:17" x14ac:dyDescent="0.3">
      <c r="A78" t="s">
        <v>115</v>
      </c>
      <c r="B78" t="s">
        <v>256</v>
      </c>
      <c r="C78" t="s">
        <v>171</v>
      </c>
      <c r="D78" t="s">
        <v>257</v>
      </c>
      <c r="E78" t="s">
        <v>107</v>
      </c>
      <c r="F78" t="s">
        <v>110</v>
      </c>
      <c r="G78" s="9">
        <v>41547</v>
      </c>
      <c r="H78">
        <v>159050118</v>
      </c>
      <c r="I78" s="9">
        <v>41548</v>
      </c>
      <c r="J78">
        <v>5319</v>
      </c>
      <c r="K78">
        <v>421.89</v>
      </c>
      <c r="L78">
        <v>364.69</v>
      </c>
      <c r="M78">
        <v>2244032.91</v>
      </c>
      <c r="N78">
        <v>1939786.11</v>
      </c>
      <c r="O78">
        <v>304246.8</v>
      </c>
      <c r="P78">
        <v>2013</v>
      </c>
      <c r="Q78">
        <v>9</v>
      </c>
    </row>
    <row r="79" spans="1:17" x14ac:dyDescent="0.3">
      <c r="A79" t="s">
        <v>120</v>
      </c>
      <c r="B79" t="s">
        <v>258</v>
      </c>
      <c r="C79" t="s">
        <v>148</v>
      </c>
      <c r="D79" t="s">
        <v>259</v>
      </c>
      <c r="E79" t="s">
        <v>107</v>
      </c>
      <c r="F79" t="s">
        <v>102</v>
      </c>
      <c r="G79" s="9">
        <v>41779</v>
      </c>
      <c r="H79">
        <v>350274455</v>
      </c>
      <c r="I79" s="9">
        <v>41804</v>
      </c>
      <c r="J79">
        <v>2850</v>
      </c>
      <c r="K79">
        <v>651.21</v>
      </c>
      <c r="L79">
        <v>524.96</v>
      </c>
      <c r="M79">
        <v>1855948.5</v>
      </c>
      <c r="N79">
        <v>1496136</v>
      </c>
      <c r="O79">
        <v>359812.5</v>
      </c>
      <c r="P79">
        <v>2014</v>
      </c>
      <c r="Q79">
        <v>5</v>
      </c>
    </row>
    <row r="80" spans="1:17" x14ac:dyDescent="0.3">
      <c r="A80" t="s">
        <v>97</v>
      </c>
      <c r="B80" t="s">
        <v>260</v>
      </c>
      <c r="C80" t="s">
        <v>113</v>
      </c>
      <c r="D80" t="s">
        <v>261</v>
      </c>
      <c r="E80" t="s">
        <v>107</v>
      </c>
      <c r="F80" t="s">
        <v>145</v>
      </c>
      <c r="G80" s="9">
        <v>40277</v>
      </c>
      <c r="H80">
        <v>221975171</v>
      </c>
      <c r="I80" s="9">
        <v>40315</v>
      </c>
      <c r="J80">
        <v>6241</v>
      </c>
      <c r="K80">
        <v>205.7</v>
      </c>
      <c r="L80">
        <v>117.11</v>
      </c>
      <c r="M80">
        <v>1283773.7</v>
      </c>
      <c r="N80">
        <v>730883.51</v>
      </c>
      <c r="O80">
        <v>552890.18999999994</v>
      </c>
      <c r="P80">
        <v>2010</v>
      </c>
      <c r="Q80">
        <v>4</v>
      </c>
    </row>
    <row r="81" spans="1:17" x14ac:dyDescent="0.3">
      <c r="A81" t="s">
        <v>103</v>
      </c>
      <c r="B81" t="s">
        <v>262</v>
      </c>
      <c r="C81" t="s">
        <v>148</v>
      </c>
      <c r="D81" t="s">
        <v>263</v>
      </c>
      <c r="E81" t="s">
        <v>107</v>
      </c>
      <c r="F81" t="s">
        <v>110</v>
      </c>
      <c r="G81" s="9">
        <v>42895</v>
      </c>
      <c r="H81">
        <v>811701095</v>
      </c>
      <c r="I81" s="9">
        <v>42935</v>
      </c>
      <c r="J81">
        <v>9247</v>
      </c>
      <c r="K81">
        <v>651.21</v>
      </c>
      <c r="L81">
        <v>524.96</v>
      </c>
      <c r="M81">
        <v>6021738.8700000001</v>
      </c>
      <c r="N81">
        <v>4854305.12</v>
      </c>
      <c r="O81">
        <v>1167433.75</v>
      </c>
      <c r="P81">
        <v>2017</v>
      </c>
      <c r="Q81">
        <v>6</v>
      </c>
    </row>
    <row r="82" spans="1:17" x14ac:dyDescent="0.3">
      <c r="A82" t="s">
        <v>115</v>
      </c>
      <c r="B82" t="s">
        <v>264</v>
      </c>
      <c r="C82" t="s">
        <v>113</v>
      </c>
      <c r="D82" t="s">
        <v>265</v>
      </c>
      <c r="E82" t="s">
        <v>107</v>
      </c>
      <c r="F82" t="s">
        <v>145</v>
      </c>
      <c r="G82" s="9">
        <v>42043</v>
      </c>
      <c r="H82">
        <v>977313554</v>
      </c>
      <c r="I82" s="9">
        <v>42092</v>
      </c>
      <c r="J82">
        <v>7653</v>
      </c>
      <c r="K82">
        <v>205.7</v>
      </c>
      <c r="L82">
        <v>117.11</v>
      </c>
      <c r="M82">
        <v>1574222.1</v>
      </c>
      <c r="N82">
        <v>896242.83</v>
      </c>
      <c r="O82">
        <v>677979.27</v>
      </c>
      <c r="P82">
        <v>2015</v>
      </c>
      <c r="Q82">
        <v>2</v>
      </c>
    </row>
    <row r="83" spans="1:17" x14ac:dyDescent="0.3">
      <c r="A83" t="s">
        <v>115</v>
      </c>
      <c r="B83" t="s">
        <v>123</v>
      </c>
      <c r="C83" t="s">
        <v>136</v>
      </c>
      <c r="D83" t="s">
        <v>266</v>
      </c>
      <c r="E83" t="s">
        <v>101</v>
      </c>
      <c r="F83" t="s">
        <v>145</v>
      </c>
      <c r="G83" s="9">
        <v>40203</v>
      </c>
      <c r="H83">
        <v>546986377</v>
      </c>
      <c r="I83" s="9">
        <v>40219</v>
      </c>
      <c r="J83">
        <v>4279</v>
      </c>
      <c r="K83">
        <v>152.58000000000001</v>
      </c>
      <c r="L83">
        <v>97.44</v>
      </c>
      <c r="M83">
        <v>652889.81999999995</v>
      </c>
      <c r="N83">
        <v>416945.76</v>
      </c>
      <c r="O83">
        <v>235944.06</v>
      </c>
      <c r="P83">
        <v>2010</v>
      </c>
      <c r="Q83">
        <v>1</v>
      </c>
    </row>
    <row r="84" spans="1:17" x14ac:dyDescent="0.3">
      <c r="A84" t="s">
        <v>111</v>
      </c>
      <c r="B84" t="s">
        <v>267</v>
      </c>
      <c r="C84" t="s">
        <v>117</v>
      </c>
      <c r="D84" t="s">
        <v>268</v>
      </c>
      <c r="E84" t="s">
        <v>101</v>
      </c>
      <c r="F84" t="s">
        <v>145</v>
      </c>
      <c r="G84" s="9">
        <v>40244</v>
      </c>
      <c r="H84">
        <v>769205892</v>
      </c>
      <c r="I84" s="9">
        <v>40254</v>
      </c>
      <c r="J84">
        <v>3972</v>
      </c>
      <c r="K84">
        <v>9.33</v>
      </c>
      <c r="L84">
        <v>6.92</v>
      </c>
      <c r="M84">
        <v>37058.76</v>
      </c>
      <c r="N84">
        <v>27486.240000000002</v>
      </c>
      <c r="O84">
        <v>9572.52</v>
      </c>
      <c r="P84">
        <v>2010</v>
      </c>
      <c r="Q84">
        <v>3</v>
      </c>
    </row>
    <row r="85" spans="1:17" x14ac:dyDescent="0.3">
      <c r="A85" t="s">
        <v>115</v>
      </c>
      <c r="B85" t="s">
        <v>269</v>
      </c>
      <c r="C85" t="s">
        <v>126</v>
      </c>
      <c r="D85" t="s">
        <v>270</v>
      </c>
      <c r="E85" t="s">
        <v>101</v>
      </c>
      <c r="F85" t="s">
        <v>102</v>
      </c>
      <c r="G85" s="9">
        <v>41277</v>
      </c>
      <c r="H85">
        <v>262770926</v>
      </c>
      <c r="I85" s="9">
        <v>41313</v>
      </c>
      <c r="J85">
        <v>8611</v>
      </c>
      <c r="K85">
        <v>109.28</v>
      </c>
      <c r="L85">
        <v>35.840000000000003</v>
      </c>
      <c r="M85">
        <v>941010.08</v>
      </c>
      <c r="N85">
        <v>308618.23999999999</v>
      </c>
      <c r="O85">
        <v>632391.84</v>
      </c>
      <c r="P85">
        <v>2013</v>
      </c>
      <c r="Q85">
        <v>1</v>
      </c>
    </row>
    <row r="86" spans="1:17" x14ac:dyDescent="0.3">
      <c r="A86" t="s">
        <v>115</v>
      </c>
      <c r="B86" t="s">
        <v>271</v>
      </c>
      <c r="C86" t="s">
        <v>136</v>
      </c>
      <c r="D86" t="s">
        <v>272</v>
      </c>
      <c r="E86" t="s">
        <v>107</v>
      </c>
      <c r="F86" t="s">
        <v>102</v>
      </c>
      <c r="G86" s="9">
        <v>42800</v>
      </c>
      <c r="H86">
        <v>866792809</v>
      </c>
      <c r="I86" s="9">
        <v>42812</v>
      </c>
      <c r="J86">
        <v>2109</v>
      </c>
      <c r="K86">
        <v>152.58000000000001</v>
      </c>
      <c r="L86">
        <v>97.44</v>
      </c>
      <c r="M86">
        <v>321791.21999999997</v>
      </c>
      <c r="N86">
        <v>205500.96</v>
      </c>
      <c r="O86">
        <v>116290.26</v>
      </c>
      <c r="P86">
        <v>2017</v>
      </c>
      <c r="Q86">
        <v>3</v>
      </c>
    </row>
    <row r="87" spans="1:17" x14ac:dyDescent="0.3">
      <c r="A87" t="s">
        <v>128</v>
      </c>
      <c r="B87" t="s">
        <v>273</v>
      </c>
      <c r="C87" t="s">
        <v>151</v>
      </c>
      <c r="D87" t="s">
        <v>274</v>
      </c>
      <c r="E87" t="s">
        <v>101</v>
      </c>
      <c r="F87" t="s">
        <v>110</v>
      </c>
      <c r="G87" s="9">
        <v>40552</v>
      </c>
      <c r="H87">
        <v>890695369</v>
      </c>
      <c r="I87" s="9">
        <v>40597</v>
      </c>
      <c r="J87">
        <v>5408</v>
      </c>
      <c r="K87">
        <v>47.45</v>
      </c>
      <c r="L87">
        <v>31.79</v>
      </c>
      <c r="M87">
        <v>256609.6</v>
      </c>
      <c r="N87">
        <v>171920.32</v>
      </c>
      <c r="O87">
        <v>84689.279999999999</v>
      </c>
      <c r="P87">
        <v>2011</v>
      </c>
      <c r="Q87">
        <v>1</v>
      </c>
    </row>
    <row r="88" spans="1:17" x14ac:dyDescent="0.3">
      <c r="A88" t="s">
        <v>97</v>
      </c>
      <c r="B88" t="s">
        <v>98</v>
      </c>
      <c r="C88" t="s">
        <v>113</v>
      </c>
      <c r="D88" t="s">
        <v>275</v>
      </c>
      <c r="E88" t="s">
        <v>101</v>
      </c>
      <c r="F88" t="s">
        <v>102</v>
      </c>
      <c r="G88" s="9">
        <v>41725</v>
      </c>
      <c r="H88">
        <v>964214932</v>
      </c>
      <c r="I88" s="9">
        <v>41729</v>
      </c>
      <c r="J88">
        <v>1480</v>
      </c>
      <c r="K88">
        <v>205.7</v>
      </c>
      <c r="L88">
        <v>117.11</v>
      </c>
      <c r="M88">
        <v>304436</v>
      </c>
      <c r="N88">
        <v>173322.8</v>
      </c>
      <c r="O88">
        <v>131113.20000000001</v>
      </c>
      <c r="P88">
        <v>2014</v>
      </c>
      <c r="Q88">
        <v>3</v>
      </c>
    </row>
    <row r="89" spans="1:17" x14ac:dyDescent="0.3">
      <c r="A89" t="s">
        <v>120</v>
      </c>
      <c r="B89" t="s">
        <v>276</v>
      </c>
      <c r="C89" t="s">
        <v>136</v>
      </c>
      <c r="D89" t="s">
        <v>277</v>
      </c>
      <c r="E89" t="s">
        <v>107</v>
      </c>
      <c r="F89" t="s">
        <v>110</v>
      </c>
      <c r="G89" s="9">
        <v>41453</v>
      </c>
      <c r="H89">
        <v>887400329</v>
      </c>
      <c r="I89" s="9">
        <v>41503</v>
      </c>
      <c r="J89">
        <v>332</v>
      </c>
      <c r="K89">
        <v>152.58000000000001</v>
      </c>
      <c r="L89">
        <v>97.44</v>
      </c>
      <c r="M89">
        <v>50656.56</v>
      </c>
      <c r="N89">
        <v>32350.080000000002</v>
      </c>
      <c r="O89">
        <v>18306.48</v>
      </c>
      <c r="P89">
        <v>2013</v>
      </c>
      <c r="Q89">
        <v>6</v>
      </c>
    </row>
    <row r="90" spans="1:17" x14ac:dyDescent="0.3">
      <c r="A90" t="s">
        <v>120</v>
      </c>
      <c r="B90" t="s">
        <v>125</v>
      </c>
      <c r="C90" t="s">
        <v>151</v>
      </c>
      <c r="D90" t="s">
        <v>278</v>
      </c>
      <c r="E90" t="s">
        <v>101</v>
      </c>
      <c r="F90" t="s">
        <v>102</v>
      </c>
      <c r="G90" s="9">
        <v>40790</v>
      </c>
      <c r="H90">
        <v>980612885</v>
      </c>
      <c r="I90" s="9">
        <v>40790</v>
      </c>
      <c r="J90">
        <v>3999</v>
      </c>
      <c r="K90">
        <v>47.45</v>
      </c>
      <c r="L90">
        <v>31.79</v>
      </c>
      <c r="M90">
        <v>189752.55</v>
      </c>
      <c r="N90">
        <v>127128.21</v>
      </c>
      <c r="O90">
        <v>62624.34</v>
      </c>
      <c r="P90">
        <v>2011</v>
      </c>
      <c r="Q90">
        <v>9</v>
      </c>
    </row>
    <row r="91" spans="1:17" x14ac:dyDescent="0.3">
      <c r="A91" t="s">
        <v>120</v>
      </c>
      <c r="B91" t="s">
        <v>125</v>
      </c>
      <c r="C91" t="s">
        <v>126</v>
      </c>
      <c r="D91" t="s">
        <v>279</v>
      </c>
      <c r="E91" t="s">
        <v>101</v>
      </c>
      <c r="F91" t="s">
        <v>102</v>
      </c>
      <c r="G91" s="9">
        <v>42565</v>
      </c>
      <c r="H91">
        <v>734526431</v>
      </c>
      <c r="I91" s="9">
        <v>42584</v>
      </c>
      <c r="J91">
        <v>1549</v>
      </c>
      <c r="K91">
        <v>109.28</v>
      </c>
      <c r="L91">
        <v>35.840000000000003</v>
      </c>
      <c r="M91">
        <v>169274.72</v>
      </c>
      <c r="N91">
        <v>55516.160000000003</v>
      </c>
      <c r="O91">
        <v>113758.56</v>
      </c>
      <c r="P91">
        <v>2016</v>
      </c>
      <c r="Q91">
        <v>7</v>
      </c>
    </row>
    <row r="92" spans="1:17" x14ac:dyDescent="0.3">
      <c r="A92" t="s">
        <v>111</v>
      </c>
      <c r="B92" t="s">
        <v>280</v>
      </c>
      <c r="C92" t="s">
        <v>108</v>
      </c>
      <c r="D92" t="s">
        <v>281</v>
      </c>
      <c r="E92" t="s">
        <v>107</v>
      </c>
      <c r="F92" t="s">
        <v>145</v>
      </c>
      <c r="G92" s="9">
        <v>41693</v>
      </c>
      <c r="H92">
        <v>160127294</v>
      </c>
      <c r="I92" s="9">
        <v>41721</v>
      </c>
      <c r="J92">
        <v>4079</v>
      </c>
      <c r="K92">
        <v>255.28</v>
      </c>
      <c r="L92">
        <v>159.41999999999999</v>
      </c>
      <c r="M92">
        <v>1041287.12</v>
      </c>
      <c r="N92">
        <v>650274.18000000005</v>
      </c>
      <c r="O92">
        <v>391012.94</v>
      </c>
      <c r="P92">
        <v>2014</v>
      </c>
      <c r="Q92">
        <v>2</v>
      </c>
    </row>
    <row r="93" spans="1:17" x14ac:dyDescent="0.3">
      <c r="A93" t="s">
        <v>128</v>
      </c>
      <c r="B93" t="s">
        <v>282</v>
      </c>
      <c r="C93" t="s">
        <v>126</v>
      </c>
      <c r="D93" t="s">
        <v>283</v>
      </c>
      <c r="E93" t="s">
        <v>101</v>
      </c>
      <c r="F93" t="s">
        <v>145</v>
      </c>
      <c r="G93" s="9">
        <v>40397</v>
      </c>
      <c r="H93">
        <v>238714301</v>
      </c>
      <c r="I93" s="9">
        <v>40434</v>
      </c>
      <c r="J93">
        <v>9721</v>
      </c>
      <c r="K93">
        <v>109.28</v>
      </c>
      <c r="L93">
        <v>35.840000000000003</v>
      </c>
      <c r="M93">
        <v>1062310.8799999999</v>
      </c>
      <c r="N93">
        <v>348400.64000000001</v>
      </c>
      <c r="O93">
        <v>713910.24</v>
      </c>
      <c r="P93">
        <v>2010</v>
      </c>
      <c r="Q93">
        <v>8</v>
      </c>
    </row>
    <row r="94" spans="1:17" x14ac:dyDescent="0.3">
      <c r="A94" t="s">
        <v>131</v>
      </c>
      <c r="B94" t="s">
        <v>284</v>
      </c>
      <c r="C94" t="s">
        <v>139</v>
      </c>
      <c r="D94" t="s">
        <v>285</v>
      </c>
      <c r="E94" t="s">
        <v>107</v>
      </c>
      <c r="F94" t="s">
        <v>102</v>
      </c>
      <c r="G94" s="9">
        <v>41288</v>
      </c>
      <c r="H94">
        <v>671898782</v>
      </c>
      <c r="I94" s="9">
        <v>41311</v>
      </c>
      <c r="J94">
        <v>8635</v>
      </c>
      <c r="K94">
        <v>668.27</v>
      </c>
      <c r="L94">
        <v>502.54</v>
      </c>
      <c r="M94">
        <v>5770511.4500000002</v>
      </c>
      <c r="N94">
        <v>4339432.9000000004</v>
      </c>
      <c r="O94">
        <v>1431078.55</v>
      </c>
      <c r="P94">
        <v>2013</v>
      </c>
      <c r="Q94">
        <v>1</v>
      </c>
    </row>
    <row r="95" spans="1:17" x14ac:dyDescent="0.3">
      <c r="A95" t="s">
        <v>115</v>
      </c>
      <c r="B95" t="s">
        <v>286</v>
      </c>
      <c r="C95" t="s">
        <v>162</v>
      </c>
      <c r="D95" t="s">
        <v>287</v>
      </c>
      <c r="E95" t="s">
        <v>101</v>
      </c>
      <c r="F95" t="s">
        <v>119</v>
      </c>
      <c r="G95" s="9">
        <v>40451</v>
      </c>
      <c r="H95">
        <v>331604564</v>
      </c>
      <c r="I95" s="9">
        <v>40499</v>
      </c>
      <c r="J95">
        <v>8014</v>
      </c>
      <c r="K95">
        <v>81.73</v>
      </c>
      <c r="L95">
        <v>56.67</v>
      </c>
      <c r="M95">
        <v>654984.22</v>
      </c>
      <c r="N95">
        <v>454153.38</v>
      </c>
      <c r="O95">
        <v>200830.84</v>
      </c>
      <c r="P95">
        <v>2010</v>
      </c>
      <c r="Q95">
        <v>9</v>
      </c>
    </row>
    <row r="96" spans="1:17" x14ac:dyDescent="0.3">
      <c r="A96" t="s">
        <v>97</v>
      </c>
      <c r="B96" t="s">
        <v>288</v>
      </c>
      <c r="C96" t="s">
        <v>113</v>
      </c>
      <c r="D96" t="s">
        <v>289</v>
      </c>
      <c r="E96" t="s">
        <v>107</v>
      </c>
      <c r="F96" t="s">
        <v>102</v>
      </c>
      <c r="G96" s="9">
        <v>42656</v>
      </c>
      <c r="H96">
        <v>410067975</v>
      </c>
      <c r="I96" s="9">
        <v>42694</v>
      </c>
      <c r="J96">
        <v>7081</v>
      </c>
      <c r="K96">
        <v>205.7</v>
      </c>
      <c r="L96">
        <v>117.11</v>
      </c>
      <c r="M96">
        <v>1456561.7</v>
      </c>
      <c r="N96">
        <v>829255.91</v>
      </c>
      <c r="O96">
        <v>627305.79</v>
      </c>
      <c r="P96">
        <v>2016</v>
      </c>
      <c r="Q96">
        <v>10</v>
      </c>
    </row>
    <row r="97" spans="1:17" x14ac:dyDescent="0.3">
      <c r="A97" t="s">
        <v>131</v>
      </c>
      <c r="B97" t="s">
        <v>290</v>
      </c>
      <c r="C97" t="s">
        <v>136</v>
      </c>
      <c r="D97" t="s">
        <v>291</v>
      </c>
      <c r="E97" t="s">
        <v>101</v>
      </c>
      <c r="F97" t="s">
        <v>145</v>
      </c>
      <c r="G97" s="9">
        <v>40618</v>
      </c>
      <c r="H97">
        <v>369837844</v>
      </c>
      <c r="I97" s="9">
        <v>40625</v>
      </c>
      <c r="J97">
        <v>2091</v>
      </c>
      <c r="K97">
        <v>152.58000000000001</v>
      </c>
      <c r="L97">
        <v>97.44</v>
      </c>
      <c r="M97">
        <v>319044.78000000003</v>
      </c>
      <c r="N97">
        <v>203747.04</v>
      </c>
      <c r="O97">
        <v>115297.74</v>
      </c>
      <c r="P97">
        <v>2011</v>
      </c>
      <c r="Q97">
        <v>3</v>
      </c>
    </row>
    <row r="98" spans="1:17" x14ac:dyDescent="0.3">
      <c r="A98" t="s">
        <v>115</v>
      </c>
      <c r="B98" t="s">
        <v>141</v>
      </c>
      <c r="C98" t="s">
        <v>117</v>
      </c>
      <c r="D98" t="s">
        <v>292</v>
      </c>
      <c r="E98" t="s">
        <v>107</v>
      </c>
      <c r="F98" t="s">
        <v>145</v>
      </c>
      <c r="G98" s="9">
        <v>41269</v>
      </c>
      <c r="H98">
        <v>193775498</v>
      </c>
      <c r="I98" s="9">
        <v>41305</v>
      </c>
      <c r="J98">
        <v>1331</v>
      </c>
      <c r="K98">
        <v>9.33</v>
      </c>
      <c r="L98">
        <v>6.92</v>
      </c>
      <c r="M98">
        <v>12418.23</v>
      </c>
      <c r="N98">
        <v>9210.52</v>
      </c>
      <c r="O98">
        <v>3207.71</v>
      </c>
      <c r="P98">
        <v>2012</v>
      </c>
      <c r="Q98">
        <v>12</v>
      </c>
    </row>
    <row r="99" spans="1:17" x14ac:dyDescent="0.3">
      <c r="A99" t="s">
        <v>115</v>
      </c>
      <c r="B99" t="s">
        <v>242</v>
      </c>
      <c r="C99" t="s">
        <v>126</v>
      </c>
      <c r="D99" t="s">
        <v>293</v>
      </c>
      <c r="E99" t="s">
        <v>107</v>
      </c>
      <c r="F99" t="s">
        <v>102</v>
      </c>
      <c r="G99" s="9">
        <v>42249</v>
      </c>
      <c r="H99">
        <v>835054767</v>
      </c>
      <c r="I99" s="9">
        <v>42286</v>
      </c>
      <c r="J99">
        <v>117</v>
      </c>
      <c r="K99">
        <v>109.28</v>
      </c>
      <c r="L99">
        <v>35.840000000000003</v>
      </c>
      <c r="M99">
        <v>12785.76</v>
      </c>
      <c r="N99">
        <v>4193.28</v>
      </c>
      <c r="O99">
        <v>8592.48</v>
      </c>
      <c r="P99">
        <v>2015</v>
      </c>
      <c r="Q99">
        <v>9</v>
      </c>
    </row>
    <row r="100" spans="1:17" x14ac:dyDescent="0.3">
      <c r="A100" t="s">
        <v>115</v>
      </c>
      <c r="B100" t="s">
        <v>294</v>
      </c>
      <c r="C100" t="s">
        <v>139</v>
      </c>
      <c r="D100" t="s">
        <v>295</v>
      </c>
      <c r="E100" t="s">
        <v>101</v>
      </c>
      <c r="F100" t="s">
        <v>110</v>
      </c>
      <c r="G100" s="9">
        <v>41589</v>
      </c>
      <c r="H100">
        <v>167161977</v>
      </c>
      <c r="I100" s="9">
        <v>41632</v>
      </c>
      <c r="J100">
        <v>5798</v>
      </c>
      <c r="K100">
        <v>668.27</v>
      </c>
      <c r="L100">
        <v>502.54</v>
      </c>
      <c r="M100">
        <v>3874629.46</v>
      </c>
      <c r="N100">
        <v>2913726.92</v>
      </c>
      <c r="O100">
        <v>960902.54</v>
      </c>
      <c r="P100">
        <v>2013</v>
      </c>
      <c r="Q100">
        <v>11</v>
      </c>
    </row>
    <row r="101" spans="1:17" x14ac:dyDescent="0.3">
      <c r="A101" t="s">
        <v>131</v>
      </c>
      <c r="B101" t="s">
        <v>296</v>
      </c>
      <c r="C101" t="s">
        <v>105</v>
      </c>
      <c r="D101" t="s">
        <v>297</v>
      </c>
      <c r="E101" t="s">
        <v>101</v>
      </c>
      <c r="F101" t="s">
        <v>110</v>
      </c>
      <c r="G101" s="9">
        <v>41855</v>
      </c>
      <c r="H101">
        <v>633895957</v>
      </c>
      <c r="I101" s="9">
        <v>41873</v>
      </c>
      <c r="J101">
        <v>2755</v>
      </c>
      <c r="K101">
        <v>154.06</v>
      </c>
      <c r="L101">
        <v>90.93</v>
      </c>
      <c r="M101">
        <v>424435.3</v>
      </c>
      <c r="N101">
        <v>250512.15</v>
      </c>
      <c r="O101">
        <v>173923.15</v>
      </c>
      <c r="P101">
        <v>2014</v>
      </c>
      <c r="Q10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EC44-7F0F-47B3-9E4E-F60DDF256C5E}">
  <dimension ref="B4:G7"/>
  <sheetViews>
    <sheetView workbookViewId="0">
      <selection activeCell="G23" sqref="G23"/>
    </sheetView>
  </sheetViews>
  <sheetFormatPr defaultRowHeight="14.4" x14ac:dyDescent="0.3"/>
  <cols>
    <col min="2" max="2" width="24.6640625" bestFit="1" customWidth="1"/>
    <col min="4" max="4" width="9.88671875" bestFit="1" customWidth="1"/>
    <col min="5" max="5" width="14.109375" bestFit="1" customWidth="1"/>
    <col min="6" max="6" width="12.109375" bestFit="1" customWidth="1"/>
    <col min="7" max="7" width="64" bestFit="1" customWidth="1"/>
  </cols>
  <sheetData>
    <row r="4" spans="2:7" x14ac:dyDescent="0.3">
      <c r="B4" s="8" t="s">
        <v>80</v>
      </c>
      <c r="C4" s="8" t="s">
        <v>81</v>
      </c>
      <c r="D4" s="8" t="s">
        <v>82</v>
      </c>
      <c r="E4" s="8" t="s">
        <v>83</v>
      </c>
      <c r="F4" s="8" t="s">
        <v>84</v>
      </c>
      <c r="G4" s="8" t="s">
        <v>5</v>
      </c>
    </row>
    <row r="5" spans="2:7" x14ac:dyDescent="0.3">
      <c r="B5" t="s">
        <v>97</v>
      </c>
      <c r="C5" t="s">
        <v>98</v>
      </c>
      <c r="D5" t="s">
        <v>99</v>
      </c>
      <c r="E5" t="s">
        <v>100</v>
      </c>
      <c r="F5" t="s">
        <v>101</v>
      </c>
      <c r="G5" t="str">
        <f>_xlfn.TEXTJOIN("@",TRUE,B5,C5,D5,E5,F5)</f>
        <v>Middle East and North Africa@Libya@Cosmetics@Lauren Marshall@Offline</v>
      </c>
    </row>
    <row r="6" spans="2:7" x14ac:dyDescent="0.3">
      <c r="B6" t="s">
        <v>103</v>
      </c>
      <c r="C6" t="s">
        <v>104</v>
      </c>
      <c r="D6" t="s">
        <v>105</v>
      </c>
      <c r="E6" t="s">
        <v>106</v>
      </c>
      <c r="F6" t="s">
        <v>107</v>
      </c>
      <c r="G6" t="str">
        <f t="shared" ref="G6:G7" si="0">_xlfn.TEXTJOIN("@",TRUE,B6,C6,D6,E6,F6)</f>
        <v>North America@Canada@Vegetables@Evan Vaughan@Online</v>
      </c>
    </row>
    <row r="7" spans="2:7" x14ac:dyDescent="0.3">
      <c r="B7" t="s">
        <v>97</v>
      </c>
      <c r="C7" t="s">
        <v>98</v>
      </c>
      <c r="D7" t="s">
        <v>108</v>
      </c>
      <c r="E7" t="s">
        <v>109</v>
      </c>
      <c r="F7" t="s">
        <v>101</v>
      </c>
      <c r="G7" t="str">
        <f t="shared" si="0"/>
        <v>Middle East and North Africa@Libya@Baby Food@Sean Glover@Offline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4832-BB59-44E4-A5DD-E9FDA5CA7ACF}">
  <dimension ref="B4:G9"/>
  <sheetViews>
    <sheetView workbookViewId="0">
      <selection activeCell="G8" sqref="G8"/>
    </sheetView>
  </sheetViews>
  <sheetFormatPr defaultRowHeight="14.4" x14ac:dyDescent="0.3"/>
  <cols>
    <col min="2" max="2" width="12.44140625" bestFit="1" customWidth="1"/>
    <col min="3" max="3" width="10.33203125" bestFit="1" customWidth="1"/>
    <col min="4" max="4" width="19.33203125" customWidth="1"/>
    <col min="5" max="5" width="14.21875" bestFit="1" customWidth="1"/>
    <col min="7" max="7" width="11" bestFit="1" customWidth="1"/>
  </cols>
  <sheetData>
    <row r="4" spans="2:7" x14ac:dyDescent="0.3">
      <c r="B4" s="10" t="s">
        <v>14</v>
      </c>
      <c r="C4" s="10" t="s">
        <v>301</v>
      </c>
      <c r="D4" s="10" t="s">
        <v>298</v>
      </c>
      <c r="E4" s="10" t="s">
        <v>299</v>
      </c>
      <c r="F4" s="10" t="s">
        <v>300</v>
      </c>
      <c r="G4" s="10" t="s">
        <v>307</v>
      </c>
    </row>
    <row r="5" spans="2:7" x14ac:dyDescent="0.3">
      <c r="B5" s="12" t="s">
        <v>75</v>
      </c>
      <c r="C5" s="13" t="s">
        <v>302</v>
      </c>
      <c r="D5" s="14">
        <v>189686800706</v>
      </c>
      <c r="E5" s="2" t="str">
        <f>LEFT(B5,4)</f>
        <v>Gary</v>
      </c>
      <c r="F5" s="11" t="str">
        <f>RIGHT(C5,2)</f>
        <v>67</v>
      </c>
      <c r="G5" s="2" t="str">
        <f>MID(D5,4,6)</f>
        <v>686800</v>
      </c>
    </row>
    <row r="6" spans="2:7" x14ac:dyDescent="0.3">
      <c r="B6" s="12" t="s">
        <v>76</v>
      </c>
      <c r="C6" s="13" t="s">
        <v>303</v>
      </c>
      <c r="D6" s="14">
        <v>192185941302</v>
      </c>
      <c r="E6" s="2" t="str">
        <f t="shared" ref="E6:E9" si="0">LEFT(B6,4)</f>
        <v>Jame</v>
      </c>
      <c r="F6" s="11" t="str">
        <f t="shared" ref="F6:F9" si="1">RIGHT(C6,2)</f>
        <v>68</v>
      </c>
      <c r="G6" s="2" t="str">
        <f t="shared" ref="G6:G9" si="2">MID(D6,4,6)</f>
        <v>185941</v>
      </c>
    </row>
    <row r="7" spans="2:7" x14ac:dyDescent="0.3">
      <c r="B7" s="12" t="s">
        <v>77</v>
      </c>
      <c r="C7" s="13" t="s">
        <v>304</v>
      </c>
      <c r="D7" s="14">
        <v>345246222341</v>
      </c>
      <c r="E7" s="2" t="str">
        <f t="shared" si="0"/>
        <v>Rich</v>
      </c>
      <c r="F7" s="11" t="str">
        <f t="shared" si="1"/>
        <v>69</v>
      </c>
      <c r="G7" s="2" t="str">
        <f t="shared" si="2"/>
        <v>246222</v>
      </c>
    </row>
    <row r="8" spans="2:7" x14ac:dyDescent="0.3">
      <c r="B8" s="12" t="s">
        <v>78</v>
      </c>
      <c r="C8" s="13" t="s">
        <v>305</v>
      </c>
      <c r="D8" s="14">
        <v>911161442649</v>
      </c>
      <c r="E8" s="2" t="str">
        <f t="shared" si="0"/>
        <v>Robe</v>
      </c>
      <c r="F8" s="11" t="str">
        <f t="shared" si="1"/>
        <v>70</v>
      </c>
      <c r="G8" s="2" t="str">
        <f t="shared" si="2"/>
        <v>161442</v>
      </c>
    </row>
    <row r="9" spans="2:7" x14ac:dyDescent="0.3">
      <c r="B9" s="12" t="s">
        <v>79</v>
      </c>
      <c r="C9" s="13" t="s">
        <v>306</v>
      </c>
      <c r="D9" s="14">
        <v>768645713555</v>
      </c>
      <c r="E9" s="2" t="str">
        <f t="shared" si="0"/>
        <v>Roge</v>
      </c>
      <c r="F9" s="11" t="str">
        <f t="shared" si="1"/>
        <v>71</v>
      </c>
      <c r="G9" s="2" t="str">
        <f t="shared" si="2"/>
        <v>645713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4901-EA7E-48D1-B433-3DF9BBCFA978}">
  <dimension ref="B2:D41"/>
  <sheetViews>
    <sheetView topLeftCell="A17" workbookViewId="0">
      <selection activeCell="G36" sqref="G36"/>
    </sheetView>
  </sheetViews>
  <sheetFormatPr defaultRowHeight="14.4" x14ac:dyDescent="0.3"/>
  <cols>
    <col min="2" max="2" width="29.77734375" bestFit="1" customWidth="1"/>
    <col min="3" max="3" width="26.77734375" bestFit="1" customWidth="1"/>
  </cols>
  <sheetData>
    <row r="2" spans="2:4" x14ac:dyDescent="0.3">
      <c r="B2" s="8" t="s">
        <v>80</v>
      </c>
      <c r="C2" s="8" t="s">
        <v>81</v>
      </c>
      <c r="D2" t="s">
        <v>10</v>
      </c>
    </row>
    <row r="3" spans="2:4" x14ac:dyDescent="0.3">
      <c r="B3" t="s">
        <v>97</v>
      </c>
      <c r="C3" t="s">
        <v>98</v>
      </c>
    </row>
    <row r="4" spans="2:4" x14ac:dyDescent="0.3">
      <c r="B4" t="s">
        <v>103</v>
      </c>
      <c r="C4" t="s">
        <v>104</v>
      </c>
    </row>
    <row r="5" spans="2:4" x14ac:dyDescent="0.3">
      <c r="B5" t="s">
        <v>97</v>
      </c>
      <c r="C5" t="s">
        <v>98</v>
      </c>
    </row>
    <row r="6" spans="2:4" x14ac:dyDescent="0.3">
      <c r="B6" t="s">
        <v>111</v>
      </c>
      <c r="C6" t="s">
        <v>112</v>
      </c>
    </row>
    <row r="7" spans="2:4" x14ac:dyDescent="0.3">
      <c r="B7" t="s">
        <v>115</v>
      </c>
      <c r="C7" t="s">
        <v>116</v>
      </c>
    </row>
    <row r="8" spans="2:4" x14ac:dyDescent="0.3">
      <c r="B8" t="s">
        <v>120</v>
      </c>
      <c r="C8" t="s">
        <v>121</v>
      </c>
    </row>
    <row r="9" spans="2:4" x14ac:dyDescent="0.3">
      <c r="B9" t="s">
        <v>115</v>
      </c>
      <c r="C9" t="s">
        <v>123</v>
      </c>
    </row>
    <row r="10" spans="2:4" x14ac:dyDescent="0.3">
      <c r="B10" t="s">
        <v>120</v>
      </c>
      <c r="C10" t="s">
        <v>125</v>
      </c>
    </row>
    <row r="11" spans="2:4" x14ac:dyDescent="0.3">
      <c r="B11" t="s">
        <v>128</v>
      </c>
      <c r="C11" t="s">
        <v>129</v>
      </c>
    </row>
    <row r="12" spans="2:4" x14ac:dyDescent="0.3">
      <c r="B12" t="s">
        <v>131</v>
      </c>
      <c r="C12" t="s">
        <v>132</v>
      </c>
    </row>
    <row r="13" spans="2:4" x14ac:dyDescent="0.3">
      <c r="B13" t="s">
        <v>115</v>
      </c>
      <c r="C13" t="s">
        <v>134</v>
      </c>
    </row>
    <row r="14" spans="2:4" x14ac:dyDescent="0.3">
      <c r="B14" t="s">
        <v>120</v>
      </c>
      <c r="C14" t="s">
        <v>125</v>
      </c>
    </row>
    <row r="15" spans="2:4" x14ac:dyDescent="0.3">
      <c r="B15" t="s">
        <v>120</v>
      </c>
      <c r="C15" t="s">
        <v>138</v>
      </c>
    </row>
    <row r="16" spans="2:4" x14ac:dyDescent="0.3">
      <c r="B16" t="s">
        <v>115</v>
      </c>
      <c r="C16" t="s">
        <v>141</v>
      </c>
    </row>
    <row r="17" spans="2:3" x14ac:dyDescent="0.3">
      <c r="B17" t="s">
        <v>111</v>
      </c>
      <c r="C17" t="s">
        <v>143</v>
      </c>
    </row>
    <row r="18" spans="2:3" x14ac:dyDescent="0.3">
      <c r="B18" t="s">
        <v>120</v>
      </c>
      <c r="C18" t="s">
        <v>125</v>
      </c>
    </row>
    <row r="19" spans="2:3" x14ac:dyDescent="0.3">
      <c r="B19" t="s">
        <v>120</v>
      </c>
      <c r="C19" t="s">
        <v>147</v>
      </c>
    </row>
    <row r="20" spans="2:3" x14ac:dyDescent="0.3">
      <c r="B20" t="s">
        <v>103</v>
      </c>
      <c r="C20" t="s">
        <v>150</v>
      </c>
    </row>
    <row r="21" spans="2:3" x14ac:dyDescent="0.3">
      <c r="B21" t="s">
        <v>115</v>
      </c>
      <c r="C21" t="s">
        <v>153</v>
      </c>
    </row>
    <row r="22" spans="2:3" x14ac:dyDescent="0.3">
      <c r="B22" t="s">
        <v>115</v>
      </c>
      <c r="C22" t="s">
        <v>155</v>
      </c>
    </row>
    <row r="23" spans="2:3" x14ac:dyDescent="0.3">
      <c r="B23" t="s">
        <v>131</v>
      </c>
      <c r="C23" t="s">
        <v>157</v>
      </c>
    </row>
    <row r="24" spans="2:3" x14ac:dyDescent="0.3">
      <c r="B24" t="s">
        <v>120</v>
      </c>
      <c r="C24" t="s">
        <v>159</v>
      </c>
    </row>
    <row r="25" spans="2:3" x14ac:dyDescent="0.3">
      <c r="B25" t="s">
        <v>97</v>
      </c>
      <c r="C25" t="s">
        <v>161</v>
      </c>
    </row>
    <row r="26" spans="2:3" x14ac:dyDescent="0.3">
      <c r="B26" t="s">
        <v>111</v>
      </c>
      <c r="C26" t="s">
        <v>164</v>
      </c>
    </row>
    <row r="27" spans="2:3" x14ac:dyDescent="0.3">
      <c r="B27" t="s">
        <v>128</v>
      </c>
      <c r="C27" t="s">
        <v>166</v>
      </c>
    </row>
    <row r="28" spans="2:3" x14ac:dyDescent="0.3">
      <c r="B28" t="s">
        <v>128</v>
      </c>
      <c r="C28" t="s">
        <v>166</v>
      </c>
    </row>
    <row r="29" spans="2:3" x14ac:dyDescent="0.3">
      <c r="B29" t="s">
        <v>115</v>
      </c>
      <c r="C29" t="s">
        <v>155</v>
      </c>
    </row>
    <row r="30" spans="2:3" x14ac:dyDescent="0.3">
      <c r="B30" t="s">
        <v>103</v>
      </c>
      <c r="C30" t="s">
        <v>150</v>
      </c>
    </row>
    <row r="31" spans="2:3" x14ac:dyDescent="0.3">
      <c r="B31" t="s">
        <v>115</v>
      </c>
      <c r="C31" t="s">
        <v>116</v>
      </c>
    </row>
    <row r="32" spans="2:3" x14ac:dyDescent="0.3">
      <c r="B32" t="s">
        <v>115</v>
      </c>
      <c r="C32" t="s">
        <v>173</v>
      </c>
    </row>
    <row r="33" spans="2:3" x14ac:dyDescent="0.3">
      <c r="B33" t="s">
        <v>97</v>
      </c>
      <c r="C33" t="s">
        <v>175</v>
      </c>
    </row>
    <row r="34" spans="2:3" x14ac:dyDescent="0.3">
      <c r="B34" t="s">
        <v>128</v>
      </c>
      <c r="C34" t="s">
        <v>177</v>
      </c>
    </row>
    <row r="35" spans="2:3" x14ac:dyDescent="0.3">
      <c r="B35" t="s">
        <v>115</v>
      </c>
      <c r="C35" t="s">
        <v>179</v>
      </c>
    </row>
    <row r="36" spans="2:3" x14ac:dyDescent="0.3">
      <c r="B36" t="s">
        <v>120</v>
      </c>
      <c r="C36" t="s">
        <v>138</v>
      </c>
    </row>
    <row r="37" spans="2:3" x14ac:dyDescent="0.3">
      <c r="B37" t="s">
        <v>128</v>
      </c>
      <c r="C37" t="s">
        <v>129</v>
      </c>
    </row>
    <row r="38" spans="2:3" x14ac:dyDescent="0.3">
      <c r="B38" t="s">
        <v>115</v>
      </c>
      <c r="C38" t="s">
        <v>183</v>
      </c>
    </row>
    <row r="39" spans="2:3" x14ac:dyDescent="0.3">
      <c r="B39" t="s">
        <v>115</v>
      </c>
      <c r="C39" t="s">
        <v>185</v>
      </c>
    </row>
    <row r="40" spans="2:3" x14ac:dyDescent="0.3">
      <c r="B40" t="s">
        <v>128</v>
      </c>
      <c r="C40" t="s">
        <v>187</v>
      </c>
    </row>
    <row r="41" spans="2:3" x14ac:dyDescent="0.3">
      <c r="B41" t="s">
        <v>120</v>
      </c>
      <c r="C41" t="s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28B6-5164-4F4B-A676-B63008C3A5B0}">
  <dimension ref="B2:G41"/>
  <sheetViews>
    <sheetView workbookViewId="0">
      <selection activeCell="D16" sqref="D16"/>
    </sheetView>
  </sheetViews>
  <sheetFormatPr defaultRowHeight="14.4" x14ac:dyDescent="0.3"/>
  <cols>
    <col min="2" max="2" width="29.77734375" bestFit="1" customWidth="1"/>
    <col min="3" max="3" width="26.77734375" bestFit="1" customWidth="1"/>
    <col min="4" max="4" width="29.33203125" bestFit="1" customWidth="1"/>
    <col min="5" max="5" width="10.88671875" bestFit="1" customWidth="1"/>
    <col min="6" max="6" width="30.21875" bestFit="1" customWidth="1"/>
  </cols>
  <sheetData>
    <row r="2" spans="2:7" x14ac:dyDescent="0.3">
      <c r="B2" s="10" t="s">
        <v>80</v>
      </c>
      <c r="C2" s="10" t="s">
        <v>81</v>
      </c>
      <c r="D2" s="10" t="s">
        <v>308</v>
      </c>
      <c r="E2" s="10" t="s">
        <v>309</v>
      </c>
      <c r="F2" s="10" t="s">
        <v>11</v>
      </c>
      <c r="G2" s="10" t="s">
        <v>312</v>
      </c>
    </row>
    <row r="3" spans="2:7" x14ac:dyDescent="0.3">
      <c r="B3" s="2" t="s">
        <v>310</v>
      </c>
      <c r="C3" s="2" t="s">
        <v>98</v>
      </c>
      <c r="D3" s="2" t="str">
        <f>UPPER(B3)</f>
        <v>MIDDLE EAST AND NORTH AFRICA</v>
      </c>
      <c r="E3" s="2" t="str">
        <f>LOWER(C3)</f>
        <v>libya</v>
      </c>
      <c r="F3" s="2" t="str">
        <f>PROPER(B3)</f>
        <v>Middle East And North Africa</v>
      </c>
      <c r="G3" s="2">
        <f>LEN(E3)</f>
        <v>5</v>
      </c>
    </row>
    <row r="4" spans="2:7" x14ac:dyDescent="0.3">
      <c r="B4" s="2" t="s">
        <v>311</v>
      </c>
      <c r="C4" s="2" t="s">
        <v>104</v>
      </c>
      <c r="D4" s="2" t="str">
        <f t="shared" ref="D4:D41" si="0">UPPER(B4)</f>
        <v>NORTH AMERICA</v>
      </c>
      <c r="E4" s="2" t="str">
        <f t="shared" ref="E4:E41" si="1">LOWER(C4)</f>
        <v>canada</v>
      </c>
      <c r="F4" s="2" t="str">
        <f t="shared" ref="F4:F41" si="2">PROPER(B4)</f>
        <v>North America</v>
      </c>
      <c r="G4" s="2">
        <f t="shared" ref="G4:G41" si="3">LEN(E4)</f>
        <v>6</v>
      </c>
    </row>
    <row r="5" spans="2:7" x14ac:dyDescent="0.3">
      <c r="B5" s="2" t="s">
        <v>97</v>
      </c>
      <c r="C5" s="2" t="s">
        <v>98</v>
      </c>
      <c r="D5" s="2" t="str">
        <f t="shared" si="0"/>
        <v>MIDDLE EAST AND NORTH AFRICA</v>
      </c>
      <c r="E5" s="2" t="str">
        <f t="shared" si="1"/>
        <v>libya</v>
      </c>
      <c r="F5" s="2" t="str">
        <f t="shared" si="2"/>
        <v>Middle East And North Africa</v>
      </c>
      <c r="G5" s="2">
        <f t="shared" si="3"/>
        <v>5</v>
      </c>
    </row>
    <row r="6" spans="2:7" x14ac:dyDescent="0.3">
      <c r="B6" s="2" t="s">
        <v>111</v>
      </c>
      <c r="C6" s="2" t="s">
        <v>112</v>
      </c>
      <c r="D6" s="2" t="str">
        <f t="shared" si="0"/>
        <v>ASIA</v>
      </c>
      <c r="E6" s="2" t="str">
        <f t="shared" si="1"/>
        <v>japan</v>
      </c>
      <c r="F6" s="2" t="str">
        <f t="shared" si="2"/>
        <v>Asia</v>
      </c>
      <c r="G6" s="2">
        <f t="shared" si="3"/>
        <v>5</v>
      </c>
    </row>
    <row r="7" spans="2:7" x14ac:dyDescent="0.3">
      <c r="B7" s="2" t="s">
        <v>115</v>
      </c>
      <c r="C7" s="2" t="s">
        <v>116</v>
      </c>
      <c r="D7" s="2" t="str">
        <f t="shared" si="0"/>
        <v>SUB-SAHARAN AFRICA</v>
      </c>
      <c r="E7" s="2" t="str">
        <f t="shared" si="1"/>
        <v>chad</v>
      </c>
      <c r="F7" s="2" t="str">
        <f t="shared" si="2"/>
        <v>Sub-Saharan Africa</v>
      </c>
      <c r="G7" s="2">
        <f t="shared" si="3"/>
        <v>4</v>
      </c>
    </row>
    <row r="8" spans="2:7" x14ac:dyDescent="0.3">
      <c r="B8" s="2" t="s">
        <v>120</v>
      </c>
      <c r="C8" s="2" t="s">
        <v>121</v>
      </c>
      <c r="D8" s="2" t="str">
        <f t="shared" si="0"/>
        <v>EUROPE</v>
      </c>
      <c r="E8" s="2" t="str">
        <f t="shared" si="1"/>
        <v>armenia</v>
      </c>
      <c r="F8" s="2" t="str">
        <f t="shared" si="2"/>
        <v>Europe</v>
      </c>
      <c r="G8" s="2">
        <f t="shared" si="3"/>
        <v>7</v>
      </c>
    </row>
    <row r="9" spans="2:7" x14ac:dyDescent="0.3">
      <c r="B9" s="2" t="s">
        <v>115</v>
      </c>
      <c r="C9" s="2" t="s">
        <v>123</v>
      </c>
      <c r="D9" s="2" t="str">
        <f t="shared" si="0"/>
        <v>SUB-SAHARAN AFRICA</v>
      </c>
      <c r="E9" s="2" t="str">
        <f t="shared" si="1"/>
        <v>eritrea</v>
      </c>
      <c r="F9" s="2" t="str">
        <f t="shared" si="2"/>
        <v>Sub-Saharan Africa</v>
      </c>
      <c r="G9" s="2">
        <f t="shared" si="3"/>
        <v>7</v>
      </c>
    </row>
    <row r="10" spans="2:7" x14ac:dyDescent="0.3">
      <c r="B10" s="2" t="s">
        <v>120</v>
      </c>
      <c r="C10" s="2" t="s">
        <v>125</v>
      </c>
      <c r="D10" s="2" t="str">
        <f t="shared" si="0"/>
        <v>EUROPE</v>
      </c>
      <c r="E10" s="2" t="str">
        <f t="shared" si="1"/>
        <v>montenegro</v>
      </c>
      <c r="F10" s="2" t="str">
        <f t="shared" si="2"/>
        <v>Europe</v>
      </c>
      <c r="G10" s="2">
        <f t="shared" si="3"/>
        <v>10</v>
      </c>
    </row>
    <row r="11" spans="2:7" x14ac:dyDescent="0.3">
      <c r="B11" s="2" t="s">
        <v>128</v>
      </c>
      <c r="C11" s="2" t="s">
        <v>129</v>
      </c>
      <c r="D11" s="2" t="str">
        <f t="shared" si="0"/>
        <v>CENTRAL AMERICA AND THE CARIBBEAN</v>
      </c>
      <c r="E11" s="2" t="str">
        <f t="shared" si="1"/>
        <v>jamaica</v>
      </c>
      <c r="F11" s="2" t="str">
        <f t="shared" si="2"/>
        <v>Central America And The Caribbean</v>
      </c>
      <c r="G11" s="2">
        <f t="shared" si="3"/>
        <v>7</v>
      </c>
    </row>
    <row r="12" spans="2:7" x14ac:dyDescent="0.3">
      <c r="B12" s="2" t="s">
        <v>131</v>
      </c>
      <c r="C12" s="2" t="s">
        <v>132</v>
      </c>
      <c r="D12" s="2" t="str">
        <f t="shared" si="0"/>
        <v>AUSTRALIA AND OCEANIA</v>
      </c>
      <c r="E12" s="2" t="str">
        <f t="shared" si="1"/>
        <v>fiji</v>
      </c>
      <c r="F12" s="2" t="str">
        <f t="shared" si="2"/>
        <v>Australia And Oceania</v>
      </c>
      <c r="G12" s="2">
        <f t="shared" si="3"/>
        <v>4</v>
      </c>
    </row>
    <row r="13" spans="2:7" x14ac:dyDescent="0.3">
      <c r="B13" s="2" t="s">
        <v>115</v>
      </c>
      <c r="C13" s="2" t="s">
        <v>134</v>
      </c>
      <c r="D13" s="2" t="str">
        <f t="shared" si="0"/>
        <v>SUB-SAHARAN AFRICA</v>
      </c>
      <c r="E13" s="2" t="str">
        <f t="shared" si="1"/>
        <v>togo</v>
      </c>
      <c r="F13" s="2" t="str">
        <f t="shared" si="2"/>
        <v>Sub-Saharan Africa</v>
      </c>
      <c r="G13" s="2">
        <f t="shared" si="3"/>
        <v>4</v>
      </c>
    </row>
    <row r="14" spans="2:7" x14ac:dyDescent="0.3">
      <c r="B14" s="2" t="s">
        <v>120</v>
      </c>
      <c r="C14" s="2" t="s">
        <v>125</v>
      </c>
      <c r="D14" s="2" t="str">
        <f t="shared" si="0"/>
        <v>EUROPE</v>
      </c>
      <c r="E14" s="2" t="str">
        <f t="shared" si="1"/>
        <v>montenegro</v>
      </c>
      <c r="F14" s="2" t="str">
        <f t="shared" si="2"/>
        <v>Europe</v>
      </c>
      <c r="G14" s="2">
        <f t="shared" si="3"/>
        <v>10</v>
      </c>
    </row>
    <row r="15" spans="2:7" x14ac:dyDescent="0.3">
      <c r="B15" s="2" t="s">
        <v>120</v>
      </c>
      <c r="C15" s="2" t="s">
        <v>138</v>
      </c>
      <c r="D15" s="2" t="str">
        <f t="shared" si="0"/>
        <v>EUROPE</v>
      </c>
      <c r="E15" s="2" t="str">
        <f t="shared" si="1"/>
        <v>greece</v>
      </c>
      <c r="F15" s="2" t="str">
        <f t="shared" si="2"/>
        <v>Europe</v>
      </c>
      <c r="G15" s="2">
        <f t="shared" si="3"/>
        <v>6</v>
      </c>
    </row>
    <row r="16" spans="2:7" x14ac:dyDescent="0.3">
      <c r="B16" s="2" t="s">
        <v>115</v>
      </c>
      <c r="C16" s="2" t="s">
        <v>141</v>
      </c>
      <c r="D16" s="2" t="str">
        <f t="shared" si="0"/>
        <v>SUB-SAHARAN AFRICA</v>
      </c>
      <c r="E16" s="2" t="str">
        <f t="shared" si="1"/>
        <v>sudan</v>
      </c>
      <c r="F16" s="2" t="str">
        <f t="shared" si="2"/>
        <v>Sub-Saharan Africa</v>
      </c>
      <c r="G16" s="2">
        <f t="shared" si="3"/>
        <v>5</v>
      </c>
    </row>
    <row r="17" spans="2:7" x14ac:dyDescent="0.3">
      <c r="B17" s="2" t="s">
        <v>111</v>
      </c>
      <c r="C17" s="2" t="s">
        <v>143</v>
      </c>
      <c r="D17" s="2" t="str">
        <f t="shared" si="0"/>
        <v>ASIA</v>
      </c>
      <c r="E17" s="2" t="str">
        <f t="shared" si="1"/>
        <v>maldives</v>
      </c>
      <c r="F17" s="2" t="str">
        <f t="shared" si="2"/>
        <v>Asia</v>
      </c>
      <c r="G17" s="2">
        <f t="shared" si="3"/>
        <v>8</v>
      </c>
    </row>
    <row r="18" spans="2:7" x14ac:dyDescent="0.3">
      <c r="B18" s="2" t="s">
        <v>120</v>
      </c>
      <c r="C18" s="2" t="s">
        <v>125</v>
      </c>
      <c r="D18" s="2" t="str">
        <f t="shared" si="0"/>
        <v>EUROPE</v>
      </c>
      <c r="E18" s="2" t="str">
        <f t="shared" si="1"/>
        <v>montenegro</v>
      </c>
      <c r="F18" s="2" t="str">
        <f t="shared" si="2"/>
        <v>Europe</v>
      </c>
      <c r="G18" s="2">
        <f t="shared" si="3"/>
        <v>10</v>
      </c>
    </row>
    <row r="19" spans="2:7" x14ac:dyDescent="0.3">
      <c r="B19" s="2" t="s">
        <v>120</v>
      </c>
      <c r="C19" s="2" t="s">
        <v>147</v>
      </c>
      <c r="D19" s="2" t="str">
        <f t="shared" si="0"/>
        <v>EUROPE</v>
      </c>
      <c r="E19" s="2" t="str">
        <f t="shared" si="1"/>
        <v>estonia</v>
      </c>
      <c r="F19" s="2" t="str">
        <f t="shared" si="2"/>
        <v>Europe</v>
      </c>
      <c r="G19" s="2">
        <f t="shared" si="3"/>
        <v>7</v>
      </c>
    </row>
    <row r="20" spans="2:7" x14ac:dyDescent="0.3">
      <c r="B20" s="2" t="s">
        <v>103</v>
      </c>
      <c r="C20" s="2" t="s">
        <v>150</v>
      </c>
      <c r="D20" s="2" t="str">
        <f t="shared" si="0"/>
        <v>NORTH AMERICA</v>
      </c>
      <c r="E20" s="2" t="str">
        <f t="shared" si="1"/>
        <v>greenland</v>
      </c>
      <c r="F20" s="2" t="str">
        <f t="shared" si="2"/>
        <v>North America</v>
      </c>
      <c r="G20" s="2">
        <f t="shared" si="3"/>
        <v>9</v>
      </c>
    </row>
    <row r="21" spans="2:7" x14ac:dyDescent="0.3">
      <c r="B21" s="2" t="s">
        <v>115</v>
      </c>
      <c r="C21" s="2" t="s">
        <v>153</v>
      </c>
      <c r="D21" s="2" t="str">
        <f t="shared" si="0"/>
        <v>SUB-SAHARAN AFRICA</v>
      </c>
      <c r="E21" s="2" t="str">
        <f t="shared" si="1"/>
        <v>cape verde</v>
      </c>
      <c r="F21" s="2" t="str">
        <f t="shared" si="2"/>
        <v>Sub-Saharan Africa</v>
      </c>
      <c r="G21" s="2">
        <f t="shared" si="3"/>
        <v>10</v>
      </c>
    </row>
    <row r="22" spans="2:7" x14ac:dyDescent="0.3">
      <c r="B22" s="2" t="s">
        <v>115</v>
      </c>
      <c r="C22" s="2" t="s">
        <v>155</v>
      </c>
      <c r="D22" s="2" t="str">
        <f t="shared" si="0"/>
        <v>SUB-SAHARAN AFRICA</v>
      </c>
      <c r="E22" s="2" t="str">
        <f t="shared" si="1"/>
        <v>senegal</v>
      </c>
      <c r="F22" s="2" t="str">
        <f t="shared" si="2"/>
        <v>Sub-Saharan Africa</v>
      </c>
      <c r="G22" s="2">
        <f t="shared" si="3"/>
        <v>7</v>
      </c>
    </row>
    <row r="23" spans="2:7" x14ac:dyDescent="0.3">
      <c r="B23" s="2" t="s">
        <v>131</v>
      </c>
      <c r="C23" s="2" t="s">
        <v>157</v>
      </c>
      <c r="D23" s="2" t="str">
        <f t="shared" si="0"/>
        <v>AUSTRALIA AND OCEANIA</v>
      </c>
      <c r="E23" s="2" t="str">
        <f t="shared" si="1"/>
        <v>federated states of micronesia</v>
      </c>
      <c r="F23" s="2" t="str">
        <f t="shared" si="2"/>
        <v>Australia And Oceania</v>
      </c>
      <c r="G23" s="2">
        <f t="shared" si="3"/>
        <v>30</v>
      </c>
    </row>
    <row r="24" spans="2:7" x14ac:dyDescent="0.3">
      <c r="B24" s="2" t="s">
        <v>120</v>
      </c>
      <c r="C24" s="2" t="s">
        <v>159</v>
      </c>
      <c r="D24" s="2" t="str">
        <f t="shared" si="0"/>
        <v>EUROPE</v>
      </c>
      <c r="E24" s="2" t="str">
        <f t="shared" si="1"/>
        <v>bulgaria</v>
      </c>
      <c r="F24" s="2" t="str">
        <f t="shared" si="2"/>
        <v>Europe</v>
      </c>
      <c r="G24" s="2">
        <f t="shared" si="3"/>
        <v>8</v>
      </c>
    </row>
    <row r="25" spans="2:7" x14ac:dyDescent="0.3">
      <c r="B25" s="2" t="s">
        <v>97</v>
      </c>
      <c r="C25" s="2" t="s">
        <v>161</v>
      </c>
      <c r="D25" s="2" t="str">
        <f t="shared" si="0"/>
        <v>MIDDLE EAST AND NORTH AFRICA</v>
      </c>
      <c r="E25" s="2" t="str">
        <f t="shared" si="1"/>
        <v>algeria</v>
      </c>
      <c r="F25" s="2" t="str">
        <f t="shared" si="2"/>
        <v>Middle East And North Africa</v>
      </c>
      <c r="G25" s="2">
        <f t="shared" si="3"/>
        <v>7</v>
      </c>
    </row>
    <row r="26" spans="2:7" x14ac:dyDescent="0.3">
      <c r="B26" s="2" t="s">
        <v>111</v>
      </c>
      <c r="C26" s="2" t="s">
        <v>164</v>
      </c>
      <c r="D26" s="2" t="str">
        <f t="shared" si="0"/>
        <v>ASIA</v>
      </c>
      <c r="E26" s="2" t="str">
        <f t="shared" si="1"/>
        <v>mongolia</v>
      </c>
      <c r="F26" s="2" t="str">
        <f t="shared" si="2"/>
        <v>Asia</v>
      </c>
      <c r="G26" s="2">
        <f t="shared" si="3"/>
        <v>8</v>
      </c>
    </row>
    <row r="27" spans="2:7" x14ac:dyDescent="0.3">
      <c r="B27" s="2" t="s">
        <v>128</v>
      </c>
      <c r="C27" s="2" t="s">
        <v>166</v>
      </c>
      <c r="D27" s="2" t="str">
        <f t="shared" si="0"/>
        <v>CENTRAL AMERICA AND THE CARIBBEAN</v>
      </c>
      <c r="E27" s="2" t="str">
        <f t="shared" si="1"/>
        <v>grenada</v>
      </c>
      <c r="F27" s="2" t="str">
        <f t="shared" si="2"/>
        <v>Central America And The Caribbean</v>
      </c>
      <c r="G27" s="2">
        <f t="shared" si="3"/>
        <v>7</v>
      </c>
    </row>
    <row r="28" spans="2:7" x14ac:dyDescent="0.3">
      <c r="B28" s="2" t="s">
        <v>128</v>
      </c>
      <c r="C28" s="2" t="s">
        <v>166</v>
      </c>
      <c r="D28" s="2" t="str">
        <f t="shared" si="0"/>
        <v>CENTRAL AMERICA AND THE CARIBBEAN</v>
      </c>
      <c r="E28" s="2" t="str">
        <f t="shared" si="1"/>
        <v>grenada</v>
      </c>
      <c r="F28" s="2" t="str">
        <f t="shared" si="2"/>
        <v>Central America And The Caribbean</v>
      </c>
      <c r="G28" s="2">
        <f t="shared" si="3"/>
        <v>7</v>
      </c>
    </row>
    <row r="29" spans="2:7" x14ac:dyDescent="0.3">
      <c r="B29" s="2" t="s">
        <v>115</v>
      </c>
      <c r="C29" s="2" t="s">
        <v>155</v>
      </c>
      <c r="D29" s="2" t="str">
        <f t="shared" si="0"/>
        <v>SUB-SAHARAN AFRICA</v>
      </c>
      <c r="E29" s="2" t="str">
        <f t="shared" si="1"/>
        <v>senegal</v>
      </c>
      <c r="F29" s="2" t="str">
        <f t="shared" si="2"/>
        <v>Sub-Saharan Africa</v>
      </c>
      <c r="G29" s="2">
        <f t="shared" si="3"/>
        <v>7</v>
      </c>
    </row>
    <row r="30" spans="2:7" x14ac:dyDescent="0.3">
      <c r="B30" s="2" t="s">
        <v>103</v>
      </c>
      <c r="C30" s="2" t="s">
        <v>150</v>
      </c>
      <c r="D30" s="2" t="str">
        <f t="shared" si="0"/>
        <v>NORTH AMERICA</v>
      </c>
      <c r="E30" s="2" t="str">
        <f t="shared" si="1"/>
        <v>greenland</v>
      </c>
      <c r="F30" s="2" t="str">
        <f t="shared" si="2"/>
        <v>North America</v>
      </c>
      <c r="G30" s="2">
        <f t="shared" si="3"/>
        <v>9</v>
      </c>
    </row>
    <row r="31" spans="2:7" x14ac:dyDescent="0.3">
      <c r="B31" s="2" t="s">
        <v>115</v>
      </c>
      <c r="C31" s="2" t="s">
        <v>116</v>
      </c>
      <c r="D31" s="2" t="str">
        <f t="shared" si="0"/>
        <v>SUB-SAHARAN AFRICA</v>
      </c>
      <c r="E31" s="2" t="str">
        <f t="shared" si="1"/>
        <v>chad</v>
      </c>
      <c r="F31" s="2" t="str">
        <f t="shared" si="2"/>
        <v>Sub-Saharan Africa</v>
      </c>
      <c r="G31" s="2">
        <f t="shared" si="3"/>
        <v>4</v>
      </c>
    </row>
    <row r="32" spans="2:7" x14ac:dyDescent="0.3">
      <c r="B32" s="2" t="s">
        <v>115</v>
      </c>
      <c r="C32" s="2" t="s">
        <v>173</v>
      </c>
      <c r="D32" s="2" t="str">
        <f t="shared" si="0"/>
        <v>SUB-SAHARAN AFRICA</v>
      </c>
      <c r="E32" s="2" t="str">
        <f t="shared" si="1"/>
        <v xml:space="preserve">mauritius </v>
      </c>
      <c r="F32" s="2" t="str">
        <f t="shared" si="2"/>
        <v>Sub-Saharan Africa</v>
      </c>
      <c r="G32" s="2">
        <f t="shared" si="3"/>
        <v>10</v>
      </c>
    </row>
    <row r="33" spans="2:7" x14ac:dyDescent="0.3">
      <c r="B33" s="2" t="s">
        <v>97</v>
      </c>
      <c r="C33" s="2" t="s">
        <v>175</v>
      </c>
      <c r="D33" s="2" t="str">
        <f t="shared" si="0"/>
        <v>MIDDLE EAST AND NORTH AFRICA</v>
      </c>
      <c r="E33" s="2" t="str">
        <f t="shared" si="1"/>
        <v>morocco</v>
      </c>
      <c r="F33" s="2" t="str">
        <f t="shared" si="2"/>
        <v>Middle East And North Africa</v>
      </c>
      <c r="G33" s="2">
        <f t="shared" si="3"/>
        <v>7</v>
      </c>
    </row>
    <row r="34" spans="2:7" x14ac:dyDescent="0.3">
      <c r="B34" s="2" t="s">
        <v>128</v>
      </c>
      <c r="C34" s="2" t="s">
        <v>177</v>
      </c>
      <c r="D34" s="2" t="str">
        <f t="shared" si="0"/>
        <v>CENTRAL AMERICA AND THE CARIBBEAN</v>
      </c>
      <c r="E34" s="2" t="str">
        <f t="shared" si="1"/>
        <v>honduras</v>
      </c>
      <c r="F34" s="2" t="str">
        <f t="shared" si="2"/>
        <v>Central America And The Caribbean</v>
      </c>
      <c r="G34" s="2">
        <f t="shared" si="3"/>
        <v>8</v>
      </c>
    </row>
    <row r="35" spans="2:7" x14ac:dyDescent="0.3">
      <c r="B35" s="2" t="s">
        <v>115</v>
      </c>
      <c r="C35" s="2" t="s">
        <v>179</v>
      </c>
      <c r="D35" s="2" t="str">
        <f t="shared" si="0"/>
        <v>SUB-SAHARAN AFRICA</v>
      </c>
      <c r="E35" s="2" t="str">
        <f t="shared" si="1"/>
        <v>benin</v>
      </c>
      <c r="F35" s="2" t="str">
        <f t="shared" si="2"/>
        <v>Sub-Saharan Africa</v>
      </c>
      <c r="G35" s="2">
        <f t="shared" si="3"/>
        <v>5</v>
      </c>
    </row>
    <row r="36" spans="2:7" x14ac:dyDescent="0.3">
      <c r="B36" s="2" t="s">
        <v>120</v>
      </c>
      <c r="C36" s="2" t="s">
        <v>138</v>
      </c>
      <c r="D36" s="2" t="str">
        <f t="shared" si="0"/>
        <v>EUROPE</v>
      </c>
      <c r="E36" s="2" t="str">
        <f t="shared" si="1"/>
        <v>greece</v>
      </c>
      <c r="F36" s="2" t="str">
        <f t="shared" si="2"/>
        <v>Europe</v>
      </c>
      <c r="G36" s="2">
        <f t="shared" si="3"/>
        <v>6</v>
      </c>
    </row>
    <row r="37" spans="2:7" x14ac:dyDescent="0.3">
      <c r="B37" s="2" t="s">
        <v>128</v>
      </c>
      <c r="C37" s="2" t="s">
        <v>129</v>
      </c>
      <c r="D37" s="2" t="str">
        <f t="shared" si="0"/>
        <v>CENTRAL AMERICA AND THE CARIBBEAN</v>
      </c>
      <c r="E37" s="2" t="str">
        <f t="shared" si="1"/>
        <v>jamaica</v>
      </c>
      <c r="F37" s="2" t="str">
        <f t="shared" si="2"/>
        <v>Central America And The Caribbean</v>
      </c>
      <c r="G37" s="2">
        <f t="shared" si="3"/>
        <v>7</v>
      </c>
    </row>
    <row r="38" spans="2:7" x14ac:dyDescent="0.3">
      <c r="B38" s="2" t="s">
        <v>115</v>
      </c>
      <c r="C38" s="2" t="s">
        <v>183</v>
      </c>
      <c r="D38" s="2" t="str">
        <f t="shared" si="0"/>
        <v>SUB-SAHARAN AFRICA</v>
      </c>
      <c r="E38" s="2" t="str">
        <f t="shared" si="1"/>
        <v>equatorial guinea</v>
      </c>
      <c r="F38" s="2" t="str">
        <f t="shared" si="2"/>
        <v>Sub-Saharan Africa</v>
      </c>
      <c r="G38" s="2">
        <f t="shared" si="3"/>
        <v>17</v>
      </c>
    </row>
    <row r="39" spans="2:7" x14ac:dyDescent="0.3">
      <c r="B39" s="2" t="s">
        <v>115</v>
      </c>
      <c r="C39" s="2" t="s">
        <v>185</v>
      </c>
      <c r="D39" s="2" t="str">
        <f t="shared" si="0"/>
        <v>SUB-SAHARAN AFRICA</v>
      </c>
      <c r="E39" s="2" t="str">
        <f t="shared" si="1"/>
        <v>swaziland</v>
      </c>
      <c r="F39" s="2" t="str">
        <f t="shared" si="2"/>
        <v>Sub-Saharan Africa</v>
      </c>
      <c r="G39" s="2">
        <f t="shared" si="3"/>
        <v>9</v>
      </c>
    </row>
    <row r="40" spans="2:7" x14ac:dyDescent="0.3">
      <c r="B40" s="2" t="s">
        <v>128</v>
      </c>
      <c r="C40" s="2" t="s">
        <v>187</v>
      </c>
      <c r="D40" s="2" t="str">
        <f t="shared" si="0"/>
        <v>CENTRAL AMERICA AND THE CARIBBEAN</v>
      </c>
      <c r="E40" s="2" t="str">
        <f t="shared" si="1"/>
        <v>trinidad and tobago</v>
      </c>
      <c r="F40" s="2" t="str">
        <f t="shared" si="2"/>
        <v>Central America And The Caribbean</v>
      </c>
      <c r="G40" s="2">
        <f t="shared" si="3"/>
        <v>19</v>
      </c>
    </row>
    <row r="41" spans="2:7" x14ac:dyDescent="0.3">
      <c r="B41" s="2" t="s">
        <v>120</v>
      </c>
      <c r="C41" s="2" t="s">
        <v>189</v>
      </c>
      <c r="D41" s="2" t="str">
        <f t="shared" si="0"/>
        <v>EUROPE</v>
      </c>
      <c r="E41" s="2" t="str">
        <f t="shared" si="1"/>
        <v>sweden</v>
      </c>
      <c r="F41" s="2" t="str">
        <f t="shared" si="2"/>
        <v>Europe</v>
      </c>
      <c r="G41" s="2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Advanced Level</vt:lpstr>
      <vt:lpstr>Xlookup</vt:lpstr>
      <vt:lpstr>SUBSTITUTE</vt:lpstr>
      <vt:lpstr>FILTER + SHORT</vt:lpstr>
      <vt:lpstr>Text Join</vt:lpstr>
      <vt:lpstr>LEFT+RIGHT+MI</vt:lpstr>
      <vt:lpstr>Unique</vt:lpstr>
      <vt:lpstr>Upper+Lower+Proper+Len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KASFUR DHUNIYAN</dc:creator>
  <cp:lastModifiedBy>KASFUR DHUNIYAN</cp:lastModifiedBy>
  <dcterms:created xsi:type="dcterms:W3CDTF">2022-07-20T05:53:03Z</dcterms:created>
  <dcterms:modified xsi:type="dcterms:W3CDTF">2022-07-20T07:13:28Z</dcterms:modified>
</cp:coreProperties>
</file>