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esktop\Clean up P&amp;L\"/>
    </mc:Choice>
  </mc:AlternateContent>
  <xr:revisionPtr revIDLastSave="0" documentId="8_{34034859-A4EF-4C5E-AFF0-B5192A9C3D2B}" xr6:coauthVersionLast="47" xr6:coauthVersionMax="47" xr10:uidLastSave="{00000000-0000-0000-0000-000000000000}"/>
  <bookViews>
    <workbookView xWindow="-120" yWindow="-120" windowWidth="29040" windowHeight="1599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12" i="1"/>
  <c r="D7" i="1"/>
  <c r="C7" i="1"/>
  <c r="D11" i="1"/>
  <c r="D15" i="1"/>
  <c r="E12" i="1"/>
  <c r="E8" i="1"/>
  <c r="F7" i="1"/>
  <c r="F11" i="1"/>
  <c r="G14" i="1"/>
  <c r="H7" i="1"/>
  <c r="G7" i="1"/>
  <c r="I10" i="1"/>
  <c r="K7" i="1"/>
  <c r="K11" i="1"/>
  <c r="K17" i="1"/>
  <c r="L7" i="1"/>
  <c r="L11" i="1"/>
  <c r="L17" i="1"/>
  <c r="M7" i="1"/>
  <c r="M11" i="1"/>
  <c r="M17" i="1"/>
  <c r="N7" i="1"/>
  <c r="N11" i="1"/>
  <c r="N17" i="1"/>
  <c r="O7" i="1"/>
  <c r="O11" i="1"/>
  <c r="O17" i="1"/>
  <c r="P7" i="1"/>
  <c r="P11" i="1"/>
  <c r="P17" i="1"/>
  <c r="Q7" i="1"/>
  <c r="Q11" i="1"/>
  <c r="Q17" i="1"/>
  <c r="R7" i="1"/>
  <c r="R11" i="1"/>
  <c r="R17" i="1"/>
  <c r="S7" i="1"/>
  <c r="S11" i="1"/>
  <c r="S17" i="1"/>
  <c r="T7" i="1"/>
  <c r="T11" i="1"/>
  <c r="T17" i="1"/>
  <c r="V7" i="1"/>
  <c r="V11" i="1"/>
  <c r="V17" i="1"/>
  <c r="X7" i="1"/>
  <c r="X11" i="1"/>
  <c r="X17" i="1"/>
  <c r="Z7" i="1"/>
  <c r="Z11" i="1"/>
  <c r="Z17" i="1"/>
  <c r="I13" i="1"/>
  <c r="J7" i="1"/>
  <c r="J11" i="1"/>
  <c r="I7" i="1"/>
  <c r="I6" i="1"/>
  <c r="I9" i="1"/>
  <c r="H11" i="1"/>
  <c r="G11" i="1"/>
  <c r="H15" i="1"/>
  <c r="G15" i="1"/>
  <c r="I11" i="1"/>
  <c r="J17" i="1"/>
  <c r="I17" i="1"/>
  <c r="E11" i="1"/>
  <c r="F15" i="1"/>
  <c r="D17" i="1"/>
  <c r="C17" i="1"/>
  <c r="C15" i="1"/>
  <c r="E7" i="1"/>
  <c r="C11" i="1"/>
  <c r="H17" i="1"/>
  <c r="G17" i="1"/>
  <c r="F17" i="1"/>
  <c r="E17" i="1"/>
  <c r="E15" i="1"/>
</calcChain>
</file>

<file path=xl/sharedStrings.xml><?xml version="1.0" encoding="utf-8"?>
<sst xmlns="http://schemas.openxmlformats.org/spreadsheetml/2006/main" count="18" uniqueCount="16">
  <si>
    <t xml:space="preserve">SALES </t>
  </si>
  <si>
    <t xml:space="preserve">GROSS PROFIT </t>
  </si>
  <si>
    <t>GENERAL &amp; ADM EXPENSES</t>
  </si>
  <si>
    <t xml:space="preserve">NET PROFIT </t>
  </si>
  <si>
    <t>OTHER INCOME</t>
  </si>
  <si>
    <t>SALARY PAID TO EMPLOYEES</t>
  </si>
  <si>
    <t xml:space="preserve">LESS: COST OF SALES </t>
  </si>
  <si>
    <t>LESS: SUNDRY EXPENSES</t>
  </si>
  <si>
    <t>LESS: MANAGEMENT FEES</t>
  </si>
  <si>
    <t>%</t>
  </si>
  <si>
    <t>LESS DEPRECIATION + AMOR</t>
  </si>
  <si>
    <t>PROFIT BEFORE TAX</t>
  </si>
  <si>
    <t>EBITDA</t>
  </si>
  <si>
    <t>LESS TAX PAYABLE</t>
  </si>
  <si>
    <t>INCOME STATEMENT AS ON 31ST DECEMBER 2022</t>
  </si>
  <si>
    <t>Store-1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</si>
</sst>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_(* #,##0.00_);_(* \(#,##0.00\);_(* &quot;-&quot;??_);_(@_)"/>
  </numFmts>
  <fonts count="23">
    <font>
      <sz val="10"/>
      <name val="Arial"/>
    </font>
    <font>
      <sz val="10"/>
      <name val="Arial"/>
    </font>
    <font>
      <b/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8"/>
      <name val="Arial"/>
      <family val="2"/>
    </font>
    <font>
      <sz val="10"/>
      <color indexed="16"/>
      <name val="Arial"/>
      <family val="2"/>
    </font>
    <font>
      <sz val="11"/>
      <color indexed="16"/>
      <name val="Arial"/>
      <family val="2"/>
    </font>
    <font>
      <b/>
      <sz val="11"/>
      <color indexed="16"/>
      <name val="Arial"/>
      <family val="2"/>
    </font>
    <font>
      <b/>
      <sz val="10"/>
      <color indexed="16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indexed="16"/>
      <name val="Arial"/>
      <family val="2"/>
    </font>
    <font>
      <b/>
      <sz val="24"/>
      <color indexed="48"/>
      <name val="Albertus"/>
      <family val="2"/>
    </font>
    <font>
      <b/>
      <sz val="12"/>
      <color indexed="16"/>
      <name val="Arial"/>
      <family val="2"/>
    </font>
    <font>
      <b/>
      <strike/>
      <sz val="10"/>
      <color indexed="16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1"/>
      <color rgb="FF0070C0"/>
      <name val="Arial"/>
      <family val="2"/>
    </font>
    <font>
      <b/>
      <sz val="14"/>
      <color rgb="FF0070C0"/>
      <name val="Arial"/>
      <family val="2"/>
    </font>
    <font>
      <sz val="14"/>
      <color rgb="FF0070C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171" fontId="1" fillId="0" borderId="0" applyFont="0" applyFill="0" applyBorder="0" applyAlignment="0" applyProtection="0"/>
  </cellStyleXfs>
  <cellXfs count="69">
    <xf numFmtId="0" fontId="0" fillId="0" borderId="0" xfId="0"/>
    <xf numFmtId="0" fontId="3" fillId="0" borderId="0" xfId="0" applyFont="1" applyAlignment="1">
      <alignment horizontal="center"/>
    </xf>
    <xf numFmtId="171" fontId="3" fillId="0" borderId="0" xfId="1" applyFont="1" applyBorder="1"/>
    <xf numFmtId="0" fontId="0" fillId="0" borderId="0" xfId="0" applyBorder="1"/>
    <xf numFmtId="171" fontId="3" fillId="0" borderId="0" xfId="1" applyFont="1" applyAlignment="1">
      <alignment horizontal="center"/>
    </xf>
    <xf numFmtId="0" fontId="5" fillId="0" borderId="0" xfId="0" applyFont="1" applyAlignment="1">
      <alignment horizontal="center"/>
    </xf>
    <xf numFmtId="171" fontId="3" fillId="0" borderId="0" xfId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71" fontId="7" fillId="0" borderId="0" xfId="1" applyFont="1" applyAlignment="1">
      <alignment horizontal="center"/>
    </xf>
    <xf numFmtId="171" fontId="8" fillId="0" borderId="0" xfId="1" applyFont="1" applyAlignment="1">
      <alignment horizontal="center"/>
    </xf>
    <xf numFmtId="171" fontId="4" fillId="0" borderId="0" xfId="1" applyFont="1" applyBorder="1" applyAlignment="1">
      <alignment horizontal="center"/>
    </xf>
    <xf numFmtId="171" fontId="4" fillId="0" borderId="0" xfId="1" applyFont="1" applyAlignment="1">
      <alignment horizontal="center"/>
    </xf>
    <xf numFmtId="171" fontId="0" fillId="0" borderId="0" xfId="0" applyNumberFormat="1"/>
    <xf numFmtId="0" fontId="3" fillId="0" borderId="0" xfId="0" applyFont="1" applyBorder="1" applyAlignment="1">
      <alignment horizontal="center"/>
    </xf>
    <xf numFmtId="0" fontId="0" fillId="2" borderId="0" xfId="0" applyFill="1"/>
    <xf numFmtId="0" fontId="9" fillId="2" borderId="0" xfId="0" applyFont="1" applyFill="1"/>
    <xf numFmtId="0" fontId="9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/>
    </xf>
    <xf numFmtId="0" fontId="19" fillId="2" borderId="0" xfId="0" applyFont="1" applyFill="1" applyAlignment="1">
      <alignment horizontal="center"/>
    </xf>
    <xf numFmtId="0" fontId="18" fillId="2" borderId="0" xfId="0" applyNumberFormat="1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11" fillId="2" borderId="0" xfId="0" applyFont="1" applyFill="1"/>
    <xf numFmtId="0" fontId="6" fillId="2" borderId="0" xfId="0" applyFont="1" applyFill="1"/>
    <xf numFmtId="0" fontId="4" fillId="2" borderId="0" xfId="0" applyFont="1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Alignment="1">
      <alignment horizontal="center"/>
    </xf>
    <xf numFmtId="171" fontId="3" fillId="2" borderId="1" xfId="1" applyFont="1" applyFill="1" applyBorder="1" applyAlignment="1">
      <alignment horizontal="center"/>
    </xf>
    <xf numFmtId="171" fontId="4" fillId="2" borderId="0" xfId="1" applyFont="1" applyFill="1" applyAlignment="1">
      <alignment horizontal="center"/>
    </xf>
    <xf numFmtId="171" fontId="3" fillId="2" borderId="2" xfId="1" applyFont="1" applyFill="1" applyBorder="1" applyAlignment="1">
      <alignment horizontal="center"/>
    </xf>
    <xf numFmtId="0" fontId="3" fillId="2" borderId="0" xfId="0" applyFont="1" applyFill="1" applyBorder="1"/>
    <xf numFmtId="0" fontId="10" fillId="2" borderId="0" xfId="0" applyFont="1" applyFill="1" applyBorder="1"/>
    <xf numFmtId="171" fontId="20" fillId="2" borderId="0" xfId="1" applyFont="1" applyFill="1" applyBorder="1" applyAlignment="1">
      <alignment horizontal="center"/>
    </xf>
    <xf numFmtId="171" fontId="4" fillId="2" borderId="0" xfId="1" applyFont="1" applyFill="1" applyBorder="1" applyAlignment="1">
      <alignment horizontal="center"/>
    </xf>
    <xf numFmtId="171" fontId="3" fillId="2" borderId="0" xfId="1" applyFont="1" applyFill="1" applyBorder="1" applyAlignment="1">
      <alignment horizontal="center"/>
    </xf>
    <xf numFmtId="171" fontId="3" fillId="2" borderId="0" xfId="1" applyFont="1" applyFill="1" applyBorder="1"/>
    <xf numFmtId="171" fontId="3" fillId="2" borderId="0" xfId="1" applyFont="1" applyFill="1" applyAlignment="1">
      <alignment horizontal="center"/>
    </xf>
    <xf numFmtId="0" fontId="10" fillId="2" borderId="0" xfId="0" applyFont="1" applyFill="1"/>
    <xf numFmtId="0" fontId="21" fillId="0" borderId="0" xfId="0" applyFont="1"/>
    <xf numFmtId="0" fontId="12" fillId="0" borderId="0" xfId="0" applyFont="1" applyAlignment="1">
      <alignment horizontal="center"/>
    </xf>
    <xf numFmtId="171" fontId="21" fillId="0" borderId="0" xfId="1" applyFont="1" applyAlignment="1">
      <alignment horizontal="center"/>
    </xf>
    <xf numFmtId="0" fontId="2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171" fontId="13" fillId="0" borderId="0" xfId="1" applyFont="1" applyBorder="1"/>
    <xf numFmtId="0" fontId="13" fillId="0" borderId="0" xfId="0" applyFont="1" applyBorder="1"/>
    <xf numFmtId="0" fontId="13" fillId="0" borderId="0" xfId="0" applyFont="1"/>
    <xf numFmtId="0" fontId="14" fillId="0" borderId="0" xfId="0" applyFont="1" applyAlignment="1">
      <alignment horizontal="center"/>
    </xf>
    <xf numFmtId="171" fontId="21" fillId="0" borderId="0" xfId="1" applyFont="1" applyAlignment="1"/>
    <xf numFmtId="171" fontId="13" fillId="0" borderId="0" xfId="1" applyFont="1" applyBorder="1" applyAlignment="1">
      <alignment horizontal="center"/>
    </xf>
    <xf numFmtId="171" fontId="21" fillId="0" borderId="3" xfId="0" applyNumberFormat="1" applyFont="1" applyBorder="1" applyAlignment="1">
      <alignment horizontal="center"/>
    </xf>
    <xf numFmtId="171" fontId="21" fillId="0" borderId="3" xfId="1" applyFont="1" applyBorder="1" applyAlignment="1">
      <alignment horizontal="center"/>
    </xf>
    <xf numFmtId="0" fontId="22" fillId="0" borderId="0" xfId="0" applyFont="1" applyAlignment="1">
      <alignment horizontal="center"/>
    </xf>
    <xf numFmtId="171" fontId="21" fillId="0" borderId="3" xfId="0" applyNumberFormat="1" applyFont="1" applyBorder="1" applyAlignment="1"/>
    <xf numFmtId="171" fontId="12" fillId="0" borderId="0" xfId="1" applyFont="1" applyBorder="1"/>
    <xf numFmtId="0" fontId="16" fillId="0" borderId="0" xfId="0" applyFont="1" applyAlignment="1">
      <alignment horizontal="center"/>
    </xf>
    <xf numFmtId="0" fontId="17" fillId="2" borderId="0" xfId="0" applyFont="1" applyFill="1" applyAlignment="1">
      <alignment horizontal="center"/>
    </xf>
    <xf numFmtId="0" fontId="0" fillId="3" borderId="0" xfId="0" applyFill="1"/>
    <xf numFmtId="171" fontId="4" fillId="2" borderId="0" xfId="0" applyNumberFormat="1" applyFont="1" applyFill="1" applyAlignment="1">
      <alignment horizontal="center"/>
    </xf>
    <xf numFmtId="2" fontId="8" fillId="0" borderId="0" xfId="0" applyNumberFormat="1" applyFont="1" applyAlignment="1">
      <alignment horizontal="right"/>
    </xf>
    <xf numFmtId="171" fontId="4" fillId="3" borderId="0" xfId="0" applyNumberFormat="1" applyFont="1" applyFill="1" applyAlignment="1">
      <alignment horizontal="center"/>
    </xf>
    <xf numFmtId="0" fontId="0" fillId="0" borderId="2" xfId="0" applyBorder="1"/>
    <xf numFmtId="171" fontId="21" fillId="0" borderId="2" xfId="1" applyFont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71" fontId="20" fillId="0" borderId="0" xfId="1" applyFont="1" applyAlignment="1">
      <alignment horizontal="right"/>
    </xf>
    <xf numFmtId="171" fontId="20" fillId="0" borderId="0" xfId="1" applyFont="1" applyAlignment="1">
      <alignment horizontal="center"/>
    </xf>
    <xf numFmtId="0" fontId="15" fillId="2" borderId="0" xfId="0" applyFont="1" applyFill="1" applyAlignment="1">
      <alignment horizontal="center"/>
    </xf>
    <xf numFmtId="0" fontId="5" fillId="2" borderId="4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2"/>
  <sheetViews>
    <sheetView tabSelected="1" zoomScale="130" zoomScaleNormal="130" workbookViewId="0">
      <selection activeCell="H13" sqref="H13"/>
    </sheetView>
  </sheetViews>
  <sheetFormatPr defaultRowHeight="12.75"/>
  <cols>
    <col min="1" max="1" width="28.140625" customWidth="1"/>
    <col min="2" max="2" width="3" customWidth="1"/>
    <col min="3" max="3" width="9.42578125" customWidth="1"/>
    <col min="4" max="4" width="19.85546875" customWidth="1"/>
    <col min="5" max="5" width="7.85546875" customWidth="1"/>
    <col min="6" max="6" width="20.5703125" customWidth="1"/>
    <col min="7" max="7" width="6.7109375" customWidth="1"/>
    <col min="8" max="8" width="18.5703125" bestFit="1" customWidth="1"/>
    <col min="9" max="9" width="9.42578125" bestFit="1" customWidth="1"/>
    <col min="10" max="12" width="18.28515625" bestFit="1" customWidth="1"/>
    <col min="13" max="13" width="18.28515625" customWidth="1"/>
    <col min="14" max="20" width="18.28515625" bestFit="1" customWidth="1"/>
    <col min="21" max="21" width="1.140625" customWidth="1"/>
    <col min="22" max="22" width="15.5703125" customWidth="1"/>
    <col min="23" max="23" width="1" customWidth="1"/>
    <col min="24" max="24" width="15.42578125" customWidth="1"/>
    <col min="25" max="25" width="1.42578125" customWidth="1"/>
    <col min="26" max="26" width="15.28515625" customWidth="1"/>
    <col min="27" max="27" width="1.42578125" customWidth="1"/>
    <col min="28" max="28" width="15.7109375" customWidth="1"/>
    <col min="29" max="29" width="2" customWidth="1"/>
    <col min="30" max="30" width="18.5703125" customWidth="1"/>
  </cols>
  <sheetData>
    <row r="1" spans="1:30" ht="35.1" customHeight="1">
      <c r="A1" s="67" t="s">
        <v>15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</row>
    <row r="2" spans="1:30" ht="22.15" customHeight="1" thickBot="1">
      <c r="A2" s="68" t="s">
        <v>14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</row>
    <row r="3" spans="1:30" ht="18.75" customHeight="1" thickTop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30" s="15" customFormat="1" ht="22.15" customHeight="1">
      <c r="B4" s="16"/>
      <c r="C4" s="16"/>
      <c r="D4" s="18">
        <v>2022</v>
      </c>
      <c r="E4" s="56" t="s">
        <v>9</v>
      </c>
      <c r="F4" s="18">
        <v>2021</v>
      </c>
      <c r="G4" s="17" t="s">
        <v>9</v>
      </c>
      <c r="H4" s="18">
        <v>2020</v>
      </c>
      <c r="I4" s="19" t="s">
        <v>9</v>
      </c>
      <c r="J4" s="18">
        <v>2019</v>
      </c>
      <c r="K4" s="18">
        <v>2018</v>
      </c>
      <c r="L4" s="18">
        <v>2017</v>
      </c>
      <c r="M4" s="18">
        <v>2016</v>
      </c>
      <c r="N4" s="18">
        <v>2015</v>
      </c>
      <c r="O4" s="18">
        <v>2014</v>
      </c>
      <c r="P4" s="18">
        <v>2013</v>
      </c>
      <c r="Q4" s="20">
        <v>2012</v>
      </c>
      <c r="R4" s="18">
        <v>2011</v>
      </c>
      <c r="S4" s="18">
        <v>2010</v>
      </c>
      <c r="T4" s="18">
        <v>2009</v>
      </c>
      <c r="U4" s="21"/>
      <c r="V4" s="22">
        <v>2008</v>
      </c>
      <c r="W4" s="23"/>
      <c r="X4" s="22">
        <v>2007</v>
      </c>
      <c r="Y4" s="23"/>
      <c r="Z4" s="22">
        <v>2006</v>
      </c>
      <c r="AA4" s="24"/>
      <c r="AB4" s="25"/>
      <c r="AC4" s="25"/>
      <c r="AD4" s="26"/>
    </row>
    <row r="5" spans="1:30" ht="22.15" customHeight="1">
      <c r="A5" s="39" t="s">
        <v>0</v>
      </c>
      <c r="B5" s="8">
        <v>1</v>
      </c>
      <c r="C5" s="8"/>
      <c r="D5" s="10">
        <v>7665499.6399999997</v>
      </c>
      <c r="E5" s="55"/>
      <c r="F5" s="10">
        <v>6877877.2300000004</v>
      </c>
      <c r="G5" s="8"/>
      <c r="H5" s="10">
        <v>7915191.0800000001</v>
      </c>
      <c r="I5" s="8"/>
      <c r="J5" s="10">
        <v>6390653.0899999999</v>
      </c>
      <c r="K5" s="10">
        <v>6180665.04</v>
      </c>
      <c r="L5" s="10">
        <v>6522702.8399999999</v>
      </c>
      <c r="M5" s="10">
        <v>7407254.8099999996</v>
      </c>
      <c r="N5" s="10">
        <v>7881384.0800000001</v>
      </c>
      <c r="O5" s="10">
        <v>7900683.6699999999</v>
      </c>
      <c r="P5" s="10">
        <v>7623621.6900000004</v>
      </c>
      <c r="Q5" s="10">
        <v>7474840.0099999998</v>
      </c>
      <c r="R5" s="10">
        <v>6046665.4000000004</v>
      </c>
      <c r="S5" s="10">
        <v>4797450.5</v>
      </c>
      <c r="T5" s="10">
        <v>4238988.6399999997</v>
      </c>
      <c r="U5" s="8"/>
      <c r="V5" s="10">
        <v>2569998.94</v>
      </c>
      <c r="W5" s="8"/>
      <c r="X5" s="10">
        <v>2107365.63</v>
      </c>
      <c r="Y5" s="7"/>
      <c r="Z5" s="9">
        <v>1780543.73</v>
      </c>
      <c r="AA5" s="7"/>
      <c r="AB5" s="2"/>
      <c r="AC5" s="2"/>
      <c r="AD5" s="3"/>
    </row>
    <row r="6" spans="1:30" s="15" customFormat="1" ht="22.15" customHeight="1" thickBot="1">
      <c r="A6" s="15" t="s">
        <v>6</v>
      </c>
      <c r="B6" s="27"/>
      <c r="C6" s="58">
        <v>61.67</v>
      </c>
      <c r="D6" s="28">
        <v>-4727358.71</v>
      </c>
      <c r="E6" s="58">
        <v>63.27</v>
      </c>
      <c r="F6" s="28">
        <v>-4351331.3</v>
      </c>
      <c r="G6" s="63">
        <v>65.5</v>
      </c>
      <c r="H6" s="28">
        <v>-5184178.21</v>
      </c>
      <c r="I6" s="29">
        <f>4163713.07/J5*100</f>
        <v>65.153169971239976</v>
      </c>
      <c r="J6" s="28">
        <v>-4163713.07</v>
      </c>
      <c r="K6" s="28">
        <v>-4075940.66</v>
      </c>
      <c r="L6" s="28">
        <v>-4372549.45</v>
      </c>
      <c r="M6" s="28">
        <v>-5086478.49</v>
      </c>
      <c r="N6" s="28">
        <v>-5435427.2300000004</v>
      </c>
      <c r="O6" s="30">
        <v>-5512907.9500000002</v>
      </c>
      <c r="P6" s="30">
        <v>-5389529.7400000002</v>
      </c>
      <c r="Q6" s="30">
        <v>-5366470.63</v>
      </c>
      <c r="R6" s="30">
        <v>-4104185.74</v>
      </c>
      <c r="S6" s="30">
        <v>-3289682.02</v>
      </c>
      <c r="T6" s="30">
        <v>-2923228.32</v>
      </c>
      <c r="U6" s="27"/>
      <c r="V6" s="30">
        <v>-1858275.51</v>
      </c>
      <c r="W6" s="27"/>
      <c r="X6" s="30">
        <v>-1487724.66</v>
      </c>
      <c r="Y6" s="27"/>
      <c r="Z6" s="30">
        <v>-1302388.6200000001</v>
      </c>
      <c r="AA6" s="27"/>
      <c r="AB6" s="31"/>
      <c r="AC6" s="31"/>
      <c r="AD6" s="26"/>
    </row>
    <row r="7" spans="1:30" s="46" customFormat="1" ht="22.15" customHeight="1">
      <c r="A7" s="39" t="s">
        <v>1</v>
      </c>
      <c r="B7" s="47">
        <v>2</v>
      </c>
      <c r="C7" s="60">
        <f t="shared" ref="C7:C15" si="0">D7/7665499.64*100</f>
        <v>38.329411884233025</v>
      </c>
      <c r="D7" s="41">
        <f>SUM(D5:D6)</f>
        <v>2938140.9299999997</v>
      </c>
      <c r="E7" s="60">
        <f>F7/6877877.23*100</f>
        <v>36.734385414436957</v>
      </c>
      <c r="F7" s="41">
        <f>SUM(F5:F6)</f>
        <v>2526545.9300000006</v>
      </c>
      <c r="G7" s="8">
        <f>H7/H5*100</f>
        <v>34.503435765444593</v>
      </c>
      <c r="H7" s="41">
        <f>SUM(H5:H6)</f>
        <v>2731012.87</v>
      </c>
      <c r="I7" s="65">
        <f>J7/J5*100</f>
        <v>34.846830028760017</v>
      </c>
      <c r="J7" s="41">
        <f>SUM(J5:J6)</f>
        <v>2226940.02</v>
      </c>
      <c r="K7" s="41">
        <f>SUM(K5:K6)</f>
        <v>2104724.38</v>
      </c>
      <c r="L7" s="41">
        <f>SUM(L5:L6)</f>
        <v>2150153.3899999997</v>
      </c>
      <c r="M7" s="41">
        <f>SUM(M5:M6)</f>
        <v>2320776.3199999994</v>
      </c>
      <c r="N7" s="41">
        <f>SUM(N5:N6)</f>
        <v>2445956.8499999996</v>
      </c>
      <c r="O7" s="41">
        <f t="shared" ref="O7:T7" si="1">SUM(O5:O6)</f>
        <v>2387775.7199999997</v>
      </c>
      <c r="P7" s="41">
        <f t="shared" si="1"/>
        <v>2234091.9500000002</v>
      </c>
      <c r="Q7" s="41">
        <f t="shared" si="1"/>
        <v>2108369.38</v>
      </c>
      <c r="R7" s="41">
        <f t="shared" si="1"/>
        <v>1942479.6600000001</v>
      </c>
      <c r="S7" s="41">
        <f t="shared" si="1"/>
        <v>1507768.48</v>
      </c>
      <c r="T7" s="41">
        <f t="shared" si="1"/>
        <v>1315760.3199999998</v>
      </c>
      <c r="U7" s="42"/>
      <c r="V7" s="48">
        <f>SUM(V5:V6)</f>
        <v>711723.42999999993</v>
      </c>
      <c r="W7" s="42"/>
      <c r="X7" s="41">
        <f>SUM(X5:X6)</f>
        <v>619640.97</v>
      </c>
      <c r="Y7" s="42"/>
      <c r="Z7" s="41">
        <f>SUM(Z5:Z6)</f>
        <v>478155.10999999987</v>
      </c>
      <c r="AA7" s="47"/>
      <c r="AB7" s="44"/>
      <c r="AC7" s="44"/>
      <c r="AD7" s="45"/>
    </row>
    <row r="8" spans="1:30" s="15" customFormat="1" ht="22.15" customHeight="1">
      <c r="A8" s="32" t="s">
        <v>4</v>
      </c>
      <c r="B8" s="25"/>
      <c r="C8" s="58">
        <f t="shared" si="0"/>
        <v>0</v>
      </c>
      <c r="D8" s="33"/>
      <c r="E8" s="58">
        <f>F8/6877877.23*100</f>
        <v>0</v>
      </c>
      <c r="F8" s="33"/>
      <c r="G8" s="25"/>
      <c r="H8" s="33"/>
      <c r="I8" s="34"/>
      <c r="J8" s="33"/>
      <c r="K8" s="34">
        <v>5864.71</v>
      </c>
      <c r="L8" s="34">
        <v>36411.96</v>
      </c>
      <c r="M8" s="34">
        <v>112478.14</v>
      </c>
      <c r="N8" s="34">
        <v>84466.61</v>
      </c>
      <c r="O8" s="34">
        <v>89798.14</v>
      </c>
      <c r="P8" s="34">
        <v>115561.64</v>
      </c>
      <c r="Q8" s="35">
        <v>70428.53</v>
      </c>
      <c r="R8" s="35">
        <v>102593.35</v>
      </c>
      <c r="S8" s="35">
        <v>75959.839999999997</v>
      </c>
      <c r="T8" s="35">
        <v>70796.89</v>
      </c>
      <c r="U8" s="25"/>
      <c r="V8" s="35">
        <v>39572.69</v>
      </c>
      <c r="W8" s="25"/>
      <c r="X8" s="35">
        <v>34851.919999999998</v>
      </c>
      <c r="Y8" s="25"/>
      <c r="Z8" s="35">
        <v>202.08</v>
      </c>
      <c r="AA8" s="25"/>
      <c r="AB8" s="31"/>
      <c r="AC8" s="31"/>
      <c r="AD8" s="26"/>
    </row>
    <row r="9" spans="1:30" ht="22.15" customHeight="1">
      <c r="A9" t="s">
        <v>5</v>
      </c>
      <c r="B9" s="1"/>
      <c r="C9" s="60">
        <v>10.09</v>
      </c>
      <c r="D9" s="6">
        <v>-773734.02</v>
      </c>
      <c r="E9" s="60">
        <v>6.84</v>
      </c>
      <c r="F9" s="6">
        <v>-470174.68</v>
      </c>
      <c r="G9" s="64">
        <v>6.3</v>
      </c>
      <c r="H9" s="6">
        <v>-499496</v>
      </c>
      <c r="I9" s="12">
        <f>437017.25/J5*100</f>
        <v>6.8383816778262956</v>
      </c>
      <c r="J9" s="6">
        <v>-437017.25</v>
      </c>
      <c r="K9" s="6">
        <v>-488748</v>
      </c>
      <c r="L9" s="6">
        <v>-405440</v>
      </c>
      <c r="M9" s="6">
        <v>-434587</v>
      </c>
      <c r="N9" s="6">
        <v>-440406</v>
      </c>
      <c r="O9" s="4">
        <v>-454766</v>
      </c>
      <c r="P9" s="4">
        <v>-435582.55</v>
      </c>
      <c r="Q9" s="4">
        <v>-432781.83</v>
      </c>
      <c r="R9" s="4">
        <v>-371901.5</v>
      </c>
      <c r="S9" s="4">
        <v>-324723</v>
      </c>
      <c r="T9" s="4">
        <v>-259957.92</v>
      </c>
      <c r="U9" s="1"/>
      <c r="V9" s="4">
        <v>-202196</v>
      </c>
      <c r="W9" s="1"/>
      <c r="X9" s="4">
        <v>-167964</v>
      </c>
      <c r="Y9" s="1"/>
      <c r="Z9" s="4">
        <v>-159691</v>
      </c>
      <c r="AA9" s="1"/>
      <c r="AB9" s="2"/>
      <c r="AC9" s="2"/>
      <c r="AD9" s="3"/>
    </row>
    <row r="10" spans="1:30" s="15" customFormat="1" ht="22.15" customHeight="1" thickBot="1">
      <c r="A10" s="15" t="s">
        <v>2</v>
      </c>
      <c r="B10" s="27"/>
      <c r="C10" s="58">
        <v>14.11</v>
      </c>
      <c r="D10" s="30">
        <v>-1081932.8500000001</v>
      </c>
      <c r="E10" s="58">
        <v>17.559999999999999</v>
      </c>
      <c r="F10" s="30">
        <v>-1207622.6399999999</v>
      </c>
      <c r="G10" s="63">
        <v>11.8</v>
      </c>
      <c r="H10" s="30">
        <v>-930638.52</v>
      </c>
      <c r="I10" s="29">
        <f>912245.14/J5*100</f>
        <v>14.274677832653252</v>
      </c>
      <c r="J10" s="30">
        <v>-912245.14</v>
      </c>
      <c r="K10" s="30">
        <v>-797013.37</v>
      </c>
      <c r="L10" s="30">
        <v>-831214.57</v>
      </c>
      <c r="M10" s="30">
        <v>-828880.69</v>
      </c>
      <c r="N10" s="30">
        <v>-905344.09</v>
      </c>
      <c r="O10" s="30">
        <v>-736150.36</v>
      </c>
      <c r="P10" s="30">
        <v>-686768.01</v>
      </c>
      <c r="Q10" s="30">
        <v>-619857.31000000006</v>
      </c>
      <c r="R10" s="30">
        <v>-526845.56000000006</v>
      </c>
      <c r="S10" s="30">
        <v>-484674.72</v>
      </c>
      <c r="T10" s="30">
        <v>-392560.92</v>
      </c>
      <c r="U10" s="27"/>
      <c r="V10" s="30">
        <v>-306506.3</v>
      </c>
      <c r="W10" s="27"/>
      <c r="X10" s="30">
        <v>-246439.12</v>
      </c>
      <c r="Y10" s="27"/>
      <c r="Z10" s="30">
        <v>-178485.55</v>
      </c>
      <c r="AA10" s="27"/>
      <c r="AB10" s="36"/>
      <c r="AC10" s="36"/>
      <c r="AD10" s="26"/>
    </row>
    <row r="11" spans="1:30" s="46" customFormat="1" ht="22.15" customHeight="1">
      <c r="A11" s="39" t="s">
        <v>12</v>
      </c>
      <c r="B11" s="40">
        <v>3</v>
      </c>
      <c r="C11" s="60">
        <f t="shared" si="0"/>
        <v>14.121376437766028</v>
      </c>
      <c r="D11" s="41">
        <f>SUM(D7:D10)</f>
        <v>1082474.0599999996</v>
      </c>
      <c r="E11" s="60">
        <f>F11/6877877.23*100</f>
        <v>12.340269848056023</v>
      </c>
      <c r="F11" s="41">
        <f>SUM(F7:F10)</f>
        <v>848748.6100000008</v>
      </c>
      <c r="G11" s="64">
        <f>H11/H5*100</f>
        <v>16.435210936183744</v>
      </c>
      <c r="H11" s="41">
        <f>SUM(H7:H10)</f>
        <v>1300878.3500000001</v>
      </c>
      <c r="I11" s="66">
        <f>J11/J5*100</f>
        <v>13.733770518280473</v>
      </c>
      <c r="J11" s="41">
        <f>SUM(J7:J10)</f>
        <v>877677.63</v>
      </c>
      <c r="K11" s="41">
        <f>SUM(K7:K10)</f>
        <v>824827.71999999986</v>
      </c>
      <c r="L11" s="41">
        <f>SUM(L7:L10)</f>
        <v>949910.77999999968</v>
      </c>
      <c r="M11" s="41">
        <f>SUM(M7:M10)</f>
        <v>1169786.7699999996</v>
      </c>
      <c r="N11" s="41">
        <f>SUM(N7:N10)</f>
        <v>1184673.3699999996</v>
      </c>
      <c r="O11" s="41">
        <f t="shared" ref="O11:T11" si="2">SUM(O7:O10)</f>
        <v>1286657.5</v>
      </c>
      <c r="P11" s="41">
        <f t="shared" si="2"/>
        <v>1227303.0300000003</v>
      </c>
      <c r="Q11" s="41">
        <f t="shared" si="2"/>
        <v>1126158.7699999996</v>
      </c>
      <c r="R11" s="41">
        <f t="shared" si="2"/>
        <v>1146325.9500000002</v>
      </c>
      <c r="S11" s="41">
        <f t="shared" si="2"/>
        <v>774330.60000000009</v>
      </c>
      <c r="T11" s="41">
        <f t="shared" si="2"/>
        <v>734038.36999999988</v>
      </c>
      <c r="U11" s="42"/>
      <c r="V11" s="41">
        <f>SUM(V7:V10)</f>
        <v>242593.81999999989</v>
      </c>
      <c r="W11" s="42"/>
      <c r="X11" s="41">
        <f>SUM(X7:X10)</f>
        <v>240089.77000000002</v>
      </c>
      <c r="Y11" s="42"/>
      <c r="Z11" s="41">
        <f>SUM(Z7:Z10)</f>
        <v>140180.6399999999</v>
      </c>
      <c r="AA11" s="43"/>
      <c r="AB11" s="44"/>
      <c r="AC11" s="44"/>
      <c r="AD11" s="45"/>
    </row>
    <row r="12" spans="1:30" s="15" customFormat="1" ht="22.15" customHeight="1">
      <c r="A12" s="15" t="s">
        <v>7</v>
      </c>
      <c r="B12" s="27"/>
      <c r="C12" s="58">
        <f t="shared" si="0"/>
        <v>0</v>
      </c>
      <c r="D12" s="37"/>
      <c r="E12" s="58">
        <f t="shared" ref="E12:E17" si="3">F12/6877877.23*100</f>
        <v>0</v>
      </c>
      <c r="F12" s="37"/>
      <c r="G12" s="63"/>
      <c r="H12" s="37"/>
      <c r="I12" s="29"/>
      <c r="J12" s="37"/>
      <c r="K12" s="37">
        <v>-15705.99</v>
      </c>
      <c r="L12" s="37">
        <v>-21532.62</v>
      </c>
      <c r="M12" s="37">
        <v>-17608.580000000002</v>
      </c>
      <c r="N12" s="37">
        <v>-12851.28</v>
      </c>
      <c r="O12" s="37">
        <v>-19427.66</v>
      </c>
      <c r="P12" s="37">
        <v>-21995.9</v>
      </c>
      <c r="Q12" s="37">
        <v>-27127.13</v>
      </c>
      <c r="R12" s="37">
        <v>-16120.06</v>
      </c>
      <c r="S12" s="37">
        <v>-15118.76</v>
      </c>
      <c r="T12" s="37">
        <v>-14097.53</v>
      </c>
      <c r="U12" s="27"/>
      <c r="V12" s="37">
        <v>-11762</v>
      </c>
      <c r="W12" s="27"/>
      <c r="X12" s="37">
        <v>-10893</v>
      </c>
      <c r="Y12" s="27"/>
      <c r="Z12" s="37"/>
      <c r="AA12" s="27"/>
      <c r="AB12" s="36"/>
      <c r="AC12" s="36"/>
      <c r="AD12" s="26"/>
    </row>
    <row r="13" spans="1:30" ht="22.15" customHeight="1">
      <c r="A13" t="s">
        <v>8</v>
      </c>
      <c r="B13" s="1"/>
      <c r="C13" s="60">
        <v>1.21</v>
      </c>
      <c r="D13" s="6">
        <v>-92641.04</v>
      </c>
      <c r="E13" s="60">
        <v>1.02</v>
      </c>
      <c r="F13" s="6">
        <v>-69958.350000000006</v>
      </c>
      <c r="G13" s="64">
        <v>1.48</v>
      </c>
      <c r="H13" s="6">
        <v>-117294.97</v>
      </c>
      <c r="I13" s="11">
        <f>83399.23/J5*100</f>
        <v>1.3050188897047452</v>
      </c>
      <c r="J13" s="6">
        <v>-83399.23</v>
      </c>
      <c r="K13" s="6">
        <v>-76884.87</v>
      </c>
      <c r="L13" s="6">
        <v>-88216.93</v>
      </c>
      <c r="M13" s="6">
        <v>-109483</v>
      </c>
      <c r="N13" s="6">
        <v>-111349.61</v>
      </c>
      <c r="O13" s="6">
        <v>-99276.07</v>
      </c>
      <c r="P13" s="6">
        <v>-94424.98</v>
      </c>
      <c r="Q13" s="6">
        <v>-86099.24</v>
      </c>
      <c r="R13" s="6">
        <v>-88541.47</v>
      </c>
      <c r="S13" s="6">
        <v>-59477.43</v>
      </c>
      <c r="T13" s="6">
        <v>-53995.57</v>
      </c>
      <c r="U13" s="14"/>
      <c r="V13" s="6">
        <v>-17312.38</v>
      </c>
      <c r="W13" s="14"/>
      <c r="X13" s="6">
        <v>-15900</v>
      </c>
      <c r="Y13" s="14"/>
      <c r="Z13" s="6">
        <v>-6658</v>
      </c>
      <c r="AA13" s="1"/>
      <c r="AB13" s="2"/>
      <c r="AC13" s="2"/>
      <c r="AD13" s="3"/>
    </row>
    <row r="14" spans="1:30" s="15" customFormat="1" ht="22.15" customHeight="1">
      <c r="A14" s="38" t="s">
        <v>10</v>
      </c>
      <c r="B14" s="27"/>
      <c r="C14" s="58">
        <v>0.84</v>
      </c>
      <c r="D14" s="35">
        <v>-64304.92</v>
      </c>
      <c r="E14" s="58">
        <v>0.91</v>
      </c>
      <c r="F14" s="35">
        <v>-62620.87</v>
      </c>
      <c r="G14" s="63">
        <f>H14/H5*100</f>
        <v>-0.14845807108424222</v>
      </c>
      <c r="H14" s="35">
        <v>-11750.74</v>
      </c>
      <c r="I14" s="29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27"/>
      <c r="V14" s="35"/>
      <c r="W14" s="27"/>
      <c r="X14" s="35"/>
      <c r="Y14" s="27"/>
      <c r="Z14" s="35"/>
      <c r="AA14" s="27"/>
      <c r="AB14" s="36"/>
      <c r="AC14" s="36"/>
      <c r="AD14" s="26"/>
    </row>
    <row r="15" spans="1:30" s="46" customFormat="1" ht="22.15" customHeight="1" thickBot="1">
      <c r="A15" s="39" t="s">
        <v>11</v>
      </c>
      <c r="B15" s="43">
        <v>4</v>
      </c>
      <c r="C15" s="60">
        <f t="shared" si="0"/>
        <v>12.073943558361442</v>
      </c>
      <c r="D15" s="62">
        <f>SUM(D11:D14)</f>
        <v>925528.09999999951</v>
      </c>
      <c r="E15" s="60">
        <f t="shared" si="3"/>
        <v>10.412651550048107</v>
      </c>
      <c r="F15" s="62">
        <f>SUM(F11:F14)</f>
        <v>716169.39000000083</v>
      </c>
      <c r="G15" s="64">
        <f>H15/H5*100</f>
        <v>14.804855980811016</v>
      </c>
      <c r="H15" s="62">
        <f>SUM(H11:H14)</f>
        <v>1171832.6400000001</v>
      </c>
      <c r="I15" s="12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3"/>
      <c r="V15" s="49"/>
      <c r="W15" s="43"/>
      <c r="X15" s="49"/>
      <c r="Y15" s="43"/>
      <c r="Z15" s="49"/>
      <c r="AA15" s="43"/>
      <c r="AB15" s="44"/>
      <c r="AC15" s="44"/>
      <c r="AD15" s="45"/>
    </row>
    <row r="16" spans="1:30" s="15" customFormat="1" ht="22.15" customHeight="1" thickBot="1">
      <c r="A16" s="38" t="s">
        <v>13</v>
      </c>
      <c r="B16" s="27"/>
      <c r="C16" s="58">
        <v>4.9000000000000004</v>
      </c>
      <c r="D16" s="35">
        <v>-43232.49</v>
      </c>
      <c r="E16" s="58"/>
      <c r="F16" s="35">
        <v>-49899.38</v>
      </c>
      <c r="G16" s="63">
        <v>4.9000000000000004</v>
      </c>
      <c r="H16" s="35">
        <v>-54737.65</v>
      </c>
      <c r="I16" s="29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27"/>
      <c r="V16" s="35"/>
      <c r="W16" s="27"/>
      <c r="X16" s="35"/>
      <c r="Y16" s="27"/>
      <c r="Z16" s="35"/>
      <c r="AA16" s="27"/>
      <c r="AB16" s="36"/>
      <c r="AC16" s="36"/>
      <c r="AD16" s="26"/>
    </row>
    <row r="17" spans="1:30" s="46" customFormat="1" ht="22.15" customHeight="1" thickBot="1">
      <c r="A17" s="39" t="s">
        <v>3</v>
      </c>
      <c r="B17" s="47">
        <v>5</v>
      </c>
      <c r="C17" s="59">
        <f>D17/D5*100</f>
        <v>11.5099556641555</v>
      </c>
      <c r="D17" s="50">
        <f>SUM(D15:D16)</f>
        <v>882295.60999999952</v>
      </c>
      <c r="E17" s="60">
        <f t="shared" si="3"/>
        <v>9.687146014963119</v>
      </c>
      <c r="F17" s="50">
        <f>SUM(F15:F16)</f>
        <v>666270.01000000082</v>
      </c>
      <c r="G17" s="8">
        <f>H17/H5*100</f>
        <v>14.113304135166882</v>
      </c>
      <c r="H17" s="50">
        <f>SUM(H15:H16)</f>
        <v>1117094.9900000002</v>
      </c>
      <c r="I17" s="65">
        <f>J17/J5*100</f>
        <v>12.428751628575728</v>
      </c>
      <c r="J17" s="50">
        <f>SUM(J11:J13)</f>
        <v>794278.40000000002</v>
      </c>
      <c r="K17" s="51">
        <f>SUM(K11:K13)</f>
        <v>732236.85999999987</v>
      </c>
      <c r="L17" s="51">
        <f>SUM(L11:L13)</f>
        <v>840161.22999999975</v>
      </c>
      <c r="M17" s="51">
        <f>SUM(M11:M13)</f>
        <v>1042695.1899999995</v>
      </c>
      <c r="N17" s="51">
        <f>SUM(N11:N13)</f>
        <v>1060472.4799999995</v>
      </c>
      <c r="O17" s="51">
        <f t="shared" ref="O17:T17" si="4">SUM(O11:O13)</f>
        <v>1167953.77</v>
      </c>
      <c r="P17" s="51">
        <f t="shared" si="4"/>
        <v>1110882.1500000004</v>
      </c>
      <c r="Q17" s="51">
        <f t="shared" si="4"/>
        <v>1012932.3999999997</v>
      </c>
      <c r="R17" s="51">
        <f t="shared" si="4"/>
        <v>1041664.4200000002</v>
      </c>
      <c r="S17" s="51">
        <f t="shared" si="4"/>
        <v>699734.41</v>
      </c>
      <c r="T17" s="51">
        <f t="shared" si="4"/>
        <v>665945.2699999999</v>
      </c>
      <c r="U17" s="42"/>
      <c r="V17" s="51">
        <f>SUM(V11:V13)</f>
        <v>213519.43999999989</v>
      </c>
      <c r="W17" s="52"/>
      <c r="X17" s="51">
        <f>SUM(X11:X13)</f>
        <v>213296.77000000002</v>
      </c>
      <c r="Y17" s="42"/>
      <c r="Z17" s="53">
        <f>SUM(Z11:Z13)</f>
        <v>133522.6399999999</v>
      </c>
      <c r="AA17" s="47"/>
      <c r="AB17" s="54"/>
      <c r="AC17" s="54"/>
      <c r="AD17" s="45"/>
    </row>
    <row r="18" spans="1:30" ht="35.1" customHeight="1" thickTop="1">
      <c r="F18" s="57"/>
    </row>
    <row r="19" spans="1:30">
      <c r="I19" s="13"/>
    </row>
    <row r="22" spans="1:30" ht="13.5" thickBot="1">
      <c r="F22" s="61"/>
    </row>
  </sheetData>
  <mergeCells count="2">
    <mergeCell ref="A1:AA1"/>
    <mergeCell ref="A2:AA2"/>
  </mergeCells>
  <phoneticPr fontId="0" type="noConversion"/>
  <pageMargins left="0.87" right="0.5" top="0.71" bottom="0.7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98se</dc:creator>
  <cp:lastModifiedBy>pc</cp:lastModifiedBy>
  <cp:lastPrinted>2016-03-14T15:06:18Z</cp:lastPrinted>
  <dcterms:created xsi:type="dcterms:W3CDTF">2005-02-14T15:19:54Z</dcterms:created>
  <dcterms:modified xsi:type="dcterms:W3CDTF">2023-06-10T18:00:29Z</dcterms:modified>
</cp:coreProperties>
</file>