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July 17" sheetId="1" r:id="rId3"/>
    <sheet state="visible" name="August 17" sheetId="2" r:id="rId4"/>
    <sheet state="visible" name="Sep 17" sheetId="3" r:id="rId5"/>
    <sheet state="visible" name="Oct 17" sheetId="4" r:id="rId6"/>
    <sheet state="visible" name="Nov 17" sheetId="5" r:id="rId7"/>
    <sheet state="visible" name="Dec 17" sheetId="6" r:id="rId8"/>
    <sheet state="visible" name="Year Analysis" sheetId="7" r:id="rId9"/>
  </sheets>
  <definedNames/>
  <calcPr/>
</workbook>
</file>

<file path=xl/sharedStrings.xml><?xml version="1.0" encoding="utf-8"?>
<sst xmlns="http://schemas.openxmlformats.org/spreadsheetml/2006/main" count="207" uniqueCount="40">
  <si>
    <t>Day</t>
  </si>
  <si>
    <t>Expenditure</t>
  </si>
  <si>
    <t>Amount</t>
  </si>
  <si>
    <t>Expenditure/Category</t>
  </si>
  <si>
    <t>Debtor</t>
  </si>
  <si>
    <t>Income</t>
  </si>
  <si>
    <t>Creditor</t>
  </si>
  <si>
    <t>Members</t>
  </si>
  <si>
    <t>Number</t>
  </si>
  <si>
    <t>*Bad Decision</t>
  </si>
  <si>
    <t>Monthly Gain</t>
  </si>
  <si>
    <t>S.No.</t>
  </si>
  <si>
    <t>Category (Expense)</t>
  </si>
  <si>
    <t>Food</t>
  </si>
  <si>
    <t>Commute</t>
  </si>
  <si>
    <t>Shopping</t>
  </si>
  <si>
    <t>Fuel/Car commute</t>
  </si>
  <si>
    <t>Electricity Bills</t>
  </si>
  <si>
    <t>Mobile Bills</t>
  </si>
  <si>
    <t>Essentials</t>
  </si>
  <si>
    <t>Genral Expenditure</t>
  </si>
  <si>
    <t>Category (Income)</t>
  </si>
  <si>
    <t>Fuel</t>
  </si>
  <si>
    <t>Genral Income</t>
  </si>
  <si>
    <t>Salary</t>
  </si>
  <si>
    <t>TOTAL</t>
  </si>
  <si>
    <t>Car Comute Calculator</t>
  </si>
  <si>
    <t>Car Economy</t>
  </si>
  <si>
    <t>(Km/L)</t>
  </si>
  <si>
    <t>Distance</t>
  </si>
  <si>
    <t>(Km)</t>
  </si>
  <si>
    <t>Diesel Rate</t>
  </si>
  <si>
    <t>(Rs/L)</t>
  </si>
  <si>
    <t>Cost Calculator</t>
  </si>
  <si>
    <t>(Rs)</t>
  </si>
  <si>
    <t>Month</t>
  </si>
  <si>
    <t>Gain</t>
  </si>
  <si>
    <t>Total</t>
  </si>
  <si>
    <t>General Income</t>
  </si>
  <si>
    <t>Family Members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</si>
</sst>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b/>
    </font>
    <font>
      <name val="Arial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1C232"/>
        <bgColor rgb="FFF1C232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3" fontId="1" numFmtId="0" xfId="0" applyAlignment="1" applyFill="1" applyFont="1">
      <alignment/>
    </xf>
    <xf borderId="0" fillId="0" fontId="1" numFmtId="0" xfId="0" applyAlignment="1" applyFont="1">
      <alignment/>
    </xf>
    <xf borderId="0" fillId="4" fontId="1" numFmtId="0" xfId="0" applyAlignment="1" applyFill="1" applyFont="1">
      <alignment/>
    </xf>
    <xf borderId="0" fillId="5" fontId="1" numFmtId="0" xfId="0" applyAlignment="1" applyFill="1" applyFont="1">
      <alignment/>
    </xf>
    <xf borderId="0" fillId="6" fontId="1" numFmtId="0" xfId="0" applyAlignment="1" applyFill="1" applyFont="1">
      <alignment/>
    </xf>
    <xf borderId="0" fillId="6" fontId="1" numFmtId="0" xfId="0" applyFont="1"/>
    <xf borderId="0" fillId="4" fontId="1" numFmtId="0" xfId="0" applyAlignment="1" applyFont="1">
      <alignment horizontal="left"/>
    </xf>
    <xf borderId="0" fillId="2" fontId="2" numFmtId="0" xfId="0" applyAlignment="1" applyFont="1">
      <alignment/>
    </xf>
    <xf borderId="0" fillId="2" fontId="2" numFmtId="0" xfId="0" applyFont="1"/>
    <xf borderId="0" fillId="7" fontId="1" numFmtId="0" xfId="0" applyAlignment="1" applyFill="1" applyFont="1">
      <alignment/>
    </xf>
    <xf borderId="0" fillId="2" fontId="3" numFmtId="0" xfId="0" applyAlignment="1" applyFont="1">
      <alignment/>
    </xf>
    <xf borderId="0" fillId="0" fontId="4" numFmtId="0" xfId="0" applyAlignment="1" applyFont="1">
      <alignment horizontal="right"/>
    </xf>
    <xf borderId="0" fillId="2" fontId="1" numFmtId="0" xfId="0" applyFont="1"/>
    <xf borderId="0" fillId="8" fontId="1" numFmtId="0" xfId="0" applyAlignment="1" applyFill="1" applyFont="1">
      <alignment horizontal="right"/>
    </xf>
  </cellXfs>
  <cellStyles count="1">
    <cellStyle xfId="0" name="Normal" builtinId="0"/>
  </cellStyles>
  <dxfs count="1">
    <dxf>
      <font/>
      <fill>
        <patternFill patternType="solid">
          <fgColor rgb="FFD9D9D9"/>
          <bgColor rgb="FFD9D9D9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Amount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'July 17'!$C$2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val>
            <c:numRef>
              <c:f>'July 17'!$C$3:$C$31</c:f>
            </c:numRef>
          </c:val>
          <c:smooth val="0"/>
        </c:ser>
        <c:ser>
          <c:idx val="1"/>
          <c:order val="1"/>
          <c:tx>
            <c:strRef>
              <c:f>'July 17'!$H$2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val>
            <c:numRef>
              <c:f>'July 17'!$H$3:$H$31</c:f>
            </c:numRef>
          </c:val>
          <c:smooth val="0"/>
        </c:ser>
        <c:axId val="162396181"/>
        <c:axId val="346040043"/>
      </c:lineChart>
      <c:catAx>
        <c:axId val="162396181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346040043"/>
      </c:catAx>
      <c:valAx>
        <c:axId val="3460400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i="1" sz="1200">
                    <a:solidFill>
                      <a:srgbClr val="222222"/>
                    </a:solidFill>
                  </a:defRPr>
                </a:pPr>
                <a:r>
                  <a:t>Amount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>
                <a:solidFill>
                  <a:srgbClr val="222222"/>
                </a:solidFill>
              </a:defRPr>
            </a:pPr>
          </a:p>
        </c:txPr>
        <c:crossAx val="162396181"/>
      </c:valAx>
    </c:plotArea>
    <c:legend>
      <c:legendPos val="t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Amount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'August 17'!$H$2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'August 17'!$C$3:$C$32</c:f>
            </c:strRef>
          </c:cat>
          <c:val>
            <c:numRef>
              <c:f>'August 17'!$H$3:$H$32</c:f>
            </c:numRef>
          </c:val>
          <c:smooth val="0"/>
        </c:ser>
        <c:axId val="1475698834"/>
        <c:axId val="1487891488"/>
      </c:lineChart>
      <c:catAx>
        <c:axId val="1475698834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487891488"/>
      </c:catAx>
      <c:valAx>
        <c:axId val="14878914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i="1" sz="1200">
                    <a:solidFill>
                      <a:srgbClr val="222222"/>
                    </a:solidFill>
                  </a:defRPr>
                </a:pPr>
                <a:r>
                  <a:t>Amount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>
                <a:solidFill>
                  <a:srgbClr val="222222"/>
                </a:solidFill>
              </a:defRPr>
            </a:pPr>
          </a:p>
        </c:txPr>
        <c:crossAx val="1475698834"/>
      </c:valAx>
    </c:plotArea>
    <c:legend>
      <c:legendPos val="t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Amount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'Sep 17'!$H$2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'Sep 17'!$C$3:$C$31</c:f>
            </c:strRef>
          </c:cat>
          <c:val>
            <c:numRef>
              <c:f>'Sep 17'!$H$3:$H$31</c:f>
            </c:numRef>
          </c:val>
          <c:smooth val="0"/>
        </c:ser>
        <c:axId val="1193720625"/>
        <c:axId val="944588906"/>
      </c:lineChart>
      <c:catAx>
        <c:axId val="1193720625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944588906"/>
      </c:catAx>
      <c:valAx>
        <c:axId val="9445889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i="1" sz="1200">
                    <a:solidFill>
                      <a:srgbClr val="222222"/>
                    </a:solidFill>
                  </a:defRPr>
                </a:pPr>
                <a:r>
                  <a:t>Amount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>
                <a:solidFill>
                  <a:srgbClr val="222222"/>
                </a:solidFill>
              </a:defRPr>
            </a:pPr>
          </a:p>
        </c:txPr>
        <c:crossAx val="1193720625"/>
      </c:valAx>
    </c:plotArea>
    <c:legend>
      <c:legendPos val="t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Amount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'Oct 17'!$C$2:$C$32</c:f>
            </c:strRef>
          </c:cat>
          <c:val>
            <c:numRef>
              <c:f>'Oct 17'!$H$2:$H$32</c:f>
            </c:numRef>
          </c:val>
          <c:smooth val="0"/>
        </c:ser>
        <c:axId val="1285612288"/>
        <c:axId val="1804318589"/>
      </c:lineChart>
      <c:catAx>
        <c:axId val="1285612288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804318589"/>
      </c:catAx>
      <c:valAx>
        <c:axId val="18043185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i="1" sz="1200">
                    <a:solidFill>
                      <a:srgbClr val="222222"/>
                    </a:solidFill>
                  </a:defRPr>
                </a:pPr>
                <a:r>
                  <a:t>Amount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>
                <a:solidFill>
                  <a:srgbClr val="222222"/>
                </a:solidFill>
              </a:defRPr>
            </a:pPr>
          </a:p>
        </c:txPr>
        <c:crossAx val="1285612288"/>
      </c:valAx>
    </c:plotArea>
    <c:legend>
      <c:legendPos val="t"/>
      <c:overlay val="0"/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Amount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'Nov 17'!$C$2:$C$31</c:f>
            </c:strRef>
          </c:cat>
          <c:val>
            <c:numRef>
              <c:f>'Nov 17'!$H$2:$H$31</c:f>
            </c:numRef>
          </c:val>
          <c:smooth val="0"/>
        </c:ser>
        <c:axId val="1543536056"/>
        <c:axId val="821100335"/>
      </c:lineChart>
      <c:catAx>
        <c:axId val="1543536056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821100335"/>
      </c:catAx>
      <c:valAx>
        <c:axId val="8211003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i="1" sz="1200">
                    <a:solidFill>
                      <a:srgbClr val="222222"/>
                    </a:solidFill>
                  </a:defRPr>
                </a:pPr>
                <a:r>
                  <a:t>Amount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>
                <a:solidFill>
                  <a:srgbClr val="222222"/>
                </a:solidFill>
              </a:defRPr>
            </a:pPr>
          </a:p>
        </c:txPr>
        <c:crossAx val="1543536056"/>
      </c:valAx>
    </c:plotArea>
    <c:legend>
      <c:legendPos val="t"/>
      <c:overlay val="0"/>
    </c:legend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Amount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'Dec 17'!$C$2:$C$32</c:f>
            </c:strRef>
          </c:cat>
          <c:val>
            <c:numRef>
              <c:f>'Dec 17'!$H$2:$H$32</c:f>
            </c:numRef>
          </c:val>
          <c:smooth val="0"/>
        </c:ser>
        <c:axId val="1380352705"/>
        <c:axId val="1475120642"/>
      </c:lineChart>
      <c:catAx>
        <c:axId val="1380352705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475120642"/>
      </c:catAx>
      <c:valAx>
        <c:axId val="14751206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i="1" sz="1200">
                    <a:solidFill>
                      <a:srgbClr val="222222"/>
                    </a:solidFill>
                  </a:defRPr>
                </a:pPr>
                <a:r>
                  <a:t>Amount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>
                <a:solidFill>
                  <a:srgbClr val="222222"/>
                </a:solidFill>
              </a:defRPr>
            </a:pPr>
          </a:p>
        </c:txPr>
        <c:crossAx val="1380352705"/>
      </c:valAx>
    </c:plotArea>
    <c:legend>
      <c:legendPos val="t"/>
      <c:overlay val="0"/>
    </c:legend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Expenditure, Income and Gain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'Year Analysis'!$B$1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val>
            <c:numRef>
              <c:f>'Year Analysis'!$B$2:$B$7</c:f>
            </c:numRef>
          </c:val>
          <c:smooth val="0"/>
        </c:ser>
        <c:ser>
          <c:idx val="1"/>
          <c:order val="1"/>
          <c:tx>
            <c:strRef>
              <c:f>'Year Analysis'!$C$1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trendline>
            <c:name/>
            <c:spPr>
              <a:ln w="19050">
                <a:solidFill>
                  <a:srgbClr val="DC3912">
                    <a:alpha val="60000"/>
                  </a:srgbClr>
                </a:solidFill>
              </a:ln>
            </c:spPr>
            <c:trendlineType val="exp"/>
            <c:dispRSqr val="0"/>
            <c:dispEq val="0"/>
          </c:trendline>
          <c:val>
            <c:numRef>
              <c:f>'Year Analysis'!$C$2:$C$7</c:f>
            </c:numRef>
          </c:val>
          <c:smooth val="0"/>
        </c:ser>
        <c:axId val="1349055021"/>
        <c:axId val="1567811893"/>
      </c:lineChart>
      <c:catAx>
        <c:axId val="13490550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Month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567811893"/>
      </c:catAx>
      <c:valAx>
        <c:axId val="15678118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1349055021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942975</xdr:colOff>
      <xdr:row>32</xdr:row>
      <xdr:rowOff>190500</xdr:rowOff>
    </xdr:from>
    <xdr:to>
      <xdr:col>8</xdr:col>
      <xdr:colOff>57150</xdr:colOff>
      <xdr:row>62</xdr:row>
      <xdr:rowOff>66675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962025</xdr:colOff>
      <xdr:row>33</xdr:row>
      <xdr:rowOff>9525</xdr:rowOff>
    </xdr:from>
    <xdr:to>
      <xdr:col>10</xdr:col>
      <xdr:colOff>9525</xdr:colOff>
      <xdr:row>62</xdr:row>
      <xdr:rowOff>85725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952500</xdr:colOff>
      <xdr:row>32</xdr:row>
      <xdr:rowOff>190500</xdr:rowOff>
    </xdr:from>
    <xdr:to>
      <xdr:col>10</xdr:col>
      <xdr:colOff>0</xdr:colOff>
      <xdr:row>62</xdr:row>
      <xdr:rowOff>66675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923925</xdr:colOff>
      <xdr:row>32</xdr:row>
      <xdr:rowOff>180975</xdr:rowOff>
    </xdr:from>
    <xdr:to>
      <xdr:col>9</xdr:col>
      <xdr:colOff>933450</xdr:colOff>
      <xdr:row>62</xdr:row>
      <xdr:rowOff>57150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0</xdr:colOff>
      <xdr:row>33</xdr:row>
      <xdr:rowOff>0</xdr:rowOff>
    </xdr:from>
    <xdr:to>
      <xdr:col>10</xdr:col>
      <xdr:colOff>9525</xdr:colOff>
      <xdr:row>62</xdr:row>
      <xdr:rowOff>76200</xdr:rowOff>
    </xdr:to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0</xdr:colOff>
      <xdr:row>33</xdr:row>
      <xdr:rowOff>0</xdr:rowOff>
    </xdr:from>
    <xdr:to>
      <xdr:col>10</xdr:col>
      <xdr:colOff>9525</xdr:colOff>
      <xdr:row>62</xdr:row>
      <xdr:rowOff>76200</xdr:rowOff>
    </xdr:to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19050</xdr:colOff>
      <xdr:row>9</xdr:row>
      <xdr:rowOff>19050</xdr:rowOff>
    </xdr:from>
    <xdr:to>
      <xdr:col>5</xdr:col>
      <xdr:colOff>923925</xdr:colOff>
      <xdr:row>26</xdr:row>
      <xdr:rowOff>152400</xdr:rowOff>
    </xdr:to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9.0"/>
    <col customWidth="1" min="4" max="4" width="37.71"/>
    <col customWidth="1" min="11" max="11" width="20.0"/>
    <col customWidth="1" min="12" max="12" width="17.57"/>
    <col customWidth="1" min="14" max="14" width="17.0"/>
    <col customWidth="1" min="15" max="15" width="16.43"/>
  </cols>
  <sheetData>
    <row r="1">
      <c r="A1" s="1" t="s">
        <v>0</v>
      </c>
      <c r="B1" s="1" t="s">
        <v>3</v>
      </c>
      <c r="C1" s="1" t="s">
        <v>2</v>
      </c>
      <c r="D1" s="1" t="s">
        <v>4</v>
      </c>
      <c r="F1" s="1" t="s">
        <v>0</v>
      </c>
      <c r="G1" s="1" t="s">
        <v>5</v>
      </c>
      <c r="H1" s="1" t="s">
        <v>2</v>
      </c>
      <c r="I1" s="1" t="s">
        <v>6</v>
      </c>
      <c r="K1" s="2" t="s">
        <v>7</v>
      </c>
      <c r="L1" s="2" t="s">
        <v>8</v>
      </c>
    </row>
    <row r="2">
      <c r="A2" s="3">
        <v>1.0</v>
      </c>
      <c r="B2" s="3"/>
      <c r="C2" s="3"/>
      <c r="D2" s="3"/>
      <c r="F2" s="3">
        <v>1.0</v>
      </c>
      <c r="H2" s="3"/>
      <c r="I2" s="3"/>
      <c r="K2" s="4"/>
      <c r="L2" s="4">
        <f>countif(D2:D31,"*Praver Vats*")</f>
        <v>0</v>
      </c>
    </row>
    <row r="3">
      <c r="A3" s="3">
        <f t="shared" ref="A3:A31" si="1">A2+1</f>
        <v>2</v>
      </c>
      <c r="B3" s="3"/>
      <c r="C3" s="3"/>
      <c r="D3" s="3"/>
      <c r="F3" s="3">
        <f t="shared" ref="F3:F31" si="2">F2+1</f>
        <v>2</v>
      </c>
      <c r="H3" s="3"/>
      <c r="K3" s="4"/>
      <c r="L3" s="4">
        <f>countif(D2:D31,"*A K Sharma*")</f>
        <v>0</v>
      </c>
    </row>
    <row r="4">
      <c r="A4" s="3">
        <f t="shared" si="1"/>
        <v>3</v>
      </c>
      <c r="C4" s="3"/>
      <c r="D4" s="3"/>
      <c r="F4" s="3">
        <f t="shared" si="2"/>
        <v>3</v>
      </c>
      <c r="H4" s="3"/>
      <c r="K4" s="4"/>
      <c r="L4" s="4">
        <f>countif(D2:D31,"*BrijBala Sharma*")</f>
        <v>0</v>
      </c>
    </row>
    <row r="5">
      <c r="A5" s="3">
        <f t="shared" si="1"/>
        <v>4</v>
      </c>
      <c r="B5" s="3"/>
      <c r="C5" s="3"/>
      <c r="D5" s="3"/>
      <c r="F5" s="3">
        <f t="shared" si="2"/>
        <v>4</v>
      </c>
      <c r="H5" s="3"/>
    </row>
    <row r="6">
      <c r="A6" s="3">
        <f t="shared" si="1"/>
        <v>5</v>
      </c>
      <c r="C6" s="3"/>
      <c r="D6" s="3"/>
      <c r="F6" s="3">
        <f t="shared" si="2"/>
        <v>5</v>
      </c>
      <c r="H6" s="3"/>
      <c r="K6" s="5" t="s">
        <v>9</v>
      </c>
    </row>
    <row r="7">
      <c r="A7" s="3">
        <f t="shared" si="1"/>
        <v>6</v>
      </c>
      <c r="C7" s="3"/>
      <c r="F7" s="3">
        <f t="shared" si="2"/>
        <v>6</v>
      </c>
      <c r="H7" s="3"/>
    </row>
    <row r="8">
      <c r="A8" s="3">
        <f t="shared" si="1"/>
        <v>7</v>
      </c>
      <c r="C8" s="3"/>
      <c r="F8" s="3">
        <f t="shared" si="2"/>
        <v>7</v>
      </c>
      <c r="H8" s="3"/>
      <c r="K8" s="6" t="s">
        <v>10</v>
      </c>
      <c r="L8" s="7">
        <f>H32-C32</f>
        <v>0</v>
      </c>
    </row>
    <row r="9">
      <c r="A9" s="3">
        <f t="shared" si="1"/>
        <v>8</v>
      </c>
      <c r="C9" s="3"/>
      <c r="F9" s="3">
        <f t="shared" si="2"/>
        <v>8</v>
      </c>
      <c r="H9" s="3"/>
    </row>
    <row r="10">
      <c r="A10" s="3">
        <f t="shared" si="1"/>
        <v>9</v>
      </c>
      <c r="C10" s="3"/>
      <c r="F10" s="3">
        <f t="shared" si="2"/>
        <v>9</v>
      </c>
      <c r="H10" s="3"/>
    </row>
    <row r="11">
      <c r="A11" s="3">
        <f t="shared" si="1"/>
        <v>10</v>
      </c>
      <c r="C11" s="3"/>
      <c r="F11" s="3">
        <f t="shared" si="2"/>
        <v>10</v>
      </c>
      <c r="H11" s="3"/>
      <c r="K11" s="2" t="s">
        <v>11</v>
      </c>
      <c r="L11" s="2" t="s">
        <v>12</v>
      </c>
      <c r="M11" s="2" t="s">
        <v>8</v>
      </c>
    </row>
    <row r="12">
      <c r="A12" s="3">
        <f t="shared" si="1"/>
        <v>11</v>
      </c>
      <c r="C12" s="3"/>
      <c r="F12" s="3">
        <f t="shared" si="2"/>
        <v>11</v>
      </c>
      <c r="H12" s="3"/>
      <c r="K12" s="8">
        <v>1.0</v>
      </c>
      <c r="L12" s="4" t="s">
        <v>13</v>
      </c>
      <c r="M12" s="4">
        <f>COUNTIF($B$2:$B$31,"*Food*")</f>
        <v>0</v>
      </c>
    </row>
    <row r="13">
      <c r="A13" s="3">
        <f t="shared" si="1"/>
        <v>12</v>
      </c>
      <c r="C13" s="3"/>
      <c r="F13" s="3">
        <f t="shared" si="2"/>
        <v>12</v>
      </c>
      <c r="H13" s="3"/>
      <c r="K13" s="8">
        <v>2.0</v>
      </c>
      <c r="L13" s="4" t="s">
        <v>14</v>
      </c>
      <c r="M13" s="4">
        <f>COUNTIF($B$2:$B$31,"*Commute*")</f>
        <v>0</v>
      </c>
    </row>
    <row r="14">
      <c r="A14" s="3">
        <f t="shared" si="1"/>
        <v>13</v>
      </c>
      <c r="C14" s="3"/>
      <c r="F14" s="3">
        <f t="shared" si="2"/>
        <v>13</v>
      </c>
      <c r="H14" s="3"/>
      <c r="K14" s="8">
        <v>3.0</v>
      </c>
      <c r="L14" s="4" t="s">
        <v>15</v>
      </c>
      <c r="M14" s="4">
        <f>COUNTIF($B$2:$B$31,"*Shopping*")</f>
        <v>0</v>
      </c>
    </row>
    <row r="15">
      <c r="A15" s="3">
        <f t="shared" si="1"/>
        <v>14</v>
      </c>
      <c r="C15" s="3"/>
      <c r="F15" s="3">
        <f t="shared" si="2"/>
        <v>14</v>
      </c>
      <c r="H15" s="3"/>
      <c r="K15" s="8">
        <v>4.0</v>
      </c>
      <c r="L15" s="4" t="s">
        <v>22</v>
      </c>
      <c r="M15" s="4">
        <f>COUNTIF($B$2:$B$31,"*Fuel*")</f>
        <v>0</v>
      </c>
    </row>
    <row r="16">
      <c r="A16" s="3">
        <f t="shared" si="1"/>
        <v>15</v>
      </c>
      <c r="C16" s="3"/>
      <c r="F16" s="3">
        <f t="shared" si="2"/>
        <v>15</v>
      </c>
      <c r="H16" s="3"/>
      <c r="K16" s="8">
        <v>5.0</v>
      </c>
      <c r="L16" s="4" t="s">
        <v>17</v>
      </c>
      <c r="M16" s="4">
        <f>COUNTIF($B$2:$B$31,"*Electricity Bills*")</f>
        <v>0</v>
      </c>
    </row>
    <row r="17">
      <c r="A17" s="3">
        <f t="shared" si="1"/>
        <v>16</v>
      </c>
      <c r="C17" s="3"/>
      <c r="F17" s="3">
        <f t="shared" si="2"/>
        <v>16</v>
      </c>
      <c r="H17" s="3"/>
      <c r="K17" s="8">
        <v>6.0</v>
      </c>
      <c r="L17" s="4" t="s">
        <v>18</v>
      </c>
      <c r="M17" s="4">
        <f>COUNTIF($B$2:$B$31,"*Mobile Bills*")</f>
        <v>0</v>
      </c>
    </row>
    <row r="18">
      <c r="A18" s="3">
        <f t="shared" si="1"/>
        <v>17</v>
      </c>
      <c r="C18" s="3"/>
      <c r="F18" s="3">
        <f t="shared" si="2"/>
        <v>17</v>
      </c>
      <c r="H18" s="3"/>
      <c r="K18" s="8">
        <v>7.0</v>
      </c>
      <c r="L18" s="4" t="s">
        <v>19</v>
      </c>
      <c r="M18" s="4">
        <f>COUNTIF($B$2:$B$31,"*Essentials*")</f>
        <v>0</v>
      </c>
    </row>
    <row r="19">
      <c r="A19" s="3">
        <f t="shared" si="1"/>
        <v>18</v>
      </c>
      <c r="C19" s="3"/>
      <c r="F19" s="3">
        <f t="shared" si="2"/>
        <v>18</v>
      </c>
      <c r="H19" s="3"/>
      <c r="K19" s="8">
        <v>8.0</v>
      </c>
      <c r="L19" s="4" t="s">
        <v>20</v>
      </c>
      <c r="M19" s="4">
        <f>COUNTIF($B$2:$B$31,"*Genral Expenditure*")</f>
        <v>0</v>
      </c>
    </row>
    <row r="20">
      <c r="A20" s="3">
        <f t="shared" si="1"/>
        <v>19</v>
      </c>
      <c r="C20" s="3"/>
      <c r="F20" s="3">
        <f t="shared" si="2"/>
        <v>19</v>
      </c>
      <c r="H20" s="3"/>
    </row>
    <row r="21">
      <c r="A21" s="3">
        <f t="shared" si="1"/>
        <v>20</v>
      </c>
      <c r="C21" s="3"/>
      <c r="F21" s="3">
        <f t="shared" si="2"/>
        <v>20</v>
      </c>
      <c r="H21" s="3"/>
      <c r="K21" s="2" t="s">
        <v>11</v>
      </c>
      <c r="L21" s="2" t="s">
        <v>21</v>
      </c>
      <c r="M21" s="2" t="s">
        <v>8</v>
      </c>
    </row>
    <row r="22">
      <c r="A22" s="3">
        <f t="shared" si="1"/>
        <v>21</v>
      </c>
      <c r="C22" s="3"/>
      <c r="F22" s="3">
        <f t="shared" si="2"/>
        <v>21</v>
      </c>
      <c r="H22" s="3"/>
      <c r="K22" s="8">
        <v>1.0</v>
      </c>
      <c r="L22" s="4" t="s">
        <v>23</v>
      </c>
      <c r="M22" s="4">
        <f>countif($G$2:$G$31,"*General Income*")</f>
        <v>0</v>
      </c>
    </row>
    <row r="23">
      <c r="A23" s="3">
        <f t="shared" si="1"/>
        <v>22</v>
      </c>
      <c r="C23" s="3"/>
      <c r="F23" s="3">
        <f t="shared" si="2"/>
        <v>22</v>
      </c>
      <c r="H23" s="3"/>
      <c r="K23" s="8">
        <v>2.0</v>
      </c>
      <c r="L23" s="4" t="s">
        <v>24</v>
      </c>
      <c r="M23" s="4">
        <f>countif($G$2:$G$31,"*Salary*")</f>
        <v>0</v>
      </c>
    </row>
    <row r="24">
      <c r="A24" s="3">
        <f t="shared" si="1"/>
        <v>23</v>
      </c>
      <c r="C24" s="3"/>
      <c r="F24" s="3">
        <f t="shared" si="2"/>
        <v>23</v>
      </c>
      <c r="H24" s="3"/>
    </row>
    <row r="25">
      <c r="A25" s="3">
        <f t="shared" si="1"/>
        <v>24</v>
      </c>
      <c r="C25" s="3"/>
      <c r="F25" s="3">
        <f t="shared" si="2"/>
        <v>24</v>
      </c>
      <c r="H25" s="3"/>
      <c r="K25" s="11" t="s">
        <v>26</v>
      </c>
    </row>
    <row r="26">
      <c r="A26" s="3">
        <f t="shared" si="1"/>
        <v>25</v>
      </c>
      <c r="C26" s="3"/>
      <c r="F26" s="3">
        <f t="shared" si="2"/>
        <v>25</v>
      </c>
      <c r="H26" s="3"/>
      <c r="K26" s="3" t="s">
        <v>27</v>
      </c>
      <c r="L26" s="3">
        <v>16.0</v>
      </c>
      <c r="M26" s="3" t="s">
        <v>28</v>
      </c>
    </row>
    <row r="27">
      <c r="A27" s="3">
        <f t="shared" si="1"/>
        <v>26</v>
      </c>
      <c r="C27" s="3"/>
      <c r="F27" s="3">
        <f t="shared" si="2"/>
        <v>26</v>
      </c>
      <c r="H27" s="3"/>
      <c r="K27" s="3" t="s">
        <v>29</v>
      </c>
      <c r="L27" s="3">
        <v>10.0</v>
      </c>
      <c r="M27" s="3" t="s">
        <v>30</v>
      </c>
    </row>
    <row r="28">
      <c r="A28" s="3">
        <f t="shared" si="1"/>
        <v>27</v>
      </c>
      <c r="C28" s="3"/>
      <c r="F28" s="3">
        <f t="shared" si="2"/>
        <v>27</v>
      </c>
      <c r="H28" s="3"/>
      <c r="K28" s="3" t="s">
        <v>31</v>
      </c>
      <c r="L28" s="3">
        <v>55.0</v>
      </c>
      <c r="M28" s="3" t="s">
        <v>32</v>
      </c>
    </row>
    <row r="29">
      <c r="A29" s="3">
        <f t="shared" si="1"/>
        <v>28</v>
      </c>
      <c r="C29" s="3"/>
      <c r="F29" s="3">
        <f t="shared" si="2"/>
        <v>28</v>
      </c>
      <c r="H29" s="3"/>
      <c r="K29" s="3" t="s">
        <v>33</v>
      </c>
      <c r="L29">
        <f>(L28/L26)*L27</f>
        <v>34.375</v>
      </c>
      <c r="M29" s="3" t="s">
        <v>34</v>
      </c>
    </row>
    <row r="30">
      <c r="A30" s="3">
        <f t="shared" si="1"/>
        <v>29</v>
      </c>
      <c r="C30" s="3"/>
      <c r="F30" s="3">
        <f t="shared" si="2"/>
        <v>29</v>
      </c>
      <c r="H30" s="3"/>
    </row>
    <row r="31">
      <c r="A31" s="3">
        <f t="shared" si="1"/>
        <v>30</v>
      </c>
      <c r="C31" s="3"/>
      <c r="F31" s="3">
        <f t="shared" si="2"/>
        <v>30</v>
      </c>
      <c r="H31" s="3"/>
    </row>
    <row r="32">
      <c r="A32" s="3"/>
      <c r="B32" s="9" t="s">
        <v>25</v>
      </c>
      <c r="C32" s="10">
        <f>Sum(C2:C31)</f>
        <v>0</v>
      </c>
      <c r="G32" s="9" t="s">
        <v>25</v>
      </c>
      <c r="H32" s="10">
        <f>Sum(H2:H31)</f>
        <v>0</v>
      </c>
    </row>
  </sheetData>
  <conditionalFormatting sqref="D1">
    <cfRule type="notContainsBlanks" dxfId="0" priority="1">
      <formula>LEN(TRIM(D1))&gt;0</formula>
    </cfRule>
  </conditionalFormatting>
  <dataValidations>
    <dataValidation type="list" allowBlank="1" sqref="I2:I31">
      <formula1>'July 17'!$K$2:$K$4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2" max="12" width="17.57"/>
  </cols>
  <sheetData>
    <row r="1">
      <c r="A1" s="1" t="s">
        <v>0</v>
      </c>
      <c r="B1" s="1" t="s">
        <v>1</v>
      </c>
      <c r="C1" s="1" t="s">
        <v>2</v>
      </c>
      <c r="D1" s="1" t="s">
        <v>4</v>
      </c>
      <c r="F1" s="1" t="s">
        <v>0</v>
      </c>
      <c r="G1" s="1" t="s">
        <v>5</v>
      </c>
      <c r="H1" s="1" t="s">
        <v>2</v>
      </c>
      <c r="I1" s="1" t="s">
        <v>6</v>
      </c>
      <c r="K1" s="2" t="s">
        <v>7</v>
      </c>
      <c r="L1" s="2" t="s">
        <v>8</v>
      </c>
    </row>
    <row r="2">
      <c r="A2" s="3">
        <v>1.0</v>
      </c>
      <c r="B2" s="3"/>
      <c r="C2" s="3"/>
      <c r="D2" s="3"/>
      <c r="F2" s="3">
        <v>1.0</v>
      </c>
      <c r="H2" s="3"/>
      <c r="I2" s="3"/>
      <c r="K2" s="4"/>
      <c r="L2" s="4">
        <f>countif(D2:D32,"Praver Vats")</f>
        <v>0</v>
      </c>
    </row>
    <row r="3">
      <c r="A3" s="3">
        <f t="shared" ref="A3:A31" si="1">A2+1</f>
        <v>2</v>
      </c>
      <c r="C3" s="3"/>
      <c r="F3" s="3">
        <f t="shared" ref="F3:F31" si="2">F2+1</f>
        <v>2</v>
      </c>
      <c r="H3" s="3"/>
      <c r="K3" s="4"/>
      <c r="L3" s="4">
        <f>countif(D2:D32,"A K Sharma")</f>
        <v>0</v>
      </c>
    </row>
    <row r="4">
      <c r="A4" s="3">
        <f t="shared" si="1"/>
        <v>3</v>
      </c>
      <c r="C4" s="3"/>
      <c r="F4" s="3">
        <f t="shared" si="2"/>
        <v>3</v>
      </c>
      <c r="H4" s="3"/>
      <c r="K4" s="4"/>
      <c r="L4" s="4">
        <f>countif(D2:D32,"BrijBala Sharma")</f>
        <v>0</v>
      </c>
    </row>
    <row r="5">
      <c r="A5" s="3">
        <f t="shared" si="1"/>
        <v>4</v>
      </c>
      <c r="C5" s="3"/>
      <c r="F5" s="3">
        <f t="shared" si="2"/>
        <v>4</v>
      </c>
      <c r="H5" s="3"/>
    </row>
    <row r="6">
      <c r="A6" s="3">
        <f t="shared" si="1"/>
        <v>5</v>
      </c>
      <c r="C6" s="3"/>
      <c r="F6" s="3">
        <f t="shared" si="2"/>
        <v>5</v>
      </c>
      <c r="H6" s="3"/>
    </row>
    <row r="7">
      <c r="A7" s="3">
        <f t="shared" si="1"/>
        <v>6</v>
      </c>
      <c r="C7" s="3"/>
      <c r="F7" s="3">
        <f t="shared" si="2"/>
        <v>6</v>
      </c>
      <c r="H7" s="3"/>
    </row>
    <row r="8">
      <c r="A8" s="3">
        <f t="shared" si="1"/>
        <v>7</v>
      </c>
      <c r="C8" s="3"/>
      <c r="F8" s="3">
        <f t="shared" si="2"/>
        <v>7</v>
      </c>
      <c r="H8" s="3"/>
      <c r="K8" s="6" t="s">
        <v>10</v>
      </c>
      <c r="L8" s="7">
        <f>H33-C33</f>
        <v>0</v>
      </c>
    </row>
    <row r="9">
      <c r="A9" s="3">
        <f t="shared" si="1"/>
        <v>8</v>
      </c>
      <c r="C9" s="3"/>
      <c r="F9" s="3">
        <f t="shared" si="2"/>
        <v>8</v>
      </c>
      <c r="H9" s="3"/>
    </row>
    <row r="10">
      <c r="A10" s="3">
        <f t="shared" si="1"/>
        <v>9</v>
      </c>
      <c r="C10" s="3"/>
      <c r="F10" s="3">
        <f t="shared" si="2"/>
        <v>9</v>
      </c>
      <c r="H10" s="3"/>
      <c r="K10" s="2" t="s">
        <v>11</v>
      </c>
      <c r="L10" s="2" t="s">
        <v>12</v>
      </c>
      <c r="M10" s="2" t="s">
        <v>8</v>
      </c>
    </row>
    <row r="11">
      <c r="A11" s="3">
        <f t="shared" si="1"/>
        <v>10</v>
      </c>
      <c r="C11" s="3"/>
      <c r="F11" s="3">
        <f t="shared" si="2"/>
        <v>10</v>
      </c>
      <c r="H11" s="3"/>
      <c r="K11" s="8">
        <v>1.0</v>
      </c>
      <c r="L11" s="4" t="s">
        <v>13</v>
      </c>
      <c r="M11" s="4">
        <f>COUNTIF($B$2:$B$32,"*Food*")</f>
        <v>0</v>
      </c>
    </row>
    <row r="12">
      <c r="A12" s="3">
        <f t="shared" si="1"/>
        <v>11</v>
      </c>
      <c r="C12" s="3"/>
      <c r="F12" s="3">
        <f t="shared" si="2"/>
        <v>11</v>
      </c>
      <c r="H12" s="3"/>
      <c r="K12" s="8">
        <v>2.0</v>
      </c>
      <c r="L12" s="4" t="s">
        <v>14</v>
      </c>
      <c r="M12" s="4">
        <f>COUNTIF($B$2:$B$32,"*Commute*")</f>
        <v>0</v>
      </c>
    </row>
    <row r="13">
      <c r="A13" s="3">
        <f t="shared" si="1"/>
        <v>12</v>
      </c>
      <c r="C13" s="3"/>
      <c r="F13" s="3">
        <f t="shared" si="2"/>
        <v>12</v>
      </c>
      <c r="H13" s="3"/>
      <c r="K13" s="8">
        <v>3.0</v>
      </c>
      <c r="L13" s="4" t="s">
        <v>15</v>
      </c>
      <c r="M13" s="4">
        <f>COUNTIF($B$2:$B$32,"*Shopping*")</f>
        <v>0</v>
      </c>
    </row>
    <row r="14">
      <c r="A14" s="3">
        <f t="shared" si="1"/>
        <v>13</v>
      </c>
      <c r="C14" s="3"/>
      <c r="F14" s="3">
        <f t="shared" si="2"/>
        <v>13</v>
      </c>
      <c r="H14" s="3"/>
      <c r="K14" s="8">
        <v>4.0</v>
      </c>
      <c r="L14" s="4" t="s">
        <v>16</v>
      </c>
      <c r="M14" s="4">
        <f>COUNTIF($B$2:$B$32,"*Fuel/Car commute*")</f>
        <v>0</v>
      </c>
    </row>
    <row r="15">
      <c r="A15" s="3">
        <f t="shared" si="1"/>
        <v>14</v>
      </c>
      <c r="C15" s="3"/>
      <c r="F15" s="3">
        <f t="shared" si="2"/>
        <v>14</v>
      </c>
      <c r="H15" s="3"/>
      <c r="K15" s="8">
        <v>5.0</v>
      </c>
      <c r="L15" s="4" t="s">
        <v>17</v>
      </c>
      <c r="M15" s="4">
        <f>COUNTIF($B$2:$B$32,"*Electricity Bills*")</f>
        <v>0</v>
      </c>
    </row>
    <row r="16">
      <c r="A16" s="3">
        <f t="shared" si="1"/>
        <v>15</v>
      </c>
      <c r="C16" s="3"/>
      <c r="F16" s="3">
        <f t="shared" si="2"/>
        <v>15</v>
      </c>
      <c r="H16" s="3"/>
      <c r="K16" s="8">
        <v>6.0</v>
      </c>
      <c r="L16" s="4" t="s">
        <v>18</v>
      </c>
      <c r="M16" s="4">
        <f>COUNTIF($B$2:$B$32,"*Mobile Bills*")</f>
        <v>0</v>
      </c>
    </row>
    <row r="17">
      <c r="A17" s="3">
        <f t="shared" si="1"/>
        <v>16</v>
      </c>
      <c r="C17" s="3"/>
      <c r="F17" s="3">
        <f t="shared" si="2"/>
        <v>16</v>
      </c>
      <c r="H17" s="3"/>
      <c r="K17" s="8">
        <v>7.0</v>
      </c>
      <c r="L17" s="4" t="s">
        <v>19</v>
      </c>
      <c r="M17" s="4">
        <f>COUNTIF($B$2:$B$32,"*Essentials*")</f>
        <v>0</v>
      </c>
    </row>
    <row r="18">
      <c r="A18" s="3">
        <f t="shared" si="1"/>
        <v>17</v>
      </c>
      <c r="C18" s="3"/>
      <c r="F18" s="3">
        <f t="shared" si="2"/>
        <v>17</v>
      </c>
      <c r="H18" s="3"/>
      <c r="K18" s="8">
        <v>8.0</v>
      </c>
      <c r="L18" s="4" t="s">
        <v>20</v>
      </c>
      <c r="M18" s="4">
        <f>COUNTIF($B$2:$B$32,"*Genral Expenditure*")</f>
        <v>0</v>
      </c>
    </row>
    <row r="19">
      <c r="A19" s="3">
        <f t="shared" si="1"/>
        <v>18</v>
      </c>
      <c r="C19" s="3"/>
      <c r="F19" s="3">
        <f t="shared" si="2"/>
        <v>18</v>
      </c>
      <c r="H19" s="3"/>
    </row>
    <row r="20">
      <c r="A20" s="3">
        <f t="shared" si="1"/>
        <v>19</v>
      </c>
      <c r="C20" s="3"/>
      <c r="F20" s="3">
        <f t="shared" si="2"/>
        <v>19</v>
      </c>
      <c r="H20" s="3"/>
      <c r="K20" s="2" t="s">
        <v>11</v>
      </c>
      <c r="L20" s="2" t="s">
        <v>21</v>
      </c>
      <c r="M20" s="2" t="s">
        <v>8</v>
      </c>
    </row>
    <row r="21">
      <c r="A21" s="3">
        <f t="shared" si="1"/>
        <v>20</v>
      </c>
      <c r="C21" s="3"/>
      <c r="F21" s="3">
        <f t="shared" si="2"/>
        <v>20</v>
      </c>
      <c r="H21" s="3"/>
      <c r="K21" s="8">
        <v>1.0</v>
      </c>
      <c r="L21" s="4" t="s">
        <v>23</v>
      </c>
      <c r="M21" s="4">
        <f>countif($G$2:$G$31,"*General Income*")</f>
        <v>0</v>
      </c>
    </row>
    <row r="22">
      <c r="A22" s="3">
        <f t="shared" si="1"/>
        <v>21</v>
      </c>
      <c r="C22" s="3"/>
      <c r="F22" s="3">
        <f t="shared" si="2"/>
        <v>21</v>
      </c>
      <c r="H22" s="3"/>
      <c r="K22" s="8">
        <v>2.0</v>
      </c>
      <c r="L22" s="4" t="s">
        <v>24</v>
      </c>
      <c r="M22" s="4">
        <f>countif($G$2:$G$31,"*Salary*")</f>
        <v>0</v>
      </c>
    </row>
    <row r="23">
      <c r="A23" s="3">
        <f t="shared" si="1"/>
        <v>22</v>
      </c>
      <c r="C23" s="3"/>
      <c r="F23" s="3">
        <f t="shared" si="2"/>
        <v>22</v>
      </c>
      <c r="H23" s="3"/>
    </row>
    <row r="24">
      <c r="A24" s="3">
        <f t="shared" si="1"/>
        <v>23</v>
      </c>
      <c r="C24" s="3"/>
      <c r="F24" s="3">
        <f t="shared" si="2"/>
        <v>23</v>
      </c>
      <c r="H24" s="3"/>
    </row>
    <row r="25">
      <c r="A25" s="3">
        <f t="shared" si="1"/>
        <v>24</v>
      </c>
      <c r="C25" s="3"/>
      <c r="F25" s="3">
        <f t="shared" si="2"/>
        <v>24</v>
      </c>
      <c r="H25" s="3"/>
    </row>
    <row r="26">
      <c r="A26" s="3">
        <f t="shared" si="1"/>
        <v>25</v>
      </c>
      <c r="C26" s="3"/>
      <c r="F26" s="3">
        <f t="shared" si="2"/>
        <v>25</v>
      </c>
      <c r="H26" s="3"/>
    </row>
    <row r="27">
      <c r="A27" s="3">
        <f t="shared" si="1"/>
        <v>26</v>
      </c>
      <c r="C27" s="3"/>
      <c r="F27" s="3">
        <f t="shared" si="2"/>
        <v>26</v>
      </c>
      <c r="H27" s="3"/>
    </row>
    <row r="28">
      <c r="A28" s="3">
        <f t="shared" si="1"/>
        <v>27</v>
      </c>
      <c r="C28" s="3"/>
      <c r="F28" s="3">
        <f t="shared" si="2"/>
        <v>27</v>
      </c>
      <c r="H28" s="3"/>
    </row>
    <row r="29">
      <c r="A29" s="3">
        <f t="shared" si="1"/>
        <v>28</v>
      </c>
      <c r="C29" s="3"/>
      <c r="F29" s="3">
        <f t="shared" si="2"/>
        <v>28</v>
      </c>
      <c r="H29" s="3"/>
    </row>
    <row r="30">
      <c r="A30" s="3">
        <f t="shared" si="1"/>
        <v>29</v>
      </c>
      <c r="C30" s="3"/>
      <c r="F30" s="3">
        <f t="shared" si="2"/>
        <v>29</v>
      </c>
      <c r="H30" s="3"/>
    </row>
    <row r="31">
      <c r="A31" s="3">
        <f t="shared" si="1"/>
        <v>30</v>
      </c>
      <c r="C31" s="3"/>
      <c r="F31" s="3">
        <f t="shared" si="2"/>
        <v>30</v>
      </c>
      <c r="H31" s="3"/>
    </row>
    <row r="32">
      <c r="A32" s="3">
        <v>31.0</v>
      </c>
      <c r="F32" s="3">
        <v>31.0</v>
      </c>
    </row>
    <row r="33">
      <c r="B33" s="9" t="s">
        <v>25</v>
      </c>
      <c r="C33" s="10">
        <f>Sum(C2:C32)</f>
        <v>0</v>
      </c>
      <c r="G33" s="9" t="s">
        <v>25</v>
      </c>
      <c r="H33" s="10">
        <f>Sum(H2:H32)</f>
        <v>0</v>
      </c>
    </row>
  </sheetData>
  <dataValidations>
    <dataValidation type="list" allowBlank="1" sqref="D2:D32 I2:I32">
      <formula1>'July 17'!$K$2:$K$4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4</v>
      </c>
      <c r="F1" s="1" t="s">
        <v>0</v>
      </c>
      <c r="G1" s="1" t="s">
        <v>5</v>
      </c>
      <c r="H1" s="1" t="s">
        <v>2</v>
      </c>
      <c r="I1" s="1" t="s">
        <v>6</v>
      </c>
      <c r="K1" s="2" t="s">
        <v>7</v>
      </c>
      <c r="L1" s="2" t="s">
        <v>8</v>
      </c>
    </row>
    <row r="2">
      <c r="A2" s="3">
        <v>1.0</v>
      </c>
      <c r="B2" s="3"/>
      <c r="C2" s="3"/>
      <c r="D2" s="3"/>
      <c r="F2" s="3">
        <v>1.0</v>
      </c>
      <c r="H2" s="3"/>
      <c r="I2" s="3"/>
      <c r="K2" s="4"/>
      <c r="L2" s="4">
        <f>countif(D2:D31,"Praver Vats")</f>
        <v>0</v>
      </c>
    </row>
    <row r="3">
      <c r="A3" s="3">
        <f t="shared" ref="A3:A31" si="1">A2+1</f>
        <v>2</v>
      </c>
      <c r="C3" s="3"/>
      <c r="F3" s="3">
        <f t="shared" ref="F3:F31" si="2">F2+1</f>
        <v>2</v>
      </c>
      <c r="H3" s="3"/>
      <c r="K3" s="4"/>
      <c r="L3" s="4">
        <f>countif(D2:D31,"A K Sharma")</f>
        <v>0</v>
      </c>
    </row>
    <row r="4">
      <c r="A4" s="3">
        <f t="shared" si="1"/>
        <v>3</v>
      </c>
      <c r="C4" s="3"/>
      <c r="F4" s="3">
        <f t="shared" si="2"/>
        <v>3</v>
      </c>
      <c r="H4" s="3"/>
      <c r="K4" s="4"/>
      <c r="L4" s="4">
        <f>countif(D2:D31,"BrijBala Sharma")</f>
        <v>0</v>
      </c>
    </row>
    <row r="5">
      <c r="A5" s="3">
        <f t="shared" si="1"/>
        <v>4</v>
      </c>
      <c r="C5" s="3"/>
      <c r="F5" s="3">
        <f t="shared" si="2"/>
        <v>4</v>
      </c>
      <c r="H5" s="3"/>
    </row>
    <row r="6">
      <c r="A6" s="3">
        <f t="shared" si="1"/>
        <v>5</v>
      </c>
      <c r="C6" s="3"/>
      <c r="F6" s="3">
        <f t="shared" si="2"/>
        <v>5</v>
      </c>
      <c r="H6" s="3"/>
    </row>
    <row r="7">
      <c r="A7" s="3">
        <f t="shared" si="1"/>
        <v>6</v>
      </c>
      <c r="C7" s="3"/>
      <c r="F7" s="3">
        <f t="shared" si="2"/>
        <v>6</v>
      </c>
      <c r="H7" s="3"/>
    </row>
    <row r="8">
      <c r="A8" s="3">
        <f t="shared" si="1"/>
        <v>7</v>
      </c>
      <c r="C8" s="3"/>
      <c r="F8" s="3">
        <f t="shared" si="2"/>
        <v>7</v>
      </c>
      <c r="H8" s="3"/>
      <c r="K8" s="6" t="s">
        <v>10</v>
      </c>
      <c r="L8" s="7">
        <f>H32-C32</f>
        <v>0</v>
      </c>
    </row>
    <row r="9">
      <c r="A9" s="3">
        <f t="shared" si="1"/>
        <v>8</v>
      </c>
      <c r="C9" s="3"/>
      <c r="F9" s="3">
        <f t="shared" si="2"/>
        <v>8</v>
      </c>
      <c r="H9" s="3"/>
    </row>
    <row r="10">
      <c r="A10" s="3">
        <f t="shared" si="1"/>
        <v>9</v>
      </c>
      <c r="C10" s="3"/>
      <c r="F10" s="3">
        <f t="shared" si="2"/>
        <v>9</v>
      </c>
      <c r="H10" s="3"/>
      <c r="K10" s="2" t="s">
        <v>11</v>
      </c>
      <c r="L10" s="2" t="s">
        <v>12</v>
      </c>
      <c r="M10" s="2" t="s">
        <v>8</v>
      </c>
    </row>
    <row r="11">
      <c r="A11" s="3">
        <f t="shared" si="1"/>
        <v>10</v>
      </c>
      <c r="C11" s="3"/>
      <c r="F11" s="3">
        <f t="shared" si="2"/>
        <v>10</v>
      </c>
      <c r="H11" s="3"/>
      <c r="K11" s="8">
        <v>1.0</v>
      </c>
      <c r="L11" s="4" t="s">
        <v>13</v>
      </c>
      <c r="M11" s="4"/>
    </row>
    <row r="12">
      <c r="A12" s="3">
        <f t="shared" si="1"/>
        <v>11</v>
      </c>
      <c r="C12" s="3"/>
      <c r="F12" s="3">
        <f t="shared" si="2"/>
        <v>11</v>
      </c>
      <c r="H12" s="3"/>
      <c r="K12" s="8">
        <v>2.0</v>
      </c>
      <c r="L12" s="4" t="s">
        <v>14</v>
      </c>
      <c r="M12" s="4"/>
    </row>
    <row r="13">
      <c r="A13" s="3">
        <f t="shared" si="1"/>
        <v>12</v>
      </c>
      <c r="C13" s="3"/>
      <c r="F13" s="3">
        <f t="shared" si="2"/>
        <v>12</v>
      </c>
      <c r="H13" s="3"/>
      <c r="K13" s="8">
        <v>3.0</v>
      </c>
      <c r="L13" s="4" t="s">
        <v>15</v>
      </c>
      <c r="M13" s="4"/>
    </row>
    <row r="14">
      <c r="A14" s="3">
        <f t="shared" si="1"/>
        <v>13</v>
      </c>
      <c r="C14" s="3"/>
      <c r="F14" s="3">
        <f t="shared" si="2"/>
        <v>13</v>
      </c>
      <c r="H14" s="3"/>
      <c r="K14" s="8">
        <v>4.0</v>
      </c>
      <c r="L14" s="4" t="s">
        <v>16</v>
      </c>
      <c r="M14" s="4"/>
    </row>
    <row r="15">
      <c r="A15" s="3">
        <f t="shared" si="1"/>
        <v>14</v>
      </c>
      <c r="C15" s="3"/>
      <c r="F15" s="3">
        <f t="shared" si="2"/>
        <v>14</v>
      </c>
      <c r="H15" s="3"/>
      <c r="K15" s="8">
        <v>5.0</v>
      </c>
      <c r="L15" s="4" t="s">
        <v>17</v>
      </c>
      <c r="M15" s="4"/>
    </row>
    <row r="16">
      <c r="A16" s="3">
        <f t="shared" si="1"/>
        <v>15</v>
      </c>
      <c r="C16" s="3"/>
      <c r="F16" s="3">
        <f t="shared" si="2"/>
        <v>15</v>
      </c>
      <c r="H16" s="3"/>
      <c r="K16" s="8">
        <v>6.0</v>
      </c>
      <c r="L16" s="4" t="s">
        <v>18</v>
      </c>
      <c r="M16" s="4"/>
    </row>
    <row r="17">
      <c r="A17" s="3">
        <f t="shared" si="1"/>
        <v>16</v>
      </c>
      <c r="C17" s="3"/>
      <c r="F17" s="3">
        <f t="shared" si="2"/>
        <v>16</v>
      </c>
      <c r="H17" s="3"/>
      <c r="K17" s="8">
        <v>7.0</v>
      </c>
      <c r="L17" s="4" t="s">
        <v>19</v>
      </c>
      <c r="M17" s="4"/>
    </row>
    <row r="18">
      <c r="A18" s="3">
        <f t="shared" si="1"/>
        <v>17</v>
      </c>
      <c r="C18" s="3"/>
      <c r="F18" s="3">
        <f t="shared" si="2"/>
        <v>17</v>
      </c>
      <c r="H18" s="3"/>
      <c r="K18" s="8">
        <v>8.0</v>
      </c>
      <c r="L18" s="4" t="s">
        <v>20</v>
      </c>
      <c r="M18" s="4"/>
    </row>
    <row r="19">
      <c r="A19" s="3">
        <f t="shared" si="1"/>
        <v>18</v>
      </c>
      <c r="C19" s="3"/>
      <c r="F19" s="3">
        <f t="shared" si="2"/>
        <v>18</v>
      </c>
      <c r="H19" s="3"/>
    </row>
    <row r="20">
      <c r="A20" s="3">
        <f t="shared" si="1"/>
        <v>19</v>
      </c>
      <c r="C20" s="3"/>
      <c r="F20" s="3">
        <f t="shared" si="2"/>
        <v>19</v>
      </c>
      <c r="H20" s="3"/>
      <c r="K20" s="2" t="s">
        <v>11</v>
      </c>
      <c r="L20" s="2" t="s">
        <v>21</v>
      </c>
      <c r="M20" s="2" t="s">
        <v>8</v>
      </c>
    </row>
    <row r="21">
      <c r="A21" s="3">
        <f t="shared" si="1"/>
        <v>20</v>
      </c>
      <c r="C21" s="3"/>
      <c r="F21" s="3">
        <f t="shared" si="2"/>
        <v>20</v>
      </c>
      <c r="H21" s="3"/>
      <c r="K21" s="8">
        <v>1.0</v>
      </c>
      <c r="L21" s="4" t="s">
        <v>23</v>
      </c>
      <c r="M21" s="4"/>
    </row>
    <row r="22">
      <c r="A22" s="3">
        <f t="shared" si="1"/>
        <v>21</v>
      </c>
      <c r="C22" s="3"/>
      <c r="F22" s="3">
        <f t="shared" si="2"/>
        <v>21</v>
      </c>
      <c r="H22" s="3"/>
      <c r="K22" s="8">
        <v>2.0</v>
      </c>
      <c r="L22" s="4" t="s">
        <v>24</v>
      </c>
      <c r="M22" s="4"/>
    </row>
    <row r="23">
      <c r="A23" s="3">
        <f t="shared" si="1"/>
        <v>22</v>
      </c>
      <c r="C23" s="3"/>
      <c r="F23" s="3">
        <f t="shared" si="2"/>
        <v>22</v>
      </c>
      <c r="H23" s="3"/>
    </row>
    <row r="24">
      <c r="A24" s="3">
        <f t="shared" si="1"/>
        <v>23</v>
      </c>
      <c r="C24" s="3"/>
      <c r="F24" s="3">
        <f t="shared" si="2"/>
        <v>23</v>
      </c>
      <c r="H24" s="3"/>
    </row>
    <row r="25">
      <c r="A25" s="3">
        <f t="shared" si="1"/>
        <v>24</v>
      </c>
      <c r="C25" s="3"/>
      <c r="F25" s="3">
        <f t="shared" si="2"/>
        <v>24</v>
      </c>
      <c r="H25" s="3"/>
    </row>
    <row r="26">
      <c r="A26" s="3">
        <f t="shared" si="1"/>
        <v>25</v>
      </c>
      <c r="C26" s="3"/>
      <c r="F26" s="3">
        <f t="shared" si="2"/>
        <v>25</v>
      </c>
      <c r="H26" s="3"/>
    </row>
    <row r="27">
      <c r="A27" s="3">
        <f t="shared" si="1"/>
        <v>26</v>
      </c>
      <c r="C27" s="3"/>
      <c r="F27" s="3">
        <f t="shared" si="2"/>
        <v>26</v>
      </c>
      <c r="H27" s="3"/>
    </row>
    <row r="28">
      <c r="A28" s="3">
        <f t="shared" si="1"/>
        <v>27</v>
      </c>
      <c r="C28" s="3"/>
      <c r="F28" s="3">
        <f t="shared" si="2"/>
        <v>27</v>
      </c>
      <c r="H28" s="3"/>
    </row>
    <row r="29">
      <c r="A29" s="3">
        <f t="shared" si="1"/>
        <v>28</v>
      </c>
      <c r="C29" s="3"/>
      <c r="F29" s="3">
        <f t="shared" si="2"/>
        <v>28</v>
      </c>
      <c r="H29" s="3"/>
    </row>
    <row r="30">
      <c r="A30" s="3">
        <f t="shared" si="1"/>
        <v>29</v>
      </c>
      <c r="C30" s="3"/>
      <c r="F30" s="3">
        <f t="shared" si="2"/>
        <v>29</v>
      </c>
      <c r="H30" s="3"/>
    </row>
    <row r="31">
      <c r="A31" s="3">
        <f t="shared" si="1"/>
        <v>30</v>
      </c>
      <c r="C31" s="3"/>
      <c r="F31" s="3">
        <f t="shared" si="2"/>
        <v>30</v>
      </c>
      <c r="H31" s="3"/>
    </row>
    <row r="32">
      <c r="A32" s="3"/>
      <c r="B32" s="9" t="s">
        <v>25</v>
      </c>
      <c r="C32" s="10">
        <f>Sum(C2:C31)</f>
        <v>0</v>
      </c>
      <c r="G32" s="9" t="s">
        <v>25</v>
      </c>
      <c r="H32" s="10">
        <f>Sum(H2:H31)</f>
        <v>0</v>
      </c>
    </row>
  </sheetData>
  <dataValidations>
    <dataValidation type="list" allowBlank="1" sqref="D2:D31 I2:I31">
      <formula1>'July 17'!$K$2:$K$4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4</v>
      </c>
      <c r="F1" s="1" t="s">
        <v>0</v>
      </c>
      <c r="G1" s="1" t="s">
        <v>5</v>
      </c>
      <c r="H1" s="1" t="s">
        <v>2</v>
      </c>
      <c r="I1" s="1" t="s">
        <v>6</v>
      </c>
      <c r="K1" s="2" t="s">
        <v>7</v>
      </c>
      <c r="L1" s="2" t="s">
        <v>8</v>
      </c>
    </row>
    <row r="2">
      <c r="A2" s="3">
        <v>1.0</v>
      </c>
      <c r="B2" s="3"/>
      <c r="C2" s="3"/>
      <c r="D2" s="3"/>
      <c r="F2" s="3">
        <v>1.0</v>
      </c>
      <c r="H2" s="3"/>
      <c r="I2" s="3"/>
      <c r="K2" s="4"/>
      <c r="L2" s="4">
        <f>countif(D2:D32,"Praver Vats")</f>
        <v>0</v>
      </c>
    </row>
    <row r="3">
      <c r="A3" s="3">
        <f t="shared" ref="A3:A31" si="1">A2+1</f>
        <v>2</v>
      </c>
      <c r="C3" s="3"/>
      <c r="F3" s="3">
        <f t="shared" ref="F3:F31" si="2">F2+1</f>
        <v>2</v>
      </c>
      <c r="H3" s="3"/>
      <c r="K3" s="4"/>
      <c r="L3" s="4">
        <f>countif(D2:D32,"A K Sharma")</f>
        <v>0</v>
      </c>
    </row>
    <row r="4">
      <c r="A4" s="3">
        <f t="shared" si="1"/>
        <v>3</v>
      </c>
      <c r="C4" s="3"/>
      <c r="F4" s="3">
        <f t="shared" si="2"/>
        <v>3</v>
      </c>
      <c r="H4" s="3"/>
      <c r="K4" s="4"/>
      <c r="L4" s="4">
        <f>countif(D2:D32,"BrijBala Sharma")</f>
        <v>0</v>
      </c>
    </row>
    <row r="5">
      <c r="A5" s="3">
        <f t="shared" si="1"/>
        <v>4</v>
      </c>
      <c r="C5" s="3"/>
      <c r="F5" s="3">
        <f t="shared" si="2"/>
        <v>4</v>
      </c>
      <c r="H5" s="3"/>
    </row>
    <row r="6">
      <c r="A6" s="3">
        <f t="shared" si="1"/>
        <v>5</v>
      </c>
      <c r="C6" s="3"/>
      <c r="F6" s="3">
        <f t="shared" si="2"/>
        <v>5</v>
      </c>
      <c r="H6" s="3"/>
    </row>
    <row r="7">
      <c r="A7" s="3">
        <f t="shared" si="1"/>
        <v>6</v>
      </c>
      <c r="C7" s="3"/>
      <c r="F7" s="3">
        <f t="shared" si="2"/>
        <v>6</v>
      </c>
      <c r="H7" s="3"/>
    </row>
    <row r="8">
      <c r="A8" s="3">
        <f t="shared" si="1"/>
        <v>7</v>
      </c>
      <c r="C8" s="3"/>
      <c r="F8" s="3">
        <f t="shared" si="2"/>
        <v>7</v>
      </c>
      <c r="H8" s="3"/>
      <c r="K8" s="6" t="s">
        <v>10</v>
      </c>
      <c r="L8" s="7">
        <f>H33-C33</f>
        <v>0</v>
      </c>
    </row>
    <row r="9">
      <c r="A9" s="3">
        <f t="shared" si="1"/>
        <v>8</v>
      </c>
      <c r="C9" s="3"/>
      <c r="F9" s="3">
        <f t="shared" si="2"/>
        <v>8</v>
      </c>
      <c r="H9" s="3"/>
    </row>
    <row r="10">
      <c r="A10" s="3">
        <f t="shared" si="1"/>
        <v>9</v>
      </c>
      <c r="C10" s="3"/>
      <c r="F10" s="3">
        <f t="shared" si="2"/>
        <v>9</v>
      </c>
      <c r="H10" s="3"/>
      <c r="K10" s="2" t="s">
        <v>11</v>
      </c>
      <c r="L10" s="2" t="s">
        <v>12</v>
      </c>
      <c r="M10" s="2" t="s">
        <v>8</v>
      </c>
    </row>
    <row r="11">
      <c r="A11" s="3">
        <f t="shared" si="1"/>
        <v>10</v>
      </c>
      <c r="C11" s="3"/>
      <c r="F11" s="3">
        <f t="shared" si="2"/>
        <v>10</v>
      </c>
      <c r="H11" s="3"/>
      <c r="K11" s="8">
        <v>1.0</v>
      </c>
      <c r="L11" s="4" t="s">
        <v>13</v>
      </c>
      <c r="M11" s="4"/>
    </row>
    <row r="12">
      <c r="A12" s="3">
        <f t="shared" si="1"/>
        <v>11</v>
      </c>
      <c r="C12" s="3"/>
      <c r="F12" s="3">
        <f t="shared" si="2"/>
        <v>11</v>
      </c>
      <c r="H12" s="3"/>
      <c r="K12" s="8">
        <v>2.0</v>
      </c>
      <c r="L12" s="4" t="s">
        <v>14</v>
      </c>
      <c r="M12" s="4"/>
    </row>
    <row r="13">
      <c r="A13" s="3">
        <f t="shared" si="1"/>
        <v>12</v>
      </c>
      <c r="C13" s="3"/>
      <c r="F13" s="3">
        <f t="shared" si="2"/>
        <v>12</v>
      </c>
      <c r="H13" s="3"/>
      <c r="K13" s="8">
        <v>3.0</v>
      </c>
      <c r="L13" s="4" t="s">
        <v>15</v>
      </c>
      <c r="M13" s="4"/>
    </row>
    <row r="14">
      <c r="A14" s="3">
        <f t="shared" si="1"/>
        <v>13</v>
      </c>
      <c r="C14" s="3"/>
      <c r="F14" s="3">
        <f t="shared" si="2"/>
        <v>13</v>
      </c>
      <c r="H14" s="3"/>
      <c r="K14" s="8">
        <v>4.0</v>
      </c>
      <c r="L14" s="4" t="s">
        <v>16</v>
      </c>
      <c r="M14" s="4"/>
    </row>
    <row r="15">
      <c r="A15" s="3">
        <f t="shared" si="1"/>
        <v>14</v>
      </c>
      <c r="C15" s="3"/>
      <c r="F15" s="3">
        <f t="shared" si="2"/>
        <v>14</v>
      </c>
      <c r="H15" s="3"/>
      <c r="K15" s="8">
        <v>5.0</v>
      </c>
      <c r="L15" s="4" t="s">
        <v>17</v>
      </c>
      <c r="M15" s="4"/>
    </row>
    <row r="16">
      <c r="A16" s="3">
        <f t="shared" si="1"/>
        <v>15</v>
      </c>
      <c r="C16" s="3"/>
      <c r="F16" s="3">
        <f t="shared" si="2"/>
        <v>15</v>
      </c>
      <c r="H16" s="3"/>
      <c r="K16" s="8">
        <v>6.0</v>
      </c>
      <c r="L16" s="4" t="s">
        <v>18</v>
      </c>
      <c r="M16" s="4"/>
    </row>
    <row r="17">
      <c r="A17" s="3">
        <f t="shared" si="1"/>
        <v>16</v>
      </c>
      <c r="C17" s="3"/>
      <c r="F17" s="3">
        <f t="shared" si="2"/>
        <v>16</v>
      </c>
      <c r="H17" s="3"/>
      <c r="K17" s="8">
        <v>7.0</v>
      </c>
      <c r="L17" s="4" t="s">
        <v>19</v>
      </c>
      <c r="M17" s="4"/>
    </row>
    <row r="18">
      <c r="A18" s="3">
        <f t="shared" si="1"/>
        <v>17</v>
      </c>
      <c r="C18" s="3"/>
      <c r="F18" s="3">
        <f t="shared" si="2"/>
        <v>17</v>
      </c>
      <c r="H18" s="3"/>
      <c r="K18" s="8">
        <v>8.0</v>
      </c>
      <c r="L18" s="4" t="s">
        <v>20</v>
      </c>
      <c r="M18" s="4"/>
    </row>
    <row r="19">
      <c r="A19" s="3">
        <f t="shared" si="1"/>
        <v>18</v>
      </c>
      <c r="C19" s="3"/>
      <c r="F19" s="3">
        <f t="shared" si="2"/>
        <v>18</v>
      </c>
      <c r="H19" s="3"/>
    </row>
    <row r="20">
      <c r="A20" s="3">
        <f t="shared" si="1"/>
        <v>19</v>
      </c>
      <c r="C20" s="3"/>
      <c r="F20" s="3">
        <f t="shared" si="2"/>
        <v>19</v>
      </c>
      <c r="H20" s="3"/>
      <c r="K20" s="2" t="s">
        <v>11</v>
      </c>
      <c r="L20" s="2" t="s">
        <v>21</v>
      </c>
      <c r="M20" s="2" t="s">
        <v>8</v>
      </c>
    </row>
    <row r="21">
      <c r="A21" s="3">
        <f t="shared" si="1"/>
        <v>20</v>
      </c>
      <c r="C21" s="3"/>
      <c r="F21" s="3">
        <f t="shared" si="2"/>
        <v>20</v>
      </c>
      <c r="H21" s="3"/>
      <c r="K21" s="8">
        <v>1.0</v>
      </c>
      <c r="L21" s="4" t="s">
        <v>23</v>
      </c>
      <c r="M21" s="4"/>
    </row>
    <row r="22">
      <c r="A22" s="3">
        <f t="shared" si="1"/>
        <v>21</v>
      </c>
      <c r="C22" s="3"/>
      <c r="F22" s="3">
        <f t="shared" si="2"/>
        <v>21</v>
      </c>
      <c r="H22" s="3"/>
      <c r="K22" s="8">
        <v>2.0</v>
      </c>
      <c r="L22" s="4" t="s">
        <v>24</v>
      </c>
      <c r="M22" s="4"/>
    </row>
    <row r="23">
      <c r="A23" s="3">
        <f t="shared" si="1"/>
        <v>22</v>
      </c>
      <c r="C23" s="3"/>
      <c r="F23" s="3">
        <f t="shared" si="2"/>
        <v>22</v>
      </c>
      <c r="H23" s="3"/>
    </row>
    <row r="24">
      <c r="A24" s="3">
        <f t="shared" si="1"/>
        <v>23</v>
      </c>
      <c r="C24" s="3"/>
      <c r="F24" s="3">
        <f t="shared" si="2"/>
        <v>23</v>
      </c>
      <c r="H24" s="3"/>
    </row>
    <row r="25">
      <c r="A25" s="3">
        <f t="shared" si="1"/>
        <v>24</v>
      </c>
      <c r="C25" s="3"/>
      <c r="F25" s="3">
        <f t="shared" si="2"/>
        <v>24</v>
      </c>
      <c r="H25" s="3"/>
    </row>
    <row r="26">
      <c r="A26" s="3">
        <f t="shared" si="1"/>
        <v>25</v>
      </c>
      <c r="C26" s="3"/>
      <c r="F26" s="3">
        <f t="shared" si="2"/>
        <v>25</v>
      </c>
      <c r="H26" s="3"/>
    </row>
    <row r="27">
      <c r="A27" s="3">
        <f t="shared" si="1"/>
        <v>26</v>
      </c>
      <c r="C27" s="3"/>
      <c r="F27" s="3">
        <f t="shared" si="2"/>
        <v>26</v>
      </c>
      <c r="H27" s="3"/>
    </row>
    <row r="28">
      <c r="A28" s="3">
        <f t="shared" si="1"/>
        <v>27</v>
      </c>
      <c r="C28" s="3"/>
      <c r="F28" s="3">
        <f t="shared" si="2"/>
        <v>27</v>
      </c>
      <c r="H28" s="3"/>
    </row>
    <row r="29">
      <c r="A29" s="3">
        <f t="shared" si="1"/>
        <v>28</v>
      </c>
      <c r="C29" s="3"/>
      <c r="F29" s="3">
        <f t="shared" si="2"/>
        <v>28</v>
      </c>
      <c r="H29" s="3"/>
    </row>
    <row r="30">
      <c r="A30" s="3">
        <f t="shared" si="1"/>
        <v>29</v>
      </c>
      <c r="C30" s="3"/>
      <c r="F30" s="3">
        <f t="shared" si="2"/>
        <v>29</v>
      </c>
      <c r="H30" s="3"/>
    </row>
    <row r="31">
      <c r="A31" s="3">
        <f t="shared" si="1"/>
        <v>30</v>
      </c>
      <c r="C31" s="3"/>
      <c r="F31" s="3">
        <f t="shared" si="2"/>
        <v>30</v>
      </c>
      <c r="H31" s="3"/>
    </row>
    <row r="32">
      <c r="A32" s="3">
        <v>31.0</v>
      </c>
      <c r="F32" s="3">
        <v>31.0</v>
      </c>
    </row>
    <row r="33">
      <c r="B33" s="9" t="s">
        <v>25</v>
      </c>
      <c r="C33" s="10">
        <f>Sum(C2:C32)</f>
        <v>0</v>
      </c>
      <c r="G33" s="9" t="s">
        <v>25</v>
      </c>
      <c r="H33" s="10">
        <f>Sum(H2:H32)</f>
        <v>0</v>
      </c>
    </row>
  </sheetData>
  <dataValidations>
    <dataValidation type="list" allowBlank="1" sqref="D2:D32 I2:I32">
      <formula1>'July 17'!$K$2:$K$4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4</v>
      </c>
      <c r="F1" s="1" t="s">
        <v>0</v>
      </c>
      <c r="G1" s="1" t="s">
        <v>5</v>
      </c>
      <c r="H1" s="1" t="s">
        <v>2</v>
      </c>
      <c r="I1" s="1" t="s">
        <v>6</v>
      </c>
      <c r="K1" s="2" t="s">
        <v>7</v>
      </c>
      <c r="L1" s="2" t="s">
        <v>8</v>
      </c>
    </row>
    <row r="2">
      <c r="A2" s="3">
        <v>1.0</v>
      </c>
      <c r="B2" s="3"/>
      <c r="C2" s="3"/>
      <c r="D2" s="3"/>
      <c r="F2" s="3">
        <v>1.0</v>
      </c>
      <c r="H2" s="3"/>
      <c r="I2" s="3"/>
      <c r="K2" s="4"/>
      <c r="L2" s="4">
        <f>countif(D2:D31,"Praver Vats")</f>
        <v>0</v>
      </c>
    </row>
    <row r="3">
      <c r="A3" s="3">
        <f t="shared" ref="A3:A31" si="1">A2+1</f>
        <v>2</v>
      </c>
      <c r="C3" s="3"/>
      <c r="F3" s="3">
        <f t="shared" ref="F3:F31" si="2">F2+1</f>
        <v>2</v>
      </c>
      <c r="H3" s="3"/>
      <c r="K3" s="4"/>
      <c r="L3" s="4">
        <f>countif(D2:D31,"A K Sharma")</f>
        <v>0</v>
      </c>
    </row>
    <row r="4">
      <c r="A4" s="3">
        <f t="shared" si="1"/>
        <v>3</v>
      </c>
      <c r="C4" s="3"/>
      <c r="F4" s="3">
        <f t="shared" si="2"/>
        <v>3</v>
      </c>
      <c r="H4" s="3"/>
      <c r="K4" s="4"/>
      <c r="L4" s="4">
        <f>countif(D2:D31,"BrijBala Sharma")</f>
        <v>0</v>
      </c>
    </row>
    <row r="5">
      <c r="A5" s="3">
        <f t="shared" si="1"/>
        <v>4</v>
      </c>
      <c r="C5" s="3"/>
      <c r="F5" s="3">
        <f t="shared" si="2"/>
        <v>4</v>
      </c>
      <c r="H5" s="3"/>
    </row>
    <row r="6">
      <c r="A6" s="3">
        <f t="shared" si="1"/>
        <v>5</v>
      </c>
      <c r="C6" s="3"/>
      <c r="F6" s="3">
        <f t="shared" si="2"/>
        <v>5</v>
      </c>
      <c r="H6" s="3"/>
    </row>
    <row r="7">
      <c r="A7" s="3">
        <f t="shared" si="1"/>
        <v>6</v>
      </c>
      <c r="C7" s="3"/>
      <c r="F7" s="3">
        <f t="shared" si="2"/>
        <v>6</v>
      </c>
      <c r="H7" s="3"/>
    </row>
    <row r="8">
      <c r="A8" s="3">
        <f t="shared" si="1"/>
        <v>7</v>
      </c>
      <c r="C8" s="3"/>
      <c r="F8" s="3">
        <f t="shared" si="2"/>
        <v>7</v>
      </c>
      <c r="H8" s="3"/>
      <c r="K8" s="6" t="s">
        <v>10</v>
      </c>
      <c r="L8" s="7">
        <f>H32-C32</f>
        <v>0</v>
      </c>
    </row>
    <row r="9">
      <c r="A9" s="3">
        <f t="shared" si="1"/>
        <v>8</v>
      </c>
      <c r="C9" s="3"/>
      <c r="F9" s="3">
        <f t="shared" si="2"/>
        <v>8</v>
      </c>
      <c r="H9" s="3"/>
    </row>
    <row r="10">
      <c r="A10" s="3">
        <f t="shared" si="1"/>
        <v>9</v>
      </c>
      <c r="C10" s="3"/>
      <c r="F10" s="3">
        <f t="shared" si="2"/>
        <v>9</v>
      </c>
      <c r="H10" s="3"/>
      <c r="K10" s="2" t="s">
        <v>11</v>
      </c>
      <c r="L10" s="2" t="s">
        <v>12</v>
      </c>
      <c r="M10" s="2" t="s">
        <v>8</v>
      </c>
    </row>
    <row r="11">
      <c r="A11" s="3">
        <f t="shared" si="1"/>
        <v>10</v>
      </c>
      <c r="C11" s="3"/>
      <c r="F11" s="3">
        <f t="shared" si="2"/>
        <v>10</v>
      </c>
      <c r="H11" s="3"/>
      <c r="K11" s="8">
        <v>1.0</v>
      </c>
      <c r="L11" s="4" t="s">
        <v>13</v>
      </c>
      <c r="M11" s="4"/>
    </row>
    <row r="12">
      <c r="A12" s="3">
        <f t="shared" si="1"/>
        <v>11</v>
      </c>
      <c r="C12" s="3"/>
      <c r="F12" s="3">
        <f t="shared" si="2"/>
        <v>11</v>
      </c>
      <c r="H12" s="3"/>
      <c r="K12" s="8">
        <v>2.0</v>
      </c>
      <c r="L12" s="4" t="s">
        <v>14</v>
      </c>
      <c r="M12" s="4"/>
    </row>
    <row r="13">
      <c r="A13" s="3">
        <f t="shared" si="1"/>
        <v>12</v>
      </c>
      <c r="C13" s="3"/>
      <c r="F13" s="3">
        <f t="shared" si="2"/>
        <v>12</v>
      </c>
      <c r="H13" s="3"/>
      <c r="K13" s="8">
        <v>3.0</v>
      </c>
      <c r="L13" s="4" t="s">
        <v>15</v>
      </c>
      <c r="M13" s="4"/>
    </row>
    <row r="14">
      <c r="A14" s="3">
        <f t="shared" si="1"/>
        <v>13</v>
      </c>
      <c r="C14" s="3"/>
      <c r="F14" s="3">
        <f t="shared" si="2"/>
        <v>13</v>
      </c>
      <c r="H14" s="3"/>
      <c r="K14" s="8">
        <v>4.0</v>
      </c>
      <c r="L14" s="4" t="s">
        <v>16</v>
      </c>
      <c r="M14" s="4"/>
    </row>
    <row r="15">
      <c r="A15" s="3">
        <f t="shared" si="1"/>
        <v>14</v>
      </c>
      <c r="C15" s="3"/>
      <c r="F15" s="3">
        <f t="shared" si="2"/>
        <v>14</v>
      </c>
      <c r="H15" s="3"/>
      <c r="K15" s="8">
        <v>5.0</v>
      </c>
      <c r="L15" s="4" t="s">
        <v>17</v>
      </c>
      <c r="M15" s="4"/>
    </row>
    <row r="16">
      <c r="A16" s="3">
        <f t="shared" si="1"/>
        <v>15</v>
      </c>
      <c r="C16" s="3"/>
      <c r="F16" s="3">
        <f t="shared" si="2"/>
        <v>15</v>
      </c>
      <c r="H16" s="3"/>
      <c r="K16" s="8">
        <v>6.0</v>
      </c>
      <c r="L16" s="4" t="s">
        <v>18</v>
      </c>
      <c r="M16" s="4"/>
    </row>
    <row r="17">
      <c r="A17" s="3">
        <f t="shared" si="1"/>
        <v>16</v>
      </c>
      <c r="C17" s="3"/>
      <c r="F17" s="3">
        <f t="shared" si="2"/>
        <v>16</v>
      </c>
      <c r="H17" s="3"/>
      <c r="K17" s="8">
        <v>7.0</v>
      </c>
      <c r="L17" s="4" t="s">
        <v>19</v>
      </c>
      <c r="M17" s="4"/>
    </row>
    <row r="18">
      <c r="A18" s="3">
        <f t="shared" si="1"/>
        <v>17</v>
      </c>
      <c r="C18" s="3"/>
      <c r="F18" s="3">
        <f t="shared" si="2"/>
        <v>17</v>
      </c>
      <c r="H18" s="3"/>
      <c r="K18" s="8">
        <v>8.0</v>
      </c>
      <c r="L18" s="4" t="s">
        <v>20</v>
      </c>
      <c r="M18" s="4"/>
    </row>
    <row r="19">
      <c r="A19" s="3">
        <f t="shared" si="1"/>
        <v>18</v>
      </c>
      <c r="C19" s="3"/>
      <c r="F19" s="3">
        <f t="shared" si="2"/>
        <v>18</v>
      </c>
      <c r="H19" s="3"/>
    </row>
    <row r="20">
      <c r="A20" s="3">
        <f t="shared" si="1"/>
        <v>19</v>
      </c>
      <c r="C20" s="3"/>
      <c r="F20" s="3">
        <f t="shared" si="2"/>
        <v>19</v>
      </c>
      <c r="H20" s="3"/>
      <c r="K20" s="2" t="s">
        <v>11</v>
      </c>
      <c r="L20" s="2" t="s">
        <v>21</v>
      </c>
      <c r="M20" s="2" t="s">
        <v>8</v>
      </c>
    </row>
    <row r="21">
      <c r="A21" s="3">
        <f t="shared" si="1"/>
        <v>20</v>
      </c>
      <c r="C21" s="3"/>
      <c r="F21" s="3">
        <f t="shared" si="2"/>
        <v>20</v>
      </c>
      <c r="H21" s="3"/>
      <c r="K21" s="8">
        <v>1.0</v>
      </c>
      <c r="L21" s="4" t="s">
        <v>23</v>
      </c>
      <c r="M21" s="4"/>
    </row>
    <row r="22">
      <c r="A22" s="3">
        <f t="shared" si="1"/>
        <v>21</v>
      </c>
      <c r="C22" s="3"/>
      <c r="F22" s="3">
        <f t="shared" si="2"/>
        <v>21</v>
      </c>
      <c r="H22" s="3"/>
      <c r="K22" s="8">
        <v>2.0</v>
      </c>
      <c r="L22" s="4" t="s">
        <v>24</v>
      </c>
      <c r="M22" s="4"/>
    </row>
    <row r="23">
      <c r="A23" s="3">
        <f t="shared" si="1"/>
        <v>22</v>
      </c>
      <c r="C23" s="3"/>
      <c r="F23" s="3">
        <f t="shared" si="2"/>
        <v>22</v>
      </c>
      <c r="H23" s="3"/>
    </row>
    <row r="24">
      <c r="A24" s="3">
        <f t="shared" si="1"/>
        <v>23</v>
      </c>
      <c r="C24" s="3"/>
      <c r="F24" s="3">
        <f t="shared" si="2"/>
        <v>23</v>
      </c>
      <c r="H24" s="3"/>
    </row>
    <row r="25">
      <c r="A25" s="3">
        <f t="shared" si="1"/>
        <v>24</v>
      </c>
      <c r="C25" s="3"/>
      <c r="F25" s="3">
        <f t="shared" si="2"/>
        <v>24</v>
      </c>
      <c r="H25" s="3"/>
    </row>
    <row r="26">
      <c r="A26" s="3">
        <f t="shared" si="1"/>
        <v>25</v>
      </c>
      <c r="C26" s="3"/>
      <c r="F26" s="3">
        <f t="shared" si="2"/>
        <v>25</v>
      </c>
      <c r="H26" s="3"/>
    </row>
    <row r="27">
      <c r="A27" s="3">
        <f t="shared" si="1"/>
        <v>26</v>
      </c>
      <c r="C27" s="3"/>
      <c r="F27" s="3">
        <f t="shared" si="2"/>
        <v>26</v>
      </c>
      <c r="H27" s="3"/>
    </row>
    <row r="28">
      <c r="A28" s="3">
        <f t="shared" si="1"/>
        <v>27</v>
      </c>
      <c r="C28" s="3"/>
      <c r="F28" s="3">
        <f t="shared" si="2"/>
        <v>27</v>
      </c>
      <c r="H28" s="3"/>
    </row>
    <row r="29">
      <c r="A29" s="3">
        <f t="shared" si="1"/>
        <v>28</v>
      </c>
      <c r="C29" s="3"/>
      <c r="F29" s="3">
        <f t="shared" si="2"/>
        <v>28</v>
      </c>
      <c r="H29" s="3"/>
    </row>
    <row r="30">
      <c r="A30" s="3">
        <f t="shared" si="1"/>
        <v>29</v>
      </c>
      <c r="C30" s="3"/>
      <c r="F30" s="3">
        <f t="shared" si="2"/>
        <v>29</v>
      </c>
      <c r="H30" s="3"/>
    </row>
    <row r="31">
      <c r="A31" s="3">
        <f t="shared" si="1"/>
        <v>30</v>
      </c>
      <c r="C31" s="3"/>
      <c r="F31" s="3">
        <f t="shared" si="2"/>
        <v>30</v>
      </c>
      <c r="H31" s="3"/>
    </row>
    <row r="32">
      <c r="A32" s="3"/>
      <c r="B32" s="9" t="s">
        <v>25</v>
      </c>
      <c r="C32" s="10">
        <f>Sum(C2:C31)</f>
        <v>0</v>
      </c>
      <c r="G32" s="9" t="s">
        <v>25</v>
      </c>
      <c r="H32" s="10">
        <f>Sum(H2:H31)</f>
        <v>0</v>
      </c>
    </row>
  </sheetData>
  <dataValidations>
    <dataValidation type="list" allowBlank="1" sqref="D2:D31 I2:I31">
      <formula1>'July 17'!$K$2:$K$4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1" max="11" width="14.57"/>
  </cols>
  <sheetData>
    <row r="1">
      <c r="A1" s="1" t="s">
        <v>0</v>
      </c>
      <c r="B1" s="1" t="s">
        <v>1</v>
      </c>
      <c r="C1" s="1" t="s">
        <v>2</v>
      </c>
      <c r="D1" s="1" t="s">
        <v>4</v>
      </c>
      <c r="F1" s="1" t="s">
        <v>0</v>
      </c>
      <c r="G1" s="1" t="s">
        <v>5</v>
      </c>
      <c r="H1" s="1" t="s">
        <v>2</v>
      </c>
      <c r="I1" s="12" t="s">
        <v>6</v>
      </c>
      <c r="K1" s="2" t="s">
        <v>7</v>
      </c>
      <c r="L1" s="2" t="s">
        <v>8</v>
      </c>
    </row>
    <row r="2">
      <c r="A2" s="3">
        <v>1.0</v>
      </c>
      <c r="B2" s="3"/>
      <c r="C2" s="3"/>
      <c r="D2" s="3"/>
      <c r="F2" s="3">
        <v>1.0</v>
      </c>
      <c r="H2" s="3"/>
      <c r="I2" s="3"/>
      <c r="K2" s="4"/>
      <c r="L2" s="4">
        <f>countif(D2:D32,"Praver Vats")</f>
        <v>0</v>
      </c>
    </row>
    <row r="3">
      <c r="A3" s="3">
        <f t="shared" ref="A3:A31" si="1">A2+1</f>
        <v>2</v>
      </c>
      <c r="C3" s="3"/>
      <c r="F3" s="3">
        <f t="shared" ref="F3:F31" si="2">F2+1</f>
        <v>2</v>
      </c>
      <c r="H3" s="3"/>
      <c r="K3" s="4"/>
      <c r="L3" s="4">
        <f>countif(D2:D32,"A K Sharma")</f>
        <v>0</v>
      </c>
    </row>
    <row r="4">
      <c r="A4" s="3">
        <f t="shared" si="1"/>
        <v>3</v>
      </c>
      <c r="C4" s="3"/>
      <c r="F4" s="3">
        <f t="shared" si="2"/>
        <v>3</v>
      </c>
      <c r="H4" s="3"/>
      <c r="K4" s="4"/>
      <c r="L4" s="4">
        <f>countif(D2:D32,"BrijBala Sharma")</f>
        <v>0</v>
      </c>
    </row>
    <row r="5">
      <c r="A5" s="3">
        <f t="shared" si="1"/>
        <v>4</v>
      </c>
      <c r="C5" s="3"/>
      <c r="F5" s="3">
        <f t="shared" si="2"/>
        <v>4</v>
      </c>
      <c r="H5" s="3"/>
    </row>
    <row r="6">
      <c r="A6" s="3">
        <f t="shared" si="1"/>
        <v>5</v>
      </c>
      <c r="C6" s="3"/>
      <c r="F6" s="3">
        <f t="shared" si="2"/>
        <v>5</v>
      </c>
      <c r="H6" s="3"/>
    </row>
    <row r="7">
      <c r="A7" s="3">
        <f t="shared" si="1"/>
        <v>6</v>
      </c>
      <c r="C7" s="3"/>
      <c r="F7" s="3">
        <f t="shared" si="2"/>
        <v>6</v>
      </c>
      <c r="H7" s="3"/>
    </row>
    <row r="8">
      <c r="A8" s="3">
        <f t="shared" si="1"/>
        <v>7</v>
      </c>
      <c r="C8" s="3"/>
      <c r="F8" s="3">
        <f t="shared" si="2"/>
        <v>7</v>
      </c>
      <c r="H8" s="3"/>
      <c r="K8" s="6" t="s">
        <v>10</v>
      </c>
      <c r="L8" s="7">
        <f>H33-C33</f>
        <v>0</v>
      </c>
    </row>
    <row r="9">
      <c r="A9" s="3">
        <f t="shared" si="1"/>
        <v>8</v>
      </c>
      <c r="C9" s="3"/>
      <c r="F9" s="3">
        <f t="shared" si="2"/>
        <v>8</v>
      </c>
      <c r="H9" s="3"/>
    </row>
    <row r="10">
      <c r="A10" s="3">
        <f t="shared" si="1"/>
        <v>9</v>
      </c>
      <c r="C10" s="3"/>
      <c r="F10" s="3">
        <f t="shared" si="2"/>
        <v>9</v>
      </c>
      <c r="H10" s="3"/>
      <c r="K10" s="2" t="s">
        <v>11</v>
      </c>
      <c r="L10" s="2" t="s">
        <v>12</v>
      </c>
      <c r="M10" s="2" t="s">
        <v>8</v>
      </c>
    </row>
    <row r="11">
      <c r="A11" s="3">
        <f t="shared" si="1"/>
        <v>10</v>
      </c>
      <c r="C11" s="3"/>
      <c r="F11" s="3">
        <f t="shared" si="2"/>
        <v>10</v>
      </c>
      <c r="H11" s="3"/>
      <c r="K11" s="8">
        <v>1.0</v>
      </c>
      <c r="L11" s="4" t="s">
        <v>13</v>
      </c>
      <c r="M11" s="4"/>
    </row>
    <row r="12">
      <c r="A12" s="3">
        <f t="shared" si="1"/>
        <v>11</v>
      </c>
      <c r="C12" s="3"/>
      <c r="F12" s="3">
        <f t="shared" si="2"/>
        <v>11</v>
      </c>
      <c r="H12" s="3"/>
      <c r="K12" s="8">
        <v>2.0</v>
      </c>
      <c r="L12" s="4" t="s">
        <v>14</v>
      </c>
      <c r="M12" s="4"/>
    </row>
    <row r="13">
      <c r="A13" s="3">
        <f t="shared" si="1"/>
        <v>12</v>
      </c>
      <c r="C13" s="3"/>
      <c r="F13" s="3">
        <f t="shared" si="2"/>
        <v>12</v>
      </c>
      <c r="H13" s="3"/>
      <c r="K13" s="8">
        <v>3.0</v>
      </c>
      <c r="L13" s="4" t="s">
        <v>15</v>
      </c>
      <c r="M13" s="4"/>
    </row>
    <row r="14">
      <c r="A14" s="3">
        <f t="shared" si="1"/>
        <v>13</v>
      </c>
      <c r="C14" s="3"/>
      <c r="F14" s="3">
        <f t="shared" si="2"/>
        <v>13</v>
      </c>
      <c r="H14" s="3"/>
      <c r="K14" s="8">
        <v>4.0</v>
      </c>
      <c r="L14" s="4" t="s">
        <v>16</v>
      </c>
      <c r="M14" s="4"/>
    </row>
    <row r="15">
      <c r="A15" s="3">
        <f t="shared" si="1"/>
        <v>14</v>
      </c>
      <c r="C15" s="3"/>
      <c r="F15" s="3">
        <f t="shared" si="2"/>
        <v>14</v>
      </c>
      <c r="H15" s="3"/>
      <c r="K15" s="8">
        <v>5.0</v>
      </c>
      <c r="L15" s="4" t="s">
        <v>17</v>
      </c>
      <c r="M15" s="4"/>
    </row>
    <row r="16">
      <c r="A16" s="3">
        <f t="shared" si="1"/>
        <v>15</v>
      </c>
      <c r="C16" s="3"/>
      <c r="F16" s="3">
        <f t="shared" si="2"/>
        <v>15</v>
      </c>
      <c r="H16" s="3"/>
      <c r="K16" s="8">
        <v>6.0</v>
      </c>
      <c r="L16" s="4" t="s">
        <v>18</v>
      </c>
      <c r="M16" s="4"/>
    </row>
    <row r="17">
      <c r="A17" s="3">
        <f t="shared" si="1"/>
        <v>16</v>
      </c>
      <c r="C17" s="3"/>
      <c r="F17" s="3">
        <f t="shared" si="2"/>
        <v>16</v>
      </c>
      <c r="H17" s="3"/>
      <c r="K17" s="8">
        <v>7.0</v>
      </c>
      <c r="L17" s="4" t="s">
        <v>19</v>
      </c>
      <c r="M17" s="4"/>
    </row>
    <row r="18">
      <c r="A18" s="3">
        <f t="shared" si="1"/>
        <v>17</v>
      </c>
      <c r="C18" s="3"/>
      <c r="F18" s="3">
        <f t="shared" si="2"/>
        <v>17</v>
      </c>
      <c r="H18" s="3"/>
      <c r="K18" s="8">
        <v>8.0</v>
      </c>
      <c r="L18" s="4" t="s">
        <v>20</v>
      </c>
      <c r="M18" s="4"/>
    </row>
    <row r="19">
      <c r="A19" s="3">
        <f t="shared" si="1"/>
        <v>18</v>
      </c>
      <c r="C19" s="3"/>
      <c r="F19" s="3">
        <f t="shared" si="2"/>
        <v>18</v>
      </c>
      <c r="H19" s="3"/>
    </row>
    <row r="20">
      <c r="A20" s="3">
        <f t="shared" si="1"/>
        <v>19</v>
      </c>
      <c r="C20" s="3"/>
      <c r="F20" s="3">
        <f t="shared" si="2"/>
        <v>19</v>
      </c>
      <c r="H20" s="3"/>
      <c r="K20" s="2" t="s">
        <v>11</v>
      </c>
      <c r="L20" s="2" t="s">
        <v>21</v>
      </c>
      <c r="M20" s="2" t="s">
        <v>8</v>
      </c>
    </row>
    <row r="21">
      <c r="A21" s="3">
        <f t="shared" si="1"/>
        <v>20</v>
      </c>
      <c r="C21" s="3"/>
      <c r="F21" s="3">
        <f t="shared" si="2"/>
        <v>20</v>
      </c>
      <c r="H21" s="3"/>
      <c r="K21" s="8">
        <v>1.0</v>
      </c>
      <c r="L21" s="4" t="s">
        <v>23</v>
      </c>
      <c r="M21" s="4"/>
    </row>
    <row r="22">
      <c r="A22" s="3">
        <f t="shared" si="1"/>
        <v>21</v>
      </c>
      <c r="C22" s="3"/>
      <c r="F22" s="3">
        <f t="shared" si="2"/>
        <v>21</v>
      </c>
      <c r="H22" s="3"/>
      <c r="K22" s="8">
        <v>2.0</v>
      </c>
      <c r="L22" s="4" t="s">
        <v>24</v>
      </c>
      <c r="M22" s="4"/>
    </row>
    <row r="23">
      <c r="A23" s="3">
        <f t="shared" si="1"/>
        <v>22</v>
      </c>
      <c r="C23" s="3"/>
      <c r="F23" s="3">
        <f t="shared" si="2"/>
        <v>22</v>
      </c>
      <c r="H23" s="3"/>
    </row>
    <row r="24">
      <c r="A24" s="3">
        <f t="shared" si="1"/>
        <v>23</v>
      </c>
      <c r="C24" s="3"/>
      <c r="F24" s="3">
        <f t="shared" si="2"/>
        <v>23</v>
      </c>
      <c r="H24" s="3"/>
    </row>
    <row r="25">
      <c r="A25" s="3">
        <f t="shared" si="1"/>
        <v>24</v>
      </c>
      <c r="C25" s="3"/>
      <c r="F25" s="3">
        <f t="shared" si="2"/>
        <v>24</v>
      </c>
      <c r="H25" s="3"/>
    </row>
    <row r="26">
      <c r="A26" s="3">
        <f t="shared" si="1"/>
        <v>25</v>
      </c>
      <c r="C26" s="3"/>
      <c r="F26" s="3">
        <f t="shared" si="2"/>
        <v>25</v>
      </c>
      <c r="H26" s="3"/>
    </row>
    <row r="27">
      <c r="A27" s="3">
        <f t="shared" si="1"/>
        <v>26</v>
      </c>
      <c r="C27" s="3"/>
      <c r="F27" s="3">
        <f t="shared" si="2"/>
        <v>26</v>
      </c>
      <c r="H27" s="3"/>
    </row>
    <row r="28">
      <c r="A28" s="3">
        <f t="shared" si="1"/>
        <v>27</v>
      </c>
      <c r="C28" s="3"/>
      <c r="F28" s="3">
        <f t="shared" si="2"/>
        <v>27</v>
      </c>
      <c r="H28" s="3"/>
    </row>
    <row r="29">
      <c r="A29" s="3">
        <f t="shared" si="1"/>
        <v>28</v>
      </c>
      <c r="C29" s="3"/>
      <c r="F29" s="3">
        <f t="shared" si="2"/>
        <v>28</v>
      </c>
      <c r="H29" s="3"/>
    </row>
    <row r="30">
      <c r="A30" s="3">
        <f t="shared" si="1"/>
        <v>29</v>
      </c>
      <c r="C30" s="3"/>
      <c r="F30" s="3">
        <f t="shared" si="2"/>
        <v>29</v>
      </c>
      <c r="H30" s="3"/>
    </row>
    <row r="31">
      <c r="A31" s="3">
        <f t="shared" si="1"/>
        <v>30</v>
      </c>
      <c r="C31" s="3"/>
      <c r="F31" s="3">
        <f t="shared" si="2"/>
        <v>30</v>
      </c>
      <c r="H31" s="3"/>
    </row>
    <row r="32">
      <c r="A32" s="3">
        <v>31.0</v>
      </c>
      <c r="F32" s="3">
        <v>31.0</v>
      </c>
    </row>
    <row r="33">
      <c r="B33" s="9" t="s">
        <v>25</v>
      </c>
      <c r="C33" s="10">
        <f>Sum(C2:C32)</f>
        <v>0</v>
      </c>
      <c r="G33" s="9" t="s">
        <v>25</v>
      </c>
      <c r="H33" s="10">
        <f>Sum(H2:H32)</f>
        <v>0</v>
      </c>
    </row>
  </sheetData>
  <dataValidations>
    <dataValidation type="list" allowBlank="1" sqref="D2:D32 I2:I32">
      <formula1>'July 17'!$K$2:$K$4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8" max="8" width="15.0"/>
    <col customWidth="1" min="9" max="9" width="17.57"/>
  </cols>
  <sheetData>
    <row r="1">
      <c r="A1" s="6" t="s">
        <v>35</v>
      </c>
      <c r="B1" s="6" t="s">
        <v>1</v>
      </c>
      <c r="C1" s="6" t="s">
        <v>5</v>
      </c>
      <c r="D1" s="6" t="s">
        <v>36</v>
      </c>
    </row>
    <row r="2">
      <c r="A2" s="13" t="str">
        <f>HYPERLINK("#gid=0","July")</f>
        <v>July</v>
      </c>
      <c r="B2" s="3">
        <f>'July 17'!C32</f>
        <v>0</v>
      </c>
      <c r="C2" s="3">
        <f>'July 17'!H32</f>
        <v>0</v>
      </c>
      <c r="D2" s="14">
        <f t="shared" ref="D2:D7" si="1">C2-B2</f>
        <v>0</v>
      </c>
      <c r="H2" s="2" t="s">
        <v>11</v>
      </c>
      <c r="I2" s="2" t="s">
        <v>12</v>
      </c>
      <c r="J2" s="2" t="s">
        <v>8</v>
      </c>
    </row>
    <row r="3">
      <c r="A3" s="13" t="str">
        <f>HYPERLINK("#gid=1396329556","August")</f>
        <v>August</v>
      </c>
      <c r="B3" s="3">
        <f>'August 17'!C33</f>
        <v>0</v>
      </c>
      <c r="C3" s="3">
        <f>'August 17'!H33</f>
        <v>0</v>
      </c>
      <c r="D3" s="14">
        <f t="shared" si="1"/>
        <v>0</v>
      </c>
      <c r="H3" s="8">
        <v>1.0</v>
      </c>
      <c r="I3" s="4" t="s">
        <v>13</v>
      </c>
      <c r="J3" s="4">
        <f>'Dec 17'!M11+'Nov 17'!M11+'Oct 17'!M11+'Sep 17'!M11+'August 17'!M11+'July 17'!M12</f>
        <v>0</v>
      </c>
    </row>
    <row r="4">
      <c r="A4" s="13" t="str">
        <f>HYPERLINK("#gid=7903793","September")</f>
        <v>September</v>
      </c>
      <c r="B4" s="3">
        <f>'Sep 17'!C32</f>
        <v>0</v>
      </c>
      <c r="C4" s="3">
        <f>'Sep 17'!H32</f>
        <v>0</v>
      </c>
      <c r="D4" s="14">
        <f t="shared" si="1"/>
        <v>0</v>
      </c>
      <c r="H4" s="8">
        <v>2.0</v>
      </c>
      <c r="I4" s="4" t="s">
        <v>14</v>
      </c>
      <c r="J4" s="4">
        <f>'Dec 17'!M12+'Nov 17'!M12+'Oct 17'!M12+'Sep 17'!M12+'August 17'!M12+'July 17'!M13</f>
        <v>0</v>
      </c>
    </row>
    <row r="5">
      <c r="A5" s="13" t="str">
        <f>HYPERLINK("#gid=2136818001","October")</f>
        <v>October</v>
      </c>
      <c r="B5" s="3">
        <f>'Oct 17'!C33</f>
        <v>0</v>
      </c>
      <c r="C5" s="3">
        <f>'Oct 17'!H33</f>
        <v>0</v>
      </c>
      <c r="D5" s="14">
        <f t="shared" si="1"/>
        <v>0</v>
      </c>
      <c r="H5" s="8">
        <v>3.0</v>
      </c>
      <c r="I5" s="4" t="s">
        <v>15</v>
      </c>
      <c r="J5" s="4">
        <f>'Dec 17'!M13+'Nov 17'!M13+'Oct 17'!M13+'Sep 17'!M13+'August 17'!M13+'July 17'!M14</f>
        <v>0</v>
      </c>
    </row>
    <row r="6">
      <c r="A6" s="13" t="str">
        <f>HYPERLINK("#gid=1621955061","November")</f>
        <v>November</v>
      </c>
      <c r="B6" s="3">
        <f>'Nov 17'!C32</f>
        <v>0</v>
      </c>
      <c r="C6" s="3">
        <f>'Nov 17'!H32</f>
        <v>0</v>
      </c>
      <c r="D6" s="14">
        <f t="shared" si="1"/>
        <v>0</v>
      </c>
      <c r="H6" s="8">
        <v>4.0</v>
      </c>
      <c r="I6" s="4" t="s">
        <v>16</v>
      </c>
      <c r="J6" s="4">
        <f>'Dec 17'!M14+'Nov 17'!M14+'Oct 17'!M14+'Sep 17'!M14+'August 17'!M14+'July 17'!M15</f>
        <v>0</v>
      </c>
    </row>
    <row r="7">
      <c r="A7" s="13" t="str">
        <f>HYPERLINK("#gid=208725580","December")</f>
        <v>December</v>
      </c>
      <c r="B7" s="3">
        <f>'Dec 17'!C33</f>
        <v>0</v>
      </c>
      <c r="C7" s="3">
        <f>'Dec 17'!H33</f>
        <v>0</v>
      </c>
      <c r="D7" s="14">
        <f t="shared" si="1"/>
        <v>0</v>
      </c>
      <c r="H7" s="8">
        <v>5.0</v>
      </c>
      <c r="I7" s="4" t="s">
        <v>17</v>
      </c>
      <c r="J7" s="4">
        <f>'Dec 17'!M15+'Nov 17'!M15+'Oct 17'!M15+'Sep 17'!M15+'August 17'!M15+'July 17'!M16</f>
        <v>0</v>
      </c>
    </row>
    <row r="8">
      <c r="A8" s="15" t="s">
        <v>37</v>
      </c>
      <c r="B8" s="14">
        <f>Sum(B2:B7)</f>
        <v>0</v>
      </c>
      <c r="C8" s="14">
        <f t="shared" ref="C8:D8" si="2">sum(C2:C7)</f>
        <v>0</v>
      </c>
      <c r="D8" s="14">
        <f t="shared" si="2"/>
        <v>0</v>
      </c>
      <c r="H8" s="8">
        <v>6.0</v>
      </c>
      <c r="I8" s="4" t="s">
        <v>18</v>
      </c>
      <c r="J8" s="4">
        <f>'Dec 17'!M16+'Nov 17'!M16+'Oct 17'!M16+'Sep 17'!M16+'August 17'!M16+'July 17'!M17</f>
        <v>0</v>
      </c>
    </row>
    <row r="9">
      <c r="H9" s="8">
        <v>7.0</v>
      </c>
      <c r="I9" s="4" t="s">
        <v>19</v>
      </c>
      <c r="J9" s="4">
        <f>'Dec 17'!M17+'Nov 17'!M17+'Oct 17'!M17+'Sep 17'!M17+'August 17'!M17+'July 17'!M18</f>
        <v>0</v>
      </c>
    </row>
    <row r="10">
      <c r="H10" s="8">
        <v>8.0</v>
      </c>
      <c r="I10" s="4" t="s">
        <v>20</v>
      </c>
      <c r="J10" s="4">
        <f>'Dec 17'!M18+'Nov 17'!M18+'Oct 17'!M18+'Sep 17'!M18+'August 17'!M18+'July 17'!M19</f>
        <v>0</v>
      </c>
    </row>
    <row r="12">
      <c r="H12" s="2" t="s">
        <v>11</v>
      </c>
      <c r="I12" s="2" t="s">
        <v>21</v>
      </c>
      <c r="J12" s="2" t="s">
        <v>8</v>
      </c>
    </row>
    <row r="13">
      <c r="H13" s="8">
        <v>1.0</v>
      </c>
      <c r="I13" s="4" t="s">
        <v>38</v>
      </c>
      <c r="J13" s="4">
        <f>'Dec 17'!M21+'Nov 17'!M21+'Oct 17'!M21+'Sep 17'!M21+'August 17'!M21+'July 17'!M22</f>
        <v>0</v>
      </c>
    </row>
    <row r="14">
      <c r="H14" s="8">
        <v>2.0</v>
      </c>
      <c r="I14" s="4" t="s">
        <v>24</v>
      </c>
      <c r="J14" s="4">
        <f>'Dec 17'!M22+'Nov 17'!M22+'Oct 17'!M22+'Sep 17'!M22+'August 17'!M22+'July 17'!M23</f>
        <v>0</v>
      </c>
    </row>
    <row r="16">
      <c r="H16" s="2" t="s">
        <v>39</v>
      </c>
      <c r="I16" s="2" t="s">
        <v>8</v>
      </c>
    </row>
    <row r="17">
      <c r="H17" s="4"/>
      <c r="I17" s="4">
        <f>SUM('Dec 17'!L2+'Nov 17'!L2+'Oct 17'!L2+'Sep 17'!L2+'August 17'!L2+'July 17'!L2)</f>
        <v>0</v>
      </c>
    </row>
    <row r="18">
      <c r="H18" s="4"/>
      <c r="I18" s="4">
        <f>SUM('Dec 17'!L3+'Nov 17'!L3+'Oct 17'!L3+'Sep 17'!L3+'August 17'!L3+'July 17'!L3)</f>
        <v>0</v>
      </c>
    </row>
    <row r="19">
      <c r="H19" s="4"/>
      <c r="I19" s="4">
        <f>SUM('Dec 17'!L4+'Nov 17'!L4+'Oct 17'!L4+'Sep 17'!L4+'August 17'!L4+'July 17'!L4)</f>
        <v>0</v>
      </c>
    </row>
  </sheetData>
  <drawing r:id="rId1"/>
</worksheet>
</file>