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cuments\MIT Analytics Edge\Week 8\"/>
    </mc:Choice>
  </mc:AlternateContent>
  <xr:revisionPtr revIDLastSave="0" documentId="13_ncr:1_{28340960-566E-462D-99B6-F3328F6F4F5E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solver_adj" localSheetId="0" hidden="1">Sheet1!$B$19:$B$26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Sheet1!$A$34</definedName>
    <definedName name="solver_lhs2" localSheetId="0" hidden="1">Sheet1!$B$19</definedName>
    <definedName name="solver_lhs3" localSheetId="0" hidden="1">Sheet1!$B$19:$B$26</definedName>
    <definedName name="solver_lhs4" localSheetId="0" hidden="1">Sheet1!$B$20:$B$26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Sheet1!$A$31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3</definedName>
    <definedName name="solver_rel4" localSheetId="0" hidden="1">1</definedName>
    <definedName name="solver_rhs1" localSheetId="0" hidden="1">Sheet1!$C$34</definedName>
    <definedName name="solver_rhs2" localSheetId="0" hidden="1">100</definedName>
    <definedName name="solver_rhs3" localSheetId="0" hidden="1">Sheet1!$F$19:$F$26</definedName>
    <definedName name="solver_rhs4" localSheetId="0" hidden="1">Sheet1!$D$20:$D$26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19" i="1"/>
  <c r="H20" i="1"/>
  <c r="I20" i="1"/>
  <c r="K20" i="1"/>
  <c r="H21" i="1"/>
  <c r="I21" i="1"/>
  <c r="K21" i="1"/>
  <c r="H22" i="1"/>
  <c r="I22" i="1"/>
  <c r="K22" i="1"/>
  <c r="H23" i="1"/>
  <c r="I23" i="1"/>
  <c r="K23" i="1"/>
  <c r="H24" i="1"/>
  <c r="I24" i="1"/>
  <c r="K24" i="1"/>
  <c r="H25" i="1"/>
  <c r="I25" i="1"/>
  <c r="K25" i="1"/>
  <c r="H26" i="1"/>
  <c r="I26" i="1"/>
  <c r="K26" i="1"/>
  <c r="H19" i="1"/>
  <c r="I19" i="1"/>
  <c r="K19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A34" i="1"/>
  <c r="H14" i="1"/>
  <c r="H7" i="1"/>
  <c r="H8" i="1"/>
  <c r="H9" i="1"/>
  <c r="H10" i="1"/>
  <c r="H11" i="1"/>
  <c r="H12" i="1"/>
  <c r="H13" i="1"/>
  <c r="H6" i="1"/>
  <c r="G20" i="1"/>
  <c r="G21" i="1"/>
  <c r="G22" i="1"/>
  <c r="G23" i="1"/>
  <c r="G24" i="1"/>
  <c r="G25" i="1"/>
  <c r="G26" i="1"/>
  <c r="G19" i="1"/>
  <c r="G14" i="1"/>
  <c r="G7" i="1"/>
  <c r="G8" i="1"/>
  <c r="G9" i="1"/>
  <c r="G10" i="1"/>
  <c r="G11" i="1"/>
  <c r="G12" i="1"/>
  <c r="G13" i="1"/>
  <c r="G6" i="1"/>
  <c r="A31" i="1"/>
</calcChain>
</file>

<file path=xl/sharedStrings.xml><?xml version="1.0" encoding="utf-8"?>
<sst xmlns="http://schemas.openxmlformats.org/spreadsheetml/2006/main" count="57" uniqueCount="33">
  <si>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</si>
  <si>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</si>
  <si>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</si>
  <si>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</si>
  <si>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</si>
  <si>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</si>
  <si>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</si>
  <si>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</si>
  <si>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</si>
  <si>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</si>
  <si>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</si>
  <si>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</si>
  <si>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</si>
  <si>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</si>
  <si>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</si>
  <si>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</si>
  <si>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Decision</t>
  </si>
  <si>
    <t>Number sold</t>
  </si>
  <si>
    <t>Total</t>
  </si>
  <si>
    <t>Total value</t>
  </si>
  <si>
    <t>&lt;=</t>
  </si>
  <si>
    <t>&gt;=</t>
  </si>
  <si>
    <t xml:space="preserve">Objective </t>
  </si>
  <si>
    <t>Remaining stock</t>
  </si>
  <si>
    <t xml:space="preserve">Next year value </t>
  </si>
  <si>
    <t>Total value raised</t>
  </si>
  <si>
    <t>Money raised on selling</t>
  </si>
  <si>
    <t>Brokerage</t>
  </si>
  <si>
    <t>Capital gains tax</t>
  </si>
  <si>
    <t>CGT</t>
  </si>
  <si>
    <t>Total money in hand</t>
  </si>
  <si>
    <t>=</t>
  </si>
  <si>
    <t xml:space="preserve">Original paid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</si>
</sst>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3" fillId="0" borderId="13" xfId="0" applyFont="1" applyBorder="1" applyAlignment="1"/>
    <xf numFmtId="0" fontId="3" fillId="0" borderId="14" xfId="0" applyFont="1" applyBorder="1" applyAlignment="1"/>
    <xf numFmtId="0" fontId="4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0" fillId="2" borderId="0" xfId="0" applyFill="1" applyAlignment="1"/>
    <xf numFmtId="0" fontId="0" fillId="3" borderId="10" xfId="0" applyFill="1" applyBorder="1" applyAlignment="1"/>
    <xf numFmtId="0" fontId="0" fillId="3" borderId="12" xfId="0" applyFill="1" applyBorder="1" applyAlignment="1"/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B26" sqref="B26"/>
    </sheetView>
  </sheetViews>
  <sheetFormatPr defaultColWidth="26.375" defaultRowHeight="15.75" x14ac:dyDescent="0.25"/>
  <cols>
    <col min="1" max="1" width="18.875" style="3" customWidth="1"/>
    <col min="2" max="2" width="25.25" style="3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8" width="26.375" style="3"/>
    <col min="9" max="9" width="18" style="3" customWidth="1"/>
    <col min="10" max="10" width="10.25" style="3" customWidth="1"/>
    <col min="11" max="11" width="12.25" style="3" customWidth="1"/>
    <col min="12" max="12" width="17.25" style="3" customWidth="1"/>
    <col min="13" max="16384" width="26.375" style="3"/>
  </cols>
  <sheetData>
    <row r="1" spans="1:9" x14ac:dyDescent="0.25">
      <c r="A1" s="1" t="s">
        <v>0</v>
      </c>
      <c r="B1" s="2"/>
      <c r="C1" s="2"/>
      <c r="D1" s="2"/>
      <c r="E1" s="2"/>
      <c r="F1" s="2"/>
    </row>
    <row r="2" spans="1:9" x14ac:dyDescent="0.25">
      <c r="A2" s="2"/>
      <c r="B2" s="2"/>
      <c r="C2" s="2"/>
      <c r="D2" s="2"/>
      <c r="E2" s="2"/>
      <c r="F2" s="28" t="s">
        <v>27</v>
      </c>
      <c r="G2" s="3" t="s">
        <v>28</v>
      </c>
    </row>
    <row r="3" spans="1:9" x14ac:dyDescent="0.25">
      <c r="A3" s="1" t="s">
        <v>1</v>
      </c>
      <c r="B3" s="2"/>
      <c r="C3" s="2"/>
      <c r="D3" s="2"/>
      <c r="E3" s="2"/>
      <c r="F3" s="2">
        <v>0.01</v>
      </c>
      <c r="G3" s="3">
        <v>0.3</v>
      </c>
    </row>
    <row r="4" spans="1:9" ht="16.5" thickBot="1" x14ac:dyDescent="0.3">
      <c r="A4" s="2"/>
      <c r="B4" s="2"/>
      <c r="C4" s="2"/>
      <c r="D4" s="2"/>
      <c r="E4" s="2"/>
      <c r="F4" s="2"/>
    </row>
    <row r="5" spans="1:9" ht="16.5" thickBot="1" x14ac:dyDescent="0.3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  <c r="G5" s="21" t="s">
        <v>19</v>
      </c>
      <c r="H5" s="21" t="s">
        <v>24</v>
      </c>
      <c r="I5" s="21"/>
    </row>
    <row r="6" spans="1:9" x14ac:dyDescent="0.25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  <c r="G6" s="3">
        <f>E6*C6</f>
        <v>4770</v>
      </c>
      <c r="H6" s="3">
        <f>F6*C6</f>
        <v>4425</v>
      </c>
    </row>
    <row r="7" spans="1:9" x14ac:dyDescent="0.25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  <c r="G7" s="3">
        <f t="shared" ref="G7:G13" si="0">E7*C7</f>
        <v>3642</v>
      </c>
      <c r="H7" s="3">
        <f t="shared" ref="H7:H13" si="1">F7*C7</f>
        <v>3946.5</v>
      </c>
    </row>
    <row r="8" spans="1:9" x14ac:dyDescent="0.25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  <c r="G8" s="3">
        <f t="shared" si="0"/>
        <v>4875</v>
      </c>
      <c r="H8" s="3">
        <f t="shared" si="1"/>
        <v>5182.5</v>
      </c>
    </row>
    <row r="9" spans="1:9" x14ac:dyDescent="0.25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  <c r="G9" s="3">
        <f t="shared" si="0"/>
        <v>2124</v>
      </c>
      <c r="H9" s="3">
        <f t="shared" si="1"/>
        <v>2284.5</v>
      </c>
    </row>
    <row r="10" spans="1:9" x14ac:dyDescent="0.25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  <c r="G10" s="3">
        <f t="shared" si="0"/>
        <v>7648.5</v>
      </c>
      <c r="H10" s="3">
        <f t="shared" si="1"/>
        <v>9364.5</v>
      </c>
    </row>
    <row r="11" spans="1:9" x14ac:dyDescent="0.25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  <c r="G11" s="3">
        <f t="shared" si="0"/>
        <v>3625.5000000000005</v>
      </c>
      <c r="H11" s="3">
        <f t="shared" si="1"/>
        <v>4002</v>
      </c>
    </row>
    <row r="12" spans="1:9" x14ac:dyDescent="0.25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  <c r="G12" s="3">
        <f t="shared" si="0"/>
        <v>3550.5000000000005</v>
      </c>
      <c r="H12" s="3">
        <f t="shared" si="1"/>
        <v>3577.5</v>
      </c>
    </row>
    <row r="13" spans="1:9" ht="16.5" thickBot="1" x14ac:dyDescent="0.3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  <c r="G13" s="3">
        <f t="shared" si="0"/>
        <v>4315.5</v>
      </c>
      <c r="H13" s="3">
        <f t="shared" si="1"/>
        <v>4749</v>
      </c>
    </row>
    <row r="14" spans="1:9" x14ac:dyDescent="0.25">
      <c r="F14" s="3" t="s">
        <v>18</v>
      </c>
      <c r="G14" s="3">
        <f>SUM(G6:G13)</f>
        <v>34551</v>
      </c>
      <c r="H14" s="3">
        <f>SUM(H6:H13)</f>
        <v>37531.5</v>
      </c>
    </row>
    <row r="16" spans="1:9" x14ac:dyDescent="0.25">
      <c r="A16" s="3" t="s">
        <v>16</v>
      </c>
    </row>
    <row r="17" spans="1:12" ht="16.5" thickBot="1" x14ac:dyDescent="0.3"/>
    <row r="18" spans="1:12" ht="16.5" thickBot="1" x14ac:dyDescent="0.3">
      <c r="A18" s="19" t="s">
        <v>3</v>
      </c>
      <c r="B18" s="20" t="s">
        <v>17</v>
      </c>
      <c r="G18" s="3" t="s">
        <v>23</v>
      </c>
      <c r="H18" s="3" t="s">
        <v>26</v>
      </c>
      <c r="I18" s="3" t="s">
        <v>32</v>
      </c>
      <c r="J18" s="3" t="s">
        <v>27</v>
      </c>
      <c r="K18" s="3" t="s">
        <v>29</v>
      </c>
      <c r="L18" s="3" t="s">
        <v>30</v>
      </c>
    </row>
    <row r="19" spans="1:12" x14ac:dyDescent="0.25">
      <c r="A19" s="17" t="s">
        <v>8</v>
      </c>
      <c r="B19" s="26">
        <v>100</v>
      </c>
      <c r="C19" s="23" t="s">
        <v>20</v>
      </c>
      <c r="D19" s="22">
        <f>C6/2</f>
        <v>75</v>
      </c>
      <c r="E19" s="23" t="s">
        <v>21</v>
      </c>
      <c r="F19" s="22">
        <v>0</v>
      </c>
      <c r="G19" s="3">
        <f>C6-B19</f>
        <v>50</v>
      </c>
      <c r="H19" s="3">
        <f>E6*B19</f>
        <v>3180</v>
      </c>
      <c r="I19" s="3">
        <f>B19*D6</f>
        <v>1568</v>
      </c>
      <c r="J19" s="3">
        <f>$F$3*H19</f>
        <v>31.8</v>
      </c>
      <c r="K19" s="3">
        <f>(H19-I19)*$G$3</f>
        <v>483.59999999999997</v>
      </c>
      <c r="L19" s="3">
        <f>H19-J19-K19</f>
        <v>2664.6</v>
      </c>
    </row>
    <row r="20" spans="1:12" x14ac:dyDescent="0.25">
      <c r="A20" s="17" t="s">
        <v>9</v>
      </c>
      <c r="B20" s="26">
        <v>75</v>
      </c>
      <c r="C20" s="23" t="s">
        <v>20</v>
      </c>
      <c r="D20" s="22">
        <f t="shared" ref="D20:D26" si="2">C7/2</f>
        <v>75</v>
      </c>
      <c r="E20" s="23" t="s">
        <v>21</v>
      </c>
      <c r="F20" s="22">
        <v>0</v>
      </c>
      <c r="G20" s="3">
        <f>C7-B20</f>
        <v>75</v>
      </c>
      <c r="H20" s="3">
        <f>E7*B20</f>
        <v>1821</v>
      </c>
      <c r="I20" s="3">
        <f t="shared" ref="I20:I26" si="3">B20*D7</f>
        <v>1657.5</v>
      </c>
      <c r="J20" s="3">
        <f t="shared" ref="J20:J26" si="4">$F$3*H20</f>
        <v>18.21</v>
      </c>
      <c r="K20" s="3">
        <f t="shared" ref="K20:K26" si="5">(H20-I20)*$G$3</f>
        <v>49.05</v>
      </c>
      <c r="L20" s="3">
        <f t="shared" ref="L20:L26" si="6">H20-J20-K20</f>
        <v>1753.74</v>
      </c>
    </row>
    <row r="21" spans="1:12" x14ac:dyDescent="0.25">
      <c r="A21" s="17" t="s">
        <v>10</v>
      </c>
      <c r="B21" s="26">
        <v>75</v>
      </c>
      <c r="C21" s="23" t="s">
        <v>20</v>
      </c>
      <c r="D21" s="22">
        <f t="shared" si="2"/>
        <v>75</v>
      </c>
      <c r="E21" s="23" t="s">
        <v>21</v>
      </c>
      <c r="F21" s="22">
        <v>0</v>
      </c>
      <c r="G21" s="3">
        <f>C8-B21</f>
        <v>75</v>
      </c>
      <c r="H21" s="3">
        <f>E8*B21</f>
        <v>2437.5</v>
      </c>
      <c r="I21" s="3">
        <f t="shared" si="3"/>
        <v>2279.25</v>
      </c>
      <c r="J21" s="3">
        <f t="shared" si="4"/>
        <v>24.375</v>
      </c>
      <c r="K21" s="3">
        <f t="shared" si="5"/>
        <v>47.475000000000001</v>
      </c>
      <c r="L21" s="3">
        <f t="shared" si="6"/>
        <v>2365.65</v>
      </c>
    </row>
    <row r="22" spans="1:12" x14ac:dyDescent="0.25">
      <c r="A22" s="17" t="s">
        <v>11</v>
      </c>
      <c r="B22" s="26">
        <v>0</v>
      </c>
      <c r="C22" s="23" t="s">
        <v>20</v>
      </c>
      <c r="D22" s="22">
        <f t="shared" si="2"/>
        <v>75</v>
      </c>
      <c r="E22" s="23" t="s">
        <v>21</v>
      </c>
      <c r="F22" s="22">
        <v>0</v>
      </c>
      <c r="G22" s="3">
        <f>C9-B22</f>
        <v>150</v>
      </c>
      <c r="H22" s="3">
        <f>E9*B22</f>
        <v>0</v>
      </c>
      <c r="I22" s="3">
        <f t="shared" si="3"/>
        <v>0</v>
      </c>
      <c r="J22" s="3">
        <f t="shared" si="4"/>
        <v>0</v>
      </c>
      <c r="K22" s="3">
        <f t="shared" si="5"/>
        <v>0</v>
      </c>
      <c r="L22" s="3">
        <f t="shared" si="6"/>
        <v>0</v>
      </c>
    </row>
    <row r="23" spans="1:12" x14ac:dyDescent="0.25">
      <c r="A23" s="17" t="s">
        <v>12</v>
      </c>
      <c r="B23" s="26">
        <v>0</v>
      </c>
      <c r="C23" s="23" t="s">
        <v>20</v>
      </c>
      <c r="D23" s="22">
        <f t="shared" si="2"/>
        <v>75</v>
      </c>
      <c r="E23" s="23" t="s">
        <v>21</v>
      </c>
      <c r="F23" s="22">
        <v>0</v>
      </c>
      <c r="G23" s="3">
        <f>C10-B23</f>
        <v>150</v>
      </c>
      <c r="H23" s="3">
        <f>E10*B23</f>
        <v>0</v>
      </c>
      <c r="I23" s="3">
        <f t="shared" si="3"/>
        <v>0</v>
      </c>
      <c r="J23" s="3">
        <f t="shared" si="4"/>
        <v>0</v>
      </c>
      <c r="K23" s="3">
        <f t="shared" si="5"/>
        <v>0</v>
      </c>
      <c r="L23" s="3">
        <f t="shared" si="6"/>
        <v>0</v>
      </c>
    </row>
    <row r="24" spans="1:12" x14ac:dyDescent="0.25">
      <c r="A24" s="17" t="s">
        <v>13</v>
      </c>
      <c r="B24" s="26">
        <v>0</v>
      </c>
      <c r="C24" s="23" t="s">
        <v>20</v>
      </c>
      <c r="D24" s="22">
        <f t="shared" si="2"/>
        <v>75</v>
      </c>
      <c r="E24" s="23" t="s">
        <v>21</v>
      </c>
      <c r="F24" s="22">
        <v>0</v>
      </c>
      <c r="G24" s="3">
        <f>C11-B24</f>
        <v>150</v>
      </c>
      <c r="H24" s="3">
        <f>E11*B24</f>
        <v>0</v>
      </c>
      <c r="I24" s="3">
        <f t="shared" si="3"/>
        <v>0</v>
      </c>
      <c r="J24" s="3">
        <f t="shared" si="4"/>
        <v>0</v>
      </c>
      <c r="K24" s="3">
        <f t="shared" si="5"/>
        <v>0</v>
      </c>
      <c r="L24" s="3">
        <f t="shared" si="6"/>
        <v>0</v>
      </c>
    </row>
    <row r="25" spans="1:12" x14ac:dyDescent="0.25">
      <c r="A25" s="17" t="s">
        <v>14</v>
      </c>
      <c r="B25" s="26">
        <v>75</v>
      </c>
      <c r="C25" s="23" t="s">
        <v>20</v>
      </c>
      <c r="D25" s="22">
        <f t="shared" si="2"/>
        <v>75</v>
      </c>
      <c r="E25" s="23" t="s">
        <v>21</v>
      </c>
      <c r="F25" s="22">
        <v>0</v>
      </c>
      <c r="G25" s="3">
        <f>C12-B25</f>
        <v>75</v>
      </c>
      <c r="H25" s="3">
        <f>E12*B25</f>
        <v>1775.2500000000002</v>
      </c>
      <c r="I25" s="3">
        <f t="shared" si="3"/>
        <v>1690.5</v>
      </c>
      <c r="J25" s="3">
        <f t="shared" si="4"/>
        <v>17.752500000000001</v>
      </c>
      <c r="K25" s="3">
        <f t="shared" si="5"/>
        <v>25.425000000000068</v>
      </c>
      <c r="L25" s="3">
        <f t="shared" si="6"/>
        <v>1732.0725000000002</v>
      </c>
    </row>
    <row r="26" spans="1:12" ht="16.5" thickBot="1" x14ac:dyDescent="0.3">
      <c r="A26" s="18" t="s">
        <v>15</v>
      </c>
      <c r="B26" s="27">
        <v>54.350115187541391</v>
      </c>
      <c r="C26" s="23" t="s">
        <v>20</v>
      </c>
      <c r="D26" s="22">
        <f t="shared" si="2"/>
        <v>75</v>
      </c>
      <c r="E26" s="23" t="s">
        <v>21</v>
      </c>
      <c r="F26" s="22">
        <v>0</v>
      </c>
      <c r="G26" s="3">
        <f>C13-B26</f>
        <v>95.649884812458609</v>
      </c>
      <c r="H26" s="3">
        <f>E13*B26</f>
        <v>1563.6528139455659</v>
      </c>
      <c r="I26" s="3">
        <f t="shared" si="3"/>
        <v>1350.0568612585282</v>
      </c>
      <c r="J26" s="3">
        <f t="shared" si="4"/>
        <v>15.63652813945566</v>
      </c>
      <c r="K26" s="3">
        <f t="shared" si="5"/>
        <v>64.078785806111298</v>
      </c>
      <c r="L26" s="3">
        <f t="shared" si="6"/>
        <v>1483.9374999999991</v>
      </c>
    </row>
    <row r="29" spans="1:12" x14ac:dyDescent="0.25">
      <c r="A29" s="24" t="s">
        <v>22</v>
      </c>
    </row>
    <row r="31" spans="1:12" x14ac:dyDescent="0.25">
      <c r="A31" s="25">
        <f>SUMPRODUCT(F6:F13,G19:G26)</f>
        <v>26507.52535316244</v>
      </c>
    </row>
    <row r="33" spans="1:3" x14ac:dyDescent="0.25">
      <c r="A33" s="3" t="s">
        <v>25</v>
      </c>
    </row>
    <row r="34" spans="1:3" x14ac:dyDescent="0.25">
      <c r="A34" s="3">
        <f>SUM(L19:L26)</f>
        <v>10000</v>
      </c>
      <c r="B34" s="23" t="s">
        <v>31</v>
      </c>
      <c r="C34" s="22">
        <v>10000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Pravin Kunhiraman</cp:lastModifiedBy>
  <dcterms:created xsi:type="dcterms:W3CDTF">2014-01-19T04:00:32Z</dcterms:created>
  <dcterms:modified xsi:type="dcterms:W3CDTF">2019-04-14T21:32:30Z</dcterms:modified>
</cp:coreProperties>
</file>