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IT Analytics Edge\Week 8\"/>
    </mc:Choice>
  </mc:AlternateContent>
  <xr:revisionPtr revIDLastSave="0" documentId="13_ncr:1_{E122090D-D0A6-425C-8C40-14373457AC9B}" xr6:coauthVersionLast="43" xr6:coauthVersionMax="43" xr10:uidLastSave="{00000000-0000-0000-0000-000000000000}"/>
  <bookViews>
    <workbookView xWindow="-120" yWindow="-120" windowWidth="29040" windowHeight="15840" activeTab="4" xr2:uid="{8526229B-F73D-4491-B597-7B7DDB785769}"/>
  </bookViews>
  <sheets>
    <sheet name="Answer Report 1" sheetId="2" r:id="rId1"/>
    <sheet name="Answer Report 2" sheetId="3" r:id="rId2"/>
    <sheet name="Sensitivity Report 1" sheetId="4" r:id="rId3"/>
    <sheet name="Limits Report 1" sheetId="5" r:id="rId4"/>
    <sheet name="Sheet1" sheetId="1" r:id="rId5"/>
  </sheets>
  <definedNames>
    <definedName name="solver_adj" localSheetId="4" hidden="1">Sheet1!$B$31:$D$33</definedName>
    <definedName name="solver_cvg" localSheetId="4" hidden="1">0.0001</definedName>
    <definedName name="solver_drv" localSheetId="4" hidden="1">1</definedName>
    <definedName name="solver_eng" localSheetId="0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Sheet1!$A$44:$A$46</definedName>
    <definedName name="solver_lhs2" localSheetId="4" hidden="1">Sheet1!$B$37:$B$40</definedName>
    <definedName name="solver_lhs3" localSheetId="4" hidden="1">Sheet1!$H$2:$H$4</definedName>
    <definedName name="solver_lhs4" localSheetId="4" hidden="1">Sheet1!$K$2:$K$4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4" hidden="1">2147483647</definedName>
    <definedName name="solver_num" localSheetId="0" hidden="1">0</definedName>
    <definedName name="solver_num" localSheetId="4" hidden="1">4</definedName>
    <definedName name="solver_nwt" localSheetId="4" hidden="1">1</definedName>
    <definedName name="solver_opt" localSheetId="0" hidden="1">'Answer Report 1'!$A$1</definedName>
    <definedName name="solver_opt" localSheetId="4" hidden="1">Sheet1!$B$23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el3" localSheetId="4" hidden="1">3</definedName>
    <definedName name="solver_rel4" localSheetId="4" hidden="1">1</definedName>
    <definedName name="solver_rhs1" localSheetId="4" hidden="1">Sheet1!$C$44:$C$46</definedName>
    <definedName name="solver_rhs2" localSheetId="4" hidden="1">Sheet1!$D$37:$D$40</definedName>
    <definedName name="solver_rhs3" localSheetId="4" hidden="1">Sheet1!$J$2:$J$4</definedName>
    <definedName name="solver_rhs4" localSheetId="4" hidden="1">Sheet1!$M$2:$M$4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0" hidden="1">1</definedName>
    <definedName name="solver_typ" localSheetId="4" hidden="1">1</definedName>
    <definedName name="solver_val" localSheetId="0" hidden="1">0</definedName>
    <definedName name="solver_val" localSheetId="4" hidden="1">0</definedName>
    <definedName name="solver_ver" localSheetId="0" hidden="1">3</definedName>
    <definedName name="solver_ver" localSheetId="4" hidden="1">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A46" i="1"/>
  <c r="B28" i="1"/>
  <c r="A45" i="1"/>
  <c r="B27" i="1"/>
  <c r="A44" i="1"/>
  <c r="F31" i="1"/>
  <c r="B37" i="1"/>
  <c r="F32" i="1"/>
  <c r="B38" i="1"/>
  <c r="F33" i="1"/>
  <c r="B39" i="1"/>
  <c r="B40" i="1"/>
  <c r="E23" i="1"/>
  <c r="M4" i="1"/>
  <c r="M3" i="1"/>
  <c r="K4" i="1"/>
  <c r="K3" i="1"/>
  <c r="M2" i="1"/>
  <c r="K2" i="1"/>
  <c r="H4" i="1"/>
  <c r="J4" i="1"/>
  <c r="J3" i="1"/>
  <c r="J2" i="1"/>
  <c r="H3" i="1"/>
  <c r="H2" i="1"/>
  <c r="D23" i="1"/>
  <c r="B23" i="1"/>
</calcChain>
</file>

<file path=xl/sharedStrings.xml><?xml version="1.0" encoding="utf-8"?>
<sst xmlns="http://schemas.openxmlformats.org/spreadsheetml/2006/main" count="395" uniqueCount="141">
  <si>
    <t>Product</t>
  </si>
  <si>
    <t>Super gasoline</t>
  </si>
  <si>
    <t>Regular gasoline</t>
  </si>
  <si>
    <t>Diesel fuel</t>
  </si>
  <si>
    <t>Sales Price</t>
  </si>
  <si>
    <t>Super Gasoline</t>
  </si>
  <si>
    <t>Regular Gasoline</t>
  </si>
  <si>
    <t>Diesel Fuel</t>
  </si>
  <si>
    <t>Oil</t>
  </si>
  <si>
    <t>Purchase Price</t>
  </si>
  <si>
    <t>Crude 1</t>
  </si>
  <si>
    <t>Crude 2</t>
  </si>
  <si>
    <t>Crude 3</t>
  </si>
  <si>
    <t>Product or Oil</t>
  </si>
  <si>
    <t>Octane Rating</t>
  </si>
  <si>
    <t>Iron Content</t>
  </si>
  <si>
    <t>at least 10</t>
  </si>
  <si>
    <t>no more than 1</t>
  </si>
  <si>
    <t>at least 8</t>
  </si>
  <si>
    <t>no more than 2</t>
  </si>
  <si>
    <t>at least 6</t>
  </si>
  <si>
    <t>Objective</t>
  </si>
  <si>
    <t>Profit</t>
  </si>
  <si>
    <t>Constraints (quantity)</t>
  </si>
  <si>
    <t>&lt;=</t>
  </si>
  <si>
    <t>Sum of all crudes</t>
  </si>
  <si>
    <t>Seling price</t>
  </si>
  <si>
    <t>Purchasing price</t>
  </si>
  <si>
    <t>&gt;=</t>
  </si>
  <si>
    <t>Diesel</t>
  </si>
  <si>
    <t>Octane</t>
  </si>
  <si>
    <t>Iron</t>
  </si>
  <si>
    <t>Super gas</t>
  </si>
  <si>
    <t>Regular gas</t>
  </si>
  <si>
    <t>Total crude quantity</t>
  </si>
  <si>
    <t>Gas and diesel amount produced</t>
  </si>
  <si>
    <t>Decision variables (Crude purchased)</t>
  </si>
  <si>
    <t>Microsoft Excel 16.0 Answer Report</t>
  </si>
  <si>
    <t>Worksheet: [gasoline blending.xlsx]Sheet1</t>
  </si>
  <si>
    <t>Report Created: 19-Apr-19 7:32:04 PM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</si>
  <si>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</si>
  <si>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</si>
  <si>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</si>
  <si>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</si>
  <si>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9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</si>
  <si>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</si>
  <si>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</si>
  <si>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</si>
  <si>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</si>
  <si>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</si>
  <si>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</si>
  <si>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</si>
  <si>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</si>
  <si>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</si>
  <si>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</si>
  <si>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</si>
  <si>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</si>
  <si>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</si>
  <si>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</si>
  <si>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</si>
  <si>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$B$23</t>
  </si>
  <si>
    <t>Profit Purchase Price</t>
  </si>
  <si>
    <t>$B$31</t>
  </si>
  <si>
    <t>Crude 1 Super gas</t>
  </si>
  <si>
    <t>Contin</t>
  </si>
  <si>
    <t>$C$31</t>
  </si>
  <si>
    <t>Crude 1 Regular gas</t>
  </si>
  <si>
    <t>$D$31</t>
  </si>
  <si>
    <t>Crude 1 Diesel</t>
  </si>
  <si>
    <t>$B$32</t>
  </si>
  <si>
    <t>Crude 2 Super gas</t>
  </si>
  <si>
    <t>$C$32</t>
  </si>
  <si>
    <t>Crude 2 Regular gas</t>
  </si>
  <si>
    <t>$D$32</t>
  </si>
  <si>
    <t>Crude 2 Diesel</t>
  </si>
  <si>
    <t>$B$33</t>
  </si>
  <si>
    <t>Crude 3 Super gas</t>
  </si>
  <si>
    <t>$C$33</t>
  </si>
  <si>
    <t>Crude 3 Regular gas</t>
  </si>
  <si>
    <t>$D$33</t>
  </si>
  <si>
    <t>Crude 3 Diesel</t>
  </si>
  <si>
    <t>$B$37</t>
  </si>
  <si>
    <t>$B$37&lt;=$D$37</t>
  </si>
  <si>
    <t>Binding</t>
  </si>
  <si>
    <t>$B$38</t>
  </si>
  <si>
    <t>$B$38&lt;=$D$38</t>
  </si>
  <si>
    <t>$B$39</t>
  </si>
  <si>
    <t>$B$39&lt;=$D$39</t>
  </si>
  <si>
    <t>Not Binding</t>
  </si>
  <si>
    <t>$B$40</t>
  </si>
  <si>
    <t>Sum of all crudes Super gas</t>
  </si>
  <si>
    <t>$B$40&lt;=$D$40</t>
  </si>
  <si>
    <t>$H$2</t>
  </si>
  <si>
    <t>no more than 1 Octane</t>
  </si>
  <si>
    <t>$H$2&gt;=$J$2</t>
  </si>
  <si>
    <t>$H$3</t>
  </si>
  <si>
    <t>no more than 2 Octane</t>
  </si>
  <si>
    <t>$H$3&gt;=$J$3</t>
  </si>
  <si>
    <t>$H$4</t>
  </si>
  <si>
    <t>$H$4&gt;=$J$4</t>
  </si>
  <si>
    <t>$K$2</t>
  </si>
  <si>
    <t>&gt;= Iron</t>
  </si>
  <si>
    <t>$K$2&lt;=$M$2</t>
  </si>
  <si>
    <t>$K$3</t>
  </si>
  <si>
    <t>$K$3&lt;=$M$3</t>
  </si>
  <si>
    <t>$K$4</t>
  </si>
  <si>
    <t>$K$4&lt;=$M$4</t>
  </si>
  <si>
    <t>Constraint (Demand)</t>
  </si>
  <si>
    <t>Report Created: 19-Apr-19 7:37:19 PM</t>
  </si>
  <si>
    <t>Iterations: 10 Subproblems: 0</t>
  </si>
  <si>
    <t>$A$44</t>
  </si>
  <si>
    <t>$A$44&lt;=$C$44</t>
  </si>
  <si>
    <t>$A$45</t>
  </si>
  <si>
    <t>$A$45&lt;=$C$45</t>
  </si>
  <si>
    <t>$A$46</t>
  </si>
  <si>
    <t>$A$46&lt;=$C$46</t>
  </si>
  <si>
    <t>$B$31:$D$33</t>
  </si>
  <si>
    <t>$A$44:$A$46 &lt;= $C$44:$C$46</t>
  </si>
  <si>
    <t>$B$37:$B$40 &lt;= $D$37:$D$40</t>
  </si>
  <si>
    <t>$H$2:$H$4 &gt;= $J$2:$J$4</t>
  </si>
  <si>
    <t>$K$2:$K$4 &lt;= $M$2:$M$4</t>
  </si>
  <si>
    <t>Microsoft Excel 16.0 Sensitivity Report</t>
  </si>
  <si>
    <t>Report Created: 19-Apr-19 7:37:20 PM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</si>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</sst>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b/>
      <sz val="11"/>
      <color indexed="18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medium">
        <color rgb="FFC8C8C8"/>
      </bottom>
      <diagonal/>
    </border>
    <border>
      <left style="thin">
        <color rgb="FF000000"/>
      </left>
      <right style="medium">
        <color rgb="FFC8C8C8"/>
      </right>
      <top style="thin">
        <color rgb="FF000000"/>
      </top>
      <bottom style="medium">
        <color rgb="FFC8C8C8"/>
      </bottom>
      <diagonal/>
    </border>
    <border>
      <left style="medium">
        <color rgb="FFC8C8C8"/>
      </left>
      <right style="thin">
        <color rgb="FF000000"/>
      </right>
      <top style="thin">
        <color rgb="FF000000"/>
      </top>
      <bottom style="medium">
        <color rgb="FFC8C8C8"/>
      </bottom>
      <diagonal/>
    </border>
    <border>
      <left style="thin">
        <color rgb="FF000000"/>
      </left>
      <right style="medium">
        <color rgb="FFC8C8C8"/>
      </right>
      <top style="medium">
        <color rgb="FFC8C8C8"/>
      </top>
      <bottom style="medium">
        <color rgb="FFC8C8C8"/>
      </bottom>
      <diagonal/>
    </border>
    <border>
      <left style="medium">
        <color rgb="FFC8C8C8"/>
      </left>
      <right style="thin">
        <color rgb="FF000000"/>
      </right>
      <top style="medium">
        <color rgb="FFC8C8C8"/>
      </top>
      <bottom style="medium">
        <color rgb="FFC8C8C8"/>
      </bottom>
      <diagonal/>
    </border>
    <border>
      <left style="thin">
        <color rgb="FF000000"/>
      </left>
      <right style="medium">
        <color rgb="FFC8C8C8"/>
      </right>
      <top style="medium">
        <color rgb="FFC8C8C8"/>
      </top>
      <bottom style="thin">
        <color rgb="FF000000"/>
      </bottom>
      <diagonal/>
    </border>
    <border>
      <left style="medium">
        <color rgb="FFC8C8C8"/>
      </left>
      <right style="thin">
        <color rgb="FF000000"/>
      </right>
      <top style="medium">
        <color rgb="FFC8C8C8"/>
      </top>
      <bottom style="thin">
        <color rgb="FF000000"/>
      </bottom>
      <diagonal/>
    </border>
    <border>
      <left style="medium">
        <color rgb="FFC8C8C8"/>
      </left>
      <right style="medium">
        <color rgb="FFC8C8C8"/>
      </right>
      <top style="thin">
        <color rgb="FF000000"/>
      </top>
      <bottom style="medium">
        <color rgb="FFC8C8C8"/>
      </bottom>
      <diagonal/>
    </border>
    <border>
      <left style="medium">
        <color rgb="FFC8C8C8"/>
      </left>
      <right style="medium">
        <color rgb="FFC8C8C8"/>
      </right>
      <top style="medium">
        <color rgb="FFC8C8C8"/>
      </top>
      <bottom style="thin">
        <color rgb="FF00000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4" fillId="2" borderId="1" xfId="0" applyFont="1" applyFill="1" applyBorder="1" applyAlignment="1">
      <alignment vertical="top" wrapText="1" inden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top" wrapText="1" indent="1"/>
    </xf>
    <xf numFmtId="0" fontId="4" fillId="2" borderId="6" xfId="0" applyFont="1" applyFill="1" applyBorder="1" applyAlignment="1">
      <alignment vertical="top" wrapText="1" indent="1"/>
    </xf>
    <xf numFmtId="0" fontId="3" fillId="3" borderId="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top" wrapText="1" indent="1"/>
    </xf>
    <xf numFmtId="0" fontId="4" fillId="2" borderId="9" xfId="0" applyFont="1" applyFill="1" applyBorder="1" applyAlignment="1">
      <alignment vertical="top" wrapText="1" indent="1"/>
    </xf>
    <xf numFmtId="0" fontId="4" fillId="2" borderId="7" xfId="0" applyFont="1" applyFill="1" applyBorder="1" applyAlignment="1">
      <alignment vertical="top" wrapText="1" indent="1"/>
    </xf>
    <xf numFmtId="0" fontId="4" fillId="2" borderId="0" xfId="0" applyFont="1" applyFill="1" applyBorder="1" applyAlignment="1">
      <alignment vertical="top" wrapText="1" indent="1"/>
    </xf>
    <xf numFmtId="0" fontId="3" fillId="2" borderId="0" xfId="0" applyFont="1" applyFill="1" applyBorder="1" applyAlignment="1">
      <alignment vertical="top" wrapText="1" indent="1"/>
    </xf>
    <xf numFmtId="44" fontId="4" fillId="2" borderId="5" xfId="1" applyFont="1" applyFill="1" applyBorder="1" applyAlignment="1">
      <alignment vertical="top" wrapText="1" indent="1"/>
    </xf>
    <xf numFmtId="44" fontId="4" fillId="2" borderId="7" xfId="1" applyFont="1" applyFill="1" applyBorder="1" applyAlignment="1">
      <alignment vertical="top" wrapText="1" indent="1"/>
    </xf>
    <xf numFmtId="44" fontId="0" fillId="0" borderId="0" xfId="0" applyNumberFormat="1"/>
    <xf numFmtId="44" fontId="0" fillId="0" borderId="0" xfId="1" applyFont="1"/>
    <xf numFmtId="0" fontId="3" fillId="3" borderId="0" xfId="0" applyFont="1" applyFill="1" applyBorder="1" applyAlignment="1">
      <alignment horizontal="center" vertical="center" wrapText="1"/>
    </xf>
    <xf numFmtId="0" fontId="0" fillId="4" borderId="0" xfId="0" applyFill="1"/>
    <xf numFmtId="0" fontId="0" fillId="0" borderId="0" xfId="0" applyFill="1"/>
    <xf numFmtId="44" fontId="0" fillId="5" borderId="0" xfId="0" applyNumberFormat="1" applyFill="1"/>
    <xf numFmtId="0" fontId="0" fillId="0" borderId="13" xfId="0" applyFill="1" applyBorder="1" applyAlignment="1"/>
    <xf numFmtId="0" fontId="5" fillId="0" borderId="1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4" xfId="0" applyFill="1" applyBorder="1" applyAlignment="1"/>
    <xf numFmtId="44" fontId="0" fillId="0" borderId="13" xfId="0" applyNumberFormat="1" applyFill="1" applyBorder="1" applyAlignment="1"/>
    <xf numFmtId="0" fontId="0" fillId="0" borderId="14" xfId="0" applyNumberFormat="1" applyFill="1" applyBorder="1" applyAlignment="1"/>
    <xf numFmtId="0" fontId="0" fillId="0" borderId="13" xfId="0" applyNumberFormat="1" applyFill="1" applyBorder="1" applyAlignment="1"/>
    <xf numFmtId="0" fontId="0" fillId="0" borderId="0" xfId="0" applyNumberFormat="1" applyFill="1" applyBorder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4306-E0D8-4F37-916C-6FCA3AD7560C}">
  <dimension ref="A1:G43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25.2851562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37</v>
      </c>
    </row>
    <row r="2" spans="1:5" x14ac:dyDescent="0.25">
      <c r="A2" s="1" t="s">
        <v>38</v>
      </c>
    </row>
    <row r="3" spans="1:5" x14ac:dyDescent="0.25">
      <c r="A3" s="1" t="s">
        <v>39</v>
      </c>
    </row>
    <row r="4" spans="1:5" x14ac:dyDescent="0.25">
      <c r="A4" s="1" t="s">
        <v>40</v>
      </c>
    </row>
    <row r="5" spans="1:5" x14ac:dyDescent="0.25">
      <c r="A5" s="1" t="s">
        <v>41</v>
      </c>
    </row>
    <row r="6" spans="1:5" x14ac:dyDescent="0.25">
      <c r="A6" s="1"/>
      <c r="B6" t="s">
        <v>42</v>
      </c>
    </row>
    <row r="7" spans="1:5" x14ac:dyDescent="0.25">
      <c r="A7" s="1"/>
      <c r="B7" t="s">
        <v>43</v>
      </c>
    </row>
    <row r="8" spans="1:5" x14ac:dyDescent="0.25">
      <c r="A8" s="1"/>
      <c r="B8" t="s">
        <v>44</v>
      </c>
    </row>
    <row r="9" spans="1:5" x14ac:dyDescent="0.25">
      <c r="A9" s="1" t="s">
        <v>45</v>
      </c>
    </row>
    <row r="10" spans="1:5" x14ac:dyDescent="0.25">
      <c r="B10" t="s">
        <v>46</v>
      </c>
    </row>
    <row r="11" spans="1:5" x14ac:dyDescent="0.25">
      <c r="B11" t="s">
        <v>47</v>
      </c>
    </row>
    <row r="14" spans="1:5" ht="15.75" thickBot="1" x14ac:dyDescent="0.3">
      <c r="A14" t="s">
        <v>48</v>
      </c>
    </row>
    <row r="15" spans="1:5" ht="15.75" thickBot="1" x14ac:dyDescent="0.3">
      <c r="B15" s="22" t="s">
        <v>49</v>
      </c>
      <c r="C15" s="22" t="s">
        <v>50</v>
      </c>
      <c r="D15" s="22" t="s">
        <v>51</v>
      </c>
      <c r="E15" s="22" t="s">
        <v>52</v>
      </c>
    </row>
    <row r="16" spans="1:5" ht="15.75" thickBot="1" x14ac:dyDescent="0.3">
      <c r="B16" s="21" t="s">
        <v>60</v>
      </c>
      <c r="C16" s="21" t="s">
        <v>61</v>
      </c>
      <c r="D16" s="25">
        <v>5350</v>
      </c>
      <c r="E16" s="25">
        <v>375000</v>
      </c>
    </row>
    <row r="19" spans="1:6" ht="15.75" thickBot="1" x14ac:dyDescent="0.3">
      <c r="A19" t="s">
        <v>53</v>
      </c>
    </row>
    <row r="20" spans="1:6" ht="15.75" thickBot="1" x14ac:dyDescent="0.3">
      <c r="B20" s="22" t="s">
        <v>49</v>
      </c>
      <c r="C20" s="22" t="s">
        <v>50</v>
      </c>
      <c r="D20" s="22" t="s">
        <v>51</v>
      </c>
      <c r="E20" s="22" t="s">
        <v>52</v>
      </c>
      <c r="F20" s="22" t="s">
        <v>54</v>
      </c>
    </row>
    <row r="21" spans="1:6" x14ac:dyDescent="0.25">
      <c r="B21" s="24" t="s">
        <v>62</v>
      </c>
      <c r="C21" s="24" t="s">
        <v>63</v>
      </c>
      <c r="D21" s="26">
        <v>70</v>
      </c>
      <c r="E21" s="26">
        <v>2666.666666666667</v>
      </c>
      <c r="F21" s="24" t="s">
        <v>64</v>
      </c>
    </row>
    <row r="22" spans="1:6" x14ac:dyDescent="0.25">
      <c r="B22" s="24" t="s">
        <v>65</v>
      </c>
      <c r="C22" s="24" t="s">
        <v>66</v>
      </c>
      <c r="D22" s="26">
        <v>20</v>
      </c>
      <c r="E22" s="26">
        <v>2333.333333333333</v>
      </c>
      <c r="F22" s="24" t="s">
        <v>64</v>
      </c>
    </row>
    <row r="23" spans="1:6" x14ac:dyDescent="0.25">
      <c r="B23" s="24" t="s">
        <v>67</v>
      </c>
      <c r="C23" s="24" t="s">
        <v>68</v>
      </c>
      <c r="D23" s="26">
        <v>30</v>
      </c>
      <c r="E23" s="26">
        <v>0</v>
      </c>
      <c r="F23" s="24" t="s">
        <v>64</v>
      </c>
    </row>
    <row r="24" spans="1:6" x14ac:dyDescent="0.25">
      <c r="B24" s="24" t="s">
        <v>69</v>
      </c>
      <c r="C24" s="24" t="s">
        <v>70</v>
      </c>
      <c r="D24" s="26">
        <v>30</v>
      </c>
      <c r="E24" s="26">
        <v>333.33333333333348</v>
      </c>
      <c r="F24" s="24" t="s">
        <v>64</v>
      </c>
    </row>
    <row r="25" spans="1:6" x14ac:dyDescent="0.25">
      <c r="B25" s="24" t="s">
        <v>71</v>
      </c>
      <c r="C25" s="24" t="s">
        <v>72</v>
      </c>
      <c r="D25" s="26">
        <v>30</v>
      </c>
      <c r="E25" s="26">
        <v>4666.6666666666661</v>
      </c>
      <c r="F25" s="24" t="s">
        <v>64</v>
      </c>
    </row>
    <row r="26" spans="1:6" x14ac:dyDescent="0.25">
      <c r="B26" s="24" t="s">
        <v>73</v>
      </c>
      <c r="C26" s="24" t="s">
        <v>74</v>
      </c>
      <c r="D26" s="26">
        <v>20</v>
      </c>
      <c r="E26" s="26">
        <v>0</v>
      </c>
      <c r="F26" s="24" t="s">
        <v>64</v>
      </c>
    </row>
    <row r="27" spans="1:6" x14ac:dyDescent="0.25">
      <c r="B27" s="24" t="s">
        <v>75</v>
      </c>
      <c r="C27" s="24" t="s">
        <v>76</v>
      </c>
      <c r="D27" s="26">
        <v>10</v>
      </c>
      <c r="E27" s="26">
        <v>500</v>
      </c>
      <c r="F27" s="24" t="s">
        <v>64</v>
      </c>
    </row>
    <row r="28" spans="1:6" x14ac:dyDescent="0.25">
      <c r="B28" s="24" t="s">
        <v>77</v>
      </c>
      <c r="C28" s="24" t="s">
        <v>78</v>
      </c>
      <c r="D28" s="26">
        <v>10</v>
      </c>
      <c r="E28" s="26">
        <v>3500</v>
      </c>
      <c r="F28" s="24" t="s">
        <v>64</v>
      </c>
    </row>
    <row r="29" spans="1:6" ht="15.75" thickBot="1" x14ac:dyDescent="0.3">
      <c r="B29" s="21" t="s">
        <v>79</v>
      </c>
      <c r="C29" s="21" t="s">
        <v>80</v>
      </c>
      <c r="D29" s="27">
        <v>10</v>
      </c>
      <c r="E29" s="27">
        <v>0</v>
      </c>
      <c r="F29" s="21" t="s">
        <v>64</v>
      </c>
    </row>
    <row r="32" spans="1:6" ht="15.75" thickBot="1" x14ac:dyDescent="0.3">
      <c r="A32" t="s">
        <v>55</v>
      </c>
    </row>
    <row r="33" spans="2:7" ht="15.75" thickBot="1" x14ac:dyDescent="0.3">
      <c r="B33" s="22" t="s">
        <v>49</v>
      </c>
      <c r="C33" s="22" t="s">
        <v>50</v>
      </c>
      <c r="D33" s="22" t="s">
        <v>56</v>
      </c>
      <c r="E33" s="22" t="s">
        <v>57</v>
      </c>
      <c r="F33" s="22" t="s">
        <v>58</v>
      </c>
      <c r="G33" s="22" t="s">
        <v>59</v>
      </c>
    </row>
    <row r="34" spans="2:7" x14ac:dyDescent="0.25">
      <c r="B34" s="24" t="s">
        <v>81</v>
      </c>
      <c r="C34" s="24" t="s">
        <v>63</v>
      </c>
      <c r="D34" s="26">
        <v>5000</v>
      </c>
      <c r="E34" s="24" t="s">
        <v>82</v>
      </c>
      <c r="F34" s="24" t="s">
        <v>83</v>
      </c>
      <c r="G34" s="24">
        <v>0</v>
      </c>
    </row>
    <row r="35" spans="2:7" x14ac:dyDescent="0.25">
      <c r="B35" s="24" t="s">
        <v>84</v>
      </c>
      <c r="C35" s="24" t="s">
        <v>70</v>
      </c>
      <c r="D35" s="26">
        <v>5000</v>
      </c>
      <c r="E35" s="24" t="s">
        <v>85</v>
      </c>
      <c r="F35" s="24" t="s">
        <v>83</v>
      </c>
      <c r="G35" s="24">
        <v>0</v>
      </c>
    </row>
    <row r="36" spans="2:7" x14ac:dyDescent="0.25">
      <c r="B36" s="24" t="s">
        <v>86</v>
      </c>
      <c r="C36" s="24" t="s">
        <v>76</v>
      </c>
      <c r="D36" s="26">
        <v>4000</v>
      </c>
      <c r="E36" s="24" t="s">
        <v>87</v>
      </c>
      <c r="F36" s="24" t="s">
        <v>88</v>
      </c>
      <c r="G36" s="24">
        <v>1000</v>
      </c>
    </row>
    <row r="37" spans="2:7" x14ac:dyDescent="0.25">
      <c r="B37" s="24" t="s">
        <v>89</v>
      </c>
      <c r="C37" s="24" t="s">
        <v>90</v>
      </c>
      <c r="D37" s="26">
        <v>14000</v>
      </c>
      <c r="E37" s="24" t="s">
        <v>91</v>
      </c>
      <c r="F37" s="24" t="s">
        <v>83</v>
      </c>
      <c r="G37" s="24">
        <v>0</v>
      </c>
    </row>
    <row r="38" spans="2:7" x14ac:dyDescent="0.25">
      <c r="B38" s="24" t="s">
        <v>92</v>
      </c>
      <c r="C38" s="24" t="s">
        <v>93</v>
      </c>
      <c r="D38" s="26">
        <v>38000.000000000007</v>
      </c>
      <c r="E38" s="24" t="s">
        <v>94</v>
      </c>
      <c r="F38" s="24" t="s">
        <v>88</v>
      </c>
      <c r="G38" s="26">
        <v>3000</v>
      </c>
    </row>
    <row r="39" spans="2:7" x14ac:dyDescent="0.25">
      <c r="B39" s="24" t="s">
        <v>95</v>
      </c>
      <c r="C39" s="24" t="s">
        <v>96</v>
      </c>
      <c r="D39" s="26">
        <v>84000</v>
      </c>
      <c r="E39" s="24" t="s">
        <v>97</v>
      </c>
      <c r="F39" s="24" t="s">
        <v>83</v>
      </c>
      <c r="G39" s="26">
        <v>0</v>
      </c>
    </row>
    <row r="40" spans="2:7" x14ac:dyDescent="0.25">
      <c r="B40" s="24" t="s">
        <v>98</v>
      </c>
      <c r="C40" s="24" t="s">
        <v>93</v>
      </c>
      <c r="D40" s="26">
        <v>0</v>
      </c>
      <c r="E40" s="24" t="s">
        <v>99</v>
      </c>
      <c r="F40" s="24" t="s">
        <v>83</v>
      </c>
      <c r="G40" s="26">
        <v>0</v>
      </c>
    </row>
    <row r="41" spans="2:7" x14ac:dyDescent="0.25">
      <c r="B41" s="24" t="s">
        <v>100</v>
      </c>
      <c r="C41" s="24" t="s">
        <v>101</v>
      </c>
      <c r="D41" s="26">
        <v>3500.0000000000005</v>
      </c>
      <c r="E41" s="24" t="s">
        <v>102</v>
      </c>
      <c r="F41" s="24" t="s">
        <v>83</v>
      </c>
      <c r="G41" s="24">
        <v>0</v>
      </c>
    </row>
    <row r="42" spans="2:7" x14ac:dyDescent="0.25">
      <c r="B42" s="24" t="s">
        <v>103</v>
      </c>
      <c r="C42" s="24" t="s">
        <v>101</v>
      </c>
      <c r="D42" s="26">
        <v>21000</v>
      </c>
      <c r="E42" s="24" t="s">
        <v>104</v>
      </c>
      <c r="F42" s="24" t="s">
        <v>83</v>
      </c>
      <c r="G42" s="24">
        <v>0</v>
      </c>
    </row>
    <row r="43" spans="2:7" ht="15.75" thickBot="1" x14ac:dyDescent="0.3">
      <c r="B43" s="21" t="s">
        <v>105</v>
      </c>
      <c r="C43" s="21" t="s">
        <v>101</v>
      </c>
      <c r="D43" s="27">
        <v>0</v>
      </c>
      <c r="E43" s="21" t="s">
        <v>106</v>
      </c>
      <c r="F43" s="21" t="s">
        <v>83</v>
      </c>
      <c r="G43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B250-9E73-4A0E-9953-94ECDEF46A75}">
  <dimension ref="A1:G56"/>
  <sheetViews>
    <sheetView showGridLines="0" workbookViewId="0"/>
  </sheetViews>
  <sheetFormatPr defaultRowHeight="15" outlineLevelRow="1" x14ac:dyDescent="0.25"/>
  <cols>
    <col min="1" max="1" width="2.28515625" customWidth="1"/>
    <col min="2" max="2" width="6.28515625" bestFit="1" customWidth="1"/>
    <col min="3" max="3" width="25.2851562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37</v>
      </c>
    </row>
    <row r="2" spans="1:5" x14ac:dyDescent="0.25">
      <c r="A2" s="1" t="s">
        <v>38</v>
      </c>
    </row>
    <row r="3" spans="1:5" x14ac:dyDescent="0.25">
      <c r="A3" s="1" t="s">
        <v>108</v>
      </c>
    </row>
    <row r="4" spans="1:5" x14ac:dyDescent="0.25">
      <c r="A4" s="1" t="s">
        <v>40</v>
      </c>
    </row>
    <row r="5" spans="1:5" x14ac:dyDescent="0.25">
      <c r="A5" s="1" t="s">
        <v>41</v>
      </c>
    </row>
    <row r="6" spans="1:5" hidden="1" outlineLevel="1" x14ac:dyDescent="0.25">
      <c r="A6" s="1"/>
      <c r="B6" t="s">
        <v>42</v>
      </c>
    </row>
    <row r="7" spans="1:5" hidden="1" outlineLevel="1" x14ac:dyDescent="0.25">
      <c r="A7" s="1"/>
      <c r="B7" t="s">
        <v>43</v>
      </c>
    </row>
    <row r="8" spans="1:5" hidden="1" outlineLevel="1" x14ac:dyDescent="0.25">
      <c r="A8" s="1"/>
      <c r="B8" t="s">
        <v>109</v>
      </c>
    </row>
    <row r="9" spans="1:5" collapsed="1" x14ac:dyDescent="0.25">
      <c r="A9" s="1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collapsed="1" x14ac:dyDescent="0.25"/>
    <row r="14" spans="1:5" ht="15.75" thickBot="1" x14ac:dyDescent="0.3">
      <c r="A14" t="s">
        <v>48</v>
      </c>
    </row>
    <row r="15" spans="1:5" ht="15.75" thickBot="1" x14ac:dyDescent="0.3">
      <c r="B15" s="22" t="s">
        <v>49</v>
      </c>
      <c r="C15" s="22" t="s">
        <v>50</v>
      </c>
      <c r="D15" s="22" t="s">
        <v>51</v>
      </c>
      <c r="E15" s="22" t="s">
        <v>52</v>
      </c>
    </row>
    <row r="16" spans="1:5" ht="15.75" thickBot="1" x14ac:dyDescent="0.3">
      <c r="B16" s="21" t="s">
        <v>60</v>
      </c>
      <c r="C16" s="21" t="s">
        <v>61</v>
      </c>
      <c r="D16" s="25">
        <v>150000</v>
      </c>
      <c r="E16" s="25">
        <v>150000</v>
      </c>
    </row>
    <row r="19" spans="1:6" ht="15.75" thickBot="1" x14ac:dyDescent="0.3">
      <c r="A19" t="s">
        <v>53</v>
      </c>
    </row>
    <row r="20" spans="1:6" ht="15.75" thickBot="1" x14ac:dyDescent="0.3">
      <c r="B20" s="22" t="s">
        <v>49</v>
      </c>
      <c r="C20" s="22" t="s">
        <v>50</v>
      </c>
      <c r="D20" s="22" t="s">
        <v>51</v>
      </c>
      <c r="E20" s="22" t="s">
        <v>52</v>
      </c>
      <c r="F20" s="22" t="s">
        <v>54</v>
      </c>
    </row>
    <row r="21" spans="1:6" x14ac:dyDescent="0.25">
      <c r="B21" s="30" t="s">
        <v>116</v>
      </c>
      <c r="C21" s="29"/>
      <c r="D21" s="29"/>
      <c r="E21" s="29"/>
      <c r="F21" s="29"/>
    </row>
    <row r="22" spans="1:6" hidden="1" outlineLevel="1" x14ac:dyDescent="0.25">
      <c r="B22" s="24" t="s">
        <v>62</v>
      </c>
      <c r="C22" s="24" t="s">
        <v>63</v>
      </c>
      <c r="D22" s="26">
        <v>2400</v>
      </c>
      <c r="E22" s="26">
        <v>2400</v>
      </c>
      <c r="F22" s="24" t="s">
        <v>64</v>
      </c>
    </row>
    <row r="23" spans="1:6" hidden="1" outlineLevel="1" x14ac:dyDescent="0.25">
      <c r="B23" s="24" t="s">
        <v>65</v>
      </c>
      <c r="C23" s="24" t="s">
        <v>66</v>
      </c>
      <c r="D23" s="26">
        <v>800</v>
      </c>
      <c r="E23" s="26">
        <v>800</v>
      </c>
      <c r="F23" s="24" t="s">
        <v>64</v>
      </c>
    </row>
    <row r="24" spans="1:6" hidden="1" outlineLevel="1" x14ac:dyDescent="0.25">
      <c r="B24" s="24" t="s">
        <v>67</v>
      </c>
      <c r="C24" s="24" t="s">
        <v>68</v>
      </c>
      <c r="D24" s="26">
        <v>799.99999999999989</v>
      </c>
      <c r="E24" s="26">
        <v>799.99999999999989</v>
      </c>
      <c r="F24" s="24" t="s">
        <v>64</v>
      </c>
    </row>
    <row r="25" spans="1:6" hidden="1" outlineLevel="1" x14ac:dyDescent="0.25">
      <c r="B25" s="24" t="s">
        <v>69</v>
      </c>
      <c r="C25" s="24" t="s">
        <v>70</v>
      </c>
      <c r="D25" s="26">
        <v>0</v>
      </c>
      <c r="E25" s="26">
        <v>0</v>
      </c>
      <c r="F25" s="24" t="s">
        <v>64</v>
      </c>
    </row>
    <row r="26" spans="1:6" hidden="1" outlineLevel="1" x14ac:dyDescent="0.25">
      <c r="B26" s="24" t="s">
        <v>71</v>
      </c>
      <c r="C26" s="24" t="s">
        <v>72</v>
      </c>
      <c r="D26" s="26">
        <v>0</v>
      </c>
      <c r="E26" s="26">
        <v>0</v>
      </c>
      <c r="F26" s="24" t="s">
        <v>64</v>
      </c>
    </row>
    <row r="27" spans="1:6" hidden="1" outlineLevel="1" x14ac:dyDescent="0.25">
      <c r="B27" s="24" t="s">
        <v>73</v>
      </c>
      <c r="C27" s="24" t="s">
        <v>74</v>
      </c>
      <c r="D27" s="26">
        <v>0</v>
      </c>
      <c r="E27" s="26">
        <v>0</v>
      </c>
      <c r="F27" s="24" t="s">
        <v>64</v>
      </c>
    </row>
    <row r="28" spans="1:6" hidden="1" outlineLevel="1" x14ac:dyDescent="0.25">
      <c r="B28" s="24" t="s">
        <v>75</v>
      </c>
      <c r="C28" s="24" t="s">
        <v>76</v>
      </c>
      <c r="D28" s="26">
        <v>599.99999999999989</v>
      </c>
      <c r="E28" s="26">
        <v>599.99999999999989</v>
      </c>
      <c r="F28" s="24" t="s">
        <v>64</v>
      </c>
    </row>
    <row r="29" spans="1:6" hidden="1" outlineLevel="1" x14ac:dyDescent="0.25">
      <c r="B29" s="24" t="s">
        <v>77</v>
      </c>
      <c r="C29" s="24" t="s">
        <v>78</v>
      </c>
      <c r="D29" s="26">
        <v>1200</v>
      </c>
      <c r="E29" s="26">
        <v>1200</v>
      </c>
      <c r="F29" s="24" t="s">
        <v>64</v>
      </c>
    </row>
    <row r="30" spans="1:6" ht="15.75" hidden="1" outlineLevel="1" thickBot="1" x14ac:dyDescent="0.3">
      <c r="B30" s="21" t="s">
        <v>79</v>
      </c>
      <c r="C30" s="21" t="s">
        <v>80</v>
      </c>
      <c r="D30" s="27">
        <v>200</v>
      </c>
      <c r="E30" s="27">
        <v>200</v>
      </c>
      <c r="F30" s="21" t="s">
        <v>64</v>
      </c>
    </row>
    <row r="31" spans="1:6" collapsed="1" x14ac:dyDescent="0.25">
      <c r="B31" s="23"/>
      <c r="C31" s="23"/>
      <c r="D31" s="28"/>
      <c r="E31" s="28"/>
      <c r="F31" s="23"/>
    </row>
    <row r="34" spans="1:7" ht="15.75" thickBot="1" x14ac:dyDescent="0.3">
      <c r="A34" t="s">
        <v>55</v>
      </c>
    </row>
    <row r="35" spans="1:7" ht="15.75" thickBot="1" x14ac:dyDescent="0.3">
      <c r="B35" s="22" t="s">
        <v>49</v>
      </c>
      <c r="C35" s="22" t="s">
        <v>50</v>
      </c>
      <c r="D35" s="22" t="s">
        <v>56</v>
      </c>
      <c r="E35" s="22" t="s">
        <v>57</v>
      </c>
      <c r="F35" s="22" t="s">
        <v>58</v>
      </c>
      <c r="G35" s="22" t="s">
        <v>59</v>
      </c>
    </row>
    <row r="36" spans="1:7" x14ac:dyDescent="0.25">
      <c r="B36" s="30" t="s">
        <v>117</v>
      </c>
      <c r="C36" s="29"/>
      <c r="D36" s="29"/>
      <c r="E36" s="29"/>
      <c r="F36" s="29"/>
      <c r="G36" s="29"/>
    </row>
    <row r="37" spans="1:7" hidden="1" outlineLevel="1" x14ac:dyDescent="0.25">
      <c r="B37" s="24" t="s">
        <v>110</v>
      </c>
      <c r="C37" s="24" t="s">
        <v>107</v>
      </c>
      <c r="D37" s="26">
        <v>3000</v>
      </c>
      <c r="E37" s="24" t="s">
        <v>111</v>
      </c>
      <c r="F37" s="24" t="s">
        <v>83</v>
      </c>
      <c r="G37" s="24">
        <v>0</v>
      </c>
    </row>
    <row r="38" spans="1:7" hidden="1" outlineLevel="1" x14ac:dyDescent="0.25">
      <c r="B38" s="24" t="s">
        <v>112</v>
      </c>
      <c r="C38" s="24" t="s">
        <v>107</v>
      </c>
      <c r="D38" s="26">
        <v>2000</v>
      </c>
      <c r="E38" s="24" t="s">
        <v>113</v>
      </c>
      <c r="F38" s="24" t="s">
        <v>83</v>
      </c>
      <c r="G38" s="24">
        <v>0</v>
      </c>
    </row>
    <row r="39" spans="1:7" hidden="1" outlineLevel="1" x14ac:dyDescent="0.25">
      <c r="B39" s="24" t="s">
        <v>114</v>
      </c>
      <c r="C39" s="24" t="s">
        <v>107</v>
      </c>
      <c r="D39" s="26">
        <v>999.99999999999989</v>
      </c>
      <c r="E39" s="24" t="s">
        <v>115</v>
      </c>
      <c r="F39" s="24" t="s">
        <v>83</v>
      </c>
      <c r="G39" s="24">
        <v>0</v>
      </c>
    </row>
    <row r="40" spans="1:7" collapsed="1" x14ac:dyDescent="0.25">
      <c r="B40" s="24"/>
      <c r="C40" s="24"/>
      <c r="D40" s="26"/>
      <c r="E40" s="24"/>
      <c r="F40" s="24"/>
      <c r="G40" s="24"/>
    </row>
    <row r="41" spans="1:7" x14ac:dyDescent="0.25">
      <c r="B41" s="31" t="s">
        <v>118</v>
      </c>
      <c r="C41" s="24"/>
      <c r="D41" s="26"/>
      <c r="E41" s="24"/>
      <c r="F41" s="24"/>
      <c r="G41" s="24"/>
    </row>
    <row r="42" spans="1:7" hidden="1" outlineLevel="1" x14ac:dyDescent="0.25">
      <c r="B42" s="24" t="s">
        <v>81</v>
      </c>
      <c r="C42" s="24" t="s">
        <v>63</v>
      </c>
      <c r="D42" s="26">
        <v>4000</v>
      </c>
      <c r="E42" s="24" t="s">
        <v>82</v>
      </c>
      <c r="F42" s="24" t="s">
        <v>88</v>
      </c>
      <c r="G42" s="24">
        <v>1000</v>
      </c>
    </row>
    <row r="43" spans="1:7" hidden="1" outlineLevel="1" x14ac:dyDescent="0.25">
      <c r="B43" s="24" t="s">
        <v>84</v>
      </c>
      <c r="C43" s="24" t="s">
        <v>70</v>
      </c>
      <c r="D43" s="26">
        <v>0</v>
      </c>
      <c r="E43" s="24" t="s">
        <v>85</v>
      </c>
      <c r="F43" s="24" t="s">
        <v>88</v>
      </c>
      <c r="G43" s="24">
        <v>5000</v>
      </c>
    </row>
    <row r="44" spans="1:7" hidden="1" outlineLevel="1" x14ac:dyDescent="0.25">
      <c r="B44" s="24" t="s">
        <v>86</v>
      </c>
      <c r="C44" s="24" t="s">
        <v>76</v>
      </c>
      <c r="D44" s="26">
        <v>2000</v>
      </c>
      <c r="E44" s="24" t="s">
        <v>87</v>
      </c>
      <c r="F44" s="24" t="s">
        <v>88</v>
      </c>
      <c r="G44" s="24">
        <v>3000</v>
      </c>
    </row>
    <row r="45" spans="1:7" hidden="1" outlineLevel="1" x14ac:dyDescent="0.25">
      <c r="B45" s="24" t="s">
        <v>89</v>
      </c>
      <c r="C45" s="24" t="s">
        <v>90</v>
      </c>
      <c r="D45" s="26">
        <v>6000</v>
      </c>
      <c r="E45" s="24" t="s">
        <v>91</v>
      </c>
      <c r="F45" s="24" t="s">
        <v>88</v>
      </c>
      <c r="G45" s="24">
        <v>8000</v>
      </c>
    </row>
    <row r="46" spans="1:7" collapsed="1" x14ac:dyDescent="0.25">
      <c r="B46" s="24"/>
      <c r="C46" s="24"/>
      <c r="D46" s="26"/>
      <c r="E46" s="24"/>
      <c r="F46" s="24"/>
      <c r="G46" s="24"/>
    </row>
    <row r="47" spans="1:7" x14ac:dyDescent="0.25">
      <c r="B47" s="31" t="s">
        <v>119</v>
      </c>
      <c r="C47" s="24"/>
      <c r="D47" s="26"/>
      <c r="E47" s="24"/>
      <c r="F47" s="24"/>
      <c r="G47" s="24"/>
    </row>
    <row r="48" spans="1:7" hidden="1" outlineLevel="1" x14ac:dyDescent="0.25">
      <c r="B48" s="24" t="s">
        <v>92</v>
      </c>
      <c r="C48" s="24" t="s">
        <v>93</v>
      </c>
      <c r="D48" s="26">
        <v>33600</v>
      </c>
      <c r="E48" s="24" t="s">
        <v>94</v>
      </c>
      <c r="F48" s="24" t="s">
        <v>88</v>
      </c>
      <c r="G48" s="26">
        <v>3600</v>
      </c>
    </row>
    <row r="49" spans="2:7" hidden="1" outlineLevel="1" x14ac:dyDescent="0.25">
      <c r="B49" s="24" t="s">
        <v>95</v>
      </c>
      <c r="C49" s="24" t="s">
        <v>96</v>
      </c>
      <c r="D49" s="26">
        <v>19200</v>
      </c>
      <c r="E49" s="24" t="s">
        <v>97</v>
      </c>
      <c r="F49" s="24" t="s">
        <v>88</v>
      </c>
      <c r="G49" s="26">
        <v>3200</v>
      </c>
    </row>
    <row r="50" spans="2:7" hidden="1" outlineLevel="1" x14ac:dyDescent="0.25">
      <c r="B50" s="24" t="s">
        <v>98</v>
      </c>
      <c r="C50" s="24" t="s">
        <v>93</v>
      </c>
      <c r="D50" s="26">
        <v>11199.999999999998</v>
      </c>
      <c r="E50" s="24" t="s">
        <v>99</v>
      </c>
      <c r="F50" s="24" t="s">
        <v>88</v>
      </c>
      <c r="G50" s="26">
        <v>5199.9999999999991</v>
      </c>
    </row>
    <row r="51" spans="2:7" collapsed="1" x14ac:dyDescent="0.25">
      <c r="B51" s="24"/>
      <c r="C51" s="24"/>
      <c r="D51" s="26"/>
      <c r="E51" s="24"/>
      <c r="F51" s="24"/>
      <c r="G51" s="26"/>
    </row>
    <row r="52" spans="2:7" x14ac:dyDescent="0.25">
      <c r="B52" s="31" t="s">
        <v>120</v>
      </c>
      <c r="C52" s="24"/>
      <c r="D52" s="26"/>
      <c r="E52" s="24"/>
      <c r="F52" s="24"/>
      <c r="G52" s="26"/>
    </row>
    <row r="53" spans="2:7" hidden="1" outlineLevel="1" x14ac:dyDescent="0.25">
      <c r="B53" s="24" t="s">
        <v>100</v>
      </c>
      <c r="C53" s="24" t="s">
        <v>101</v>
      </c>
      <c r="D53" s="26">
        <v>2999.9999999999995</v>
      </c>
      <c r="E53" s="24" t="s">
        <v>102</v>
      </c>
      <c r="F53" s="24" t="s">
        <v>83</v>
      </c>
      <c r="G53" s="24">
        <v>0</v>
      </c>
    </row>
    <row r="54" spans="2:7" hidden="1" outlineLevel="1" x14ac:dyDescent="0.25">
      <c r="B54" s="24" t="s">
        <v>103</v>
      </c>
      <c r="C54" s="24" t="s">
        <v>101</v>
      </c>
      <c r="D54" s="26">
        <v>4000</v>
      </c>
      <c r="E54" s="24" t="s">
        <v>104</v>
      </c>
      <c r="F54" s="24" t="s">
        <v>83</v>
      </c>
      <c r="G54" s="24">
        <v>0</v>
      </c>
    </row>
    <row r="55" spans="2:7" ht="15.75" hidden="1" outlineLevel="1" thickBot="1" x14ac:dyDescent="0.3">
      <c r="B55" s="21" t="s">
        <v>105</v>
      </c>
      <c r="C55" s="21" t="s">
        <v>101</v>
      </c>
      <c r="D55" s="27">
        <v>1000</v>
      </c>
      <c r="E55" s="21" t="s">
        <v>106</v>
      </c>
      <c r="F55" s="21" t="s">
        <v>83</v>
      </c>
      <c r="G55" s="21">
        <v>0</v>
      </c>
    </row>
    <row r="56" spans="2:7" collapsed="1" x14ac:dyDescent="0.25">
      <c r="B56" s="23"/>
      <c r="C56" s="23"/>
      <c r="D56" s="28"/>
      <c r="E56" s="23"/>
      <c r="F56" s="23"/>
      <c r="G5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2683-7CEF-4A36-AEAC-C4A03418F544}">
  <dimension ref="A1:H44"/>
  <sheetViews>
    <sheetView showGridLines="0" workbookViewId="0"/>
  </sheetViews>
  <sheetFormatPr defaultRowHeight="15" outlineLevelRow="1" x14ac:dyDescent="0.25"/>
  <cols>
    <col min="1" max="1" width="2.28515625" customWidth="1"/>
    <col min="2" max="2" width="6.28515625" bestFit="1" customWidth="1"/>
    <col min="3" max="3" width="25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1" t="s">
        <v>121</v>
      </c>
    </row>
    <row r="2" spans="1:8" x14ac:dyDescent="0.25">
      <c r="A2" s="1" t="s">
        <v>38</v>
      </c>
    </row>
    <row r="3" spans="1:8" x14ac:dyDescent="0.25">
      <c r="A3" s="1" t="s">
        <v>122</v>
      </c>
    </row>
    <row r="6" spans="1:8" ht="15.75" thickBot="1" x14ac:dyDescent="0.3">
      <c r="A6" t="s">
        <v>53</v>
      </c>
    </row>
    <row r="7" spans="1:8" x14ac:dyDescent="0.25">
      <c r="B7" s="32"/>
      <c r="C7" s="32"/>
      <c r="D7" s="32" t="s">
        <v>123</v>
      </c>
      <c r="E7" s="32" t="s">
        <v>125</v>
      </c>
      <c r="F7" s="32" t="s">
        <v>21</v>
      </c>
      <c r="G7" s="32" t="s">
        <v>128</v>
      </c>
      <c r="H7" s="32" t="s">
        <v>128</v>
      </c>
    </row>
    <row r="8" spans="1:8" ht="15.75" thickBot="1" x14ac:dyDescent="0.3">
      <c r="B8" s="33" t="s">
        <v>49</v>
      </c>
      <c r="C8" s="33" t="s">
        <v>50</v>
      </c>
      <c r="D8" s="33" t="s">
        <v>124</v>
      </c>
      <c r="E8" s="33" t="s">
        <v>126</v>
      </c>
      <c r="F8" s="33" t="s">
        <v>127</v>
      </c>
      <c r="G8" s="33" t="s">
        <v>129</v>
      </c>
      <c r="H8" s="33" t="s">
        <v>130</v>
      </c>
    </row>
    <row r="9" spans="1:8" x14ac:dyDescent="0.25">
      <c r="B9" s="30" t="s">
        <v>116</v>
      </c>
      <c r="C9" s="29"/>
      <c r="D9" s="29"/>
      <c r="E9" s="29"/>
      <c r="F9" s="29"/>
      <c r="G9" s="29"/>
      <c r="H9" s="29"/>
    </row>
    <row r="10" spans="1:8" hidden="1" outlineLevel="1" x14ac:dyDescent="0.25">
      <c r="B10" s="24" t="s">
        <v>62</v>
      </c>
      <c r="C10" s="24" t="s">
        <v>63</v>
      </c>
      <c r="D10" s="24">
        <v>2400</v>
      </c>
      <c r="E10" s="24">
        <v>0</v>
      </c>
      <c r="F10" s="24">
        <v>25</v>
      </c>
      <c r="G10" s="24">
        <v>20.000000000000004</v>
      </c>
      <c r="H10" s="24">
        <v>5.0000000000000044</v>
      </c>
    </row>
    <row r="11" spans="1:8" hidden="1" outlineLevel="1" x14ac:dyDescent="0.25">
      <c r="B11" s="24" t="s">
        <v>65</v>
      </c>
      <c r="C11" s="24" t="s">
        <v>66</v>
      </c>
      <c r="D11" s="24">
        <v>800</v>
      </c>
      <c r="E11" s="24">
        <v>0</v>
      </c>
      <c r="F11" s="24">
        <v>15</v>
      </c>
      <c r="G11" s="24">
        <v>20</v>
      </c>
      <c r="H11" s="24">
        <v>5</v>
      </c>
    </row>
    <row r="12" spans="1:8" hidden="1" outlineLevel="1" x14ac:dyDescent="0.25">
      <c r="B12" s="24" t="s">
        <v>67</v>
      </c>
      <c r="C12" s="24" t="s">
        <v>68</v>
      </c>
      <c r="D12" s="24">
        <v>799.99999999999989</v>
      </c>
      <c r="E12" s="24">
        <v>0</v>
      </c>
      <c r="F12" s="24">
        <v>5</v>
      </c>
      <c r="G12" s="24">
        <v>20</v>
      </c>
      <c r="H12" s="24">
        <v>5.0000000000000036</v>
      </c>
    </row>
    <row r="13" spans="1:8" hidden="1" outlineLevel="1" x14ac:dyDescent="0.25">
      <c r="B13" s="24" t="s">
        <v>69</v>
      </c>
      <c r="C13" s="24" t="s">
        <v>70</v>
      </c>
      <c r="D13" s="24">
        <v>0</v>
      </c>
      <c r="E13" s="24">
        <v>-2.0000000000000022</v>
      </c>
      <c r="F13" s="24">
        <v>35</v>
      </c>
      <c r="G13" s="24">
        <v>2.0000000000000022</v>
      </c>
      <c r="H13" s="24">
        <v>1E+30</v>
      </c>
    </row>
    <row r="14" spans="1:8" hidden="1" outlineLevel="1" x14ac:dyDescent="0.25">
      <c r="B14" s="24" t="s">
        <v>71</v>
      </c>
      <c r="C14" s="24" t="s">
        <v>72</v>
      </c>
      <c r="D14" s="24">
        <v>0</v>
      </c>
      <c r="E14" s="24">
        <v>-2</v>
      </c>
      <c r="F14" s="24">
        <v>25</v>
      </c>
      <c r="G14" s="24">
        <v>2</v>
      </c>
      <c r="H14" s="24">
        <v>1E+30</v>
      </c>
    </row>
    <row r="15" spans="1:8" hidden="1" outlineLevel="1" x14ac:dyDescent="0.25">
      <c r="B15" s="24" t="s">
        <v>73</v>
      </c>
      <c r="C15" s="24" t="s">
        <v>74</v>
      </c>
      <c r="D15" s="24">
        <v>0</v>
      </c>
      <c r="E15" s="24">
        <v>-2.0000000000000009</v>
      </c>
      <c r="F15" s="24">
        <v>15</v>
      </c>
      <c r="G15" s="24">
        <v>2.0000000000000009</v>
      </c>
      <c r="H15" s="24">
        <v>1E+30</v>
      </c>
    </row>
    <row r="16" spans="1:8" hidden="1" outlineLevel="1" x14ac:dyDescent="0.25">
      <c r="B16" s="24" t="s">
        <v>75</v>
      </c>
      <c r="C16" s="24" t="s">
        <v>76</v>
      </c>
      <c r="D16" s="24">
        <v>599.99999999999989</v>
      </c>
      <c r="E16" s="24">
        <v>0</v>
      </c>
      <c r="F16" s="24">
        <v>45</v>
      </c>
      <c r="G16" s="24">
        <v>1E+30</v>
      </c>
      <c r="H16" s="24">
        <v>3.3333333333333379</v>
      </c>
    </row>
    <row r="17" spans="1:8" hidden="1" outlineLevel="1" x14ac:dyDescent="0.25">
      <c r="B17" s="24" t="s">
        <v>77</v>
      </c>
      <c r="C17" s="24" t="s">
        <v>78</v>
      </c>
      <c r="D17" s="24">
        <v>1200</v>
      </c>
      <c r="E17" s="24">
        <v>0</v>
      </c>
      <c r="F17" s="24">
        <v>35</v>
      </c>
      <c r="G17" s="24">
        <v>1E+30</v>
      </c>
      <c r="H17" s="24">
        <v>3.333333333333333</v>
      </c>
    </row>
    <row r="18" spans="1:8" ht="15.75" hidden="1" outlineLevel="1" thickBot="1" x14ac:dyDescent="0.3">
      <c r="B18" s="21" t="s">
        <v>79</v>
      </c>
      <c r="C18" s="21" t="s">
        <v>80</v>
      </c>
      <c r="D18" s="21">
        <v>200</v>
      </c>
      <c r="E18" s="21">
        <v>0</v>
      </c>
      <c r="F18" s="21">
        <v>25</v>
      </c>
      <c r="G18" s="21">
        <v>1E+30</v>
      </c>
      <c r="H18" s="21">
        <v>3.3333333333333344</v>
      </c>
    </row>
    <row r="19" spans="1:8" collapsed="1" x14ac:dyDescent="0.25">
      <c r="B19" s="23"/>
      <c r="C19" s="23"/>
      <c r="D19" s="23"/>
      <c r="E19" s="23"/>
      <c r="F19" s="23"/>
      <c r="G19" s="23"/>
      <c r="H19" s="23"/>
    </row>
    <row r="21" spans="1:8" ht="15.75" thickBot="1" x14ac:dyDescent="0.3">
      <c r="A21" t="s">
        <v>55</v>
      </c>
    </row>
    <row r="22" spans="1:8" x14ac:dyDescent="0.25">
      <c r="B22" s="32"/>
      <c r="C22" s="32"/>
      <c r="D22" s="32" t="s">
        <v>123</v>
      </c>
      <c r="E22" s="32" t="s">
        <v>131</v>
      </c>
      <c r="F22" s="32" t="s">
        <v>133</v>
      </c>
      <c r="G22" s="32" t="s">
        <v>128</v>
      </c>
      <c r="H22" s="32" t="s">
        <v>128</v>
      </c>
    </row>
    <row r="23" spans="1:8" ht="15.75" thickBot="1" x14ac:dyDescent="0.3">
      <c r="B23" s="33" t="s">
        <v>49</v>
      </c>
      <c r="C23" s="33" t="s">
        <v>50</v>
      </c>
      <c r="D23" s="33" t="s">
        <v>124</v>
      </c>
      <c r="E23" s="33" t="s">
        <v>132</v>
      </c>
      <c r="F23" s="33" t="s">
        <v>134</v>
      </c>
      <c r="G23" s="33" t="s">
        <v>129</v>
      </c>
      <c r="H23" s="33" t="s">
        <v>130</v>
      </c>
    </row>
    <row r="24" spans="1:8" x14ac:dyDescent="0.25">
      <c r="B24" s="30" t="s">
        <v>117</v>
      </c>
      <c r="C24" s="29"/>
      <c r="D24" s="29"/>
      <c r="E24" s="29"/>
      <c r="F24" s="29"/>
      <c r="G24" s="29"/>
      <c r="H24" s="29"/>
    </row>
    <row r="25" spans="1:8" hidden="1" outlineLevel="1" x14ac:dyDescent="0.25">
      <c r="B25" s="24" t="s">
        <v>110</v>
      </c>
      <c r="C25" s="24" t="s">
        <v>107</v>
      </c>
      <c r="D25" s="24">
        <v>3000</v>
      </c>
      <c r="E25" s="24">
        <v>29</v>
      </c>
      <c r="F25" s="24">
        <v>3000</v>
      </c>
      <c r="G25" s="24">
        <v>1250</v>
      </c>
      <c r="H25" s="24">
        <v>3000</v>
      </c>
    </row>
    <row r="26" spans="1:8" hidden="1" outlineLevel="1" x14ac:dyDescent="0.25">
      <c r="B26" s="24" t="s">
        <v>112</v>
      </c>
      <c r="C26" s="24" t="s">
        <v>107</v>
      </c>
      <c r="D26" s="24">
        <v>2000</v>
      </c>
      <c r="E26" s="24">
        <v>27</v>
      </c>
      <c r="F26" s="24">
        <v>2000</v>
      </c>
      <c r="G26" s="24">
        <v>2500</v>
      </c>
      <c r="H26" s="24">
        <v>1999.9999999999998</v>
      </c>
    </row>
    <row r="27" spans="1:8" hidden="1" outlineLevel="1" x14ac:dyDescent="0.25">
      <c r="B27" s="24" t="s">
        <v>114</v>
      </c>
      <c r="C27" s="24" t="s">
        <v>107</v>
      </c>
      <c r="D27" s="24">
        <v>999.99999999999989</v>
      </c>
      <c r="E27" s="24">
        <v>9</v>
      </c>
      <c r="F27" s="24">
        <v>1000</v>
      </c>
      <c r="G27" s="24">
        <v>1250</v>
      </c>
      <c r="H27" s="24">
        <v>999.99999999999989</v>
      </c>
    </row>
    <row r="28" spans="1:8" collapsed="1" x14ac:dyDescent="0.25">
      <c r="B28" s="24"/>
      <c r="C28" s="24"/>
      <c r="D28" s="24"/>
      <c r="E28" s="24"/>
      <c r="F28" s="24"/>
      <c r="G28" s="24"/>
      <c r="H28" s="24"/>
    </row>
    <row r="29" spans="1:8" x14ac:dyDescent="0.25">
      <c r="B29" s="31" t="s">
        <v>118</v>
      </c>
      <c r="C29" s="24"/>
      <c r="D29" s="24"/>
      <c r="E29" s="24"/>
      <c r="F29" s="24"/>
      <c r="G29" s="24"/>
      <c r="H29" s="24"/>
    </row>
    <row r="30" spans="1:8" hidden="1" outlineLevel="1" x14ac:dyDescent="0.25">
      <c r="B30" s="24" t="s">
        <v>81</v>
      </c>
      <c r="C30" s="24" t="s">
        <v>63</v>
      </c>
      <c r="D30" s="24">
        <v>4000</v>
      </c>
      <c r="E30" s="24">
        <v>0</v>
      </c>
      <c r="F30" s="24">
        <v>5000</v>
      </c>
      <c r="G30" s="24">
        <v>1E+30</v>
      </c>
      <c r="H30" s="24">
        <v>1000</v>
      </c>
    </row>
    <row r="31" spans="1:8" hidden="1" outlineLevel="1" x14ac:dyDescent="0.25">
      <c r="B31" s="24" t="s">
        <v>84</v>
      </c>
      <c r="C31" s="24" t="s">
        <v>70</v>
      </c>
      <c r="D31" s="24">
        <v>0</v>
      </c>
      <c r="E31" s="24">
        <v>0</v>
      </c>
      <c r="F31" s="24">
        <v>5000</v>
      </c>
      <c r="G31" s="24">
        <v>1E+30</v>
      </c>
      <c r="H31" s="24">
        <v>5000</v>
      </c>
    </row>
    <row r="32" spans="1:8" hidden="1" outlineLevel="1" x14ac:dyDescent="0.25">
      <c r="B32" s="24" t="s">
        <v>86</v>
      </c>
      <c r="C32" s="24" t="s">
        <v>76</v>
      </c>
      <c r="D32" s="24">
        <v>2000</v>
      </c>
      <c r="E32" s="24">
        <v>0</v>
      </c>
      <c r="F32" s="24">
        <v>5000</v>
      </c>
      <c r="G32" s="24">
        <v>1E+30</v>
      </c>
      <c r="H32" s="24">
        <v>3000</v>
      </c>
    </row>
    <row r="33" spans="2:8" hidden="1" outlineLevel="1" x14ac:dyDescent="0.25">
      <c r="B33" s="24" t="s">
        <v>89</v>
      </c>
      <c r="C33" s="24" t="s">
        <v>90</v>
      </c>
      <c r="D33" s="24">
        <v>6000</v>
      </c>
      <c r="E33" s="24">
        <v>0</v>
      </c>
      <c r="F33" s="24">
        <v>14000</v>
      </c>
      <c r="G33" s="24">
        <v>1E+30</v>
      </c>
      <c r="H33" s="24">
        <v>8000</v>
      </c>
    </row>
    <row r="34" spans="2:8" collapsed="1" x14ac:dyDescent="0.25">
      <c r="B34" s="24"/>
      <c r="C34" s="24"/>
      <c r="D34" s="24"/>
      <c r="E34" s="24"/>
      <c r="F34" s="24"/>
      <c r="G34" s="24"/>
      <c r="H34" s="24"/>
    </row>
    <row r="35" spans="2:8" x14ac:dyDescent="0.25">
      <c r="B35" s="31" t="s">
        <v>119</v>
      </c>
      <c r="C35" s="24"/>
      <c r="D35" s="24"/>
      <c r="E35" s="24"/>
      <c r="F35" s="24"/>
      <c r="G35" s="24"/>
      <c r="H35" s="24"/>
    </row>
    <row r="36" spans="2:8" hidden="1" outlineLevel="1" x14ac:dyDescent="0.25">
      <c r="B36" s="24" t="s">
        <v>92</v>
      </c>
      <c r="C36" s="24" t="s">
        <v>93</v>
      </c>
      <c r="D36" s="24">
        <v>33600</v>
      </c>
      <c r="E36" s="24">
        <v>0</v>
      </c>
      <c r="F36" s="24">
        <v>0</v>
      </c>
      <c r="G36" s="24">
        <v>3599.9999999999995</v>
      </c>
      <c r="H36" s="24">
        <v>1E+30</v>
      </c>
    </row>
    <row r="37" spans="2:8" hidden="1" outlineLevel="1" x14ac:dyDescent="0.25">
      <c r="B37" s="24" t="s">
        <v>95</v>
      </c>
      <c r="C37" s="24" t="s">
        <v>96</v>
      </c>
      <c r="D37" s="24">
        <v>19200</v>
      </c>
      <c r="E37" s="24">
        <v>0</v>
      </c>
      <c r="F37" s="24">
        <v>0</v>
      </c>
      <c r="G37" s="24">
        <v>3200</v>
      </c>
      <c r="H37" s="24">
        <v>1E+30</v>
      </c>
    </row>
    <row r="38" spans="2:8" hidden="1" outlineLevel="1" x14ac:dyDescent="0.25">
      <c r="B38" s="24" t="s">
        <v>98</v>
      </c>
      <c r="C38" s="24" t="s">
        <v>93</v>
      </c>
      <c r="D38" s="24">
        <v>11199.999999999998</v>
      </c>
      <c r="E38" s="24">
        <v>0</v>
      </c>
      <c r="F38" s="24">
        <v>0</v>
      </c>
      <c r="G38" s="24">
        <v>5200</v>
      </c>
      <c r="H38" s="24">
        <v>1E+30</v>
      </c>
    </row>
    <row r="39" spans="2:8" collapsed="1" x14ac:dyDescent="0.25">
      <c r="B39" s="24"/>
      <c r="C39" s="24"/>
      <c r="D39" s="24"/>
      <c r="E39" s="24"/>
      <c r="F39" s="24"/>
      <c r="G39" s="24"/>
      <c r="H39" s="24"/>
    </row>
    <row r="40" spans="2:8" x14ac:dyDescent="0.25">
      <c r="B40" s="31" t="s">
        <v>120</v>
      </c>
      <c r="C40" s="24"/>
      <c r="D40" s="24"/>
      <c r="E40" s="24"/>
      <c r="F40" s="24"/>
      <c r="G40" s="24"/>
      <c r="H40" s="24"/>
    </row>
    <row r="41" spans="2:8" hidden="1" outlineLevel="1" x14ac:dyDescent="0.25">
      <c r="B41" s="24" t="s">
        <v>100</v>
      </c>
      <c r="C41" s="24" t="s">
        <v>101</v>
      </c>
      <c r="D41" s="24">
        <v>2999.9999999999995</v>
      </c>
      <c r="E41" s="24">
        <v>7.9999999999999991</v>
      </c>
      <c r="F41" s="24">
        <v>0</v>
      </c>
      <c r="G41" s="24">
        <v>2250</v>
      </c>
      <c r="H41" s="24">
        <v>1499.9999999999995</v>
      </c>
    </row>
    <row r="42" spans="2:8" hidden="1" outlineLevel="1" x14ac:dyDescent="0.25">
      <c r="B42" s="24" t="s">
        <v>103</v>
      </c>
      <c r="C42" s="24" t="s">
        <v>101</v>
      </c>
      <c r="D42" s="24">
        <v>4000</v>
      </c>
      <c r="E42" s="24">
        <v>8</v>
      </c>
      <c r="F42" s="24">
        <v>0</v>
      </c>
      <c r="G42" s="24">
        <v>2000</v>
      </c>
      <c r="H42" s="24">
        <v>2500</v>
      </c>
    </row>
    <row r="43" spans="2:8" ht="15.75" hidden="1" outlineLevel="1" thickBot="1" x14ac:dyDescent="0.3">
      <c r="B43" s="21" t="s">
        <v>105</v>
      </c>
      <c r="C43" s="21" t="s">
        <v>101</v>
      </c>
      <c r="D43" s="21">
        <v>1000</v>
      </c>
      <c r="E43" s="21">
        <v>8</v>
      </c>
      <c r="F43" s="21">
        <v>0</v>
      </c>
      <c r="G43" s="21">
        <v>1999.9999999999995</v>
      </c>
      <c r="H43" s="21">
        <v>500</v>
      </c>
    </row>
    <row r="44" spans="2:8" collapsed="1" x14ac:dyDescent="0.25">
      <c r="B44" s="23"/>
      <c r="C44" s="23"/>
      <c r="D44" s="23"/>
      <c r="E44" s="23"/>
      <c r="F44" s="23"/>
      <c r="G44" s="23"/>
      <c r="H4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8E60C-9B7A-4D73-9FCA-B45E9809BE61}">
  <dimension ref="A1:J23"/>
  <sheetViews>
    <sheetView showGridLines="0" workbookViewId="0"/>
  </sheetViews>
  <sheetFormatPr defaultRowHeight="15" outlineLevelRow="1" x14ac:dyDescent="0.25"/>
  <cols>
    <col min="1" max="1" width="2.28515625" customWidth="1"/>
    <col min="2" max="2" width="6.28515625" bestFit="1" customWidth="1"/>
    <col min="3" max="3" width="19.5703125" bestFit="1" customWidth="1"/>
    <col min="4" max="4" width="12.5703125" bestFit="1" customWidth="1"/>
    <col min="5" max="5" width="2.28515625" customWidth="1"/>
    <col min="6" max="6" width="6.42578125" bestFit="1" customWidth="1"/>
    <col min="7" max="7" width="9.5703125" bestFit="1" customWidth="1"/>
    <col min="8" max="8" width="2.28515625" customWidth="1"/>
    <col min="9" max="9" width="12.7109375" bestFit="1" customWidth="1"/>
    <col min="10" max="10" width="9.5703125" bestFit="1" customWidth="1"/>
  </cols>
  <sheetData>
    <row r="1" spans="1:10" x14ac:dyDescent="0.25">
      <c r="A1" s="1" t="s">
        <v>135</v>
      </c>
    </row>
    <row r="2" spans="1:10" x14ac:dyDescent="0.25">
      <c r="A2" s="1" t="s">
        <v>38</v>
      </c>
    </row>
    <row r="3" spans="1:10" x14ac:dyDescent="0.25">
      <c r="A3" s="1" t="s">
        <v>122</v>
      </c>
    </row>
    <row r="5" spans="1:10" ht="15.75" thickBot="1" x14ac:dyDescent="0.3"/>
    <row r="6" spans="1:10" x14ac:dyDescent="0.25">
      <c r="B6" s="32"/>
      <c r="C6" s="32" t="s">
        <v>21</v>
      </c>
      <c r="D6" s="32"/>
    </row>
    <row r="7" spans="1:10" ht="15.75" thickBot="1" x14ac:dyDescent="0.3">
      <c r="B7" s="33" t="s">
        <v>49</v>
      </c>
      <c r="C7" s="33" t="s">
        <v>50</v>
      </c>
      <c r="D7" s="33" t="s">
        <v>124</v>
      </c>
    </row>
    <row r="8" spans="1:10" ht="15.75" thickBot="1" x14ac:dyDescent="0.3">
      <c r="B8" s="21" t="s">
        <v>60</v>
      </c>
      <c r="C8" s="21" t="s">
        <v>61</v>
      </c>
      <c r="D8" s="25">
        <v>150000</v>
      </c>
    </row>
    <row r="10" spans="1:10" ht="15.75" thickBot="1" x14ac:dyDescent="0.3"/>
    <row r="11" spans="1:10" x14ac:dyDescent="0.25">
      <c r="B11" s="32"/>
      <c r="C11" s="32" t="s">
        <v>136</v>
      </c>
      <c r="D11" s="32"/>
      <c r="F11" s="32" t="s">
        <v>137</v>
      </c>
      <c r="G11" s="32" t="s">
        <v>21</v>
      </c>
      <c r="I11" s="32" t="s">
        <v>140</v>
      </c>
      <c r="J11" s="32" t="s">
        <v>21</v>
      </c>
    </row>
    <row r="12" spans="1:10" ht="15.75" thickBot="1" x14ac:dyDescent="0.3">
      <c r="B12" s="33" t="s">
        <v>49</v>
      </c>
      <c r="C12" s="33" t="s">
        <v>50</v>
      </c>
      <c r="D12" s="33" t="s">
        <v>124</v>
      </c>
      <c r="F12" s="33" t="s">
        <v>138</v>
      </c>
      <c r="G12" s="33" t="s">
        <v>139</v>
      </c>
      <c r="I12" s="33" t="s">
        <v>138</v>
      </c>
      <c r="J12" s="33" t="s">
        <v>139</v>
      </c>
    </row>
    <row r="13" spans="1:10" x14ac:dyDescent="0.25">
      <c r="B13" s="30" t="s">
        <v>116</v>
      </c>
      <c r="C13" s="29"/>
      <c r="D13" s="29"/>
      <c r="F13" s="29"/>
      <c r="G13" s="29"/>
      <c r="I13" s="29"/>
      <c r="J13" s="29"/>
    </row>
    <row r="14" spans="1:10" hidden="1" outlineLevel="1" x14ac:dyDescent="0.25">
      <c r="B14" s="24" t="s">
        <v>62</v>
      </c>
      <c r="C14" s="24" t="s">
        <v>63</v>
      </c>
      <c r="D14" s="26">
        <v>2400</v>
      </c>
      <c r="F14" s="26">
        <v>2399.9999999999991</v>
      </c>
      <c r="G14" s="26">
        <v>150000</v>
      </c>
      <c r="I14" s="26">
        <v>2400</v>
      </c>
      <c r="J14" s="26">
        <v>150000</v>
      </c>
    </row>
    <row r="15" spans="1:10" hidden="1" outlineLevel="1" x14ac:dyDescent="0.25">
      <c r="B15" s="24" t="s">
        <v>65</v>
      </c>
      <c r="C15" s="24" t="s">
        <v>66</v>
      </c>
      <c r="D15" s="26">
        <v>800</v>
      </c>
      <c r="F15" s="26">
        <v>800</v>
      </c>
      <c r="G15" s="26">
        <v>150000</v>
      </c>
      <c r="I15" s="26">
        <v>800</v>
      </c>
      <c r="J15" s="26">
        <v>150000</v>
      </c>
    </row>
    <row r="16" spans="1:10" hidden="1" outlineLevel="1" x14ac:dyDescent="0.25">
      <c r="B16" s="24" t="s">
        <v>67</v>
      </c>
      <c r="C16" s="24" t="s">
        <v>68</v>
      </c>
      <c r="D16" s="26">
        <v>799.99999999999989</v>
      </c>
      <c r="F16" s="26">
        <v>800</v>
      </c>
      <c r="G16" s="26">
        <v>150000</v>
      </c>
      <c r="I16" s="26">
        <v>800</v>
      </c>
      <c r="J16" s="26">
        <v>150000</v>
      </c>
    </row>
    <row r="17" spans="2:10" hidden="1" outlineLevel="1" x14ac:dyDescent="0.25">
      <c r="B17" s="24" t="s">
        <v>69</v>
      </c>
      <c r="C17" s="24" t="s">
        <v>70</v>
      </c>
      <c r="D17" s="26">
        <v>0</v>
      </c>
      <c r="F17" s="26">
        <v>0</v>
      </c>
      <c r="G17" s="26">
        <v>150000</v>
      </c>
      <c r="I17" s="26">
        <v>0</v>
      </c>
      <c r="J17" s="26">
        <v>150000</v>
      </c>
    </row>
    <row r="18" spans="2:10" hidden="1" outlineLevel="1" x14ac:dyDescent="0.25">
      <c r="B18" s="24" t="s">
        <v>71</v>
      </c>
      <c r="C18" s="24" t="s">
        <v>72</v>
      </c>
      <c r="D18" s="26">
        <v>0</v>
      </c>
      <c r="F18" s="26">
        <v>0</v>
      </c>
      <c r="G18" s="26">
        <v>150000</v>
      </c>
      <c r="I18" s="26">
        <v>0</v>
      </c>
      <c r="J18" s="26">
        <v>150000</v>
      </c>
    </row>
    <row r="19" spans="2:10" hidden="1" outlineLevel="1" x14ac:dyDescent="0.25">
      <c r="B19" s="24" t="s">
        <v>73</v>
      </c>
      <c r="C19" s="24" t="s">
        <v>74</v>
      </c>
      <c r="D19" s="26">
        <v>0</v>
      </c>
      <c r="F19" s="26">
        <v>0</v>
      </c>
      <c r="G19" s="26">
        <v>150000</v>
      </c>
      <c r="I19" s="26">
        <v>-1.1368683772161603E-13</v>
      </c>
      <c r="J19" s="26">
        <v>150000</v>
      </c>
    </row>
    <row r="20" spans="2:10" hidden="1" outlineLevel="1" x14ac:dyDescent="0.25">
      <c r="B20" s="24" t="s">
        <v>75</v>
      </c>
      <c r="C20" s="24" t="s">
        <v>76</v>
      </c>
      <c r="D20" s="26">
        <v>599.99999999999989</v>
      </c>
      <c r="F20" s="26">
        <v>0</v>
      </c>
      <c r="G20" s="26">
        <v>123000</v>
      </c>
      <c r="I20" s="26">
        <v>600</v>
      </c>
      <c r="J20" s="26">
        <v>150000</v>
      </c>
    </row>
    <row r="21" spans="2:10" hidden="1" outlineLevel="1" x14ac:dyDescent="0.25">
      <c r="B21" s="24" t="s">
        <v>77</v>
      </c>
      <c r="C21" s="24" t="s">
        <v>78</v>
      </c>
      <c r="D21" s="26">
        <v>1200</v>
      </c>
      <c r="F21" s="26">
        <v>0</v>
      </c>
      <c r="G21" s="26">
        <v>108000</v>
      </c>
      <c r="I21" s="26">
        <v>1200</v>
      </c>
      <c r="J21" s="26">
        <v>150000</v>
      </c>
    </row>
    <row r="22" spans="2:10" ht="15.75" hidden="1" outlineLevel="1" thickBot="1" x14ac:dyDescent="0.3">
      <c r="B22" s="21" t="s">
        <v>79</v>
      </c>
      <c r="C22" s="21" t="s">
        <v>80</v>
      </c>
      <c r="D22" s="27">
        <v>200</v>
      </c>
      <c r="F22" s="27">
        <v>0</v>
      </c>
      <c r="G22" s="27">
        <v>145000</v>
      </c>
      <c r="I22" s="27">
        <v>199.99999999999997</v>
      </c>
      <c r="J22" s="27">
        <v>150000</v>
      </c>
    </row>
    <row r="23" spans="2:10" collapsed="1" x14ac:dyDescent="0.25">
      <c r="B23" s="23"/>
      <c r="C23" s="23"/>
      <c r="D23" s="28"/>
      <c r="F23" s="28"/>
      <c r="G23" s="28"/>
      <c r="I23" s="28"/>
      <c r="J23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E6305-1C62-467D-A301-F62673B8685D}">
  <dimension ref="A1:M46"/>
  <sheetViews>
    <sheetView tabSelected="1" topLeftCell="A19" workbookViewId="0">
      <selection activeCell="D44" sqref="D44"/>
    </sheetView>
  </sheetViews>
  <sheetFormatPr defaultColWidth="22.85546875" defaultRowHeight="15" x14ac:dyDescent="0.25"/>
  <cols>
    <col min="1" max="1" width="34.5703125" bestFit="1" customWidth="1"/>
    <col min="8" max="8" width="15.42578125" customWidth="1"/>
    <col min="9" max="9" width="3.42578125" customWidth="1"/>
    <col min="10" max="10" width="11.5703125" customWidth="1"/>
    <col min="11" max="11" width="18.5703125" customWidth="1"/>
    <col min="12" max="12" width="3.7109375" customWidth="1"/>
    <col min="13" max="13" width="12" customWidth="1"/>
  </cols>
  <sheetData>
    <row r="1" spans="1:13" ht="15.75" thickBot="1" x14ac:dyDescent="0.3">
      <c r="A1" s="3" t="s">
        <v>13</v>
      </c>
      <c r="B1" s="7" t="s">
        <v>14</v>
      </c>
      <c r="C1" s="4" t="s">
        <v>15</v>
      </c>
      <c r="E1" s="17" t="s">
        <v>30</v>
      </c>
      <c r="F1" s="17" t="s">
        <v>31</v>
      </c>
      <c r="H1" s="17" t="s">
        <v>30</v>
      </c>
      <c r="K1" t="s">
        <v>31</v>
      </c>
    </row>
    <row r="2" spans="1:13" ht="15.75" thickBot="1" x14ac:dyDescent="0.3">
      <c r="A2" s="5" t="s">
        <v>5</v>
      </c>
      <c r="B2" s="2" t="s">
        <v>16</v>
      </c>
      <c r="C2" s="8" t="s">
        <v>17</v>
      </c>
      <c r="E2">
        <v>10</v>
      </c>
      <c r="F2">
        <v>1</v>
      </c>
      <c r="H2">
        <f>SUMPRODUCT(B5:B7,B31:B33)</f>
        <v>33600</v>
      </c>
      <c r="I2" t="s">
        <v>28</v>
      </c>
      <c r="J2">
        <f>E2*(SUM($B$31:$B$33))</f>
        <v>30000</v>
      </c>
      <c r="K2">
        <f>SUMPRODUCT(B31:B33,C5:C7)</f>
        <v>2999.9999999999995</v>
      </c>
      <c r="L2" t="s">
        <v>24</v>
      </c>
      <c r="M2">
        <f>SUM(B31:B33)*F2</f>
        <v>3000</v>
      </c>
    </row>
    <row r="3" spans="1:13" ht="15.75" thickBot="1" x14ac:dyDescent="0.3">
      <c r="A3" s="5" t="s">
        <v>6</v>
      </c>
      <c r="B3" s="2" t="s">
        <v>18</v>
      </c>
      <c r="C3" s="8" t="s">
        <v>19</v>
      </c>
      <c r="E3">
        <v>8</v>
      </c>
      <c r="F3">
        <v>2</v>
      </c>
      <c r="H3">
        <f>SUMPRODUCT(C31:C33,B5:B7)</f>
        <v>19200</v>
      </c>
      <c r="I3" t="s">
        <v>28</v>
      </c>
      <c r="J3">
        <f>E3*(SUM(C31:C33))</f>
        <v>16000</v>
      </c>
      <c r="K3">
        <f>SUMPRODUCT(C31:C33,C5:C7)</f>
        <v>4000</v>
      </c>
      <c r="L3" t="s">
        <v>24</v>
      </c>
      <c r="M3">
        <f>F3*(SUM(C31:C33))</f>
        <v>4000</v>
      </c>
    </row>
    <row r="4" spans="1:13" ht="15.75" thickBot="1" x14ac:dyDescent="0.3">
      <c r="A4" s="5" t="s">
        <v>7</v>
      </c>
      <c r="B4" s="2" t="s">
        <v>20</v>
      </c>
      <c r="C4" s="8" t="s">
        <v>17</v>
      </c>
      <c r="E4">
        <v>6</v>
      </c>
      <c r="F4">
        <v>1</v>
      </c>
      <c r="H4">
        <f>SUMPRODUCT(D31:D33,B5:B7)</f>
        <v>11199.999999999998</v>
      </c>
      <c r="I4" t="s">
        <v>28</v>
      </c>
      <c r="J4">
        <f>E4*(SUM(D31:D33))</f>
        <v>5999.9999999999991</v>
      </c>
      <c r="K4">
        <f>SUMPRODUCT(D31:D33,C5:C7)</f>
        <v>1000</v>
      </c>
      <c r="L4" t="s">
        <v>24</v>
      </c>
      <c r="M4">
        <f>F4*(SUM(D31:D33))</f>
        <v>999.99999999999989</v>
      </c>
    </row>
    <row r="5" spans="1:13" ht="15.75" thickBot="1" x14ac:dyDescent="0.3">
      <c r="A5" s="5" t="s">
        <v>10</v>
      </c>
      <c r="B5" s="2">
        <v>12</v>
      </c>
      <c r="C5" s="8">
        <v>0.5</v>
      </c>
    </row>
    <row r="6" spans="1:13" ht="15.75" thickBot="1" x14ac:dyDescent="0.3">
      <c r="A6" s="5" t="s">
        <v>11</v>
      </c>
      <c r="B6" s="2">
        <v>6</v>
      </c>
      <c r="C6" s="8">
        <v>2</v>
      </c>
    </row>
    <row r="7" spans="1:13" x14ac:dyDescent="0.25">
      <c r="A7" s="6" t="s">
        <v>12</v>
      </c>
      <c r="B7" s="9">
        <v>8</v>
      </c>
      <c r="C7" s="10">
        <v>3</v>
      </c>
    </row>
    <row r="8" spans="1:13" x14ac:dyDescent="0.25">
      <c r="A8" s="11"/>
      <c r="B8" s="11"/>
      <c r="C8" s="11"/>
    </row>
    <row r="10" spans="1:13" ht="15.75" thickBot="1" x14ac:dyDescent="0.3">
      <c r="A10" s="3" t="s">
        <v>0</v>
      </c>
      <c r="B10" s="4" t="s">
        <v>4</v>
      </c>
    </row>
    <row r="11" spans="1:13" ht="15.75" thickBot="1" x14ac:dyDescent="0.3">
      <c r="A11" s="5" t="s">
        <v>5</v>
      </c>
      <c r="B11" s="13">
        <v>70</v>
      </c>
    </row>
    <row r="12" spans="1:13" ht="15.75" thickBot="1" x14ac:dyDescent="0.3">
      <c r="A12" s="5" t="s">
        <v>6</v>
      </c>
      <c r="B12" s="13">
        <v>60</v>
      </c>
    </row>
    <row r="13" spans="1:13" x14ac:dyDescent="0.25">
      <c r="A13" s="6" t="s">
        <v>7</v>
      </c>
      <c r="B13" s="14">
        <v>50</v>
      </c>
    </row>
    <row r="16" spans="1:13" ht="15.75" thickBot="1" x14ac:dyDescent="0.3">
      <c r="A16" s="3" t="s">
        <v>8</v>
      </c>
      <c r="B16" s="4" t="s">
        <v>9</v>
      </c>
    </row>
    <row r="17" spans="1:6" ht="15.75" thickBot="1" x14ac:dyDescent="0.3">
      <c r="A17" s="5" t="s">
        <v>10</v>
      </c>
      <c r="B17" s="13">
        <v>45</v>
      </c>
    </row>
    <row r="18" spans="1:6" ht="15.75" thickBot="1" x14ac:dyDescent="0.3">
      <c r="A18" s="5" t="s">
        <v>11</v>
      </c>
      <c r="B18" s="13">
        <v>35</v>
      </c>
    </row>
    <row r="19" spans="1:6" x14ac:dyDescent="0.25">
      <c r="A19" s="6" t="s">
        <v>12</v>
      </c>
      <c r="B19" s="14">
        <v>25</v>
      </c>
    </row>
    <row r="22" spans="1:6" x14ac:dyDescent="0.25">
      <c r="A22" s="12" t="s">
        <v>21</v>
      </c>
      <c r="D22" t="s">
        <v>26</v>
      </c>
      <c r="E22" t="s">
        <v>27</v>
      </c>
    </row>
    <row r="23" spans="1:6" x14ac:dyDescent="0.25">
      <c r="A23" s="11" t="s">
        <v>22</v>
      </c>
      <c r="B23" s="20">
        <f>D23-E23</f>
        <v>150000</v>
      </c>
      <c r="D23" s="15">
        <f>B27*B11+B28*B12+B29*B13</f>
        <v>380000</v>
      </c>
      <c r="E23" s="16">
        <f>SUMPRODUCT(B17:B19,F31:F33)</f>
        <v>230000</v>
      </c>
    </row>
    <row r="26" spans="1:6" x14ac:dyDescent="0.25">
      <c r="A26" s="1" t="s">
        <v>35</v>
      </c>
    </row>
    <row r="27" spans="1:6" x14ac:dyDescent="0.25">
      <c r="A27" t="s">
        <v>1</v>
      </c>
      <c r="B27" s="19">
        <f>SUM(B31:B33)</f>
        <v>3000</v>
      </c>
    </row>
    <row r="28" spans="1:6" x14ac:dyDescent="0.25">
      <c r="A28" t="s">
        <v>2</v>
      </c>
      <c r="B28" s="19">
        <f>SUM(C31:C33)</f>
        <v>2000</v>
      </c>
    </row>
    <row r="29" spans="1:6" x14ac:dyDescent="0.25">
      <c r="A29" t="s">
        <v>3</v>
      </c>
      <c r="B29" s="19">
        <f>SUM(D31:D33)</f>
        <v>999.99999999999989</v>
      </c>
    </row>
    <row r="30" spans="1:6" x14ac:dyDescent="0.25">
      <c r="A30" s="1" t="s">
        <v>36</v>
      </c>
      <c r="B30" t="s">
        <v>32</v>
      </c>
      <c r="C30" t="s">
        <v>33</v>
      </c>
      <c r="D30" t="s">
        <v>29</v>
      </c>
      <c r="F30" t="s">
        <v>34</v>
      </c>
    </row>
    <row r="31" spans="1:6" x14ac:dyDescent="0.25">
      <c r="A31" t="s">
        <v>10</v>
      </c>
      <c r="B31" s="18">
        <v>2400</v>
      </c>
      <c r="C31" s="18">
        <v>800</v>
      </c>
      <c r="D31" s="18">
        <v>799.99999999999989</v>
      </c>
      <c r="F31">
        <f>SUM(B31:D31)</f>
        <v>4000</v>
      </c>
    </row>
    <row r="32" spans="1:6" x14ac:dyDescent="0.25">
      <c r="A32" t="s">
        <v>11</v>
      </c>
      <c r="B32" s="18">
        <v>0</v>
      </c>
      <c r="C32" s="18">
        <v>0</v>
      </c>
      <c r="D32" s="18">
        <v>0</v>
      </c>
      <c r="F32">
        <f>SUM(B32:D32)</f>
        <v>0</v>
      </c>
    </row>
    <row r="33" spans="1:6" x14ac:dyDescent="0.25">
      <c r="A33" t="s">
        <v>12</v>
      </c>
      <c r="B33" s="18">
        <v>599.99999999999989</v>
      </c>
      <c r="C33" s="18">
        <v>1200</v>
      </c>
      <c r="D33" s="18">
        <v>200</v>
      </c>
      <c r="F33">
        <f>SUM(B33:D33)</f>
        <v>2000</v>
      </c>
    </row>
    <row r="36" spans="1:6" x14ac:dyDescent="0.25">
      <c r="A36" t="s">
        <v>23</v>
      </c>
    </row>
    <row r="37" spans="1:6" x14ac:dyDescent="0.25">
      <c r="A37" t="s">
        <v>10</v>
      </c>
      <c r="B37">
        <f>F31</f>
        <v>4000</v>
      </c>
      <c r="C37" t="s">
        <v>24</v>
      </c>
      <c r="D37">
        <v>5000</v>
      </c>
    </row>
    <row r="38" spans="1:6" x14ac:dyDescent="0.25">
      <c r="A38" t="s">
        <v>11</v>
      </c>
      <c r="B38">
        <f>F32</f>
        <v>0</v>
      </c>
      <c r="C38" t="s">
        <v>24</v>
      </c>
      <c r="D38">
        <v>5000</v>
      </c>
    </row>
    <row r="39" spans="1:6" x14ac:dyDescent="0.25">
      <c r="A39" t="s">
        <v>12</v>
      </c>
      <c r="B39">
        <f>F33</f>
        <v>2000</v>
      </c>
      <c r="C39" t="s">
        <v>24</v>
      </c>
      <c r="D39">
        <v>5000</v>
      </c>
    </row>
    <row r="40" spans="1:6" x14ac:dyDescent="0.25">
      <c r="A40" t="s">
        <v>25</v>
      </c>
      <c r="B40">
        <f>SUM(B37:B39)</f>
        <v>6000</v>
      </c>
      <c r="C40" t="s">
        <v>24</v>
      </c>
      <c r="D40">
        <v>14000</v>
      </c>
    </row>
    <row r="43" spans="1:6" x14ac:dyDescent="0.25">
      <c r="A43" s="1" t="s">
        <v>107</v>
      </c>
    </row>
    <row r="44" spans="1:6" x14ac:dyDescent="0.25">
      <c r="A44">
        <f>B27</f>
        <v>3000</v>
      </c>
      <c r="B44" t="s">
        <v>24</v>
      </c>
      <c r="C44">
        <v>3000</v>
      </c>
    </row>
    <row r="45" spans="1:6" x14ac:dyDescent="0.25">
      <c r="A45">
        <f>B28</f>
        <v>2000</v>
      </c>
      <c r="B45" t="s">
        <v>24</v>
      </c>
      <c r="C45">
        <v>2000</v>
      </c>
    </row>
    <row r="46" spans="1:6" x14ac:dyDescent="0.25">
      <c r="A46">
        <f>B29</f>
        <v>999.99999999999989</v>
      </c>
      <c r="B46" t="s">
        <v>24</v>
      </c>
      <c r="C46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Answer Report 2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 Kunhiraman</dc:creator>
  <cp:lastModifiedBy>Pravin Kunhiraman</cp:lastModifiedBy>
  <dcterms:created xsi:type="dcterms:W3CDTF">2019-04-17T12:10:59Z</dcterms:created>
  <dcterms:modified xsi:type="dcterms:W3CDTF">2019-04-19T09:55:05Z</dcterms:modified>
</cp:coreProperties>
</file>