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2013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  <sheet name="2022" sheetId="10" r:id="rId10"/>
    <sheet name="2023" sheetId="11" r:id="rId11"/>
    <sheet name="2024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2" l="1"/>
  <c r="P4" i="12"/>
  <c r="P5" i="12"/>
  <c r="P6" i="12"/>
  <c r="P7" i="12"/>
  <c r="P8" i="12"/>
  <c r="P9" i="12"/>
  <c r="P10" i="12"/>
  <c r="P11" i="12"/>
  <c r="P12" i="12"/>
  <c r="P13" i="12"/>
  <c r="P14" i="12"/>
  <c r="P15" i="12"/>
  <c r="P2" i="12"/>
  <c r="Y7" i="1" l="1"/>
  <c r="Y11" i="1"/>
  <c r="Y14" i="1"/>
  <c r="Y6" i="1"/>
  <c r="Y10" i="1"/>
  <c r="Y13" i="1"/>
  <c r="Y4" i="1"/>
  <c r="Y12" i="1"/>
  <c r="Y5" i="1"/>
  <c r="Y2" i="1"/>
  <c r="Y15" i="1"/>
  <c r="Y3" i="1"/>
  <c r="Y9" i="1"/>
  <c r="Y8" i="1"/>
  <c r="N9" i="12" l="1"/>
  <c r="N8" i="12"/>
  <c r="N7" i="12"/>
  <c r="N4" i="12"/>
  <c r="N2" i="12"/>
  <c r="N11" i="12"/>
  <c r="N15" i="12"/>
  <c r="N14" i="12"/>
  <c r="N13" i="12"/>
  <c r="N12" i="12"/>
  <c r="N6" i="12"/>
  <c r="N5" i="12"/>
  <c r="N3" i="12"/>
  <c r="N10" i="12"/>
  <c r="O9" i="12"/>
  <c r="O8" i="12"/>
  <c r="O7" i="12"/>
  <c r="O4" i="12"/>
  <c r="O2" i="12"/>
  <c r="O11" i="12"/>
  <c r="O15" i="12"/>
  <c r="O14" i="12"/>
  <c r="O13" i="12"/>
  <c r="O12" i="12"/>
  <c r="O6" i="12"/>
  <c r="O5" i="12"/>
  <c r="O3" i="12"/>
  <c r="O10" i="12"/>
  <c r="N9" i="11"/>
  <c r="N8" i="11"/>
  <c r="N7" i="11"/>
  <c r="N4" i="11"/>
  <c r="N2" i="11"/>
  <c r="N11" i="11"/>
  <c r="N15" i="11"/>
  <c r="N14" i="11"/>
  <c r="N13" i="11"/>
  <c r="N12" i="11"/>
  <c r="N6" i="11"/>
  <c r="N5" i="11"/>
  <c r="N3" i="11"/>
  <c r="N10" i="11"/>
  <c r="N9" i="10"/>
  <c r="N8" i="10"/>
  <c r="N7" i="10"/>
  <c r="N4" i="10"/>
  <c r="N2" i="10"/>
  <c r="N11" i="10"/>
  <c r="N15" i="10"/>
  <c r="N14" i="10"/>
  <c r="N13" i="10"/>
  <c r="N12" i="10"/>
  <c r="N6" i="10"/>
  <c r="N5" i="10"/>
  <c r="N3" i="10"/>
  <c r="N10" i="10"/>
  <c r="N9" i="9"/>
  <c r="N8" i="9"/>
  <c r="N7" i="9"/>
  <c r="N4" i="9"/>
  <c r="N2" i="9"/>
  <c r="N11" i="9"/>
  <c r="N15" i="9"/>
  <c r="N14" i="9"/>
  <c r="N13" i="9"/>
  <c r="N12" i="9"/>
  <c r="N6" i="9"/>
  <c r="N5" i="9"/>
  <c r="N3" i="9"/>
  <c r="N10" i="9"/>
  <c r="N9" i="8"/>
  <c r="N8" i="8"/>
  <c r="N7" i="8"/>
  <c r="N4" i="8"/>
  <c r="N2" i="8"/>
  <c r="N11" i="8"/>
  <c r="N15" i="8"/>
  <c r="N14" i="8"/>
  <c r="N13" i="8"/>
  <c r="N12" i="8"/>
  <c r="N6" i="8"/>
  <c r="N5" i="8"/>
  <c r="N3" i="8"/>
  <c r="N10" i="8"/>
  <c r="Y9" i="7"/>
  <c r="Y8" i="7"/>
  <c r="Y7" i="7"/>
  <c r="Y4" i="7"/>
  <c r="Y2" i="7"/>
  <c r="Y11" i="7"/>
  <c r="Y15" i="7"/>
  <c r="Y14" i="7"/>
  <c r="Y13" i="7"/>
  <c r="Y12" i="7"/>
  <c r="Y6" i="7"/>
  <c r="Y5" i="7"/>
  <c r="Y3" i="7"/>
  <c r="Y10" i="7"/>
  <c r="O3" i="11"/>
  <c r="O5" i="11"/>
  <c r="O6" i="11"/>
  <c r="O12" i="11"/>
  <c r="O13" i="11"/>
  <c r="O14" i="11"/>
  <c r="O15" i="11"/>
  <c r="O11" i="11"/>
  <c r="O2" i="11"/>
  <c r="O4" i="11"/>
  <c r="O7" i="11"/>
  <c r="O8" i="11"/>
  <c r="O9" i="11"/>
  <c r="O10" i="11"/>
  <c r="O3" i="10"/>
  <c r="O5" i="10"/>
  <c r="O6" i="10"/>
  <c r="O12" i="10"/>
  <c r="O13" i="10"/>
  <c r="O14" i="10"/>
  <c r="O15" i="10"/>
  <c r="O11" i="10"/>
  <c r="O2" i="10"/>
  <c r="O4" i="10"/>
  <c r="O7" i="10"/>
  <c r="O8" i="10"/>
  <c r="O9" i="10"/>
  <c r="O10" i="10"/>
  <c r="O3" i="9"/>
  <c r="O5" i="9"/>
  <c r="O6" i="9"/>
  <c r="O12" i="9"/>
  <c r="O13" i="9"/>
  <c r="O14" i="9"/>
  <c r="O15" i="9"/>
  <c r="O11" i="9"/>
  <c r="O2" i="9"/>
  <c r="O4" i="9"/>
  <c r="O7" i="9"/>
  <c r="O8" i="9"/>
  <c r="O9" i="9"/>
  <c r="O10" i="9"/>
  <c r="Y9" i="6"/>
  <c r="Y8" i="6"/>
  <c r="Y7" i="6"/>
  <c r="Y4" i="6"/>
  <c r="Y2" i="6"/>
  <c r="Y11" i="6"/>
  <c r="Y15" i="6"/>
  <c r="Y14" i="6"/>
  <c r="Y13" i="6"/>
  <c r="Y12" i="6"/>
  <c r="Y6" i="6"/>
  <c r="Y5" i="6"/>
  <c r="Y3" i="6"/>
  <c r="Y10" i="6"/>
  <c r="Z3" i="7"/>
  <c r="X3" i="7"/>
  <c r="V3" i="7"/>
  <c r="T3" i="7"/>
  <c r="R3" i="7"/>
  <c r="P3" i="7"/>
  <c r="N3" i="7"/>
  <c r="L3" i="7"/>
  <c r="J3" i="7"/>
  <c r="H3" i="7"/>
  <c r="F3" i="7"/>
  <c r="D3" i="7"/>
  <c r="Z5" i="7"/>
  <c r="X5" i="7"/>
  <c r="V5" i="7"/>
  <c r="T5" i="7"/>
  <c r="R5" i="7"/>
  <c r="P5" i="7"/>
  <c r="N5" i="7"/>
  <c r="L5" i="7"/>
  <c r="J5" i="7"/>
  <c r="H5" i="7"/>
  <c r="F5" i="7"/>
  <c r="D5" i="7"/>
  <c r="Z6" i="7"/>
  <c r="X6" i="7"/>
  <c r="V6" i="7"/>
  <c r="T6" i="7"/>
  <c r="R6" i="7"/>
  <c r="P6" i="7"/>
  <c r="N6" i="7"/>
  <c r="L6" i="7"/>
  <c r="J6" i="7"/>
  <c r="H6" i="7"/>
  <c r="F6" i="7"/>
  <c r="D6" i="7"/>
  <c r="Z12" i="7"/>
  <c r="X12" i="7"/>
  <c r="V12" i="7"/>
  <c r="T12" i="7"/>
  <c r="R12" i="7"/>
  <c r="P12" i="7"/>
  <c r="N12" i="7"/>
  <c r="L12" i="7"/>
  <c r="J12" i="7"/>
  <c r="H12" i="7"/>
  <c r="F12" i="7"/>
  <c r="D12" i="7"/>
  <c r="Z13" i="7"/>
  <c r="X13" i="7"/>
  <c r="V13" i="7"/>
  <c r="T13" i="7"/>
  <c r="R13" i="7"/>
  <c r="P13" i="7"/>
  <c r="N13" i="7"/>
  <c r="L13" i="7"/>
  <c r="J13" i="7"/>
  <c r="H13" i="7"/>
  <c r="F13" i="7"/>
  <c r="D13" i="7"/>
  <c r="Z14" i="7"/>
  <c r="X14" i="7"/>
  <c r="V14" i="7"/>
  <c r="T14" i="7"/>
  <c r="R14" i="7"/>
  <c r="P14" i="7"/>
  <c r="N14" i="7"/>
  <c r="L14" i="7"/>
  <c r="J14" i="7"/>
  <c r="H14" i="7"/>
  <c r="F14" i="7"/>
  <c r="D14" i="7"/>
  <c r="Z15" i="7"/>
  <c r="X15" i="7"/>
  <c r="V15" i="7"/>
  <c r="T15" i="7"/>
  <c r="R15" i="7"/>
  <c r="P15" i="7"/>
  <c r="N15" i="7"/>
  <c r="L15" i="7"/>
  <c r="J15" i="7"/>
  <c r="H15" i="7"/>
  <c r="F15" i="7"/>
  <c r="D15" i="7"/>
  <c r="Z11" i="7"/>
  <c r="X11" i="7"/>
  <c r="V11" i="7"/>
  <c r="T11" i="7"/>
  <c r="R11" i="7"/>
  <c r="P11" i="7"/>
  <c r="N11" i="7"/>
  <c r="L11" i="7"/>
  <c r="J11" i="7"/>
  <c r="H11" i="7"/>
  <c r="F11" i="7"/>
  <c r="D11" i="7"/>
  <c r="Z2" i="7"/>
  <c r="X2" i="7"/>
  <c r="V2" i="7"/>
  <c r="T2" i="7"/>
  <c r="R2" i="7"/>
  <c r="P2" i="7"/>
  <c r="N2" i="7"/>
  <c r="L2" i="7"/>
  <c r="J2" i="7"/>
  <c r="H2" i="7"/>
  <c r="F2" i="7"/>
  <c r="D2" i="7"/>
  <c r="Z4" i="7"/>
  <c r="X4" i="7"/>
  <c r="V4" i="7"/>
  <c r="T4" i="7"/>
  <c r="R4" i="7"/>
  <c r="P4" i="7"/>
  <c r="N4" i="7"/>
  <c r="L4" i="7"/>
  <c r="J4" i="7"/>
  <c r="H4" i="7"/>
  <c r="F4" i="7"/>
  <c r="D4" i="7"/>
  <c r="Z7" i="7"/>
  <c r="X7" i="7"/>
  <c r="V7" i="7"/>
  <c r="T7" i="7"/>
  <c r="R7" i="7"/>
  <c r="P7" i="7"/>
  <c r="N7" i="7"/>
  <c r="L7" i="7"/>
  <c r="J7" i="7"/>
  <c r="H7" i="7"/>
  <c r="F7" i="7"/>
  <c r="D7" i="7"/>
  <c r="Z8" i="7"/>
  <c r="X8" i="7"/>
  <c r="V8" i="7"/>
  <c r="T8" i="7"/>
  <c r="R8" i="7"/>
  <c r="P8" i="7"/>
  <c r="N8" i="7"/>
  <c r="L8" i="7"/>
  <c r="J8" i="7"/>
  <c r="H8" i="7"/>
  <c r="F8" i="7"/>
  <c r="D8" i="7"/>
  <c r="Z9" i="7"/>
  <c r="X9" i="7"/>
  <c r="V9" i="7"/>
  <c r="T9" i="7"/>
  <c r="R9" i="7"/>
  <c r="P9" i="7"/>
  <c r="N9" i="7"/>
  <c r="L9" i="7"/>
  <c r="J9" i="7"/>
  <c r="H9" i="7"/>
  <c r="F9" i="7"/>
  <c r="D9" i="7"/>
  <c r="Z10" i="7"/>
  <c r="X10" i="7"/>
  <c r="V10" i="7"/>
  <c r="T10" i="7"/>
  <c r="R10" i="7"/>
  <c r="P10" i="7"/>
  <c r="N10" i="7"/>
  <c r="L10" i="7"/>
  <c r="J10" i="7"/>
  <c r="H10" i="7"/>
  <c r="F10" i="7"/>
  <c r="D10" i="7"/>
  <c r="O3" i="8"/>
  <c r="O5" i="8"/>
  <c r="O6" i="8"/>
  <c r="O12" i="8"/>
  <c r="O13" i="8"/>
  <c r="O14" i="8"/>
  <c r="O15" i="8"/>
  <c r="O11" i="8"/>
  <c r="O2" i="8"/>
  <c r="O4" i="8"/>
  <c r="O7" i="8"/>
  <c r="O8" i="8"/>
  <c r="O9" i="8"/>
  <c r="O10" i="8"/>
  <c r="X3" i="6" l="1"/>
  <c r="V3" i="6"/>
  <c r="T3" i="6"/>
  <c r="R3" i="6"/>
  <c r="P3" i="6"/>
  <c r="N3" i="6"/>
  <c r="L3" i="6"/>
  <c r="J3" i="6"/>
  <c r="H3" i="6"/>
  <c r="F3" i="6"/>
  <c r="D3" i="6"/>
  <c r="X5" i="6"/>
  <c r="V5" i="6"/>
  <c r="T5" i="6"/>
  <c r="R5" i="6"/>
  <c r="P5" i="6"/>
  <c r="N5" i="6"/>
  <c r="L5" i="6"/>
  <c r="J5" i="6"/>
  <c r="H5" i="6"/>
  <c r="F5" i="6"/>
  <c r="D5" i="6"/>
  <c r="X6" i="6"/>
  <c r="V6" i="6"/>
  <c r="T6" i="6"/>
  <c r="R6" i="6"/>
  <c r="P6" i="6"/>
  <c r="N6" i="6"/>
  <c r="L6" i="6"/>
  <c r="J6" i="6"/>
  <c r="H6" i="6"/>
  <c r="F6" i="6"/>
  <c r="D6" i="6"/>
  <c r="X12" i="6"/>
  <c r="V12" i="6"/>
  <c r="T12" i="6"/>
  <c r="R12" i="6"/>
  <c r="P12" i="6"/>
  <c r="N12" i="6"/>
  <c r="L12" i="6"/>
  <c r="J12" i="6"/>
  <c r="H12" i="6"/>
  <c r="F12" i="6"/>
  <c r="D12" i="6"/>
  <c r="X13" i="6"/>
  <c r="V13" i="6"/>
  <c r="T13" i="6"/>
  <c r="R13" i="6"/>
  <c r="P13" i="6"/>
  <c r="N13" i="6"/>
  <c r="L13" i="6"/>
  <c r="J13" i="6"/>
  <c r="H13" i="6"/>
  <c r="F13" i="6"/>
  <c r="D13" i="6"/>
  <c r="X14" i="6"/>
  <c r="V14" i="6"/>
  <c r="T14" i="6"/>
  <c r="R14" i="6"/>
  <c r="P14" i="6"/>
  <c r="N14" i="6"/>
  <c r="L14" i="6"/>
  <c r="J14" i="6"/>
  <c r="H14" i="6"/>
  <c r="F14" i="6"/>
  <c r="D14" i="6"/>
  <c r="X15" i="6"/>
  <c r="V15" i="6"/>
  <c r="T15" i="6"/>
  <c r="R15" i="6"/>
  <c r="P15" i="6"/>
  <c r="N15" i="6"/>
  <c r="L15" i="6"/>
  <c r="J15" i="6"/>
  <c r="H15" i="6"/>
  <c r="F15" i="6"/>
  <c r="D15" i="6"/>
  <c r="X11" i="6"/>
  <c r="V11" i="6"/>
  <c r="T11" i="6"/>
  <c r="R11" i="6"/>
  <c r="P11" i="6"/>
  <c r="N11" i="6"/>
  <c r="L11" i="6"/>
  <c r="J11" i="6"/>
  <c r="H11" i="6"/>
  <c r="F11" i="6"/>
  <c r="D11" i="6"/>
  <c r="X2" i="6"/>
  <c r="V2" i="6"/>
  <c r="T2" i="6"/>
  <c r="R2" i="6"/>
  <c r="P2" i="6"/>
  <c r="N2" i="6"/>
  <c r="L2" i="6"/>
  <c r="J2" i="6"/>
  <c r="H2" i="6"/>
  <c r="F2" i="6"/>
  <c r="D2" i="6"/>
  <c r="X4" i="6"/>
  <c r="V4" i="6"/>
  <c r="T4" i="6"/>
  <c r="R4" i="6"/>
  <c r="P4" i="6"/>
  <c r="N4" i="6"/>
  <c r="L4" i="6"/>
  <c r="J4" i="6"/>
  <c r="H4" i="6"/>
  <c r="F4" i="6"/>
  <c r="D4" i="6"/>
  <c r="X7" i="6"/>
  <c r="V7" i="6"/>
  <c r="T7" i="6"/>
  <c r="R7" i="6"/>
  <c r="P7" i="6"/>
  <c r="N7" i="6"/>
  <c r="L7" i="6"/>
  <c r="J7" i="6"/>
  <c r="H7" i="6"/>
  <c r="F7" i="6"/>
  <c r="D7" i="6"/>
  <c r="X8" i="6"/>
  <c r="V8" i="6"/>
  <c r="T8" i="6"/>
  <c r="R8" i="6"/>
  <c r="P8" i="6"/>
  <c r="N8" i="6"/>
  <c r="L8" i="6"/>
  <c r="J8" i="6"/>
  <c r="H8" i="6"/>
  <c r="F8" i="6"/>
  <c r="D8" i="6"/>
  <c r="X9" i="6"/>
  <c r="V9" i="6"/>
  <c r="T9" i="6"/>
  <c r="R9" i="6"/>
  <c r="P9" i="6"/>
  <c r="N9" i="6"/>
  <c r="L9" i="6"/>
  <c r="J9" i="6"/>
  <c r="H9" i="6"/>
  <c r="F9" i="6"/>
  <c r="D9" i="6"/>
  <c r="X10" i="6"/>
  <c r="V10" i="6"/>
  <c r="T10" i="6"/>
  <c r="R10" i="6"/>
  <c r="P10" i="6"/>
  <c r="N10" i="6"/>
  <c r="L10" i="6"/>
  <c r="J10" i="6"/>
  <c r="H10" i="6"/>
  <c r="F10" i="6"/>
  <c r="D10" i="6"/>
  <c r="Y9" i="5"/>
  <c r="Y8" i="5"/>
  <c r="Y7" i="5"/>
  <c r="Y4" i="5"/>
  <c r="Y2" i="5"/>
  <c r="Y11" i="5"/>
  <c r="Y15" i="5"/>
  <c r="Y14" i="5"/>
  <c r="Y13" i="5"/>
  <c r="Y12" i="5"/>
  <c r="Y6" i="5"/>
  <c r="Y5" i="5"/>
  <c r="Y3" i="5"/>
  <c r="Y10" i="5"/>
  <c r="Y9" i="4"/>
  <c r="Y8" i="4"/>
  <c r="Y7" i="4"/>
  <c r="Y4" i="4"/>
  <c r="Y2" i="4"/>
  <c r="Y11" i="4"/>
  <c r="Y15" i="4"/>
  <c r="Y14" i="4"/>
  <c r="Y13" i="4"/>
  <c r="Y12" i="4"/>
  <c r="Y6" i="4"/>
  <c r="Y5" i="4"/>
  <c r="Y3" i="4"/>
  <c r="Y10" i="4"/>
  <c r="Y9" i="3"/>
  <c r="Y8" i="3"/>
  <c r="Y7" i="3"/>
  <c r="Y4" i="3"/>
  <c r="Y2" i="3"/>
  <c r="Y11" i="3"/>
  <c r="Y15" i="3"/>
  <c r="Y14" i="3"/>
  <c r="Y13" i="3"/>
  <c r="Y12" i="3"/>
  <c r="Y6" i="3"/>
  <c r="Y5" i="3"/>
  <c r="Y3" i="3"/>
  <c r="Y10" i="3"/>
  <c r="Y5" i="2"/>
  <c r="Y9" i="2"/>
  <c r="Y8" i="2"/>
  <c r="Y7" i="2"/>
  <c r="Y4" i="2"/>
  <c r="Y2" i="2"/>
  <c r="Y11" i="2"/>
  <c r="Y15" i="2"/>
  <c r="Y14" i="2"/>
  <c r="Y13" i="2"/>
  <c r="Y12" i="2"/>
  <c r="Y6" i="2"/>
  <c r="Y3" i="2"/>
  <c r="Y10" i="2"/>
  <c r="X3" i="5" l="1"/>
  <c r="V3" i="5"/>
  <c r="T3" i="5"/>
  <c r="R3" i="5"/>
  <c r="P3" i="5"/>
  <c r="N3" i="5"/>
  <c r="L3" i="5"/>
  <c r="J3" i="5"/>
  <c r="H3" i="5"/>
  <c r="F3" i="5"/>
  <c r="D3" i="5"/>
  <c r="X5" i="5"/>
  <c r="V5" i="5"/>
  <c r="T5" i="5"/>
  <c r="R5" i="5"/>
  <c r="P5" i="5"/>
  <c r="N5" i="5"/>
  <c r="L5" i="5"/>
  <c r="J5" i="5"/>
  <c r="H5" i="5"/>
  <c r="F5" i="5"/>
  <c r="D5" i="5"/>
  <c r="X6" i="5"/>
  <c r="V6" i="5"/>
  <c r="T6" i="5"/>
  <c r="R6" i="5"/>
  <c r="P6" i="5"/>
  <c r="N6" i="5"/>
  <c r="L6" i="5"/>
  <c r="J6" i="5"/>
  <c r="H6" i="5"/>
  <c r="F6" i="5"/>
  <c r="D6" i="5"/>
  <c r="X12" i="5"/>
  <c r="V12" i="5"/>
  <c r="T12" i="5"/>
  <c r="R12" i="5"/>
  <c r="P12" i="5"/>
  <c r="N12" i="5"/>
  <c r="L12" i="5"/>
  <c r="J12" i="5"/>
  <c r="H12" i="5"/>
  <c r="F12" i="5"/>
  <c r="D12" i="5"/>
  <c r="X13" i="5"/>
  <c r="V13" i="5"/>
  <c r="T13" i="5"/>
  <c r="R13" i="5"/>
  <c r="P13" i="5"/>
  <c r="N13" i="5"/>
  <c r="L13" i="5"/>
  <c r="J13" i="5"/>
  <c r="H13" i="5"/>
  <c r="F13" i="5"/>
  <c r="D13" i="5"/>
  <c r="X14" i="5"/>
  <c r="V14" i="5"/>
  <c r="T14" i="5"/>
  <c r="R14" i="5"/>
  <c r="P14" i="5"/>
  <c r="N14" i="5"/>
  <c r="L14" i="5"/>
  <c r="J14" i="5"/>
  <c r="H14" i="5"/>
  <c r="F14" i="5"/>
  <c r="D14" i="5"/>
  <c r="X15" i="5"/>
  <c r="V15" i="5"/>
  <c r="T15" i="5"/>
  <c r="R15" i="5"/>
  <c r="P15" i="5"/>
  <c r="N15" i="5"/>
  <c r="L15" i="5"/>
  <c r="J15" i="5"/>
  <c r="H15" i="5"/>
  <c r="F15" i="5"/>
  <c r="D15" i="5"/>
  <c r="X11" i="5"/>
  <c r="V11" i="5"/>
  <c r="T11" i="5"/>
  <c r="R11" i="5"/>
  <c r="P11" i="5"/>
  <c r="N11" i="5"/>
  <c r="L11" i="5"/>
  <c r="J11" i="5"/>
  <c r="H11" i="5"/>
  <c r="F11" i="5"/>
  <c r="D11" i="5"/>
  <c r="X2" i="5"/>
  <c r="V2" i="5"/>
  <c r="T2" i="5"/>
  <c r="R2" i="5"/>
  <c r="P2" i="5"/>
  <c r="N2" i="5"/>
  <c r="L2" i="5"/>
  <c r="J2" i="5"/>
  <c r="H2" i="5"/>
  <c r="F2" i="5"/>
  <c r="D2" i="5"/>
  <c r="X4" i="5"/>
  <c r="V4" i="5"/>
  <c r="T4" i="5"/>
  <c r="R4" i="5"/>
  <c r="P4" i="5"/>
  <c r="N4" i="5"/>
  <c r="L4" i="5"/>
  <c r="J4" i="5"/>
  <c r="H4" i="5"/>
  <c r="F4" i="5"/>
  <c r="D4" i="5"/>
  <c r="X7" i="5"/>
  <c r="V7" i="5"/>
  <c r="T7" i="5"/>
  <c r="R7" i="5"/>
  <c r="P7" i="5"/>
  <c r="N7" i="5"/>
  <c r="L7" i="5"/>
  <c r="J7" i="5"/>
  <c r="H7" i="5"/>
  <c r="F7" i="5"/>
  <c r="D7" i="5"/>
  <c r="X8" i="5"/>
  <c r="V8" i="5"/>
  <c r="T8" i="5"/>
  <c r="R8" i="5"/>
  <c r="P8" i="5"/>
  <c r="N8" i="5"/>
  <c r="L8" i="5"/>
  <c r="J8" i="5"/>
  <c r="H8" i="5"/>
  <c r="F8" i="5"/>
  <c r="D8" i="5"/>
  <c r="X9" i="5"/>
  <c r="V9" i="5"/>
  <c r="T9" i="5"/>
  <c r="R9" i="5"/>
  <c r="P9" i="5"/>
  <c r="N9" i="5"/>
  <c r="L9" i="5"/>
  <c r="J9" i="5"/>
  <c r="H9" i="5"/>
  <c r="F9" i="5"/>
  <c r="D9" i="5"/>
  <c r="X10" i="5"/>
  <c r="V10" i="5"/>
  <c r="T10" i="5"/>
  <c r="R10" i="5"/>
  <c r="P10" i="5"/>
  <c r="N10" i="5"/>
  <c r="L10" i="5"/>
  <c r="J10" i="5"/>
  <c r="H10" i="5"/>
  <c r="F10" i="5"/>
  <c r="D10" i="5"/>
  <c r="X3" i="4"/>
  <c r="V3" i="4"/>
  <c r="T3" i="4"/>
  <c r="R3" i="4"/>
  <c r="P3" i="4"/>
  <c r="N3" i="4"/>
  <c r="L3" i="4"/>
  <c r="J3" i="4"/>
  <c r="H3" i="4"/>
  <c r="F3" i="4"/>
  <c r="D3" i="4"/>
  <c r="X5" i="4"/>
  <c r="V5" i="4"/>
  <c r="T5" i="4"/>
  <c r="R5" i="4"/>
  <c r="P5" i="4"/>
  <c r="N5" i="4"/>
  <c r="L5" i="4"/>
  <c r="J5" i="4"/>
  <c r="H5" i="4"/>
  <c r="F5" i="4"/>
  <c r="D5" i="4"/>
  <c r="X6" i="4"/>
  <c r="V6" i="4"/>
  <c r="T6" i="4"/>
  <c r="R6" i="4"/>
  <c r="P6" i="4"/>
  <c r="N6" i="4"/>
  <c r="L6" i="4"/>
  <c r="J6" i="4"/>
  <c r="H6" i="4"/>
  <c r="F6" i="4"/>
  <c r="D6" i="4"/>
  <c r="X12" i="4"/>
  <c r="V12" i="4"/>
  <c r="T12" i="4"/>
  <c r="R12" i="4"/>
  <c r="P12" i="4"/>
  <c r="N12" i="4"/>
  <c r="L12" i="4"/>
  <c r="J12" i="4"/>
  <c r="H12" i="4"/>
  <c r="F12" i="4"/>
  <c r="D12" i="4"/>
  <c r="X13" i="4"/>
  <c r="V13" i="4"/>
  <c r="T13" i="4"/>
  <c r="R13" i="4"/>
  <c r="P13" i="4"/>
  <c r="N13" i="4"/>
  <c r="L13" i="4"/>
  <c r="J13" i="4"/>
  <c r="H13" i="4"/>
  <c r="F13" i="4"/>
  <c r="D13" i="4"/>
  <c r="X14" i="4"/>
  <c r="V14" i="4"/>
  <c r="T14" i="4"/>
  <c r="R14" i="4"/>
  <c r="P14" i="4"/>
  <c r="N14" i="4"/>
  <c r="L14" i="4"/>
  <c r="J14" i="4"/>
  <c r="H14" i="4"/>
  <c r="F14" i="4"/>
  <c r="D14" i="4"/>
  <c r="X15" i="4"/>
  <c r="V15" i="4"/>
  <c r="T15" i="4"/>
  <c r="R15" i="4"/>
  <c r="P15" i="4"/>
  <c r="N15" i="4"/>
  <c r="L15" i="4"/>
  <c r="J15" i="4"/>
  <c r="H15" i="4"/>
  <c r="F15" i="4"/>
  <c r="D15" i="4"/>
  <c r="X11" i="4"/>
  <c r="V11" i="4"/>
  <c r="T11" i="4"/>
  <c r="R11" i="4"/>
  <c r="P11" i="4"/>
  <c r="N11" i="4"/>
  <c r="L11" i="4"/>
  <c r="J11" i="4"/>
  <c r="H11" i="4"/>
  <c r="F11" i="4"/>
  <c r="D11" i="4"/>
  <c r="X2" i="4"/>
  <c r="V2" i="4"/>
  <c r="T2" i="4"/>
  <c r="R2" i="4"/>
  <c r="P2" i="4"/>
  <c r="N2" i="4"/>
  <c r="L2" i="4"/>
  <c r="J2" i="4"/>
  <c r="H2" i="4"/>
  <c r="F2" i="4"/>
  <c r="D2" i="4"/>
  <c r="X4" i="4"/>
  <c r="V4" i="4"/>
  <c r="T4" i="4"/>
  <c r="R4" i="4"/>
  <c r="P4" i="4"/>
  <c r="N4" i="4"/>
  <c r="L4" i="4"/>
  <c r="J4" i="4"/>
  <c r="H4" i="4"/>
  <c r="F4" i="4"/>
  <c r="D4" i="4"/>
  <c r="X7" i="4"/>
  <c r="V7" i="4"/>
  <c r="T7" i="4"/>
  <c r="R7" i="4"/>
  <c r="P7" i="4"/>
  <c r="N7" i="4"/>
  <c r="L7" i="4"/>
  <c r="J7" i="4"/>
  <c r="H7" i="4"/>
  <c r="F7" i="4"/>
  <c r="D7" i="4"/>
  <c r="X8" i="4"/>
  <c r="V8" i="4"/>
  <c r="T8" i="4"/>
  <c r="R8" i="4"/>
  <c r="P8" i="4"/>
  <c r="N8" i="4"/>
  <c r="L8" i="4"/>
  <c r="J8" i="4"/>
  <c r="H8" i="4"/>
  <c r="F8" i="4"/>
  <c r="D8" i="4"/>
  <c r="X9" i="4"/>
  <c r="V9" i="4"/>
  <c r="T9" i="4"/>
  <c r="R9" i="4"/>
  <c r="P9" i="4"/>
  <c r="N9" i="4"/>
  <c r="L9" i="4"/>
  <c r="J9" i="4"/>
  <c r="H9" i="4"/>
  <c r="F9" i="4"/>
  <c r="D9" i="4"/>
  <c r="X10" i="4"/>
  <c r="V10" i="4"/>
  <c r="T10" i="4"/>
  <c r="R10" i="4"/>
  <c r="P10" i="4"/>
  <c r="N10" i="4"/>
  <c r="L10" i="4"/>
  <c r="J10" i="4"/>
  <c r="H10" i="4"/>
  <c r="F10" i="4"/>
  <c r="D10" i="4"/>
  <c r="X3" i="3"/>
  <c r="V3" i="3"/>
  <c r="T3" i="3"/>
  <c r="R3" i="3"/>
  <c r="P3" i="3"/>
  <c r="N3" i="3"/>
  <c r="L3" i="3"/>
  <c r="J3" i="3"/>
  <c r="H3" i="3"/>
  <c r="F3" i="3"/>
  <c r="D3" i="3"/>
  <c r="X5" i="3"/>
  <c r="V5" i="3"/>
  <c r="T5" i="3"/>
  <c r="R5" i="3"/>
  <c r="P5" i="3"/>
  <c r="N5" i="3"/>
  <c r="L5" i="3"/>
  <c r="J5" i="3"/>
  <c r="H5" i="3"/>
  <c r="F5" i="3"/>
  <c r="D5" i="3"/>
  <c r="X6" i="3"/>
  <c r="V6" i="3"/>
  <c r="T6" i="3"/>
  <c r="R6" i="3"/>
  <c r="P6" i="3"/>
  <c r="N6" i="3"/>
  <c r="L6" i="3"/>
  <c r="J6" i="3"/>
  <c r="H6" i="3"/>
  <c r="F6" i="3"/>
  <c r="D6" i="3"/>
  <c r="X12" i="3"/>
  <c r="V12" i="3"/>
  <c r="T12" i="3"/>
  <c r="R12" i="3"/>
  <c r="P12" i="3"/>
  <c r="N12" i="3"/>
  <c r="L12" i="3"/>
  <c r="J12" i="3"/>
  <c r="H12" i="3"/>
  <c r="F12" i="3"/>
  <c r="D12" i="3"/>
  <c r="X13" i="3"/>
  <c r="V13" i="3"/>
  <c r="T13" i="3"/>
  <c r="R13" i="3"/>
  <c r="P13" i="3"/>
  <c r="N13" i="3"/>
  <c r="L13" i="3"/>
  <c r="J13" i="3"/>
  <c r="H13" i="3"/>
  <c r="F13" i="3"/>
  <c r="D13" i="3"/>
  <c r="X14" i="3"/>
  <c r="V14" i="3"/>
  <c r="T14" i="3"/>
  <c r="R14" i="3"/>
  <c r="P14" i="3"/>
  <c r="N14" i="3"/>
  <c r="L14" i="3"/>
  <c r="J14" i="3"/>
  <c r="H14" i="3"/>
  <c r="F14" i="3"/>
  <c r="D14" i="3"/>
  <c r="X15" i="3"/>
  <c r="V15" i="3"/>
  <c r="T15" i="3"/>
  <c r="R15" i="3"/>
  <c r="P15" i="3"/>
  <c r="N15" i="3"/>
  <c r="L15" i="3"/>
  <c r="J15" i="3"/>
  <c r="H15" i="3"/>
  <c r="F15" i="3"/>
  <c r="D15" i="3"/>
  <c r="X11" i="3"/>
  <c r="V11" i="3"/>
  <c r="T11" i="3"/>
  <c r="R11" i="3"/>
  <c r="P11" i="3"/>
  <c r="N11" i="3"/>
  <c r="L11" i="3"/>
  <c r="J11" i="3"/>
  <c r="H11" i="3"/>
  <c r="F11" i="3"/>
  <c r="D11" i="3"/>
  <c r="X2" i="3"/>
  <c r="V2" i="3"/>
  <c r="T2" i="3"/>
  <c r="R2" i="3"/>
  <c r="P2" i="3"/>
  <c r="N2" i="3"/>
  <c r="L2" i="3"/>
  <c r="J2" i="3"/>
  <c r="H2" i="3"/>
  <c r="F2" i="3"/>
  <c r="D2" i="3"/>
  <c r="X4" i="3"/>
  <c r="V4" i="3"/>
  <c r="T4" i="3"/>
  <c r="R4" i="3"/>
  <c r="P4" i="3"/>
  <c r="N4" i="3"/>
  <c r="L4" i="3"/>
  <c r="J4" i="3"/>
  <c r="H4" i="3"/>
  <c r="F4" i="3"/>
  <c r="D4" i="3"/>
  <c r="X7" i="3"/>
  <c r="V7" i="3"/>
  <c r="T7" i="3"/>
  <c r="R7" i="3"/>
  <c r="P7" i="3"/>
  <c r="N7" i="3"/>
  <c r="L7" i="3"/>
  <c r="J7" i="3"/>
  <c r="H7" i="3"/>
  <c r="F7" i="3"/>
  <c r="D7" i="3"/>
  <c r="X8" i="3"/>
  <c r="V8" i="3"/>
  <c r="T8" i="3"/>
  <c r="R8" i="3"/>
  <c r="P8" i="3"/>
  <c r="N8" i="3"/>
  <c r="L8" i="3"/>
  <c r="J8" i="3"/>
  <c r="H8" i="3"/>
  <c r="F8" i="3"/>
  <c r="D8" i="3"/>
  <c r="X9" i="3"/>
  <c r="V9" i="3"/>
  <c r="T9" i="3"/>
  <c r="R9" i="3"/>
  <c r="P9" i="3"/>
  <c r="N9" i="3"/>
  <c r="L9" i="3"/>
  <c r="J9" i="3"/>
  <c r="H9" i="3"/>
  <c r="F9" i="3"/>
  <c r="D9" i="3"/>
  <c r="X10" i="3"/>
  <c r="V10" i="3"/>
  <c r="T10" i="3"/>
  <c r="R10" i="3"/>
  <c r="P10" i="3"/>
  <c r="N10" i="3"/>
  <c r="L10" i="3"/>
  <c r="J10" i="3"/>
  <c r="H10" i="3"/>
  <c r="F10" i="3"/>
  <c r="D10" i="3"/>
  <c r="X3" i="2"/>
  <c r="V3" i="2"/>
  <c r="T3" i="2"/>
  <c r="R3" i="2"/>
  <c r="P3" i="2"/>
  <c r="N3" i="2"/>
  <c r="L3" i="2"/>
  <c r="J3" i="2"/>
  <c r="H3" i="2"/>
  <c r="F3" i="2"/>
  <c r="D3" i="2"/>
  <c r="X5" i="2"/>
  <c r="V5" i="2"/>
  <c r="T5" i="2"/>
  <c r="R5" i="2"/>
  <c r="P5" i="2"/>
  <c r="N5" i="2"/>
  <c r="L5" i="2"/>
  <c r="J5" i="2"/>
  <c r="H5" i="2"/>
  <c r="F5" i="2"/>
  <c r="D5" i="2"/>
  <c r="X6" i="2"/>
  <c r="V6" i="2"/>
  <c r="T6" i="2"/>
  <c r="R6" i="2"/>
  <c r="P6" i="2"/>
  <c r="N6" i="2"/>
  <c r="L6" i="2"/>
  <c r="J6" i="2"/>
  <c r="H6" i="2"/>
  <c r="F6" i="2"/>
  <c r="D6" i="2"/>
  <c r="X12" i="2"/>
  <c r="V12" i="2"/>
  <c r="T12" i="2"/>
  <c r="R12" i="2"/>
  <c r="P12" i="2"/>
  <c r="N12" i="2"/>
  <c r="L12" i="2"/>
  <c r="J12" i="2"/>
  <c r="H12" i="2"/>
  <c r="F12" i="2"/>
  <c r="D12" i="2"/>
  <c r="X13" i="2"/>
  <c r="V13" i="2"/>
  <c r="T13" i="2"/>
  <c r="R13" i="2"/>
  <c r="P13" i="2"/>
  <c r="N13" i="2"/>
  <c r="L13" i="2"/>
  <c r="J13" i="2"/>
  <c r="H13" i="2"/>
  <c r="F13" i="2"/>
  <c r="D13" i="2"/>
  <c r="X14" i="2"/>
  <c r="V14" i="2"/>
  <c r="T14" i="2"/>
  <c r="R14" i="2"/>
  <c r="P14" i="2"/>
  <c r="N14" i="2"/>
  <c r="L14" i="2"/>
  <c r="J14" i="2"/>
  <c r="H14" i="2"/>
  <c r="F14" i="2"/>
  <c r="D14" i="2"/>
  <c r="X15" i="2"/>
  <c r="V15" i="2"/>
  <c r="T15" i="2"/>
  <c r="R15" i="2"/>
  <c r="P15" i="2"/>
  <c r="N15" i="2"/>
  <c r="L15" i="2"/>
  <c r="J15" i="2"/>
  <c r="H15" i="2"/>
  <c r="F15" i="2"/>
  <c r="D15" i="2"/>
  <c r="X11" i="2"/>
  <c r="V11" i="2"/>
  <c r="T11" i="2"/>
  <c r="R11" i="2"/>
  <c r="P11" i="2"/>
  <c r="N11" i="2"/>
  <c r="L11" i="2"/>
  <c r="J11" i="2"/>
  <c r="H11" i="2"/>
  <c r="F11" i="2"/>
  <c r="D11" i="2"/>
  <c r="X2" i="2"/>
  <c r="V2" i="2"/>
  <c r="T2" i="2"/>
  <c r="R2" i="2"/>
  <c r="P2" i="2"/>
  <c r="N2" i="2"/>
  <c r="L2" i="2"/>
  <c r="J2" i="2"/>
  <c r="H2" i="2"/>
  <c r="F2" i="2"/>
  <c r="D2" i="2"/>
  <c r="X4" i="2"/>
  <c r="V4" i="2"/>
  <c r="T4" i="2"/>
  <c r="R4" i="2"/>
  <c r="P4" i="2"/>
  <c r="N4" i="2"/>
  <c r="L4" i="2"/>
  <c r="J4" i="2"/>
  <c r="H4" i="2"/>
  <c r="F4" i="2"/>
  <c r="D4" i="2"/>
  <c r="X7" i="2"/>
  <c r="V7" i="2"/>
  <c r="T7" i="2"/>
  <c r="R7" i="2"/>
  <c r="P7" i="2"/>
  <c r="N7" i="2"/>
  <c r="L7" i="2"/>
  <c r="J7" i="2"/>
  <c r="H7" i="2"/>
  <c r="F7" i="2"/>
  <c r="D7" i="2"/>
  <c r="X8" i="2"/>
  <c r="V8" i="2"/>
  <c r="T8" i="2"/>
  <c r="R8" i="2"/>
  <c r="P8" i="2"/>
  <c r="N8" i="2"/>
  <c r="L8" i="2"/>
  <c r="J8" i="2"/>
  <c r="H8" i="2"/>
  <c r="F8" i="2"/>
  <c r="D8" i="2"/>
  <c r="X9" i="2"/>
  <c r="V9" i="2"/>
  <c r="T9" i="2"/>
  <c r="R9" i="2"/>
  <c r="P9" i="2"/>
  <c r="N9" i="2"/>
  <c r="L9" i="2"/>
  <c r="J9" i="2"/>
  <c r="H9" i="2"/>
  <c r="F9" i="2"/>
  <c r="D9" i="2"/>
  <c r="X10" i="2"/>
  <c r="V10" i="2"/>
  <c r="T10" i="2"/>
  <c r="R10" i="2"/>
  <c r="P10" i="2"/>
  <c r="N10" i="2"/>
  <c r="L10" i="2"/>
  <c r="J10" i="2"/>
  <c r="H10" i="2"/>
  <c r="F10" i="2"/>
  <c r="D10" i="2"/>
  <c r="Z3" i="6"/>
  <c r="Z5" i="6"/>
  <c r="Z6" i="6"/>
  <c r="Z12" i="6"/>
  <c r="Z13" i="6"/>
  <c r="Z14" i="6"/>
  <c r="Z15" i="6"/>
  <c r="Z11" i="6"/>
  <c r="Z2" i="6"/>
  <c r="Z4" i="6"/>
  <c r="Z7" i="6"/>
  <c r="Z8" i="6"/>
  <c r="Z9" i="6"/>
  <c r="Z10" i="6"/>
  <c r="Z3" i="5"/>
  <c r="Z5" i="5"/>
  <c r="Z6" i="5"/>
  <c r="Z12" i="5"/>
  <c r="Z13" i="5"/>
  <c r="Z14" i="5"/>
  <c r="Z15" i="5"/>
  <c r="Z11" i="5"/>
  <c r="Z2" i="5"/>
  <c r="Z4" i="5"/>
  <c r="Z7" i="5"/>
  <c r="Z8" i="5"/>
  <c r="Z9" i="5"/>
  <c r="Z10" i="5"/>
  <c r="Z3" i="4"/>
  <c r="Z5" i="4"/>
  <c r="Z6" i="4"/>
  <c r="Z12" i="4"/>
  <c r="Z13" i="4"/>
  <c r="Z14" i="4"/>
  <c r="Z15" i="4"/>
  <c r="Z11" i="4"/>
  <c r="Z2" i="4"/>
  <c r="Z4" i="4"/>
  <c r="Z7" i="4"/>
  <c r="Z8" i="4"/>
  <c r="Z9" i="4"/>
  <c r="Z10" i="4"/>
  <c r="Z3" i="3"/>
  <c r="Z5" i="3"/>
  <c r="Z6" i="3"/>
  <c r="Z12" i="3"/>
  <c r="Z13" i="3"/>
  <c r="Z14" i="3"/>
  <c r="Z15" i="3"/>
  <c r="Z11" i="3"/>
  <c r="Z2" i="3"/>
  <c r="Z4" i="3"/>
  <c r="Z7" i="3"/>
  <c r="Z8" i="3"/>
  <c r="Z9" i="3"/>
  <c r="Z10" i="3"/>
  <c r="Z3" i="2"/>
  <c r="Z5" i="2"/>
  <c r="Z6" i="2"/>
  <c r="Z12" i="2"/>
  <c r="Z13" i="2"/>
  <c r="Z14" i="2"/>
  <c r="Z15" i="2"/>
  <c r="Z11" i="2"/>
  <c r="Z2" i="2"/>
  <c r="Z4" i="2"/>
  <c r="Z7" i="2"/>
  <c r="Z8" i="2"/>
  <c r="Z9" i="2"/>
  <c r="Z10" i="2"/>
  <c r="Z15" i="1"/>
  <c r="Z14" i="1"/>
  <c r="Z13" i="1"/>
  <c r="Z12" i="1"/>
  <c r="Z6" i="1"/>
  <c r="Z5" i="1"/>
  <c r="Z3" i="1"/>
  <c r="X3" i="1"/>
  <c r="V3" i="1"/>
  <c r="T3" i="1"/>
  <c r="R3" i="1"/>
  <c r="P3" i="1"/>
  <c r="N3" i="1"/>
  <c r="L3" i="1"/>
  <c r="J3" i="1"/>
  <c r="H3" i="1"/>
  <c r="F3" i="1"/>
  <c r="D3" i="1"/>
  <c r="X5" i="1"/>
  <c r="V5" i="1"/>
  <c r="T5" i="1"/>
  <c r="R5" i="1"/>
  <c r="P5" i="1"/>
  <c r="N5" i="1"/>
  <c r="L5" i="1"/>
  <c r="J5" i="1"/>
  <c r="H5" i="1"/>
  <c r="F5" i="1"/>
  <c r="D5" i="1"/>
  <c r="X6" i="1"/>
  <c r="V6" i="1"/>
  <c r="T6" i="1"/>
  <c r="R6" i="1"/>
  <c r="P6" i="1"/>
  <c r="N6" i="1"/>
  <c r="L6" i="1"/>
  <c r="J6" i="1"/>
  <c r="H6" i="1"/>
  <c r="F6" i="1"/>
  <c r="D6" i="1"/>
  <c r="X12" i="1"/>
  <c r="V12" i="1"/>
  <c r="T12" i="1"/>
  <c r="R12" i="1"/>
  <c r="P12" i="1"/>
  <c r="N12" i="1"/>
  <c r="L12" i="1"/>
  <c r="J12" i="1"/>
  <c r="H12" i="1"/>
  <c r="F12" i="1"/>
  <c r="D12" i="1"/>
  <c r="X13" i="1"/>
  <c r="V13" i="1"/>
  <c r="T13" i="1"/>
  <c r="R13" i="1"/>
  <c r="P13" i="1"/>
  <c r="N13" i="1"/>
  <c r="L13" i="1"/>
  <c r="J13" i="1"/>
  <c r="H13" i="1"/>
  <c r="F13" i="1"/>
  <c r="D13" i="1"/>
  <c r="X14" i="1"/>
  <c r="V14" i="1"/>
  <c r="T14" i="1"/>
  <c r="R14" i="1"/>
  <c r="P14" i="1"/>
  <c r="N14" i="1"/>
  <c r="L14" i="1"/>
  <c r="J14" i="1"/>
  <c r="H14" i="1"/>
  <c r="F14" i="1"/>
  <c r="D14" i="1"/>
  <c r="X15" i="1"/>
  <c r="V15" i="1"/>
  <c r="T15" i="1"/>
  <c r="R15" i="1"/>
  <c r="P15" i="1"/>
  <c r="N15" i="1"/>
  <c r="L15" i="1"/>
  <c r="J15" i="1"/>
  <c r="H15" i="1"/>
  <c r="F15" i="1"/>
  <c r="D15" i="1"/>
  <c r="X11" i="1"/>
  <c r="V11" i="1"/>
  <c r="T11" i="1"/>
  <c r="R11" i="1"/>
  <c r="P11" i="1"/>
  <c r="N11" i="1"/>
  <c r="L11" i="1"/>
  <c r="J11" i="1"/>
  <c r="H11" i="1"/>
  <c r="F11" i="1"/>
  <c r="D11" i="1"/>
  <c r="X2" i="1"/>
  <c r="V2" i="1"/>
  <c r="T2" i="1"/>
  <c r="R2" i="1"/>
  <c r="P2" i="1"/>
  <c r="N2" i="1"/>
  <c r="L2" i="1"/>
  <c r="J2" i="1"/>
  <c r="H2" i="1"/>
  <c r="F2" i="1"/>
  <c r="D2" i="1"/>
  <c r="X4" i="1"/>
  <c r="V4" i="1"/>
  <c r="T4" i="1"/>
  <c r="R4" i="1"/>
  <c r="P4" i="1"/>
  <c r="N4" i="1"/>
  <c r="L4" i="1"/>
  <c r="J4" i="1"/>
  <c r="H4" i="1"/>
  <c r="F4" i="1"/>
  <c r="D4" i="1"/>
  <c r="X7" i="1"/>
  <c r="V7" i="1"/>
  <c r="T7" i="1"/>
  <c r="R7" i="1"/>
  <c r="P7" i="1"/>
  <c r="N7" i="1"/>
  <c r="L7" i="1"/>
  <c r="J7" i="1"/>
  <c r="H7" i="1"/>
  <c r="F7" i="1"/>
  <c r="D7" i="1"/>
  <c r="X8" i="1"/>
  <c r="V8" i="1"/>
  <c r="T8" i="1"/>
  <c r="R8" i="1"/>
  <c r="P8" i="1"/>
  <c r="N8" i="1"/>
  <c r="L8" i="1"/>
  <c r="J8" i="1"/>
  <c r="H8" i="1"/>
  <c r="F8" i="1"/>
  <c r="D8" i="1"/>
  <c r="X9" i="1"/>
  <c r="V9" i="1"/>
  <c r="T9" i="1"/>
  <c r="R9" i="1"/>
  <c r="P9" i="1"/>
  <c r="N9" i="1"/>
  <c r="L9" i="1"/>
  <c r="J9" i="1"/>
  <c r="H9" i="1"/>
  <c r="F9" i="1"/>
  <c r="D9" i="1"/>
  <c r="X10" i="1"/>
  <c r="V10" i="1"/>
  <c r="T10" i="1"/>
  <c r="R10" i="1"/>
  <c r="P10" i="1"/>
  <c r="N10" i="1"/>
  <c r="L10" i="1"/>
  <c r="J10" i="1"/>
  <c r="H10" i="1"/>
  <c r="F10" i="1"/>
  <c r="D10" i="1"/>
  <c r="Z11" i="1"/>
  <c r="Z2" i="1"/>
  <c r="Z4" i="1"/>
  <c r="Z7" i="1"/>
  <c r="Z8" i="1"/>
  <c r="Z9" i="1"/>
  <c r="Z10" i="1"/>
</calcChain>
</file>

<file path=xl/sharedStrings.xml><?xml version="1.0" encoding="utf-8"?>
<sst xmlns="http://schemas.openxmlformats.org/spreadsheetml/2006/main" count="426" uniqueCount="41">
  <si>
    <t>Столбец1</t>
  </si>
  <si>
    <t>январь</t>
  </si>
  <si>
    <t>февраль</t>
  </si>
  <si>
    <t>февраль/январь</t>
  </si>
  <si>
    <t>март</t>
  </si>
  <si>
    <t>март/февраль</t>
  </si>
  <si>
    <t>апрель</t>
  </si>
  <si>
    <t>апрель/март</t>
  </si>
  <si>
    <t>май</t>
  </si>
  <si>
    <t>май/апрель</t>
  </si>
  <si>
    <t>июнь</t>
  </si>
  <si>
    <t>июнь/май</t>
  </si>
  <si>
    <t>июль</t>
  </si>
  <si>
    <t>июль/июнь</t>
  </si>
  <si>
    <t>август</t>
  </si>
  <si>
    <t>август/июль</t>
  </si>
  <si>
    <t>сентябрь</t>
  </si>
  <si>
    <t>сентябрь/август</t>
  </si>
  <si>
    <t>октябрь</t>
  </si>
  <si>
    <t>октябрь/сентябрь</t>
  </si>
  <si>
    <t>ноябрь</t>
  </si>
  <si>
    <t>ноябрь/октябрь</t>
  </si>
  <si>
    <t>декабрь</t>
  </si>
  <si>
    <t>декабрь/ноябрь</t>
  </si>
  <si>
    <t>средняя зарплата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</si>
  <si>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</si>
  <si>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</si>
  <si>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</si>
  <si>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</si>
  <si>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</si>
  <si>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</si>
  <si>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</si>
  <si>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</si>
  <si>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</si>
  <si>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</si>
  <si>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</si>
  <si>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</si>
  <si>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</si>
  <si>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</si>
  <si>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изменение за год %</t>
  </si>
  <si>
    <t>Зарплата выросла с 2013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</si>
</sst>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Arial Cyr"/>
      <charset val="204"/>
    </font>
    <font>
      <sz val="8"/>
      <color theme="1"/>
      <name val="Arial"/>
      <family val="2"/>
      <charset val="204"/>
    </font>
    <font>
      <sz val="8"/>
      <name val="Arial Cyr"/>
      <charset val="204"/>
    </font>
    <font>
      <b/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1" fontId="6" fillId="0" borderId="2" xfId="1" quotePrefix="1" applyNumberFormat="1" applyFont="1" applyBorder="1" applyAlignment="1">
      <alignment wrapText="1"/>
    </xf>
    <xf numFmtId="10" fontId="7" fillId="2" borderId="2" xfId="0" applyNumberFormat="1" applyFont="1" applyFill="1" applyBorder="1" applyAlignment="1">
      <alignment wrapText="1"/>
    </xf>
    <xf numFmtId="10" fontId="8" fillId="2" borderId="2" xfId="0" applyNumberFormat="1" applyFont="1" applyFill="1" applyBorder="1" applyAlignment="1">
      <alignment wrapText="1"/>
    </xf>
    <xf numFmtId="1" fontId="6" fillId="2" borderId="2" xfId="1" quotePrefix="1" applyNumberFormat="1" applyFont="1" applyFill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1" fontId="7" fillId="0" borderId="2" xfId="0" applyNumberFormat="1" applyFont="1" applyBorder="1" applyAlignment="1">
      <alignment wrapText="1"/>
    </xf>
    <xf numFmtId="10" fontId="7" fillId="0" borderId="2" xfId="0" applyNumberFormat="1" applyFont="1" applyBorder="1" applyAlignment="1">
      <alignment wrapText="1"/>
    </xf>
    <xf numFmtId="10" fontId="8" fillId="0" borderId="2" xfId="0" applyNumberFormat="1" applyFont="1" applyBorder="1" applyAlignment="1">
      <alignment wrapText="1"/>
    </xf>
    <xf numFmtId="1" fontId="7" fillId="0" borderId="2" xfId="2" applyNumberFormat="1" applyFont="1" applyBorder="1" applyAlignment="1">
      <alignment wrapText="1"/>
    </xf>
    <xf numFmtId="1" fontId="6" fillId="0" borderId="2" xfId="0" applyNumberFormat="1" applyFont="1" applyBorder="1" applyAlignment="1">
      <alignment wrapText="1"/>
    </xf>
    <xf numFmtId="1" fontId="6" fillId="0" borderId="5" xfId="0" applyNumberFormat="1" applyFont="1" applyBorder="1" applyAlignment="1">
      <alignment wrapText="1"/>
    </xf>
    <xf numFmtId="1" fontId="7" fillId="2" borderId="2" xfId="0" applyNumberFormat="1" applyFont="1" applyFill="1" applyBorder="1" applyAlignment="1">
      <alignment wrapText="1"/>
    </xf>
    <xf numFmtId="1" fontId="7" fillId="2" borderId="2" xfId="2" applyNumberFormat="1" applyFont="1" applyFill="1" applyBorder="1" applyAlignment="1">
      <alignment wrapText="1"/>
    </xf>
    <xf numFmtId="1" fontId="6" fillId="2" borderId="2" xfId="0" applyNumberFormat="1" applyFont="1" applyFill="1" applyBorder="1" applyAlignment="1">
      <alignment wrapText="1"/>
    </xf>
    <xf numFmtId="1" fontId="6" fillId="2" borderId="5" xfId="0" applyNumberFormat="1" applyFont="1" applyFill="1" applyBorder="1" applyAlignment="1">
      <alignment wrapText="1"/>
    </xf>
    <xf numFmtId="1" fontId="4" fillId="0" borderId="2" xfId="0" applyNumberFormat="1" applyFont="1" applyBorder="1" applyAlignment="1">
      <alignment wrapText="1"/>
    </xf>
    <xf numFmtId="1" fontId="4" fillId="2" borderId="2" xfId="0" applyNumberFormat="1" applyFont="1" applyFill="1" applyBorder="1" applyAlignment="1">
      <alignment wrapText="1"/>
    </xf>
    <xf numFmtId="2" fontId="0" fillId="0" borderId="3" xfId="0" applyNumberFormat="1" applyFont="1" applyBorder="1"/>
    <xf numFmtId="1" fontId="6" fillId="0" borderId="2" xfId="1" quotePrefix="1" applyNumberFormat="1" applyFont="1" applyFill="1" applyBorder="1" applyAlignment="1">
      <alignment wrapText="1"/>
    </xf>
    <xf numFmtId="1" fontId="4" fillId="0" borderId="6" xfId="1" quotePrefix="1" applyNumberFormat="1" applyFont="1" applyFill="1" applyBorder="1" applyAlignment="1">
      <alignment wrapText="1"/>
    </xf>
    <xf numFmtId="1" fontId="6" fillId="0" borderId="2" xfId="0" quotePrefix="1" applyNumberFormat="1" applyFont="1" applyFill="1" applyBorder="1" applyAlignment="1">
      <alignment wrapText="1"/>
    </xf>
    <xf numFmtId="1" fontId="6" fillId="0" borderId="7" xfId="0" quotePrefix="1" applyNumberFormat="1" applyFont="1" applyFill="1" applyBorder="1" applyAlignment="1">
      <alignment wrapText="1"/>
    </xf>
    <xf numFmtId="1" fontId="6" fillId="0" borderId="6" xfId="0" quotePrefix="1" applyNumberFormat="1" applyFont="1" applyFill="1" applyBorder="1" applyAlignment="1">
      <alignment wrapText="1"/>
    </xf>
    <xf numFmtId="0" fontId="6" fillId="0" borderId="2" xfId="0" applyFont="1" applyBorder="1" applyAlignment="1">
      <alignment horizontal="right" vertical="center" wrapText="1"/>
    </xf>
    <xf numFmtId="1" fontId="6" fillId="0" borderId="2" xfId="0" quotePrefix="1" applyNumberFormat="1" applyFont="1" applyFill="1" applyBorder="1" applyAlignment="1">
      <alignment vertical="center" wrapText="1"/>
    </xf>
    <xf numFmtId="1" fontId="6" fillId="0" borderId="2" xfId="0" applyNumberFormat="1" applyFont="1" applyBorder="1" applyAlignment="1">
      <alignment horizontal="right" vertical="center" wrapText="1"/>
    </xf>
    <xf numFmtId="1" fontId="6" fillId="0" borderId="2" xfId="0" applyNumberFormat="1" applyFont="1" applyBorder="1"/>
    <xf numFmtId="1" fontId="6" fillId="0" borderId="2" xfId="0" applyNumberFormat="1" applyFont="1" applyFill="1" applyBorder="1" applyAlignment="1"/>
    <xf numFmtId="1" fontId="6" fillId="0" borderId="2" xfId="0" applyNumberFormat="1" applyFont="1" applyBorder="1" applyAlignment="1"/>
    <xf numFmtId="1" fontId="0" fillId="0" borderId="0" xfId="0" applyNumberFormat="1"/>
    <xf numFmtId="1" fontId="8" fillId="2" borderId="2" xfId="0" applyNumberFormat="1" applyFont="1" applyFill="1" applyBorder="1" applyAlignment="1">
      <alignment wrapText="1"/>
    </xf>
  </cellXfs>
  <cellStyles count="3">
    <cellStyle name="Normal" xfId="1"/>
    <cellStyle name="Обычный" xfId="0" builtinId="0"/>
    <cellStyle name="Обычный_Лист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Z5" sqref="Z5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39</v>
      </c>
      <c r="Z1" s="7" t="s">
        <v>24</v>
      </c>
    </row>
    <row r="2" spans="1:26" ht="34.5" x14ac:dyDescent="0.25">
      <c r="A2" s="12" t="s">
        <v>30</v>
      </c>
      <c r="B2" s="19">
        <v>16891.900000000001</v>
      </c>
      <c r="C2" s="19">
        <v>17047.400000000001</v>
      </c>
      <c r="D2" s="9">
        <f t="shared" ref="D2:D15" si="0">C2/B2-1</f>
        <v>9.2055955813141743E-3</v>
      </c>
      <c r="E2" s="19">
        <v>18730.900000000001</v>
      </c>
      <c r="F2" s="10">
        <f t="shared" ref="F2:F15" si="1">E2/C2-1</f>
        <v>9.8754062203033843E-2</v>
      </c>
      <c r="G2" s="19">
        <v>21100.2</v>
      </c>
      <c r="H2" s="10">
        <f t="shared" ref="H2:H15" si="2">G2/E2-1</f>
        <v>0.12649151936105585</v>
      </c>
      <c r="I2" s="19">
        <v>19344.8</v>
      </c>
      <c r="J2" s="10">
        <f t="shared" ref="J2:J15" si="3">I2/G2-1</f>
        <v>-8.3193524231997884E-2</v>
      </c>
      <c r="K2" s="20">
        <v>19484.3</v>
      </c>
      <c r="L2" s="10">
        <f t="shared" ref="L2:L15" si="4">K2/I2-1</f>
        <v>7.2112402299326916E-3</v>
      </c>
      <c r="M2" s="21">
        <v>24618.1</v>
      </c>
      <c r="N2" s="10">
        <f t="shared" ref="N2:N15" si="5">M2/K2-1</f>
        <v>0.26348393321802677</v>
      </c>
      <c r="O2" s="20">
        <v>18635.8</v>
      </c>
      <c r="P2" s="10">
        <f t="shared" ref="P2:P15" si="6">O2/M2-1</f>
        <v>-0.24300413110678731</v>
      </c>
      <c r="Q2" s="21">
        <v>20224.8</v>
      </c>
      <c r="R2" s="10">
        <f t="shared" ref="R2:R15" si="7">Q2/O2-1</f>
        <v>8.5265993410532426E-2</v>
      </c>
      <c r="S2" s="22">
        <v>23075.5</v>
      </c>
      <c r="T2" s="10">
        <f t="shared" ref="T2:T15" si="8">S2/Q2-1</f>
        <v>0.14095071397492198</v>
      </c>
      <c r="U2" s="21">
        <v>19793.8</v>
      </c>
      <c r="V2" s="10">
        <f t="shared" ref="V2:V15" si="9">U2/S2-1</f>
        <v>-0.14221576997248164</v>
      </c>
      <c r="W2" s="21">
        <v>20723.900000000001</v>
      </c>
      <c r="X2" s="10">
        <f t="shared" ref="X2:X15" si="10">W2/U2-1</f>
        <v>4.6989461346482297E-2</v>
      </c>
      <c r="Y2" s="25">
        <f>('2014'!B7-'2013'!B7)/('2013'!B7/100)</f>
        <v>58.610977298076151</v>
      </c>
      <c r="Z2">
        <f t="shared" ref="Z2:Z15" si="11">(B2+C2+E2+G2+I2+K2+M2+O2+Q2+S2+U2+W2)/12</f>
        <v>19972.616666666665</v>
      </c>
    </row>
    <row r="3" spans="1:26" ht="23.25" x14ac:dyDescent="0.25">
      <c r="A3" s="12" t="s">
        <v>38</v>
      </c>
      <c r="B3" s="19">
        <v>16833.099999999999</v>
      </c>
      <c r="C3" s="19">
        <v>17360.599999999999</v>
      </c>
      <c r="D3" s="9">
        <f t="shared" si="0"/>
        <v>3.1337068038566951E-2</v>
      </c>
      <c r="E3" s="19">
        <v>18308.900000000001</v>
      </c>
      <c r="F3" s="10">
        <f t="shared" si="1"/>
        <v>5.4623688121378411E-2</v>
      </c>
      <c r="G3" s="19">
        <v>19303.2</v>
      </c>
      <c r="H3" s="10">
        <f t="shared" si="2"/>
        <v>5.4306921770286509E-2</v>
      </c>
      <c r="I3" s="19">
        <v>19254.7</v>
      </c>
      <c r="J3" s="10">
        <f t="shared" si="3"/>
        <v>-2.5125367814662347E-3</v>
      </c>
      <c r="K3" s="20">
        <v>19540.900000000001</v>
      </c>
      <c r="L3" s="10">
        <f t="shared" si="4"/>
        <v>1.4863903358660613E-2</v>
      </c>
      <c r="M3" s="21">
        <v>24074.1</v>
      </c>
      <c r="N3" s="10">
        <f t="shared" si="5"/>
        <v>0.23198522074213557</v>
      </c>
      <c r="O3" s="20">
        <v>19205.7</v>
      </c>
      <c r="P3" s="10">
        <f t="shared" si="6"/>
        <v>-0.2022256283724001</v>
      </c>
      <c r="Q3" s="21">
        <v>20608</v>
      </c>
      <c r="R3" s="10">
        <f t="shared" si="7"/>
        <v>7.3014782069906303E-2</v>
      </c>
      <c r="S3" s="22">
        <v>21827</v>
      </c>
      <c r="T3" s="10">
        <f t="shared" si="8"/>
        <v>5.9151785714285809E-2</v>
      </c>
      <c r="U3" s="21">
        <v>20531.7</v>
      </c>
      <c r="V3" s="10">
        <f t="shared" si="9"/>
        <v>-5.9343931827553043E-2</v>
      </c>
      <c r="W3" s="21">
        <v>20930.2</v>
      </c>
      <c r="X3" s="10">
        <f t="shared" si="10"/>
        <v>1.9409011431104073E-2</v>
      </c>
      <c r="Y3" s="25">
        <f>('2014'!B15-'2013'!B15)/('2013'!B15/100)</f>
        <v>48.064689777325</v>
      </c>
      <c r="Z3">
        <f t="shared" si="11"/>
        <v>19814.841666666671</v>
      </c>
    </row>
    <row r="4" spans="1:26" ht="45.75" x14ac:dyDescent="0.25">
      <c r="A4" s="12" t="s">
        <v>29</v>
      </c>
      <c r="B4" s="13">
        <v>19139.3</v>
      </c>
      <c r="C4" s="13">
        <v>19074.7</v>
      </c>
      <c r="D4" s="14">
        <f t="shared" si="0"/>
        <v>-3.3752540584033319E-3</v>
      </c>
      <c r="E4" s="13">
        <v>21204.2</v>
      </c>
      <c r="F4" s="15">
        <f t="shared" si="1"/>
        <v>0.11164002579332832</v>
      </c>
      <c r="G4" s="13">
        <v>21504.6</v>
      </c>
      <c r="H4" s="15">
        <f t="shared" si="2"/>
        <v>1.4167004650021964E-2</v>
      </c>
      <c r="I4" s="13">
        <v>21587.8</v>
      </c>
      <c r="J4" s="15">
        <f t="shared" si="3"/>
        <v>3.8689396687221489E-3</v>
      </c>
      <c r="K4" s="16">
        <v>21864.6</v>
      </c>
      <c r="L4" s="15">
        <f t="shared" si="4"/>
        <v>1.2822056902509704E-2</v>
      </c>
      <c r="M4" s="17">
        <v>26848.400000000001</v>
      </c>
      <c r="N4" s="15">
        <f t="shared" si="5"/>
        <v>0.22793922596342964</v>
      </c>
      <c r="O4" s="16">
        <v>21925.3</v>
      </c>
      <c r="P4" s="15">
        <f t="shared" si="6"/>
        <v>-0.18336660657618342</v>
      </c>
      <c r="Q4" s="17">
        <v>23511.200000000001</v>
      </c>
      <c r="R4" s="15">
        <f t="shared" si="7"/>
        <v>7.2331963530715804E-2</v>
      </c>
      <c r="S4" s="18">
        <v>23996.1</v>
      </c>
      <c r="T4" s="15">
        <f t="shared" si="8"/>
        <v>2.0624213140971071E-2</v>
      </c>
      <c r="U4" s="17">
        <v>23027.200000000001</v>
      </c>
      <c r="V4" s="15">
        <f t="shared" si="9"/>
        <v>-4.0377394659965482E-2</v>
      </c>
      <c r="W4" s="17">
        <v>23563.4</v>
      </c>
      <c r="X4" s="15">
        <f t="shared" si="10"/>
        <v>2.3285505836575959E-2</v>
      </c>
      <c r="Y4" s="25">
        <f>('2014'!B6-'2013'!B6)/('2013'!B6/100)</f>
        <v>53.793174923213179</v>
      </c>
      <c r="Z4">
        <f t="shared" si="11"/>
        <v>22270.566666666666</v>
      </c>
    </row>
    <row r="5" spans="1:26" ht="23.25" x14ac:dyDescent="0.25">
      <c r="A5" s="12" t="s">
        <v>37</v>
      </c>
      <c r="B5" s="13">
        <v>18526.2</v>
      </c>
      <c r="C5" s="13">
        <v>18303.3</v>
      </c>
      <c r="D5" s="14">
        <f t="shared" si="0"/>
        <v>-1.2031609288467249E-2</v>
      </c>
      <c r="E5" s="13">
        <v>20254.3</v>
      </c>
      <c r="F5" s="15">
        <f t="shared" si="1"/>
        <v>0.1065928002054275</v>
      </c>
      <c r="G5" s="13">
        <v>20852.900000000001</v>
      </c>
      <c r="H5" s="15">
        <f t="shared" si="2"/>
        <v>2.9554218116647046E-2</v>
      </c>
      <c r="I5" s="13">
        <v>20187.400000000001</v>
      </c>
      <c r="J5" s="15">
        <f t="shared" si="3"/>
        <v>-3.191402634645546E-2</v>
      </c>
      <c r="K5" s="16">
        <v>20442.2</v>
      </c>
      <c r="L5" s="15">
        <f t="shared" si="4"/>
        <v>1.2621734349148372E-2</v>
      </c>
      <c r="M5" s="17">
        <v>25597.1</v>
      </c>
      <c r="N5" s="15">
        <f t="shared" si="5"/>
        <v>0.25216953165510558</v>
      </c>
      <c r="O5" s="16">
        <v>20019</v>
      </c>
      <c r="P5" s="15">
        <f t="shared" si="6"/>
        <v>-0.21791921741134734</v>
      </c>
      <c r="Q5" s="17">
        <v>22228.5</v>
      </c>
      <c r="R5" s="15">
        <f t="shared" si="7"/>
        <v>0.11037014835905889</v>
      </c>
      <c r="S5" s="18">
        <v>22535</v>
      </c>
      <c r="T5" s="15">
        <f t="shared" si="8"/>
        <v>1.3788604719166875E-2</v>
      </c>
      <c r="U5" s="17">
        <v>21417.599999999999</v>
      </c>
      <c r="V5" s="15">
        <f t="shared" si="9"/>
        <v>-4.9585089860217479E-2</v>
      </c>
      <c r="W5" s="17">
        <v>22131.599999999999</v>
      </c>
      <c r="X5" s="15">
        <f t="shared" si="10"/>
        <v>3.3337068579112561E-2</v>
      </c>
      <c r="Y5" s="25">
        <f>('2014'!B14-'2013'!B14)/('2013'!B14/100)</f>
        <v>70.833822838345895</v>
      </c>
      <c r="Z5">
        <f t="shared" si="11"/>
        <v>21041.258333333335</v>
      </c>
    </row>
    <row r="6" spans="1:26" ht="23.25" x14ac:dyDescent="0.25">
      <c r="A6" s="12" t="s">
        <v>36</v>
      </c>
      <c r="B6" s="19">
        <v>21227.599999999999</v>
      </c>
      <c r="C6" s="19">
        <v>20620.099999999999</v>
      </c>
      <c r="D6" s="9">
        <f t="shared" si="0"/>
        <v>-2.8618402457178393E-2</v>
      </c>
      <c r="E6" s="19">
        <v>23116.3</v>
      </c>
      <c r="F6" s="10">
        <f t="shared" si="1"/>
        <v>0.12105663891057761</v>
      </c>
      <c r="G6" s="19">
        <v>23560.5</v>
      </c>
      <c r="H6" s="10">
        <f t="shared" si="2"/>
        <v>1.9215877973551176E-2</v>
      </c>
      <c r="I6" s="19">
        <v>23506.9</v>
      </c>
      <c r="J6" s="10">
        <f t="shared" si="3"/>
        <v>-2.2749941639608195E-3</v>
      </c>
      <c r="K6" s="20">
        <v>23956.400000000001</v>
      </c>
      <c r="L6" s="10">
        <f t="shared" si="4"/>
        <v>1.9122045016569666E-2</v>
      </c>
      <c r="M6" s="21">
        <v>29276.400000000001</v>
      </c>
      <c r="N6" s="10">
        <f t="shared" si="5"/>
        <v>0.22207009400410738</v>
      </c>
      <c r="O6" s="20">
        <v>23207.3</v>
      </c>
      <c r="P6" s="10">
        <f t="shared" si="6"/>
        <v>-0.20730349359893985</v>
      </c>
      <c r="Q6" s="21">
        <v>25815</v>
      </c>
      <c r="R6" s="10">
        <f t="shared" si="7"/>
        <v>0.11236550568140191</v>
      </c>
      <c r="S6" s="22">
        <v>26101.200000000001</v>
      </c>
      <c r="T6" s="10">
        <f t="shared" si="8"/>
        <v>1.1086577571179479E-2</v>
      </c>
      <c r="U6" s="21">
        <v>24407.8</v>
      </c>
      <c r="V6" s="10">
        <f t="shared" si="9"/>
        <v>-6.4878243145909065E-2</v>
      </c>
      <c r="W6" s="21">
        <v>25841.8</v>
      </c>
      <c r="X6" s="10">
        <f t="shared" si="10"/>
        <v>5.8751710518768485E-2</v>
      </c>
      <c r="Y6" s="25">
        <f>('2014'!B13-'2013'!B13)/('2013'!B13/100)</f>
        <v>48.269737504837941</v>
      </c>
      <c r="Z6">
        <f t="shared" si="11"/>
        <v>24219.774999999998</v>
      </c>
    </row>
    <row r="7" spans="1:26" ht="34.5" x14ac:dyDescent="0.25">
      <c r="A7" s="12" t="s">
        <v>28</v>
      </c>
      <c r="B7" s="19">
        <v>23042.1</v>
      </c>
      <c r="C7" s="19">
        <v>22942.7</v>
      </c>
      <c r="D7" s="9">
        <f t="shared" si="0"/>
        <v>-4.3138429223029684E-3</v>
      </c>
      <c r="E7" s="19">
        <v>25631.8</v>
      </c>
      <c r="F7" s="10">
        <f t="shared" si="1"/>
        <v>0.11720939558116528</v>
      </c>
      <c r="G7" s="19">
        <v>25758.400000000001</v>
      </c>
      <c r="H7" s="10">
        <f t="shared" si="2"/>
        <v>4.9391771159263964E-3</v>
      </c>
      <c r="I7" s="19">
        <v>25266</v>
      </c>
      <c r="J7" s="10">
        <f t="shared" si="3"/>
        <v>-1.9116094167339615E-2</v>
      </c>
      <c r="K7" s="20">
        <v>26019.8</v>
      </c>
      <c r="L7" s="10">
        <f t="shared" si="4"/>
        <v>2.983456027863518E-2</v>
      </c>
      <c r="M7" s="21">
        <v>35195.699999999997</v>
      </c>
      <c r="N7" s="10">
        <f t="shared" si="5"/>
        <v>0.35265067371770731</v>
      </c>
      <c r="O7" s="20">
        <v>25259.4</v>
      </c>
      <c r="P7" s="10">
        <f t="shared" si="6"/>
        <v>-0.28231573743383409</v>
      </c>
      <c r="Q7" s="21">
        <v>28024.2</v>
      </c>
      <c r="R7" s="10">
        <f t="shared" si="7"/>
        <v>0.10945628162189114</v>
      </c>
      <c r="S7" s="22">
        <v>28975.200000000001</v>
      </c>
      <c r="T7" s="10">
        <f t="shared" si="8"/>
        <v>3.3934956216412848E-2</v>
      </c>
      <c r="U7" s="21">
        <v>27532.799999999999</v>
      </c>
      <c r="V7" s="10">
        <f t="shared" si="9"/>
        <v>-4.9780501946492195E-2</v>
      </c>
      <c r="W7" s="21">
        <v>28554.6</v>
      </c>
      <c r="X7" s="10">
        <f t="shared" si="10"/>
        <v>3.7112099023709932E-2</v>
      </c>
      <c r="Y7" s="25">
        <f>('2014'!B5-'2013'!B5)/('2013'!B5/100)</f>
        <v>45.3724994872127</v>
      </c>
      <c r="Z7">
        <f t="shared" si="11"/>
        <v>26850.224999999995</v>
      </c>
    </row>
    <row r="8" spans="1:26" ht="34.5" x14ac:dyDescent="0.25">
      <c r="A8" s="12" t="s">
        <v>27</v>
      </c>
      <c r="B8" s="13">
        <v>16060</v>
      </c>
      <c r="C8" s="13">
        <v>15992.3</v>
      </c>
      <c r="D8" s="14">
        <f t="shared" si="0"/>
        <v>-4.2154420921545199E-3</v>
      </c>
      <c r="E8" s="13">
        <v>17203.099999999999</v>
      </c>
      <c r="F8" s="15">
        <f t="shared" si="1"/>
        <v>7.5711436128636844E-2</v>
      </c>
      <c r="G8" s="13">
        <v>19026.2</v>
      </c>
      <c r="H8" s="15">
        <f t="shared" si="2"/>
        <v>0.10597508588568361</v>
      </c>
      <c r="I8" s="13">
        <v>18513.099999999999</v>
      </c>
      <c r="J8" s="15">
        <f t="shared" si="3"/>
        <v>-2.6968075601013441E-2</v>
      </c>
      <c r="K8" s="16">
        <v>18214.900000000001</v>
      </c>
      <c r="L8" s="15">
        <f t="shared" si="4"/>
        <v>-1.6107513058320699E-2</v>
      </c>
      <c r="M8" s="17">
        <v>22977.599999999999</v>
      </c>
      <c r="N8" s="15">
        <f t="shared" si="5"/>
        <v>0.261472750330773</v>
      </c>
      <c r="O8" s="16">
        <v>17936.8</v>
      </c>
      <c r="P8" s="15">
        <f t="shared" si="6"/>
        <v>-0.21937887333751127</v>
      </c>
      <c r="Q8" s="17">
        <v>18767.7</v>
      </c>
      <c r="R8" s="15">
        <f t="shared" si="7"/>
        <v>4.6323758975960194E-2</v>
      </c>
      <c r="S8" s="18">
        <v>20192.5</v>
      </c>
      <c r="T8" s="15">
        <f t="shared" si="8"/>
        <v>7.5917667055632743E-2</v>
      </c>
      <c r="U8" s="17">
        <v>20245.8</v>
      </c>
      <c r="V8" s="15">
        <f t="shared" si="9"/>
        <v>2.6395939086294451E-3</v>
      </c>
      <c r="W8" s="17">
        <v>20349.5</v>
      </c>
      <c r="X8" s="15">
        <f t="shared" si="10"/>
        <v>5.1220500054331985E-3</v>
      </c>
      <c r="Y8" s="25">
        <f>('2014'!B4-'2013'!B4)/('2013'!B4/100)</f>
        <v>53.262136023783526</v>
      </c>
      <c r="Z8">
        <f t="shared" si="11"/>
        <v>18789.958333333332</v>
      </c>
    </row>
    <row r="9" spans="1:26" ht="34.5" x14ac:dyDescent="0.25">
      <c r="A9" s="12" t="s">
        <v>26</v>
      </c>
      <c r="B9" s="19">
        <v>16041</v>
      </c>
      <c r="C9" s="19">
        <v>16714.7</v>
      </c>
      <c r="D9" s="9">
        <f t="shared" si="0"/>
        <v>4.1998628514431813E-2</v>
      </c>
      <c r="E9" s="19">
        <v>17964.099999999999</v>
      </c>
      <c r="F9" s="10">
        <f t="shared" si="1"/>
        <v>7.4748574607979679E-2</v>
      </c>
      <c r="G9" s="19">
        <v>19299.7</v>
      </c>
      <c r="H9" s="10">
        <f t="shared" si="2"/>
        <v>7.4348283521022518E-2</v>
      </c>
      <c r="I9" s="19">
        <v>18730.8</v>
      </c>
      <c r="J9" s="10">
        <f t="shared" si="3"/>
        <v>-2.9477142131743017E-2</v>
      </c>
      <c r="K9" s="20">
        <v>18372.7</v>
      </c>
      <c r="L9" s="10">
        <f t="shared" si="4"/>
        <v>-1.9118243748264763E-2</v>
      </c>
      <c r="M9" s="21">
        <v>23571.3</v>
      </c>
      <c r="N9" s="10">
        <f t="shared" si="5"/>
        <v>0.28295242397687859</v>
      </c>
      <c r="O9" s="20">
        <v>18070.599999999999</v>
      </c>
      <c r="P9" s="10">
        <f t="shared" si="6"/>
        <v>-0.23336430319922963</v>
      </c>
      <c r="Q9" s="21">
        <v>19826.599999999999</v>
      </c>
      <c r="R9" s="10">
        <f t="shared" si="7"/>
        <v>9.7174415902073097E-2</v>
      </c>
      <c r="S9" s="22">
        <v>21482.9</v>
      </c>
      <c r="T9" s="10">
        <f t="shared" si="8"/>
        <v>8.3539285606206048E-2</v>
      </c>
      <c r="U9" s="21">
        <v>19556</v>
      </c>
      <c r="V9" s="10">
        <f t="shared" si="9"/>
        <v>-8.9694594305238184E-2</v>
      </c>
      <c r="W9" s="21">
        <v>20663.5</v>
      </c>
      <c r="X9" s="10">
        <f t="shared" si="10"/>
        <v>5.6632235631008276E-2</v>
      </c>
      <c r="Y9" s="25">
        <f>('2014'!B3-'2013'!B3)/('2013'!B3/100)</f>
        <v>57.348913747319287</v>
      </c>
      <c r="Z9">
        <f t="shared" si="11"/>
        <v>19191.158333333333</v>
      </c>
    </row>
    <row r="10" spans="1:26" ht="45.75" x14ac:dyDescent="0.25">
      <c r="A10" s="12" t="s">
        <v>25</v>
      </c>
      <c r="B10" s="13">
        <v>20137.5</v>
      </c>
      <c r="C10" s="13">
        <v>20069.900000000001</v>
      </c>
      <c r="D10" s="14">
        <f t="shared" si="0"/>
        <v>-3.356921166976945E-3</v>
      </c>
      <c r="E10" s="13">
        <v>23173.7</v>
      </c>
      <c r="F10" s="15">
        <f t="shared" si="1"/>
        <v>0.15464949999750877</v>
      </c>
      <c r="G10" s="13">
        <v>22758.5</v>
      </c>
      <c r="H10" s="15">
        <f t="shared" si="2"/>
        <v>-1.7916862650332099E-2</v>
      </c>
      <c r="I10" s="13">
        <v>22246.2</v>
      </c>
      <c r="J10" s="15">
        <f t="shared" si="3"/>
        <v>-2.251027088780011E-2</v>
      </c>
      <c r="K10" s="16">
        <v>22470.400000000001</v>
      </c>
      <c r="L10" s="15">
        <f t="shared" si="4"/>
        <v>1.0078125702367213E-2</v>
      </c>
      <c r="M10" s="17">
        <v>27957.1</v>
      </c>
      <c r="N10" s="15">
        <f t="shared" si="5"/>
        <v>0.24417455853033299</v>
      </c>
      <c r="O10" s="16">
        <v>21611.8</v>
      </c>
      <c r="P10" s="15">
        <f t="shared" si="6"/>
        <v>-0.22696560086704265</v>
      </c>
      <c r="Q10" s="17">
        <v>25505.5</v>
      </c>
      <c r="R10" s="15">
        <f t="shared" si="7"/>
        <v>0.18016546516255016</v>
      </c>
      <c r="S10" s="18">
        <v>25305.8</v>
      </c>
      <c r="T10" s="15">
        <f t="shared" si="8"/>
        <v>-7.8296837936915331E-3</v>
      </c>
      <c r="U10" s="17">
        <v>24359.200000000001</v>
      </c>
      <c r="V10" s="15">
        <f t="shared" si="9"/>
        <v>-3.7406444372436343E-2</v>
      </c>
      <c r="W10" s="17">
        <v>24973.7</v>
      </c>
      <c r="X10" s="15">
        <f t="shared" si="10"/>
        <v>2.5226608427206143E-2</v>
      </c>
      <c r="Y10" s="25">
        <f>('2014'!B2-'2013'!B2)/('2013'!B2/100)</f>
        <v>56.979972649613124</v>
      </c>
      <c r="Z10">
        <f t="shared" si="11"/>
        <v>23380.774999999998</v>
      </c>
    </row>
    <row r="11" spans="1:26" ht="23.25" x14ac:dyDescent="0.25">
      <c r="A11" s="12" t="s">
        <v>31</v>
      </c>
      <c r="B11" s="13">
        <v>21780</v>
      </c>
      <c r="C11" s="13">
        <v>21473.5</v>
      </c>
      <c r="D11" s="14">
        <f t="shared" si="0"/>
        <v>-1.4072543617998146E-2</v>
      </c>
      <c r="E11" s="13">
        <v>24139.7</v>
      </c>
      <c r="F11" s="15">
        <f t="shared" si="1"/>
        <v>0.12416233962791345</v>
      </c>
      <c r="G11" s="13">
        <v>25732.7</v>
      </c>
      <c r="H11" s="15">
        <f t="shared" si="2"/>
        <v>6.59908780970766E-2</v>
      </c>
      <c r="I11" s="13">
        <v>24126.799999999999</v>
      </c>
      <c r="J11" s="15">
        <f t="shared" si="3"/>
        <v>-6.2406976337500586E-2</v>
      </c>
      <c r="K11" s="16">
        <v>24606</v>
      </c>
      <c r="L11" s="15">
        <f t="shared" si="4"/>
        <v>1.9861730523732968E-2</v>
      </c>
      <c r="M11" s="17">
        <v>34898.1</v>
      </c>
      <c r="N11" s="15">
        <f t="shared" si="5"/>
        <v>0.4182760302365276</v>
      </c>
      <c r="O11" s="16">
        <v>24279.599999999999</v>
      </c>
      <c r="P11" s="15">
        <f t="shared" si="6"/>
        <v>-0.30427157925503112</v>
      </c>
      <c r="Q11" s="17">
        <v>27408</v>
      </c>
      <c r="R11" s="15">
        <f t="shared" si="7"/>
        <v>0.12884891019621425</v>
      </c>
      <c r="S11" s="18">
        <v>27969.9</v>
      </c>
      <c r="T11" s="15">
        <f t="shared" si="8"/>
        <v>2.050131348511397E-2</v>
      </c>
      <c r="U11" s="17">
        <v>25874.3</v>
      </c>
      <c r="V11" s="15">
        <f t="shared" si="9"/>
        <v>-7.4923399797639734E-2</v>
      </c>
      <c r="W11" s="17">
        <v>26469.1</v>
      </c>
      <c r="X11" s="15">
        <f t="shared" si="10"/>
        <v>2.2988061512775104E-2</v>
      </c>
      <c r="Y11" s="25">
        <f>('2014'!B8-'2013'!B8)/('2013'!B8/100)</f>
        <v>63.611457036114572</v>
      </c>
      <c r="Z11">
        <f t="shared" si="11"/>
        <v>25729.808333333334</v>
      </c>
    </row>
    <row r="12" spans="1:26" ht="23.25" x14ac:dyDescent="0.25">
      <c r="A12" s="12" t="s">
        <v>35</v>
      </c>
      <c r="B12" s="13">
        <v>18138</v>
      </c>
      <c r="C12" s="13">
        <v>17808.900000000001</v>
      </c>
      <c r="D12" s="14">
        <f t="shared" si="0"/>
        <v>-1.8144227588488215E-2</v>
      </c>
      <c r="E12" s="13">
        <v>20003</v>
      </c>
      <c r="F12" s="15">
        <f t="shared" si="1"/>
        <v>0.12320244372195921</v>
      </c>
      <c r="G12" s="13">
        <v>20740.599999999999</v>
      </c>
      <c r="H12" s="15">
        <f t="shared" si="2"/>
        <v>3.6874468829675378E-2</v>
      </c>
      <c r="I12" s="13">
        <v>20977.599999999999</v>
      </c>
      <c r="J12" s="15">
        <f t="shared" si="3"/>
        <v>1.1426863253714892E-2</v>
      </c>
      <c r="K12" s="16">
        <v>21091.7</v>
      </c>
      <c r="L12" s="15">
        <f t="shared" si="4"/>
        <v>5.4391350774161129E-3</v>
      </c>
      <c r="M12" s="17">
        <v>25971.599999999999</v>
      </c>
      <c r="N12" s="15">
        <f t="shared" si="5"/>
        <v>0.23136589274453923</v>
      </c>
      <c r="O12" s="16">
        <v>20135.8</v>
      </c>
      <c r="P12" s="15">
        <f t="shared" si="6"/>
        <v>-0.22469928691339769</v>
      </c>
      <c r="Q12" s="17">
        <v>22361.3</v>
      </c>
      <c r="R12" s="15">
        <f t="shared" si="7"/>
        <v>0.11052453838437004</v>
      </c>
      <c r="S12" s="18">
        <v>22367.5</v>
      </c>
      <c r="T12" s="15">
        <f t="shared" si="8"/>
        <v>2.7726473863332046E-4</v>
      </c>
      <c r="U12" s="17">
        <v>22318.799999999999</v>
      </c>
      <c r="V12" s="15">
        <f t="shared" si="9"/>
        <v>-2.1772661227227319E-3</v>
      </c>
      <c r="W12" s="17">
        <v>22605.5</v>
      </c>
      <c r="X12" s="15">
        <f t="shared" si="10"/>
        <v>1.2845672706417899E-2</v>
      </c>
      <c r="Y12" s="25">
        <f>('2014'!B12-'2013'!B12)/('2013'!B12/100)</f>
        <v>51.387143014665334</v>
      </c>
      <c r="Z12">
        <f t="shared" si="11"/>
        <v>21210.024999999998</v>
      </c>
    </row>
    <row r="13" spans="1:26" ht="34.5" x14ac:dyDescent="0.25">
      <c r="A13" s="12" t="s">
        <v>34</v>
      </c>
      <c r="B13" s="19">
        <v>18861.3</v>
      </c>
      <c r="C13" s="19">
        <v>19509.599999999999</v>
      </c>
      <c r="D13" s="9">
        <f t="shared" si="0"/>
        <v>3.4371967997963937E-2</v>
      </c>
      <c r="E13" s="19">
        <v>21238.1</v>
      </c>
      <c r="F13" s="10">
        <f t="shared" si="1"/>
        <v>8.8597408455324489E-2</v>
      </c>
      <c r="G13" s="19">
        <v>22345.1</v>
      </c>
      <c r="H13" s="10">
        <f t="shared" si="2"/>
        <v>5.2123306698810268E-2</v>
      </c>
      <c r="I13" s="19">
        <v>21574.9</v>
      </c>
      <c r="J13" s="10">
        <f t="shared" si="3"/>
        <v>-3.4468406943804153E-2</v>
      </c>
      <c r="K13" s="20">
        <v>21393</v>
      </c>
      <c r="L13" s="10">
        <f t="shared" si="4"/>
        <v>-8.431093539251644E-3</v>
      </c>
      <c r="M13" s="21">
        <v>27265.1</v>
      </c>
      <c r="N13" s="10">
        <f t="shared" si="5"/>
        <v>0.27448698172299335</v>
      </c>
      <c r="O13" s="20">
        <v>21377.599999999999</v>
      </c>
      <c r="P13" s="10">
        <f t="shared" si="6"/>
        <v>-0.21593538993071726</v>
      </c>
      <c r="Q13" s="21">
        <v>22848.5</v>
      </c>
      <c r="R13" s="10">
        <f t="shared" si="7"/>
        <v>6.8805665743582045E-2</v>
      </c>
      <c r="S13" s="22">
        <v>24364.5</v>
      </c>
      <c r="T13" s="10">
        <f t="shared" si="8"/>
        <v>6.6350088627262105E-2</v>
      </c>
      <c r="U13" s="21">
        <v>23435.5</v>
      </c>
      <c r="V13" s="10">
        <f t="shared" si="9"/>
        <v>-3.8129245418539237E-2</v>
      </c>
      <c r="W13" s="21">
        <v>23297.4</v>
      </c>
      <c r="X13" s="10">
        <f t="shared" si="10"/>
        <v>-5.8927695163319971E-3</v>
      </c>
      <c r="Y13" s="25">
        <f>('2014'!B11-'2013'!B11)/('2013'!B11/100)</f>
        <v>69.278236914600555</v>
      </c>
      <c r="Z13">
        <f t="shared" si="11"/>
        <v>22292.550000000003</v>
      </c>
    </row>
    <row r="14" spans="1:26" ht="34.5" x14ac:dyDescent="0.25">
      <c r="A14" s="12" t="s">
        <v>33</v>
      </c>
      <c r="B14" s="13">
        <v>20428.8</v>
      </c>
      <c r="C14" s="13">
        <v>21121.9</v>
      </c>
      <c r="D14" s="14">
        <f t="shared" si="0"/>
        <v>3.3927592418546482E-2</v>
      </c>
      <c r="E14" s="13">
        <v>23227.5</v>
      </c>
      <c r="F14" s="15">
        <f t="shared" si="1"/>
        <v>9.9688001552890482E-2</v>
      </c>
      <c r="G14" s="13">
        <v>24355.599999999999</v>
      </c>
      <c r="H14" s="15">
        <f t="shared" si="2"/>
        <v>4.8567430847056281E-2</v>
      </c>
      <c r="I14" s="13">
        <v>23096.2</v>
      </c>
      <c r="J14" s="15">
        <f t="shared" si="3"/>
        <v>-5.1708847246629053E-2</v>
      </c>
      <c r="K14" s="16">
        <v>23887.599999999999</v>
      </c>
      <c r="L14" s="15">
        <f t="shared" si="4"/>
        <v>3.4265376988422247E-2</v>
      </c>
      <c r="M14" s="17">
        <v>32454.9</v>
      </c>
      <c r="N14" s="15">
        <f t="shared" si="5"/>
        <v>0.35865051323699348</v>
      </c>
      <c r="O14" s="16">
        <v>23746.799999999999</v>
      </c>
      <c r="P14" s="15">
        <f t="shared" si="6"/>
        <v>-0.26831387556270403</v>
      </c>
      <c r="Q14" s="17">
        <v>25591.200000000001</v>
      </c>
      <c r="R14" s="15">
        <f t="shared" si="7"/>
        <v>7.7669412299762541E-2</v>
      </c>
      <c r="S14" s="18">
        <v>26543.7</v>
      </c>
      <c r="T14" s="15">
        <f t="shared" si="8"/>
        <v>3.7219825565038001E-2</v>
      </c>
      <c r="U14" s="17">
        <v>24750.7</v>
      </c>
      <c r="V14" s="15">
        <f t="shared" si="9"/>
        <v>-6.7548985258272243E-2</v>
      </c>
      <c r="W14" s="17">
        <v>25900.2</v>
      </c>
      <c r="X14" s="15">
        <f t="shared" si="10"/>
        <v>4.6443130901348217E-2</v>
      </c>
      <c r="Y14" s="25">
        <f>('2014'!B10-'2013'!B10)/('2013'!B10/100)</f>
        <v>54.125387957790196</v>
      </c>
      <c r="Z14">
        <f t="shared" si="11"/>
        <v>24592.091666666664</v>
      </c>
    </row>
    <row r="15" spans="1:26" ht="23.25" x14ac:dyDescent="0.25">
      <c r="A15" s="12" t="s">
        <v>32</v>
      </c>
      <c r="B15" s="19">
        <v>17276.3</v>
      </c>
      <c r="C15" s="19">
        <v>17168.400000000001</v>
      </c>
      <c r="D15" s="9">
        <f t="shared" si="0"/>
        <v>-6.2455502624981785E-3</v>
      </c>
      <c r="E15" s="19">
        <v>18404.7</v>
      </c>
      <c r="F15" s="10">
        <f t="shared" si="1"/>
        <v>7.2010204794855648E-2</v>
      </c>
      <c r="G15" s="19">
        <v>19285</v>
      </c>
      <c r="H15" s="10">
        <f t="shared" si="2"/>
        <v>4.7830173814297439E-2</v>
      </c>
      <c r="I15" s="19">
        <v>19312</v>
      </c>
      <c r="J15" s="10">
        <f t="shared" si="3"/>
        <v>1.4000518537724549E-3</v>
      </c>
      <c r="K15" s="20">
        <v>19764</v>
      </c>
      <c r="L15" s="10">
        <f t="shared" si="4"/>
        <v>2.3405136702568274E-2</v>
      </c>
      <c r="M15" s="21">
        <v>24656.400000000001</v>
      </c>
      <c r="N15" s="10">
        <f t="shared" si="5"/>
        <v>0.24754098360655741</v>
      </c>
      <c r="O15" s="20">
        <v>19096.400000000001</v>
      </c>
      <c r="P15" s="10">
        <f t="shared" si="6"/>
        <v>-0.22549926185493419</v>
      </c>
      <c r="Q15" s="21">
        <v>20242.2</v>
      </c>
      <c r="R15" s="10">
        <f t="shared" si="7"/>
        <v>6.000083785425514E-2</v>
      </c>
      <c r="S15" s="22">
        <v>21519.5</v>
      </c>
      <c r="T15" s="10">
        <f t="shared" si="8"/>
        <v>6.3100848721976854E-2</v>
      </c>
      <c r="U15" s="21">
        <v>20358.900000000001</v>
      </c>
      <c r="V15" s="10">
        <f t="shared" si="9"/>
        <v>-5.3932479843862513E-2</v>
      </c>
      <c r="W15" s="21">
        <v>20809</v>
      </c>
      <c r="X15" s="10">
        <f t="shared" si="10"/>
        <v>2.2108267146063731E-2</v>
      </c>
      <c r="Y15" s="25">
        <f>('2014'!B9-'2013'!B9)/('2013'!B9/100)</f>
        <v>66.445358768156595</v>
      </c>
      <c r="Z15">
        <f t="shared" si="11"/>
        <v>19824.399999999998</v>
      </c>
    </row>
  </sheetData>
  <sortState ref="A2:Z15">
    <sortCondition descending="1" ref="A2"/>
  </sortState>
  <conditionalFormatting sqref="D1 F1 H1 J1 L1 N1 P1 R1 X1 V1 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5 V2:V15 T2:T15 R2:R15 P2:P15 N2:N15 L2:L15 J2:J15 H2:H15 F2:F15 D2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A2" sqref="A2:A15"/>
    </sheetView>
  </sheetViews>
  <sheetFormatPr defaultRowHeight="15" x14ac:dyDescent="0.25"/>
  <sheetData>
    <row r="1" spans="1:26" x14ac:dyDescent="0.25">
      <c r="A1" s="1" t="s">
        <v>0</v>
      </c>
      <c r="B1" s="2" t="s">
        <v>1</v>
      </c>
      <c r="C1" s="2" t="s">
        <v>2</v>
      </c>
      <c r="D1" s="2" t="s">
        <v>4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14</v>
      </c>
      <c r="J1" s="4" t="s">
        <v>16</v>
      </c>
      <c r="K1" s="5" t="s">
        <v>18</v>
      </c>
      <c r="L1" s="5" t="s">
        <v>20</v>
      </c>
      <c r="M1" s="5" t="s">
        <v>22</v>
      </c>
      <c r="N1" s="6" t="s">
        <v>39</v>
      </c>
      <c r="O1" s="7" t="s">
        <v>24</v>
      </c>
      <c r="P1" s="2"/>
      <c r="Q1" s="4"/>
      <c r="R1" s="2"/>
      <c r="S1" s="5"/>
      <c r="T1" s="2"/>
      <c r="U1" s="5"/>
      <c r="V1" s="2"/>
      <c r="W1" s="5"/>
      <c r="X1" s="2"/>
      <c r="Y1" s="6"/>
      <c r="Z1" s="7"/>
    </row>
    <row r="2" spans="1:26" ht="34.5" x14ac:dyDescent="0.25">
      <c r="A2" s="12" t="s">
        <v>30</v>
      </c>
      <c r="B2" s="28">
        <v>35014.6</v>
      </c>
      <c r="C2" s="28">
        <v>35347.1</v>
      </c>
      <c r="D2" s="28">
        <v>39406.300000000003</v>
      </c>
      <c r="E2" s="28">
        <v>39528</v>
      </c>
      <c r="F2" s="28">
        <v>39999.599999999999</v>
      </c>
      <c r="G2" s="28">
        <v>44165.3</v>
      </c>
      <c r="H2" s="28">
        <v>39359.5</v>
      </c>
      <c r="I2" s="28">
        <v>39614.800000000003</v>
      </c>
      <c r="J2" s="30">
        <v>40821.199999999997</v>
      </c>
      <c r="K2" s="31">
        <v>41182</v>
      </c>
      <c r="L2" s="32">
        <v>42446.2</v>
      </c>
      <c r="M2" s="33">
        <v>56053.7</v>
      </c>
      <c r="N2" s="25">
        <f>('2023'!B7-'2022'!B7)/('2022'!B7/100)</f>
        <v>15.776964673121132</v>
      </c>
      <c r="O2">
        <f t="shared" ref="O2:O15" si="0">(B2+C2+D2+E2+F2+G2+H2+I2+J2+K2+L2+M2)/12</f>
        <v>41078.191666666673</v>
      </c>
      <c r="P2" s="10"/>
      <c r="Q2" s="8"/>
      <c r="R2" s="10"/>
      <c r="S2" s="8"/>
      <c r="T2" s="10"/>
      <c r="U2" s="8"/>
      <c r="V2" s="10"/>
      <c r="W2" s="8"/>
      <c r="X2" s="10"/>
      <c r="Y2" s="25"/>
    </row>
    <row r="3" spans="1:26" ht="23.25" x14ac:dyDescent="0.25">
      <c r="A3" s="12" t="s">
        <v>38</v>
      </c>
      <c r="B3" s="28">
        <v>35904.5</v>
      </c>
      <c r="C3" s="28">
        <v>35154.6</v>
      </c>
      <c r="D3" s="28">
        <v>39099.9</v>
      </c>
      <c r="E3" s="28">
        <v>40135.5</v>
      </c>
      <c r="F3" s="28">
        <v>40376.300000000003</v>
      </c>
      <c r="G3" s="28">
        <v>42741.4</v>
      </c>
      <c r="H3" s="28">
        <v>40376.9</v>
      </c>
      <c r="I3" s="28">
        <v>39503.1</v>
      </c>
      <c r="J3" s="30">
        <v>39983.5</v>
      </c>
      <c r="K3" s="31">
        <v>42487</v>
      </c>
      <c r="L3" s="32">
        <v>43415.7</v>
      </c>
      <c r="M3" s="33">
        <v>53160.2</v>
      </c>
      <c r="N3" s="25">
        <f>('2023'!B15-'2022'!B15)/('2022'!B15/100)</f>
        <v>18.932072780163072</v>
      </c>
      <c r="O3">
        <f t="shared" si="0"/>
        <v>41028.216666666667</v>
      </c>
      <c r="P3" s="10"/>
      <c r="Q3" s="11"/>
      <c r="R3" s="10"/>
      <c r="S3" s="11"/>
      <c r="T3" s="10"/>
      <c r="U3" s="11"/>
      <c r="V3" s="10"/>
      <c r="W3" s="11"/>
      <c r="X3" s="10"/>
      <c r="Y3" s="25"/>
    </row>
    <row r="4" spans="1:26" ht="45.75" x14ac:dyDescent="0.25">
      <c r="A4" s="12" t="s">
        <v>29</v>
      </c>
      <c r="B4" s="28">
        <v>38908.800000000003</v>
      </c>
      <c r="C4" s="28">
        <v>39613.300000000003</v>
      </c>
      <c r="D4" s="28">
        <v>43362.9</v>
      </c>
      <c r="E4" s="28">
        <v>44172.5</v>
      </c>
      <c r="F4" s="28">
        <v>44420.5</v>
      </c>
      <c r="G4" s="28">
        <v>47265.8</v>
      </c>
      <c r="H4" s="28">
        <v>44252.1</v>
      </c>
      <c r="I4" s="28">
        <v>42552.7</v>
      </c>
      <c r="J4" s="30">
        <v>44183.9</v>
      </c>
      <c r="K4" s="31">
        <v>44931</v>
      </c>
      <c r="L4" s="32">
        <v>45694.3</v>
      </c>
      <c r="M4" s="33">
        <v>56153.3</v>
      </c>
      <c r="N4" s="25">
        <f>('2023'!B6-'2022'!B6)/('2022'!B6/100)</f>
        <v>14.339473540143819</v>
      </c>
      <c r="O4">
        <f t="shared" si="0"/>
        <v>44625.924999999996</v>
      </c>
      <c r="P4" s="10"/>
      <c r="Q4" s="8"/>
      <c r="R4" s="10"/>
      <c r="S4" s="8"/>
      <c r="T4" s="10"/>
      <c r="U4" s="8"/>
      <c r="V4" s="10"/>
      <c r="W4" s="8"/>
      <c r="X4" s="10"/>
      <c r="Y4" s="25"/>
    </row>
    <row r="5" spans="1:26" ht="23.25" x14ac:dyDescent="0.25">
      <c r="A5" s="12" t="s">
        <v>37</v>
      </c>
      <c r="B5" s="28">
        <v>37354.1</v>
      </c>
      <c r="C5" s="28">
        <v>37035.4</v>
      </c>
      <c r="D5" s="28">
        <v>40803.4</v>
      </c>
      <c r="E5" s="28">
        <v>41012</v>
      </c>
      <c r="F5" s="28">
        <v>42361.1</v>
      </c>
      <c r="G5" s="28">
        <v>43890.1</v>
      </c>
      <c r="H5" s="28">
        <v>42024.1</v>
      </c>
      <c r="I5" s="28">
        <v>41538.400000000001</v>
      </c>
      <c r="J5" s="30">
        <v>41183.1</v>
      </c>
      <c r="K5" s="31">
        <v>41619</v>
      </c>
      <c r="L5" s="32">
        <v>42199.5</v>
      </c>
      <c r="M5" s="33">
        <v>56733.3</v>
      </c>
      <c r="N5" s="25">
        <f>('2023'!B14-'2022'!B14)/('2022'!B14/100)</f>
        <v>10.939828439045771</v>
      </c>
      <c r="O5">
        <f t="shared" si="0"/>
        <v>42312.791666666664</v>
      </c>
      <c r="P5" s="10"/>
      <c r="Q5" s="11"/>
      <c r="R5" s="10"/>
      <c r="S5" s="11"/>
      <c r="T5" s="10"/>
      <c r="U5" s="11"/>
      <c r="V5" s="10"/>
      <c r="W5" s="11"/>
      <c r="X5" s="10"/>
      <c r="Y5" s="25"/>
    </row>
    <row r="6" spans="1:26" ht="23.25" x14ac:dyDescent="0.25">
      <c r="A6" s="12" t="s">
        <v>36</v>
      </c>
      <c r="B6" s="28">
        <v>42012.7</v>
      </c>
      <c r="C6" s="28">
        <v>40807.300000000003</v>
      </c>
      <c r="D6" s="28">
        <v>47751.3</v>
      </c>
      <c r="E6" s="28">
        <v>45889.9</v>
      </c>
      <c r="F6" s="28">
        <v>46176.4</v>
      </c>
      <c r="G6" s="28">
        <v>48460.7</v>
      </c>
      <c r="H6" s="28">
        <v>48275.6</v>
      </c>
      <c r="I6" s="28">
        <v>46584.5</v>
      </c>
      <c r="J6" s="30">
        <v>46610.6</v>
      </c>
      <c r="K6" s="31">
        <v>48490</v>
      </c>
      <c r="L6" s="32">
        <v>48447.8</v>
      </c>
      <c r="M6" s="33">
        <v>61581.9</v>
      </c>
      <c r="N6" s="25">
        <f>('2023'!B13-'2022'!B13)/('2022'!B13/100)</f>
        <v>18.750275461024543</v>
      </c>
      <c r="O6">
        <f t="shared" si="0"/>
        <v>47590.724999999999</v>
      </c>
      <c r="P6" s="10"/>
      <c r="Q6" s="8"/>
      <c r="R6" s="10"/>
      <c r="S6" s="8"/>
      <c r="T6" s="10"/>
      <c r="U6" s="8"/>
      <c r="V6" s="10"/>
      <c r="W6" s="8"/>
      <c r="X6" s="10"/>
      <c r="Y6" s="25"/>
    </row>
    <row r="7" spans="1:26" ht="34.5" x14ac:dyDescent="0.25">
      <c r="A7" s="12" t="s">
        <v>28</v>
      </c>
      <c r="B7" s="28">
        <v>46324.5</v>
      </c>
      <c r="C7" s="28">
        <v>45888.6</v>
      </c>
      <c r="D7" s="28">
        <v>51073.599999999999</v>
      </c>
      <c r="E7" s="28">
        <v>50580.2</v>
      </c>
      <c r="F7" s="28">
        <v>52789</v>
      </c>
      <c r="G7" s="28">
        <v>53489.5</v>
      </c>
      <c r="H7" s="28">
        <v>49201.8</v>
      </c>
      <c r="I7" s="28">
        <v>50314.6</v>
      </c>
      <c r="J7" s="30">
        <v>51331.7</v>
      </c>
      <c r="K7" s="31">
        <v>51681</v>
      </c>
      <c r="L7" s="32">
        <v>52143.9</v>
      </c>
      <c r="M7" s="33">
        <v>68815.3</v>
      </c>
      <c r="N7" s="25">
        <f>('2023'!B5-'2022'!B5)/('2022'!B5/100)</f>
        <v>15.947111562050756</v>
      </c>
      <c r="O7">
        <f t="shared" si="0"/>
        <v>51969.475000000006</v>
      </c>
      <c r="P7" s="10"/>
      <c r="Q7" s="11"/>
      <c r="R7" s="10"/>
      <c r="S7" s="11"/>
      <c r="T7" s="10"/>
      <c r="U7" s="11"/>
      <c r="V7" s="10"/>
      <c r="W7" s="11"/>
      <c r="X7" s="10"/>
      <c r="Y7" s="25"/>
    </row>
    <row r="8" spans="1:26" ht="34.5" x14ac:dyDescent="0.25">
      <c r="A8" s="12" t="s">
        <v>27</v>
      </c>
      <c r="B8" s="28">
        <v>34797.5</v>
      </c>
      <c r="C8" s="28">
        <v>34202.5</v>
      </c>
      <c r="D8" s="28">
        <v>38491.800000000003</v>
      </c>
      <c r="E8" s="28">
        <v>37675.800000000003</v>
      </c>
      <c r="F8" s="28">
        <v>39758.699999999997</v>
      </c>
      <c r="G8" s="28">
        <v>40841.4</v>
      </c>
      <c r="H8" s="28">
        <v>39436.9</v>
      </c>
      <c r="I8" s="28">
        <v>39158.699999999997</v>
      </c>
      <c r="J8" s="30">
        <v>38604</v>
      </c>
      <c r="K8" s="31">
        <v>40103</v>
      </c>
      <c r="L8" s="32">
        <v>40108.6</v>
      </c>
      <c r="M8" s="33">
        <v>50596.3</v>
      </c>
      <c r="N8" s="25">
        <f>('2023'!B4-'2022'!B4)/('2022'!B4/100)</f>
        <v>19.830989390574882</v>
      </c>
      <c r="O8">
        <f t="shared" si="0"/>
        <v>39481.266666666663</v>
      </c>
      <c r="P8" s="10"/>
      <c r="Q8" s="8"/>
      <c r="R8" s="10"/>
      <c r="S8" s="8"/>
      <c r="T8" s="10"/>
      <c r="U8" s="8"/>
      <c r="V8" s="10"/>
      <c r="W8" s="8"/>
      <c r="X8" s="10"/>
      <c r="Y8" s="25"/>
    </row>
    <row r="9" spans="1:26" ht="34.5" x14ac:dyDescent="0.25">
      <c r="A9" s="12" t="s">
        <v>26</v>
      </c>
      <c r="B9" s="28">
        <v>33215.599999999999</v>
      </c>
      <c r="C9" s="28">
        <v>34418.300000000003</v>
      </c>
      <c r="D9" s="28">
        <v>38140.800000000003</v>
      </c>
      <c r="E9" s="28">
        <v>38299.800000000003</v>
      </c>
      <c r="F9" s="28">
        <v>39137.599999999999</v>
      </c>
      <c r="G9" s="28">
        <v>42639.7</v>
      </c>
      <c r="H9" s="28">
        <v>38381.800000000003</v>
      </c>
      <c r="I9" s="28">
        <v>38082.300000000003</v>
      </c>
      <c r="J9" s="30">
        <v>42537.2</v>
      </c>
      <c r="K9" s="31">
        <v>40635</v>
      </c>
      <c r="L9" s="32">
        <v>41871.199999999997</v>
      </c>
      <c r="M9" s="33">
        <v>53734.5</v>
      </c>
      <c r="N9" s="25">
        <f>('2023'!B3-'2022'!B3)/('2022'!B3/100)</f>
        <v>20.387138102466267</v>
      </c>
      <c r="O9">
        <f t="shared" si="0"/>
        <v>40091.15</v>
      </c>
      <c r="P9" s="10"/>
      <c r="Q9" s="11"/>
      <c r="R9" s="10"/>
      <c r="S9" s="11"/>
      <c r="T9" s="10"/>
      <c r="U9" s="11"/>
      <c r="V9" s="10"/>
      <c r="W9" s="11"/>
      <c r="X9" s="10"/>
      <c r="Y9" s="25"/>
    </row>
    <row r="10" spans="1:26" ht="45.75" x14ac:dyDescent="0.25">
      <c r="A10" s="12" t="s">
        <v>25</v>
      </c>
      <c r="B10" s="28">
        <v>40859.599999999999</v>
      </c>
      <c r="C10" s="28">
        <v>41347.1</v>
      </c>
      <c r="D10" s="28">
        <v>46578.9</v>
      </c>
      <c r="E10" s="28">
        <v>47306.8</v>
      </c>
      <c r="F10" s="28">
        <v>47524.2</v>
      </c>
      <c r="G10" s="28">
        <v>48574.400000000001</v>
      </c>
      <c r="H10" s="28">
        <v>50638.6</v>
      </c>
      <c r="I10" s="28">
        <v>48605.4</v>
      </c>
      <c r="J10" s="30">
        <v>48392.2</v>
      </c>
      <c r="K10" s="31">
        <v>48456</v>
      </c>
      <c r="L10" s="32">
        <v>49085.4</v>
      </c>
      <c r="M10" s="33">
        <v>61537.2</v>
      </c>
      <c r="N10" s="25">
        <f>('2023'!B2-'2022'!B2)/('2022'!B2/100)</f>
        <v>21.071210295134033</v>
      </c>
      <c r="O10">
        <f t="shared" si="0"/>
        <v>48242.15</v>
      </c>
      <c r="P10" s="10"/>
      <c r="Q10" s="8"/>
      <c r="R10" s="10"/>
      <c r="S10" s="8"/>
      <c r="T10" s="10"/>
      <c r="U10" s="8"/>
      <c r="V10" s="10"/>
      <c r="W10" s="8"/>
      <c r="X10" s="10"/>
      <c r="Y10" s="25"/>
    </row>
    <row r="11" spans="1:26" ht="23.25" x14ac:dyDescent="0.25">
      <c r="A11" s="12" t="s">
        <v>31</v>
      </c>
      <c r="B11" s="28">
        <v>45151.3</v>
      </c>
      <c r="C11" s="28">
        <v>44301.7</v>
      </c>
      <c r="D11" s="28">
        <v>52087.3</v>
      </c>
      <c r="E11" s="28">
        <v>49842.6</v>
      </c>
      <c r="F11" s="28">
        <v>50726.1</v>
      </c>
      <c r="G11" s="28">
        <v>53971.8</v>
      </c>
      <c r="H11" s="28">
        <v>49145</v>
      </c>
      <c r="I11" s="28">
        <v>49503.6</v>
      </c>
      <c r="J11" s="30">
        <v>49626.2</v>
      </c>
      <c r="K11" s="31">
        <v>51506</v>
      </c>
      <c r="L11" s="32">
        <v>51479.4</v>
      </c>
      <c r="M11" s="33">
        <v>74055.3</v>
      </c>
      <c r="N11" s="25">
        <f>('2023'!B8-'2022'!B8)/('2022'!B8/100)</f>
        <v>17.134276887707458</v>
      </c>
      <c r="O11">
        <f t="shared" si="0"/>
        <v>51783.025000000001</v>
      </c>
      <c r="P11" s="10"/>
      <c r="Q11" s="11"/>
      <c r="R11" s="10"/>
      <c r="S11" s="11"/>
      <c r="T11" s="10"/>
      <c r="U11" s="11"/>
      <c r="V11" s="10"/>
      <c r="W11" s="11"/>
      <c r="X11" s="10"/>
      <c r="Y11" s="25"/>
    </row>
    <row r="12" spans="1:26" ht="23.25" x14ac:dyDescent="0.25">
      <c r="A12" s="12" t="s">
        <v>35</v>
      </c>
      <c r="B12" s="28">
        <v>36284.1</v>
      </c>
      <c r="C12" s="28">
        <v>35457.300000000003</v>
      </c>
      <c r="D12" s="28">
        <v>40497.300000000003</v>
      </c>
      <c r="E12" s="28">
        <v>40090.9</v>
      </c>
      <c r="F12" s="28">
        <v>40196.800000000003</v>
      </c>
      <c r="G12" s="28">
        <v>42475.7</v>
      </c>
      <c r="H12" s="28">
        <v>41097.599999999999</v>
      </c>
      <c r="I12" s="28">
        <v>41117.5</v>
      </c>
      <c r="J12" s="30">
        <v>40278.6</v>
      </c>
      <c r="K12" s="31">
        <v>41465</v>
      </c>
      <c r="L12" s="32">
        <v>41936.5</v>
      </c>
      <c r="M12" s="33">
        <v>53931.6</v>
      </c>
      <c r="N12" s="25">
        <f>('2023'!B12-'2022'!B12)/('2022'!B12/100)</f>
        <v>16.428959241100092</v>
      </c>
      <c r="O12">
        <f t="shared" si="0"/>
        <v>41235.741666666661</v>
      </c>
      <c r="P12" s="10"/>
      <c r="Q12" s="8"/>
      <c r="R12" s="10"/>
      <c r="S12" s="8"/>
      <c r="T12" s="10"/>
      <c r="U12" s="8"/>
      <c r="V12" s="10"/>
      <c r="W12" s="8"/>
      <c r="X12" s="10"/>
      <c r="Y12" s="25"/>
    </row>
    <row r="13" spans="1:26" ht="34.5" x14ac:dyDescent="0.25">
      <c r="A13" s="12" t="s">
        <v>34</v>
      </c>
      <c r="B13" s="28">
        <v>38571.699999999997</v>
      </c>
      <c r="C13" s="28">
        <v>37491</v>
      </c>
      <c r="D13" s="28">
        <v>40257.5</v>
      </c>
      <c r="E13" s="28">
        <v>41420.9</v>
      </c>
      <c r="F13" s="28">
        <v>44213.8</v>
      </c>
      <c r="G13" s="28">
        <v>45410.5</v>
      </c>
      <c r="H13" s="28">
        <v>44349.1</v>
      </c>
      <c r="I13" s="28">
        <v>43102.400000000001</v>
      </c>
      <c r="J13" s="30">
        <v>42599.5</v>
      </c>
      <c r="K13" s="31">
        <v>43318</v>
      </c>
      <c r="L13" s="32">
        <v>43806.3</v>
      </c>
      <c r="M13" s="33">
        <v>57243.5</v>
      </c>
      <c r="N13" s="25">
        <f>('2023'!B11-'2022'!B11)/('2022'!B11/100)</f>
        <v>12.763752095731462</v>
      </c>
      <c r="O13">
        <f t="shared" si="0"/>
        <v>43482.01666666667</v>
      </c>
      <c r="P13" s="10"/>
      <c r="Q13" s="11"/>
      <c r="R13" s="10"/>
      <c r="S13" s="11"/>
      <c r="T13" s="10"/>
      <c r="U13" s="11"/>
      <c r="V13" s="10"/>
      <c r="W13" s="11"/>
      <c r="X13" s="10"/>
      <c r="Y13" s="25"/>
    </row>
    <row r="14" spans="1:26" ht="34.5" x14ac:dyDescent="0.25">
      <c r="A14" s="12" t="s">
        <v>33</v>
      </c>
      <c r="B14" s="28">
        <v>39927.5</v>
      </c>
      <c r="C14" s="28">
        <v>41413</v>
      </c>
      <c r="D14" s="28">
        <v>46536.3</v>
      </c>
      <c r="E14" s="28">
        <v>44097.2</v>
      </c>
      <c r="F14" s="28">
        <v>44029.7</v>
      </c>
      <c r="G14" s="28">
        <v>48735.9</v>
      </c>
      <c r="H14" s="28">
        <v>44438</v>
      </c>
      <c r="I14" s="28">
        <v>43273.2</v>
      </c>
      <c r="J14" s="30">
        <v>46494.7</v>
      </c>
      <c r="K14" s="31">
        <v>45795</v>
      </c>
      <c r="L14" s="32">
        <v>46238.7</v>
      </c>
      <c r="M14" s="33">
        <v>65382.8</v>
      </c>
      <c r="N14" s="25">
        <f>('2023'!B10-'2022'!B10)/('2022'!B10/100)</f>
        <v>21.386406132218625</v>
      </c>
      <c r="O14">
        <f t="shared" si="0"/>
        <v>46363.500000000007</v>
      </c>
      <c r="P14" s="10"/>
      <c r="Q14" s="8"/>
      <c r="R14" s="10"/>
      <c r="S14" s="8"/>
      <c r="T14" s="10"/>
      <c r="U14" s="8"/>
      <c r="V14" s="10"/>
      <c r="W14" s="8"/>
      <c r="X14" s="10"/>
      <c r="Y14" s="25"/>
    </row>
    <row r="15" spans="1:26" ht="23.25" x14ac:dyDescent="0.25">
      <c r="A15" s="12" t="s">
        <v>32</v>
      </c>
      <c r="B15" s="28">
        <v>35751.5</v>
      </c>
      <c r="C15" s="28">
        <v>34438.9</v>
      </c>
      <c r="D15" s="28">
        <v>38564</v>
      </c>
      <c r="E15" s="28">
        <v>39307.5</v>
      </c>
      <c r="F15" s="28">
        <v>40221.1</v>
      </c>
      <c r="G15" s="28">
        <v>43598.9</v>
      </c>
      <c r="H15" s="28">
        <v>40081.300000000003</v>
      </c>
      <c r="I15" s="28">
        <v>39422.9</v>
      </c>
      <c r="J15" s="30">
        <v>40173</v>
      </c>
      <c r="K15" s="31">
        <v>41521</v>
      </c>
      <c r="L15" s="32">
        <v>41105.599999999999</v>
      </c>
      <c r="M15" s="33">
        <v>51050.1</v>
      </c>
      <c r="N15" s="25">
        <f>('2023'!B9-'2022'!B9)/('2022'!B9/100)</f>
        <v>21.275846289093082</v>
      </c>
      <c r="O15">
        <f t="shared" si="0"/>
        <v>40436.316666666666</v>
      </c>
      <c r="P15" s="10"/>
      <c r="Q15" s="11"/>
      <c r="R15" s="10"/>
      <c r="S15" s="11"/>
      <c r="T15" s="10"/>
      <c r="U15" s="11"/>
      <c r="V15" s="10"/>
      <c r="W15" s="11"/>
      <c r="X15" s="10"/>
      <c r="Y15" s="25"/>
    </row>
  </sheetData>
  <sortState ref="A2:O15">
    <sortCondition descending="1" ref="A2"/>
  </sortState>
  <conditionalFormatting sqref="P1 R1 X1 V1 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 R2:R15 X2:X15 V2:V15 T2:T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G17" sqref="G17"/>
    </sheetView>
  </sheetViews>
  <sheetFormatPr defaultRowHeight="15" x14ac:dyDescent="0.25"/>
  <sheetData>
    <row r="1" spans="1:26" x14ac:dyDescent="0.25">
      <c r="A1" s="1" t="s">
        <v>0</v>
      </c>
      <c r="B1" s="2" t="s">
        <v>1</v>
      </c>
      <c r="C1" s="2" t="s">
        <v>2</v>
      </c>
      <c r="D1" s="2" t="s">
        <v>4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14</v>
      </c>
      <c r="J1" s="4" t="s">
        <v>16</v>
      </c>
      <c r="K1" s="5" t="s">
        <v>18</v>
      </c>
      <c r="L1" s="5" t="s">
        <v>20</v>
      </c>
      <c r="M1" s="5" t="s">
        <v>22</v>
      </c>
      <c r="N1" s="6" t="s">
        <v>39</v>
      </c>
      <c r="O1" s="7" t="s">
        <v>24</v>
      </c>
      <c r="P1" s="2"/>
      <c r="Q1" s="4"/>
      <c r="R1" s="2"/>
      <c r="S1" s="5"/>
      <c r="T1" s="2"/>
      <c r="U1" s="5"/>
      <c r="V1" s="2"/>
      <c r="W1" s="5"/>
      <c r="X1" s="2"/>
      <c r="Y1" s="6"/>
      <c r="Z1" s="7"/>
    </row>
    <row r="2" spans="1:26" ht="34.5" x14ac:dyDescent="0.25">
      <c r="A2" s="12" t="s">
        <v>30</v>
      </c>
      <c r="B2" s="34">
        <v>42392.6</v>
      </c>
      <c r="C2" s="34">
        <v>42869.9</v>
      </c>
      <c r="D2" s="34">
        <v>46652.1</v>
      </c>
      <c r="E2" s="35">
        <v>47122</v>
      </c>
      <c r="F2" s="34">
        <v>49195</v>
      </c>
      <c r="G2" s="34">
        <v>53490.2</v>
      </c>
      <c r="H2" s="34">
        <v>47830.1</v>
      </c>
      <c r="I2" s="34">
        <v>49322.6</v>
      </c>
      <c r="J2" s="36">
        <v>49523.9</v>
      </c>
      <c r="K2" s="34">
        <v>51354.1</v>
      </c>
      <c r="L2" s="34">
        <v>52804.1</v>
      </c>
      <c r="M2" s="35">
        <v>68656.7</v>
      </c>
      <c r="N2" s="25">
        <f>('2024'!B7-'2023'!B7)/('2023'!B7/100)</f>
        <v>18.229787202306046</v>
      </c>
      <c r="O2">
        <f t="shared" ref="O2:O15" si="0">(B2+C2+D2+E2+F2+G2+H2+I2+J2+K2+L2+M2)/12</f>
        <v>50101.10833333333</v>
      </c>
      <c r="P2" s="10"/>
      <c r="Q2" s="8"/>
      <c r="R2" s="10"/>
      <c r="S2" s="8"/>
      <c r="T2" s="10"/>
      <c r="U2" s="8"/>
      <c r="V2" s="10"/>
      <c r="W2" s="8"/>
      <c r="X2" s="10"/>
      <c r="Y2" s="25"/>
    </row>
    <row r="3" spans="1:26" ht="23.25" x14ac:dyDescent="0.25">
      <c r="A3" s="12" t="s">
        <v>38</v>
      </c>
      <c r="B3" s="34">
        <v>43224.4</v>
      </c>
      <c r="C3" s="34">
        <v>42477.2</v>
      </c>
      <c r="D3" s="34">
        <v>45410.6</v>
      </c>
      <c r="E3" s="35">
        <v>46804.4</v>
      </c>
      <c r="F3" s="34">
        <v>47534.1</v>
      </c>
      <c r="G3" s="34">
        <v>50297.9</v>
      </c>
      <c r="H3" s="34">
        <v>47899.1</v>
      </c>
      <c r="I3" s="34">
        <v>46235.9</v>
      </c>
      <c r="J3" s="36">
        <v>47268</v>
      </c>
      <c r="K3" s="34">
        <v>49791</v>
      </c>
      <c r="L3" s="34">
        <v>50162</v>
      </c>
      <c r="M3" s="35">
        <v>68693.899999999994</v>
      </c>
      <c r="N3" s="25">
        <f>('2024'!B15-'2023'!B15)/('2023'!B15/100)</f>
        <v>18.272342427093136</v>
      </c>
      <c r="O3">
        <f t="shared" si="0"/>
        <v>48816.541666666664</v>
      </c>
      <c r="P3" s="10"/>
      <c r="Q3" s="11"/>
      <c r="R3" s="10"/>
      <c r="S3" s="11"/>
      <c r="T3" s="10"/>
      <c r="U3" s="11"/>
      <c r="V3" s="10"/>
      <c r="W3" s="11"/>
      <c r="X3" s="10"/>
      <c r="Y3" s="25"/>
    </row>
    <row r="4" spans="1:26" ht="45.75" x14ac:dyDescent="0.25">
      <c r="A4" s="12" t="s">
        <v>29</v>
      </c>
      <c r="B4" s="34">
        <v>46624.800000000003</v>
      </c>
      <c r="C4" s="34">
        <v>46308.2</v>
      </c>
      <c r="D4" s="34">
        <v>49563.8</v>
      </c>
      <c r="E4" s="35">
        <v>50524</v>
      </c>
      <c r="F4" s="34">
        <v>51106.9</v>
      </c>
      <c r="G4" s="34">
        <v>53673.599999999999</v>
      </c>
      <c r="H4" s="34">
        <v>50748.6</v>
      </c>
      <c r="I4" s="34">
        <v>50013.1</v>
      </c>
      <c r="J4" s="36">
        <v>53425.1</v>
      </c>
      <c r="K4" s="34">
        <v>54103</v>
      </c>
      <c r="L4" s="34">
        <v>54241</v>
      </c>
      <c r="M4" s="35">
        <v>67970.3</v>
      </c>
      <c r="N4" s="25">
        <f>('2024'!B6-'2023'!B6)/('2023'!B6/100)</f>
        <v>21.69926993927611</v>
      </c>
      <c r="O4">
        <f t="shared" si="0"/>
        <v>52358.533333333326</v>
      </c>
      <c r="P4" s="10"/>
      <c r="Q4" s="8"/>
      <c r="R4" s="10"/>
      <c r="S4" s="8"/>
      <c r="T4" s="10"/>
      <c r="U4" s="8"/>
      <c r="V4" s="10"/>
      <c r="W4" s="8"/>
      <c r="X4" s="10"/>
      <c r="Y4" s="25"/>
    </row>
    <row r="5" spans="1:26" ht="23.25" x14ac:dyDescent="0.25">
      <c r="A5" s="12" t="s">
        <v>37</v>
      </c>
      <c r="B5" s="34">
        <v>43311</v>
      </c>
      <c r="C5" s="34">
        <v>44337.2</v>
      </c>
      <c r="D5" s="34">
        <v>46052.1</v>
      </c>
      <c r="E5" s="35">
        <v>47913</v>
      </c>
      <c r="F5" s="34">
        <v>49861.3</v>
      </c>
      <c r="G5" s="34">
        <v>51354.400000000001</v>
      </c>
      <c r="H5" s="34">
        <v>49907.1</v>
      </c>
      <c r="I5" s="34">
        <v>48715.3</v>
      </c>
      <c r="J5" s="36">
        <v>47571.4</v>
      </c>
      <c r="K5" s="34">
        <v>49937.1</v>
      </c>
      <c r="L5" s="34">
        <v>50285.9</v>
      </c>
      <c r="M5" s="35">
        <v>66095.7</v>
      </c>
      <c r="N5" s="25">
        <f>('2024'!B14-'2023'!B14)/('2023'!B14/100)</f>
        <v>25.653395943154504</v>
      </c>
      <c r="O5">
        <f t="shared" si="0"/>
        <v>49611.791666666657</v>
      </c>
      <c r="P5" s="10"/>
      <c r="Q5" s="11"/>
      <c r="R5" s="10"/>
      <c r="S5" s="11"/>
      <c r="T5" s="10"/>
      <c r="U5" s="11"/>
      <c r="V5" s="10"/>
      <c r="W5" s="11"/>
      <c r="X5" s="10"/>
      <c r="Y5" s="25"/>
    </row>
    <row r="6" spans="1:26" ht="23.25" x14ac:dyDescent="0.25">
      <c r="A6" s="12" t="s">
        <v>36</v>
      </c>
      <c r="B6" s="34">
        <v>48037.1</v>
      </c>
      <c r="C6" s="34">
        <v>48453.4</v>
      </c>
      <c r="D6" s="34">
        <v>52622.6</v>
      </c>
      <c r="E6" s="35">
        <v>54052</v>
      </c>
      <c r="F6" s="34">
        <v>55948.1</v>
      </c>
      <c r="G6" s="34">
        <v>56224.9</v>
      </c>
      <c r="H6" s="34">
        <v>56826.5</v>
      </c>
      <c r="I6" s="34">
        <v>55188.800000000003</v>
      </c>
      <c r="J6" s="36">
        <v>55199.5</v>
      </c>
      <c r="K6" s="34">
        <v>56184.1</v>
      </c>
      <c r="L6" s="34">
        <v>55964.3</v>
      </c>
      <c r="M6" s="35">
        <v>74108.100000000006</v>
      </c>
      <c r="N6" s="25">
        <f>('2024'!B13-'2023'!B13)/('2023'!B13/100)</f>
        <v>17.925072046109513</v>
      </c>
      <c r="O6">
        <f t="shared" si="0"/>
        <v>55734.116666666669</v>
      </c>
      <c r="P6" s="10"/>
      <c r="Q6" s="8"/>
      <c r="R6" s="10"/>
      <c r="S6" s="8"/>
      <c r="T6" s="10"/>
      <c r="U6" s="8"/>
      <c r="V6" s="10"/>
      <c r="W6" s="8"/>
      <c r="X6" s="10"/>
      <c r="Y6" s="25"/>
    </row>
    <row r="7" spans="1:26" ht="34.5" x14ac:dyDescent="0.25">
      <c r="A7" s="12" t="s">
        <v>28</v>
      </c>
      <c r="B7" s="34">
        <v>53633.1</v>
      </c>
      <c r="C7" s="34">
        <v>53645.2</v>
      </c>
      <c r="D7" s="34">
        <v>58233.4</v>
      </c>
      <c r="E7" s="35">
        <v>58907.199999999997</v>
      </c>
      <c r="F7" s="34">
        <v>62813</v>
      </c>
      <c r="G7" s="34">
        <v>62557.4</v>
      </c>
      <c r="H7" s="34">
        <v>59578.3</v>
      </c>
      <c r="I7" s="34">
        <v>61542.6</v>
      </c>
      <c r="J7" s="36">
        <v>61989.7</v>
      </c>
      <c r="K7" s="34">
        <v>62459.8</v>
      </c>
      <c r="L7" s="34">
        <v>64658.5</v>
      </c>
      <c r="M7" s="35">
        <v>81985.2</v>
      </c>
      <c r="N7" s="25">
        <f>('2024'!B5-'2023'!B5)/('2023'!B5/100)</f>
        <v>17.630855902657519</v>
      </c>
      <c r="O7">
        <f t="shared" si="0"/>
        <v>61833.616666666661</v>
      </c>
      <c r="P7" s="10"/>
      <c r="Q7" s="11"/>
      <c r="R7" s="10"/>
      <c r="S7" s="11"/>
      <c r="T7" s="10"/>
      <c r="U7" s="11"/>
      <c r="V7" s="10"/>
      <c r="W7" s="11"/>
      <c r="X7" s="10"/>
      <c r="Y7" s="25"/>
    </row>
    <row r="8" spans="1:26" ht="34.5" x14ac:dyDescent="0.25">
      <c r="A8" s="12" t="s">
        <v>27</v>
      </c>
      <c r="B8" s="34">
        <v>40759.800000000003</v>
      </c>
      <c r="C8" s="34">
        <v>39745.9</v>
      </c>
      <c r="D8" s="34">
        <v>42154</v>
      </c>
      <c r="E8" s="35">
        <v>44909</v>
      </c>
      <c r="F8" s="34">
        <v>45444.3</v>
      </c>
      <c r="G8" s="34">
        <v>47801.4</v>
      </c>
      <c r="H8" s="34">
        <v>47118.2</v>
      </c>
      <c r="I8" s="34">
        <v>45933.2</v>
      </c>
      <c r="J8" s="36">
        <v>45442.3</v>
      </c>
      <c r="K8" s="34">
        <v>47117.8</v>
      </c>
      <c r="L8" s="34">
        <v>47451.5</v>
      </c>
      <c r="M8" s="35">
        <v>60014.8</v>
      </c>
      <c r="N8" s="25">
        <f>('2024'!B4-'2023'!B4)/('2023'!B4/100)</f>
        <v>20.97488890032772</v>
      </c>
      <c r="O8">
        <f t="shared" si="0"/>
        <v>46157.683333333327</v>
      </c>
      <c r="P8" s="10"/>
      <c r="Q8" s="8"/>
      <c r="R8" s="10"/>
      <c r="S8" s="8"/>
      <c r="T8" s="10"/>
      <c r="U8" s="8"/>
      <c r="V8" s="10"/>
      <c r="W8" s="8"/>
      <c r="X8" s="10"/>
      <c r="Y8" s="25"/>
    </row>
    <row r="9" spans="1:26" ht="34.5" x14ac:dyDescent="0.25">
      <c r="A9" s="12" t="s">
        <v>26</v>
      </c>
      <c r="B9" s="34">
        <v>40282.5</v>
      </c>
      <c r="C9" s="34">
        <v>42148.4</v>
      </c>
      <c r="D9" s="34">
        <v>43750</v>
      </c>
      <c r="E9" s="35">
        <v>44112.3</v>
      </c>
      <c r="F9" s="34">
        <v>47902.1</v>
      </c>
      <c r="G9" s="34">
        <v>51363.7</v>
      </c>
      <c r="H9" s="34">
        <v>46997.9</v>
      </c>
      <c r="I9" s="34">
        <v>46961.4</v>
      </c>
      <c r="J9" s="36">
        <v>47442.9</v>
      </c>
      <c r="K9" s="34">
        <v>52049.599999999999</v>
      </c>
      <c r="L9" s="34">
        <v>51074</v>
      </c>
      <c r="M9" s="35">
        <v>65951.100000000006</v>
      </c>
      <c r="N9" s="25">
        <f>('2024'!B3-'2023'!B3)/('2023'!B3/100)</f>
        <v>17.043614254911578</v>
      </c>
      <c r="O9">
        <f t="shared" si="0"/>
        <v>48336.325000000004</v>
      </c>
      <c r="P9" s="10"/>
      <c r="Q9" s="11"/>
      <c r="R9" s="10"/>
      <c r="S9" s="11"/>
      <c r="T9" s="10"/>
      <c r="U9" s="11"/>
      <c r="V9" s="10"/>
      <c r="W9" s="11"/>
      <c r="X9" s="10"/>
      <c r="Y9" s="25"/>
    </row>
    <row r="10" spans="1:26" ht="45.75" x14ac:dyDescent="0.25">
      <c r="A10" s="12" t="s">
        <v>25</v>
      </c>
      <c r="B10" s="34">
        <v>49598</v>
      </c>
      <c r="C10" s="34">
        <v>49426.5</v>
      </c>
      <c r="D10" s="34">
        <v>53658.3</v>
      </c>
      <c r="E10" s="35">
        <v>54070.400000000001</v>
      </c>
      <c r="F10" s="34">
        <v>56844.9</v>
      </c>
      <c r="G10" s="34">
        <v>57205</v>
      </c>
      <c r="H10" s="34">
        <v>58783.9</v>
      </c>
      <c r="I10" s="34">
        <v>56414.400000000001</v>
      </c>
      <c r="J10" s="36">
        <v>56129.9</v>
      </c>
      <c r="K10" s="34">
        <v>56903.3</v>
      </c>
      <c r="L10" s="34">
        <v>57408.5</v>
      </c>
      <c r="M10" s="35">
        <v>73603.5</v>
      </c>
      <c r="N10" s="25">
        <f>('2024'!B2-'2023'!B2)/('2023'!B2/100)</f>
        <v>19.861013478767518</v>
      </c>
      <c r="O10">
        <f t="shared" si="0"/>
        <v>56670.55000000001</v>
      </c>
      <c r="P10" s="10"/>
      <c r="Q10" s="8"/>
      <c r="R10" s="10"/>
      <c r="S10" s="8"/>
      <c r="T10" s="10"/>
      <c r="U10" s="8"/>
      <c r="V10" s="10"/>
      <c r="W10" s="8"/>
      <c r="X10" s="10"/>
      <c r="Y10" s="25"/>
    </row>
    <row r="11" spans="1:26" ht="23.25" x14ac:dyDescent="0.25">
      <c r="A11" s="12" t="s">
        <v>31</v>
      </c>
      <c r="B11" s="34">
        <v>50914.3</v>
      </c>
      <c r="C11" s="34">
        <v>50632.2</v>
      </c>
      <c r="D11" s="34">
        <v>56085</v>
      </c>
      <c r="E11" s="35">
        <v>58113</v>
      </c>
      <c r="F11" s="34">
        <v>59798.5</v>
      </c>
      <c r="G11" s="34">
        <v>63680.2</v>
      </c>
      <c r="H11" s="34">
        <v>59010.1</v>
      </c>
      <c r="I11" s="34">
        <v>58161.9</v>
      </c>
      <c r="J11" s="36">
        <v>58311.7</v>
      </c>
      <c r="K11" s="34">
        <v>63268.4</v>
      </c>
      <c r="L11" s="34">
        <v>61584.800000000003</v>
      </c>
      <c r="M11" s="35">
        <v>87374.8</v>
      </c>
      <c r="N11" s="25">
        <f>('2024'!B8-'2023'!B8)/('2023'!B8/100)</f>
        <v>22.59211281704032</v>
      </c>
      <c r="O11">
        <f t="shared" si="0"/>
        <v>60577.908333333347</v>
      </c>
      <c r="P11" s="10"/>
      <c r="Q11" s="11"/>
      <c r="R11" s="10"/>
      <c r="S11" s="11"/>
      <c r="T11" s="10"/>
      <c r="U11" s="11"/>
      <c r="V11" s="10"/>
      <c r="W11" s="11"/>
      <c r="X11" s="10"/>
      <c r="Y11" s="25"/>
    </row>
    <row r="12" spans="1:26" ht="23.25" x14ac:dyDescent="0.25">
      <c r="A12" s="12" t="s">
        <v>35</v>
      </c>
      <c r="B12" s="34">
        <v>42245.2</v>
      </c>
      <c r="C12" s="34">
        <v>41524.400000000001</v>
      </c>
      <c r="D12" s="34">
        <v>44373.9</v>
      </c>
      <c r="E12" s="35">
        <v>46282</v>
      </c>
      <c r="F12" s="34">
        <v>47475.199999999997</v>
      </c>
      <c r="G12" s="34">
        <v>49151</v>
      </c>
      <c r="H12" s="34">
        <v>47453.8</v>
      </c>
      <c r="I12" s="34">
        <v>47951.6</v>
      </c>
      <c r="J12" s="36">
        <v>47208.4</v>
      </c>
      <c r="K12" s="34">
        <v>49322.3</v>
      </c>
      <c r="L12" s="34">
        <v>50408.2</v>
      </c>
      <c r="M12" s="35">
        <v>64665.599999999999</v>
      </c>
      <c r="N12" s="25">
        <f>('2024'!B12-'2023'!B12)/('2023'!B12/100)</f>
        <v>18.46363610540369</v>
      </c>
      <c r="O12">
        <f t="shared" si="0"/>
        <v>48171.799999999996</v>
      </c>
      <c r="P12" s="10"/>
      <c r="Q12" s="8"/>
      <c r="R12" s="10"/>
      <c r="S12" s="8"/>
      <c r="T12" s="10"/>
      <c r="U12" s="8"/>
      <c r="V12" s="10"/>
      <c r="W12" s="8"/>
      <c r="X12" s="10"/>
      <c r="Y12" s="25"/>
    </row>
    <row r="13" spans="1:26" ht="34.5" x14ac:dyDescent="0.25">
      <c r="A13" s="12" t="s">
        <v>34</v>
      </c>
      <c r="B13" s="34">
        <v>45804</v>
      </c>
      <c r="C13" s="34">
        <v>46758.1</v>
      </c>
      <c r="D13" s="34">
        <v>50770.5</v>
      </c>
      <c r="E13" s="35">
        <v>50223.3</v>
      </c>
      <c r="F13" s="34">
        <v>55206</v>
      </c>
      <c r="G13" s="34">
        <v>55458.2</v>
      </c>
      <c r="H13" s="34">
        <v>50818</v>
      </c>
      <c r="I13" s="34">
        <v>50290.2</v>
      </c>
      <c r="J13" s="36">
        <v>51742.3</v>
      </c>
      <c r="K13" s="34">
        <v>52159.8</v>
      </c>
      <c r="L13" s="34">
        <v>53414</v>
      </c>
      <c r="M13" s="35">
        <v>73256.100000000006</v>
      </c>
      <c r="N13" s="25">
        <f>('2024'!B11-'2023'!B11)/('2023'!B11/100)</f>
        <v>20.726397102582176</v>
      </c>
      <c r="O13">
        <f t="shared" si="0"/>
        <v>52991.708333333336</v>
      </c>
      <c r="P13" s="10"/>
      <c r="Q13" s="11"/>
      <c r="R13" s="10"/>
      <c r="S13" s="11"/>
      <c r="T13" s="10"/>
      <c r="U13" s="11"/>
      <c r="V13" s="10"/>
      <c r="W13" s="11"/>
      <c r="X13" s="10"/>
      <c r="Y13" s="25"/>
    </row>
    <row r="14" spans="1:26" ht="34.5" x14ac:dyDescent="0.25">
      <c r="A14" s="12" t="s">
        <v>33</v>
      </c>
      <c r="B14" s="34">
        <v>44295.5</v>
      </c>
      <c r="C14" s="34">
        <v>48609.8</v>
      </c>
      <c r="D14" s="34">
        <v>50884.5</v>
      </c>
      <c r="E14" s="35">
        <v>52889.4</v>
      </c>
      <c r="F14" s="34">
        <v>54307.7</v>
      </c>
      <c r="G14" s="34">
        <v>57635.7</v>
      </c>
      <c r="H14" s="34">
        <v>52243</v>
      </c>
      <c r="I14" s="34">
        <v>52066.1</v>
      </c>
      <c r="J14" s="36">
        <v>52649.3</v>
      </c>
      <c r="K14" s="34">
        <v>54092.9</v>
      </c>
      <c r="L14" s="34">
        <v>54862.400000000001</v>
      </c>
      <c r="M14" s="35">
        <v>74418.5</v>
      </c>
      <c r="N14" s="25">
        <f>('2024'!B10-'2023'!B10)/('2023'!B10/100)</f>
        <v>15.097181337957178</v>
      </c>
      <c r="O14">
        <f t="shared" si="0"/>
        <v>54079.566666666658</v>
      </c>
      <c r="P14" s="10"/>
      <c r="Q14" s="8"/>
      <c r="R14" s="10"/>
      <c r="S14" s="8"/>
      <c r="T14" s="10"/>
      <c r="U14" s="8"/>
      <c r="V14" s="10"/>
      <c r="W14" s="8"/>
      <c r="X14" s="10"/>
      <c r="Y14" s="25"/>
    </row>
    <row r="15" spans="1:26" ht="23.25" x14ac:dyDescent="0.25">
      <c r="A15" s="12" t="s">
        <v>32</v>
      </c>
      <c r="B15" s="34">
        <v>42520</v>
      </c>
      <c r="C15" s="34">
        <v>42275</v>
      </c>
      <c r="D15" s="34">
        <v>45357.599999999999</v>
      </c>
      <c r="E15" s="35">
        <v>45426.8</v>
      </c>
      <c r="F15" s="34">
        <v>48166.6</v>
      </c>
      <c r="G15" s="34">
        <v>51459.1</v>
      </c>
      <c r="H15" s="34">
        <v>47008.800000000003</v>
      </c>
      <c r="I15" s="34">
        <v>46858.7</v>
      </c>
      <c r="J15" s="36">
        <v>47108.7</v>
      </c>
      <c r="K15" s="34">
        <v>48656</v>
      </c>
      <c r="L15" s="34">
        <v>49106</v>
      </c>
      <c r="M15" s="35">
        <v>61427.6</v>
      </c>
      <c r="N15" s="25">
        <f>('2024'!B9-'2023'!B9)/('2023'!B9/100)</f>
        <v>23.906659219263943</v>
      </c>
      <c r="O15">
        <f t="shared" si="0"/>
        <v>47947.575000000004</v>
      </c>
      <c r="P15" s="10"/>
      <c r="Q15" s="11"/>
      <c r="R15" s="10"/>
      <c r="S15" s="11"/>
      <c r="T15" s="10"/>
      <c r="U15" s="11"/>
      <c r="V15" s="10"/>
      <c r="W15" s="11"/>
      <c r="X15" s="10"/>
      <c r="Y15" s="25"/>
    </row>
  </sheetData>
  <sortState ref="A2:O15">
    <sortCondition descending="1" ref="A2"/>
  </sortState>
  <conditionalFormatting sqref="P1 R1 X1 V1 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 R2:R15 X2:X15 V2:V15 T2:T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M6" sqref="M6"/>
    </sheetView>
  </sheetViews>
  <sheetFormatPr defaultRowHeight="15" x14ac:dyDescent="0.25"/>
  <cols>
    <col min="14" max="14" width="19.5703125" bestFit="1" customWidth="1"/>
    <col min="15" max="15" width="17.42578125" bestFit="1" customWidth="1"/>
    <col min="16" max="16" width="19.85546875" customWidth="1"/>
  </cols>
  <sheetData>
    <row r="1" spans="1:26" ht="21" x14ac:dyDescent="0.25">
      <c r="A1" s="1" t="s">
        <v>0</v>
      </c>
      <c r="B1" s="2" t="s">
        <v>1</v>
      </c>
      <c r="C1" s="2" t="s">
        <v>2</v>
      </c>
      <c r="D1" s="2" t="s">
        <v>4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14</v>
      </c>
      <c r="J1" s="4" t="s">
        <v>16</v>
      </c>
      <c r="K1" s="5" t="s">
        <v>18</v>
      </c>
      <c r="L1" s="5" t="s">
        <v>20</v>
      </c>
      <c r="M1" s="5" t="s">
        <v>22</v>
      </c>
      <c r="N1" s="6" t="s">
        <v>39</v>
      </c>
      <c r="O1" s="7" t="s">
        <v>24</v>
      </c>
      <c r="P1" s="2" t="s">
        <v>40</v>
      </c>
      <c r="Q1" s="4"/>
      <c r="R1" s="2"/>
      <c r="S1" s="5"/>
      <c r="T1" s="2"/>
      <c r="U1" s="5"/>
      <c r="V1" s="2"/>
      <c r="W1" s="5"/>
      <c r="X1" s="2"/>
      <c r="Y1" s="6"/>
      <c r="Z1" s="7"/>
    </row>
    <row r="2" spans="1:26" ht="34.5" x14ac:dyDescent="0.25">
      <c r="A2" s="12" t="s">
        <v>30</v>
      </c>
      <c r="B2" s="34">
        <v>50812.2</v>
      </c>
      <c r="C2" s="34">
        <v>52380.800000000003</v>
      </c>
      <c r="D2" s="34">
        <v>56825.3</v>
      </c>
      <c r="E2" s="34">
        <v>56259.7</v>
      </c>
      <c r="F2" s="34">
        <v>59914.2</v>
      </c>
      <c r="G2" s="34">
        <v>64250.7</v>
      </c>
      <c r="H2" s="34">
        <v>58822.8</v>
      </c>
      <c r="I2" s="34">
        <v>59188.800000000003</v>
      </c>
      <c r="J2" s="26"/>
      <c r="K2" s="26"/>
      <c r="L2" s="26"/>
      <c r="M2" s="26"/>
      <c r="N2" s="25">
        <f t="shared" ref="N2:N15" si="0">(I2-B2)/(B2/100)</f>
        <v>16.485410983976301</v>
      </c>
      <c r="O2" s="37">
        <f t="shared" ref="O2:O15" si="1">(B2+C2+D2+E2+F2+G2+H2+I2+J2+K2+L2+M2)/8</f>
        <v>57306.8125</v>
      </c>
      <c r="P2" s="38">
        <f>'2024'!O2-'2013'!Z2</f>
        <v>37334.195833333331</v>
      </c>
      <c r="Q2" s="26"/>
      <c r="R2" s="10"/>
      <c r="S2" s="26"/>
      <c r="T2" s="10"/>
      <c r="U2" s="26"/>
      <c r="V2" s="10"/>
      <c r="W2" s="26"/>
      <c r="X2" s="10"/>
      <c r="Y2" s="25"/>
    </row>
    <row r="3" spans="1:26" ht="23.25" x14ac:dyDescent="0.25">
      <c r="A3" s="12" t="s">
        <v>38</v>
      </c>
      <c r="B3" s="34">
        <v>50591.4</v>
      </c>
      <c r="C3" s="34">
        <v>51102.1</v>
      </c>
      <c r="D3" s="34">
        <v>55374</v>
      </c>
      <c r="E3" s="34">
        <v>55803.4</v>
      </c>
      <c r="F3" s="34">
        <v>58202.400000000001</v>
      </c>
      <c r="G3" s="34">
        <v>59829</v>
      </c>
      <c r="H3" s="34">
        <v>59435.6</v>
      </c>
      <c r="I3" s="34">
        <v>56726</v>
      </c>
      <c r="J3" s="26"/>
      <c r="K3" s="26"/>
      <c r="L3" s="26"/>
      <c r="M3" s="26"/>
      <c r="N3" s="25">
        <f t="shared" si="0"/>
        <v>12.125776317714076</v>
      </c>
      <c r="O3" s="37">
        <f t="shared" si="1"/>
        <v>55882.987499999996</v>
      </c>
      <c r="P3" s="38">
        <f>'2024'!O3-'2013'!Z3</f>
        <v>36068.145833333328</v>
      </c>
      <c r="Q3" s="26"/>
      <c r="R3" s="10"/>
      <c r="S3" s="26"/>
      <c r="T3" s="10"/>
      <c r="U3" s="26"/>
      <c r="V3" s="10"/>
      <c r="W3" s="26"/>
      <c r="X3" s="10"/>
      <c r="Y3" s="25"/>
    </row>
    <row r="4" spans="1:26" ht="45.75" x14ac:dyDescent="0.25">
      <c r="A4" s="12" t="s">
        <v>29</v>
      </c>
      <c r="B4" s="34">
        <v>56404.3</v>
      </c>
      <c r="C4" s="34">
        <v>56927.1</v>
      </c>
      <c r="D4" s="34">
        <v>62513.2</v>
      </c>
      <c r="E4" s="34">
        <v>60115.5</v>
      </c>
      <c r="F4" s="34">
        <v>63278.6</v>
      </c>
      <c r="G4" s="34">
        <v>67592.2</v>
      </c>
      <c r="H4" s="34">
        <v>62262.2</v>
      </c>
      <c r="I4" s="34">
        <v>61664.800000000003</v>
      </c>
      <c r="J4" s="26"/>
      <c r="K4" s="26"/>
      <c r="L4" s="26"/>
      <c r="M4" s="26"/>
      <c r="N4" s="25">
        <f t="shared" si="0"/>
        <v>9.3264166029894877</v>
      </c>
      <c r="O4" s="37">
        <f t="shared" si="1"/>
        <v>61344.737499999996</v>
      </c>
      <c r="P4" s="38">
        <f>'2024'!O4-'2013'!Z4</f>
        <v>39074.17083333333</v>
      </c>
      <c r="Q4" s="26"/>
      <c r="R4" s="10"/>
      <c r="S4" s="26"/>
      <c r="T4" s="10"/>
      <c r="U4" s="26"/>
      <c r="V4" s="10"/>
      <c r="W4" s="26"/>
      <c r="X4" s="10"/>
      <c r="Y4" s="25"/>
    </row>
    <row r="5" spans="1:26" ht="23.25" x14ac:dyDescent="0.25">
      <c r="A5" s="12" t="s">
        <v>37</v>
      </c>
      <c r="B5" s="34">
        <v>50947.1</v>
      </c>
      <c r="C5" s="34">
        <v>51375.1</v>
      </c>
      <c r="D5" s="34">
        <v>54872.800000000003</v>
      </c>
      <c r="E5" s="34">
        <v>55265.9</v>
      </c>
      <c r="F5" s="34">
        <v>59271.4</v>
      </c>
      <c r="G5" s="34">
        <v>59637.7</v>
      </c>
      <c r="H5" s="34">
        <v>57667.7</v>
      </c>
      <c r="I5" s="34">
        <v>57721.3</v>
      </c>
      <c r="J5" s="26"/>
      <c r="K5" s="26"/>
      <c r="L5" s="26"/>
      <c r="M5" s="26"/>
      <c r="N5" s="25">
        <f t="shared" si="0"/>
        <v>13.296536996217654</v>
      </c>
      <c r="O5" s="37">
        <f t="shared" si="1"/>
        <v>55844.875</v>
      </c>
      <c r="P5" s="38">
        <f>'2024'!O5-'2013'!Z5</f>
        <v>34803.616666666669</v>
      </c>
      <c r="Q5" s="26"/>
      <c r="R5" s="10"/>
      <c r="S5" s="26"/>
      <c r="T5" s="10"/>
      <c r="U5" s="26"/>
      <c r="V5" s="10"/>
      <c r="W5" s="26"/>
      <c r="X5" s="10"/>
      <c r="Y5" s="25"/>
    </row>
    <row r="6" spans="1:26" ht="23.25" x14ac:dyDescent="0.25">
      <c r="A6" s="12" t="s">
        <v>36</v>
      </c>
      <c r="B6" s="34">
        <v>58460.800000000003</v>
      </c>
      <c r="C6" s="34">
        <v>59042.8</v>
      </c>
      <c r="D6" s="34">
        <v>70625.7</v>
      </c>
      <c r="E6" s="34">
        <v>64081.599999999999</v>
      </c>
      <c r="F6" s="34">
        <v>65963.8</v>
      </c>
      <c r="G6" s="34">
        <v>68406.8</v>
      </c>
      <c r="H6" s="34">
        <v>68094.2</v>
      </c>
      <c r="I6" s="34">
        <v>64282.1</v>
      </c>
      <c r="J6" s="26"/>
      <c r="K6" s="26"/>
      <c r="L6" s="26"/>
      <c r="M6" s="26"/>
      <c r="N6" s="25">
        <f t="shared" si="0"/>
        <v>9.9576126224752226</v>
      </c>
      <c r="O6" s="37">
        <f t="shared" si="1"/>
        <v>64869.724999999999</v>
      </c>
      <c r="P6" s="38">
        <f>'2024'!O6-'2013'!Z6</f>
        <v>40649.949999999997</v>
      </c>
      <c r="Q6" s="26"/>
      <c r="R6" s="10"/>
      <c r="S6" s="26"/>
      <c r="T6" s="10"/>
      <c r="U6" s="26"/>
      <c r="V6" s="10"/>
      <c r="W6" s="26"/>
      <c r="X6" s="10"/>
      <c r="Y6" s="25"/>
    </row>
    <row r="7" spans="1:26" ht="34.5" x14ac:dyDescent="0.25">
      <c r="A7" s="12" t="s">
        <v>28</v>
      </c>
      <c r="B7" s="34">
        <v>63410.3</v>
      </c>
      <c r="C7" s="34">
        <v>63627.5</v>
      </c>
      <c r="D7" s="34">
        <v>72409.7</v>
      </c>
      <c r="E7" s="34">
        <v>70148.2</v>
      </c>
      <c r="F7" s="34">
        <v>73010.2</v>
      </c>
      <c r="G7" s="34">
        <v>73746.2</v>
      </c>
      <c r="H7" s="34">
        <v>74986.3</v>
      </c>
      <c r="I7" s="34">
        <v>74697.2</v>
      </c>
      <c r="J7" s="26"/>
      <c r="K7" s="26"/>
      <c r="L7" s="26"/>
      <c r="M7" s="26"/>
      <c r="N7" s="25">
        <f t="shared" si="0"/>
        <v>17.799789624083143</v>
      </c>
      <c r="O7" s="37">
        <f t="shared" si="1"/>
        <v>70754.45</v>
      </c>
      <c r="P7" s="38">
        <f>'2024'!O7-'2013'!Z7</f>
        <v>43904.225000000006</v>
      </c>
      <c r="Q7" s="26"/>
      <c r="R7" s="10"/>
      <c r="S7" s="26"/>
      <c r="T7" s="10"/>
      <c r="U7" s="26"/>
      <c r="V7" s="10"/>
      <c r="W7" s="26"/>
      <c r="X7" s="10"/>
      <c r="Y7" s="25"/>
    </row>
    <row r="8" spans="1:26" ht="34.5" x14ac:dyDescent="0.25">
      <c r="A8" s="12" t="s">
        <v>27</v>
      </c>
      <c r="B8" s="34">
        <v>49968.3</v>
      </c>
      <c r="C8" s="34">
        <v>49499.7</v>
      </c>
      <c r="D8" s="34">
        <v>52786.6</v>
      </c>
      <c r="E8" s="34">
        <v>54871.3</v>
      </c>
      <c r="F8" s="34">
        <v>55643.1</v>
      </c>
      <c r="G8" s="34">
        <v>58529.1</v>
      </c>
      <c r="H8" s="34">
        <v>57163.5</v>
      </c>
      <c r="I8" s="34">
        <v>56204.9</v>
      </c>
      <c r="J8" s="26"/>
      <c r="K8" s="26"/>
      <c r="L8" s="26"/>
      <c r="M8" s="26"/>
      <c r="N8" s="25">
        <f t="shared" si="0"/>
        <v>12.481113025658264</v>
      </c>
      <c r="O8" s="37">
        <f t="shared" si="1"/>
        <v>54333.3125</v>
      </c>
      <c r="P8" s="38">
        <f>'2024'!O8-'2013'!Z8</f>
        <v>35543.354166666672</v>
      </c>
      <c r="Q8" s="26"/>
      <c r="R8" s="10"/>
      <c r="S8" s="26"/>
      <c r="T8" s="10"/>
      <c r="U8" s="26"/>
      <c r="V8" s="10"/>
      <c r="W8" s="26"/>
      <c r="X8" s="10"/>
      <c r="Y8" s="25"/>
    </row>
    <row r="9" spans="1:26" ht="34.5" x14ac:dyDescent="0.25">
      <c r="A9" s="12" t="s">
        <v>26</v>
      </c>
      <c r="B9" s="34">
        <v>49912.7</v>
      </c>
      <c r="C9" s="34">
        <v>52184.6</v>
      </c>
      <c r="D9" s="34">
        <v>54782.7</v>
      </c>
      <c r="E9" s="34">
        <v>56604.4</v>
      </c>
      <c r="F9" s="34">
        <v>59508.800000000003</v>
      </c>
      <c r="G9" s="34">
        <v>62446.3</v>
      </c>
      <c r="H9" s="34">
        <v>58787.5</v>
      </c>
      <c r="I9" s="34">
        <v>59332.4</v>
      </c>
      <c r="J9" s="26"/>
      <c r="K9" s="26"/>
      <c r="L9" s="26"/>
      <c r="M9" s="26"/>
      <c r="N9" s="25">
        <f t="shared" si="0"/>
        <v>18.872351125064373</v>
      </c>
      <c r="O9" s="37">
        <f t="shared" si="1"/>
        <v>56694.925000000003</v>
      </c>
      <c r="P9" s="38">
        <f>'2024'!O9-'2013'!Z9</f>
        <v>37503.76666666667</v>
      </c>
      <c r="Q9" s="26"/>
      <c r="R9" s="10"/>
      <c r="S9" s="26"/>
      <c r="T9" s="10"/>
      <c r="U9" s="26"/>
      <c r="V9" s="10"/>
      <c r="W9" s="26"/>
      <c r="X9" s="10"/>
      <c r="Y9" s="25"/>
    </row>
    <row r="10" spans="1:26" ht="45.75" x14ac:dyDescent="0.25">
      <c r="A10" s="12" t="s">
        <v>25</v>
      </c>
      <c r="B10" s="34">
        <v>57085.9</v>
      </c>
      <c r="C10" s="34">
        <v>59165.4</v>
      </c>
      <c r="D10" s="34">
        <v>67183.100000000006</v>
      </c>
      <c r="E10" s="34">
        <v>64284.1</v>
      </c>
      <c r="F10" s="34">
        <v>67064.7</v>
      </c>
      <c r="G10" s="34">
        <v>66867.8</v>
      </c>
      <c r="H10" s="34">
        <v>66274.100000000006</v>
      </c>
      <c r="I10" s="34">
        <v>66754.399999999994</v>
      </c>
      <c r="J10" s="26"/>
      <c r="K10" s="26"/>
      <c r="L10" s="26"/>
      <c r="M10" s="26"/>
      <c r="N10" s="25">
        <f t="shared" si="0"/>
        <v>16.936756712252926</v>
      </c>
      <c r="O10" s="37">
        <f t="shared" si="1"/>
        <v>64334.9375</v>
      </c>
      <c r="P10" s="38">
        <f>'2024'!O10-'2013'!Z10</f>
        <v>40954.162500000006</v>
      </c>
      <c r="Q10" s="26"/>
      <c r="R10" s="10"/>
      <c r="S10" s="26"/>
      <c r="T10" s="10"/>
      <c r="U10" s="26"/>
      <c r="V10" s="10"/>
      <c r="W10" s="26"/>
      <c r="X10" s="10"/>
      <c r="Y10" s="25"/>
    </row>
    <row r="11" spans="1:26" ht="23.25" x14ac:dyDescent="0.25">
      <c r="A11" s="12" t="s">
        <v>31</v>
      </c>
      <c r="B11" s="34">
        <v>61467</v>
      </c>
      <c r="C11" s="34">
        <v>63415.8</v>
      </c>
      <c r="D11" s="34">
        <v>69080.899999999994</v>
      </c>
      <c r="E11" s="34">
        <v>71263.100000000006</v>
      </c>
      <c r="F11" s="34">
        <v>72577.899999999994</v>
      </c>
      <c r="G11" s="34">
        <v>74983.5</v>
      </c>
      <c r="H11" s="34">
        <v>71174.5</v>
      </c>
      <c r="I11" s="34">
        <v>70487.7</v>
      </c>
      <c r="J11" s="26"/>
      <c r="K11" s="26"/>
      <c r="L11" s="26"/>
      <c r="M11" s="26"/>
      <c r="N11" s="25">
        <f t="shared" si="0"/>
        <v>14.675679632973788</v>
      </c>
      <c r="O11" s="37">
        <f t="shared" si="1"/>
        <v>69306.3</v>
      </c>
      <c r="P11" s="38">
        <f>'2024'!O11-'2013'!Z11</f>
        <v>43576.491666666669</v>
      </c>
      <c r="Q11" s="26"/>
      <c r="R11" s="10"/>
      <c r="S11" s="26"/>
      <c r="T11" s="10"/>
      <c r="U11" s="26"/>
      <c r="V11" s="10"/>
      <c r="W11" s="26"/>
      <c r="X11" s="10"/>
      <c r="Y11" s="25"/>
    </row>
    <row r="12" spans="1:26" ht="23.25" x14ac:dyDescent="0.25">
      <c r="A12" s="12" t="s">
        <v>35</v>
      </c>
      <c r="B12" s="34">
        <v>50045.2</v>
      </c>
      <c r="C12" s="34">
        <v>49799.6</v>
      </c>
      <c r="D12" s="34">
        <v>54304.4</v>
      </c>
      <c r="E12" s="34">
        <v>53619.1</v>
      </c>
      <c r="F12" s="34">
        <v>57496.3</v>
      </c>
      <c r="G12" s="34">
        <v>57837.8</v>
      </c>
      <c r="H12" s="34">
        <v>57818.1</v>
      </c>
      <c r="I12" s="34">
        <v>57374.3</v>
      </c>
      <c r="J12" s="26"/>
      <c r="K12" s="26"/>
      <c r="L12" s="26"/>
      <c r="M12" s="26"/>
      <c r="N12" s="25">
        <f t="shared" si="0"/>
        <v>14.644960955296424</v>
      </c>
      <c r="O12" s="37">
        <f t="shared" si="1"/>
        <v>54786.849999999991</v>
      </c>
      <c r="P12" s="38">
        <f>'2024'!O12-'2013'!Z12</f>
        <v>33576.824999999997</v>
      </c>
      <c r="Q12" s="26"/>
      <c r="R12" s="10"/>
      <c r="S12" s="26"/>
      <c r="T12" s="10"/>
      <c r="U12" s="26"/>
      <c r="V12" s="10"/>
      <c r="W12" s="26"/>
      <c r="X12" s="10"/>
      <c r="Y12" s="25"/>
    </row>
    <row r="13" spans="1:26" ht="34.5" x14ac:dyDescent="0.25">
      <c r="A13" s="12" t="s">
        <v>34</v>
      </c>
      <c r="B13" s="34">
        <v>54014.400000000001</v>
      </c>
      <c r="C13" s="34">
        <v>56552.3</v>
      </c>
      <c r="D13" s="34">
        <v>63514.8</v>
      </c>
      <c r="E13" s="34">
        <v>58824.6</v>
      </c>
      <c r="F13" s="34">
        <v>65083.5</v>
      </c>
      <c r="G13" s="34">
        <v>65385.2</v>
      </c>
      <c r="H13" s="34">
        <v>60532.7</v>
      </c>
      <c r="I13" s="34">
        <v>60386.9</v>
      </c>
      <c r="J13" s="26"/>
      <c r="K13" s="26"/>
      <c r="L13" s="26"/>
      <c r="M13" s="26"/>
      <c r="N13" s="25">
        <f t="shared" si="0"/>
        <v>11.797779851298912</v>
      </c>
      <c r="O13" s="37">
        <f t="shared" si="1"/>
        <v>60536.800000000003</v>
      </c>
      <c r="P13" s="38">
        <f>'2024'!O13-'2013'!Z13</f>
        <v>38244.25</v>
      </c>
      <c r="Q13" s="26"/>
      <c r="R13" s="10"/>
      <c r="S13" s="26"/>
      <c r="T13" s="10"/>
      <c r="U13" s="26"/>
      <c r="V13" s="10"/>
      <c r="W13" s="26"/>
      <c r="X13" s="10"/>
      <c r="Y13" s="25"/>
    </row>
    <row r="14" spans="1:26" ht="34.5" x14ac:dyDescent="0.25">
      <c r="A14" s="12" t="s">
        <v>33</v>
      </c>
      <c r="B14" s="34">
        <v>55658.8</v>
      </c>
      <c r="C14" s="34">
        <v>56479</v>
      </c>
      <c r="D14" s="34">
        <v>63032.800000000003</v>
      </c>
      <c r="E14" s="34">
        <v>62612</v>
      </c>
      <c r="F14" s="34">
        <v>65393.3</v>
      </c>
      <c r="G14" s="34">
        <v>68514.899999999994</v>
      </c>
      <c r="H14" s="34">
        <v>66201.899999999994</v>
      </c>
      <c r="I14" s="34">
        <v>63412</v>
      </c>
      <c r="J14" s="26"/>
      <c r="K14" s="26"/>
      <c r="L14" s="26"/>
      <c r="M14" s="26"/>
      <c r="N14" s="25">
        <f t="shared" si="0"/>
        <v>13.929872724528728</v>
      </c>
      <c r="O14" s="37">
        <f t="shared" si="1"/>
        <v>62663.087500000009</v>
      </c>
      <c r="P14" s="38">
        <f>'2024'!O14-'2013'!Z14</f>
        <v>38070.995833333349</v>
      </c>
      <c r="Q14" s="26"/>
      <c r="R14" s="10"/>
      <c r="S14" s="26"/>
      <c r="T14" s="10"/>
      <c r="U14" s="26"/>
      <c r="V14" s="10"/>
      <c r="W14" s="26"/>
      <c r="X14" s="10"/>
      <c r="Y14" s="25"/>
    </row>
    <row r="15" spans="1:26" ht="23.25" x14ac:dyDescent="0.25">
      <c r="A15" s="12" t="s">
        <v>32</v>
      </c>
      <c r="B15" s="34">
        <v>50289.4</v>
      </c>
      <c r="C15" s="34">
        <v>50763.6</v>
      </c>
      <c r="D15" s="34">
        <v>54023.6</v>
      </c>
      <c r="E15" s="34">
        <v>54256</v>
      </c>
      <c r="F15" s="34">
        <v>57006</v>
      </c>
      <c r="G15" s="34">
        <v>59936.5</v>
      </c>
      <c r="H15" s="34">
        <v>56974.8</v>
      </c>
      <c r="I15" s="34">
        <v>55793.9</v>
      </c>
      <c r="J15" s="26"/>
      <c r="K15" s="26"/>
      <c r="L15" s="26"/>
      <c r="M15" s="26"/>
      <c r="N15" s="25">
        <f t="shared" si="0"/>
        <v>10.945646597493706</v>
      </c>
      <c r="O15" s="37">
        <f t="shared" si="1"/>
        <v>54880.474999999999</v>
      </c>
      <c r="P15" s="38">
        <f>'2024'!O15-'2013'!Z15</f>
        <v>35056.074999999997</v>
      </c>
      <c r="Q15" s="26"/>
      <c r="R15" s="10"/>
      <c r="S15" s="26"/>
      <c r="T15" s="10"/>
      <c r="U15" s="26"/>
      <c r="V15" s="10"/>
      <c r="W15" s="26"/>
      <c r="X15" s="10"/>
      <c r="Y15" s="25"/>
    </row>
  </sheetData>
  <sortState ref="A2:P15">
    <sortCondition descending="1" ref="A2"/>
  </sortState>
  <conditionalFormatting sqref="P1 R1 X1 V1 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 X2:X15 V2:V15 T2:T15 P2:P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Z5" sqref="Z5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39</v>
      </c>
      <c r="Z1" s="7" t="s">
        <v>24</v>
      </c>
    </row>
    <row r="2" spans="1:26" ht="34.5" x14ac:dyDescent="0.25">
      <c r="A2" s="12" t="s">
        <v>30</v>
      </c>
      <c r="B2" s="21">
        <v>26516.9</v>
      </c>
      <c r="C2" s="21">
        <v>19682.7</v>
      </c>
      <c r="D2" s="9">
        <f t="shared" ref="D2:D15" si="0">C2/B2-1</f>
        <v>-0.25772997597758407</v>
      </c>
      <c r="E2" s="21">
        <v>19612.2</v>
      </c>
      <c r="F2" s="10">
        <f t="shared" ref="F2:F15" si="1">E2/C2-1</f>
        <v>-3.5818256641618751E-3</v>
      </c>
      <c r="G2" s="21">
        <v>20516</v>
      </c>
      <c r="H2" s="10">
        <f t="shared" ref="H2:H15" si="2">G2/E2-1</f>
        <v>4.6083560232916154E-2</v>
      </c>
      <c r="I2" s="21">
        <v>21015</v>
      </c>
      <c r="J2" s="10">
        <f t="shared" ref="J2:J15" si="3">I2/G2-1</f>
        <v>2.4322480015597669E-2</v>
      </c>
      <c r="K2" s="21">
        <v>21518.2</v>
      </c>
      <c r="L2" s="10">
        <f t="shared" ref="L2:L15" si="4">K2/I2-1</f>
        <v>2.3944801332381749E-2</v>
      </c>
      <c r="M2" s="21">
        <v>22984.7</v>
      </c>
      <c r="N2" s="10">
        <f t="shared" ref="N2:N15" si="5">M2/K2-1</f>
        <v>6.8151611194244843E-2</v>
      </c>
      <c r="O2" s="21">
        <v>20622.5</v>
      </c>
      <c r="P2" s="10">
        <f t="shared" ref="P2:P15" si="6">O2/M2-1</f>
        <v>-0.10277271402280652</v>
      </c>
      <c r="Q2" s="21">
        <v>20495.400000000001</v>
      </c>
      <c r="R2" s="10">
        <f t="shared" ref="R2:R15" si="7">Q2/O2-1</f>
        <v>-6.1631712934900884E-3</v>
      </c>
      <c r="S2" s="21">
        <v>21060</v>
      </c>
      <c r="T2" s="10">
        <f t="shared" ref="T2:T15" si="8">S2/Q2-1</f>
        <v>2.7547644837378149E-2</v>
      </c>
      <c r="U2" s="24">
        <v>21019.9</v>
      </c>
      <c r="V2" s="10">
        <f t="shared" ref="V2:V15" si="9">U2/S2-1</f>
        <v>-1.9040835707501147E-3</v>
      </c>
      <c r="W2" s="21">
        <v>20690</v>
      </c>
      <c r="X2" s="10">
        <f t="shared" ref="X2:X15" si="10">W2/U2-1</f>
        <v>-1.5694651259045123E-2</v>
      </c>
      <c r="Y2" s="25">
        <f>('2015'!B7-'2014'!B7)/('2014'!B7/100)</f>
        <v>2.36542781546106</v>
      </c>
      <c r="Z2">
        <f t="shared" ref="Z2:Z15" si="11">(B2+C2+E2+G2+I2+K2+M2+O2+Q2+S2+U2+W2)/12</f>
        <v>21311.125</v>
      </c>
    </row>
    <row r="3" spans="1:26" ht="23.25" x14ac:dyDescent="0.25">
      <c r="A3" s="12" t="s">
        <v>38</v>
      </c>
      <c r="B3" s="21">
        <v>26486.7</v>
      </c>
      <c r="C3" s="21">
        <v>20407.400000000001</v>
      </c>
      <c r="D3" s="9">
        <f t="shared" si="0"/>
        <v>-0.22952274160238906</v>
      </c>
      <c r="E3" s="21">
        <v>20873.900000000001</v>
      </c>
      <c r="F3" s="10">
        <f t="shared" si="1"/>
        <v>2.2859354939874788E-2</v>
      </c>
      <c r="G3" s="21">
        <v>21755.3</v>
      </c>
      <c r="H3" s="10">
        <f t="shared" si="2"/>
        <v>4.2224979519878802E-2</v>
      </c>
      <c r="I3" s="21">
        <v>22558</v>
      </c>
      <c r="J3" s="10">
        <f t="shared" si="3"/>
        <v>3.6896756192743796E-2</v>
      </c>
      <c r="K3" s="21">
        <v>23146.400000000001</v>
      </c>
      <c r="L3" s="10">
        <f t="shared" si="4"/>
        <v>2.6083872683748677E-2</v>
      </c>
      <c r="M3" s="21">
        <v>23471.5</v>
      </c>
      <c r="N3" s="10">
        <f t="shared" si="5"/>
        <v>1.4045380707151001E-2</v>
      </c>
      <c r="O3" s="21">
        <v>23097.1</v>
      </c>
      <c r="P3" s="10">
        <f t="shared" si="6"/>
        <v>-1.5951260038770454E-2</v>
      </c>
      <c r="Q3" s="21">
        <v>21852</v>
      </c>
      <c r="R3" s="10">
        <f t="shared" si="7"/>
        <v>-5.3907200471054795E-2</v>
      </c>
      <c r="S3" s="21">
        <v>22265.5</v>
      </c>
      <c r="T3" s="10">
        <f t="shared" si="8"/>
        <v>1.8922753066080933E-2</v>
      </c>
      <c r="U3" s="24">
        <v>22823</v>
      </c>
      <c r="V3" s="10">
        <f t="shared" si="9"/>
        <v>2.5038737059576377E-2</v>
      </c>
      <c r="W3" s="21">
        <v>22593.599999999999</v>
      </c>
      <c r="X3" s="10">
        <f t="shared" si="10"/>
        <v>-1.0051264075713107E-2</v>
      </c>
      <c r="Y3" s="25">
        <f>('2015'!B15-'2014'!B15)/('2014'!B15/100)</f>
        <v>3.3428329052662118</v>
      </c>
      <c r="Z3">
        <f t="shared" si="11"/>
        <v>22610.866666666669</v>
      </c>
    </row>
    <row r="4" spans="1:26" ht="45.75" x14ac:dyDescent="0.25">
      <c r="A4" s="12" t="s">
        <v>29</v>
      </c>
      <c r="B4" s="17">
        <v>29333.3</v>
      </c>
      <c r="C4" s="17">
        <v>23260.2</v>
      </c>
      <c r="D4" s="9">
        <f t="shared" si="0"/>
        <v>-0.20703773527015368</v>
      </c>
      <c r="E4" s="17">
        <v>23017.5</v>
      </c>
      <c r="F4" s="10">
        <f t="shared" si="1"/>
        <v>-1.0434132122681739E-2</v>
      </c>
      <c r="G4" s="17">
        <v>24227.200000000001</v>
      </c>
      <c r="H4" s="10">
        <f t="shared" si="2"/>
        <v>5.2555664168567384E-2</v>
      </c>
      <c r="I4" s="17">
        <v>25266.1</v>
      </c>
      <c r="J4" s="10">
        <f t="shared" si="3"/>
        <v>4.2881554616298834E-2</v>
      </c>
      <c r="K4" s="17">
        <v>26142.5</v>
      </c>
      <c r="L4" s="10">
        <f t="shared" si="4"/>
        <v>3.4686793767142676E-2</v>
      </c>
      <c r="M4" s="17">
        <v>26085.599999999999</v>
      </c>
      <c r="N4" s="10">
        <f t="shared" si="5"/>
        <v>-2.1765324662905705E-3</v>
      </c>
      <c r="O4" s="17">
        <v>24912.2</v>
      </c>
      <c r="P4" s="10">
        <f t="shared" si="6"/>
        <v>-4.4982672432299697E-2</v>
      </c>
      <c r="Q4" s="17">
        <v>24605.4</v>
      </c>
      <c r="R4" s="10">
        <f t="shared" si="7"/>
        <v>-1.2315251162081209E-2</v>
      </c>
      <c r="S4" s="17">
        <v>25225.9</v>
      </c>
      <c r="T4" s="10">
        <f t="shared" si="8"/>
        <v>2.5218041568111138E-2</v>
      </c>
      <c r="U4" s="23">
        <v>24981.3</v>
      </c>
      <c r="V4" s="10">
        <f t="shared" si="9"/>
        <v>-9.6963834788849068E-3</v>
      </c>
      <c r="W4" s="17">
        <v>25193.1</v>
      </c>
      <c r="X4" s="10">
        <f t="shared" si="10"/>
        <v>8.4783417996661115E-3</v>
      </c>
      <c r="Y4" s="25">
        <f>('2015'!B6-'2014'!B6)/('2014'!B6/100)</f>
        <v>3.5152205742711295</v>
      </c>
      <c r="Z4">
        <f t="shared" si="11"/>
        <v>25187.524999999998</v>
      </c>
    </row>
    <row r="5" spans="1:26" ht="23.25" x14ac:dyDescent="0.25">
      <c r="A5" s="12" t="s">
        <v>37</v>
      </c>
      <c r="B5" s="17">
        <v>26932</v>
      </c>
      <c r="C5" s="17">
        <v>21025.5</v>
      </c>
      <c r="D5" s="9">
        <f t="shared" si="0"/>
        <v>-0.21931159958413782</v>
      </c>
      <c r="E5" s="17">
        <v>21126.3</v>
      </c>
      <c r="F5" s="10">
        <f t="shared" si="1"/>
        <v>4.7941784975387147E-3</v>
      </c>
      <c r="G5" s="17">
        <v>21602.6</v>
      </c>
      <c r="H5" s="10">
        <f t="shared" si="2"/>
        <v>2.2545358155474426E-2</v>
      </c>
      <c r="I5" s="17">
        <v>22901.200000000001</v>
      </c>
      <c r="J5" s="10">
        <f t="shared" si="3"/>
        <v>6.0113134530102919E-2</v>
      </c>
      <c r="K5" s="17">
        <v>22928.799999999999</v>
      </c>
      <c r="L5" s="10">
        <f t="shared" si="4"/>
        <v>1.2051770212913038E-3</v>
      </c>
      <c r="M5" s="17">
        <v>23591.4</v>
      </c>
      <c r="N5" s="10">
        <f t="shared" si="5"/>
        <v>2.8898154286312483E-2</v>
      </c>
      <c r="O5" s="17">
        <v>22742</v>
      </c>
      <c r="P5" s="10">
        <f t="shared" si="6"/>
        <v>-3.6004645760743359E-2</v>
      </c>
      <c r="Q5" s="17">
        <v>22031.1</v>
      </c>
      <c r="R5" s="10">
        <f t="shared" si="7"/>
        <v>-3.1259343945123641E-2</v>
      </c>
      <c r="S5" s="17">
        <v>22191.7</v>
      </c>
      <c r="T5" s="10">
        <f t="shared" si="8"/>
        <v>7.2896950220371348E-3</v>
      </c>
      <c r="U5" s="23">
        <v>22082.400000000001</v>
      </c>
      <c r="V5" s="10">
        <f t="shared" si="9"/>
        <v>-4.9252648512732033E-3</v>
      </c>
      <c r="W5" s="17">
        <v>22049.1</v>
      </c>
      <c r="X5" s="10">
        <f t="shared" si="10"/>
        <v>-1.5079882621455987E-3</v>
      </c>
      <c r="Y5" s="25">
        <f>('2015'!B14-'2014'!B14)/('2014'!B14/100)</f>
        <v>-1.8223861223577547</v>
      </c>
      <c r="Z5">
        <f t="shared" si="11"/>
        <v>22600.341666666664</v>
      </c>
    </row>
    <row r="6" spans="1:26" ht="23.25" x14ac:dyDescent="0.25">
      <c r="A6" s="12" t="s">
        <v>36</v>
      </c>
      <c r="B6" s="21">
        <v>32646.6</v>
      </c>
      <c r="C6" s="21">
        <v>24742.799999999999</v>
      </c>
      <c r="D6" s="9">
        <f t="shared" si="0"/>
        <v>-0.24210178088989354</v>
      </c>
      <c r="E6" s="21">
        <v>24786.400000000001</v>
      </c>
      <c r="F6" s="10">
        <f t="shared" si="1"/>
        <v>1.7621287808979869E-3</v>
      </c>
      <c r="G6" s="21">
        <v>25731.200000000001</v>
      </c>
      <c r="H6" s="10">
        <f t="shared" si="2"/>
        <v>3.8117677436013242E-2</v>
      </c>
      <c r="I6" s="21">
        <v>28176.6</v>
      </c>
      <c r="J6" s="10">
        <f t="shared" si="3"/>
        <v>9.5036376072627604E-2</v>
      </c>
      <c r="K6" s="21">
        <v>27131</v>
      </c>
      <c r="L6" s="10">
        <f t="shared" si="4"/>
        <v>-3.7108806598383004E-2</v>
      </c>
      <c r="M6" s="21">
        <v>28021</v>
      </c>
      <c r="N6" s="10">
        <f t="shared" si="5"/>
        <v>3.2803803766908723E-2</v>
      </c>
      <c r="O6" s="21">
        <v>27918.6</v>
      </c>
      <c r="P6" s="10">
        <f t="shared" si="6"/>
        <v>-3.6544020556011914E-3</v>
      </c>
      <c r="Q6" s="21">
        <v>25901.1</v>
      </c>
      <c r="R6" s="10">
        <f t="shared" si="7"/>
        <v>-7.2263652188863325E-2</v>
      </c>
      <c r="S6" s="21">
        <v>26608.7</v>
      </c>
      <c r="T6" s="10">
        <f t="shared" si="8"/>
        <v>2.7319303041183574E-2</v>
      </c>
      <c r="U6" s="24">
        <v>27607.1</v>
      </c>
      <c r="V6" s="10">
        <f t="shared" si="9"/>
        <v>3.7521562496476646E-2</v>
      </c>
      <c r="W6" s="21">
        <v>26904.7</v>
      </c>
      <c r="X6" s="10">
        <f t="shared" si="10"/>
        <v>-2.5442730312129735E-2</v>
      </c>
      <c r="Y6" s="25">
        <f>('2015'!B13-'2014'!B13)/('2014'!B13/100)</f>
        <v>6.7747518379723735</v>
      </c>
      <c r="Z6">
        <f t="shared" si="11"/>
        <v>27181.316666666666</v>
      </c>
    </row>
    <row r="7" spans="1:26" ht="34.5" x14ac:dyDescent="0.25">
      <c r="A7" s="12" t="s">
        <v>28</v>
      </c>
      <c r="B7" s="21">
        <v>36547.300000000003</v>
      </c>
      <c r="C7" s="21">
        <v>27119</v>
      </c>
      <c r="D7" s="9">
        <f t="shared" si="0"/>
        <v>-0.25797528134773295</v>
      </c>
      <c r="E7" s="21">
        <v>26761.599999999999</v>
      </c>
      <c r="F7" s="10">
        <f t="shared" si="1"/>
        <v>-1.3178952026254742E-2</v>
      </c>
      <c r="G7" s="21">
        <v>27758.7</v>
      </c>
      <c r="H7" s="10">
        <f t="shared" si="2"/>
        <v>3.7258609350711458E-2</v>
      </c>
      <c r="I7" s="21">
        <v>29004.9</v>
      </c>
      <c r="J7" s="10">
        <f t="shared" si="3"/>
        <v>4.4894033222016905E-2</v>
      </c>
      <c r="K7" s="21">
        <v>30881.7</v>
      </c>
      <c r="L7" s="10">
        <f t="shared" si="4"/>
        <v>6.4706308244468991E-2</v>
      </c>
      <c r="M7" s="21">
        <v>30287.599999999999</v>
      </c>
      <c r="N7" s="10">
        <f t="shared" si="5"/>
        <v>-1.9237930554341309E-2</v>
      </c>
      <c r="O7" s="21">
        <v>28917.5</v>
      </c>
      <c r="P7" s="10">
        <f t="shared" si="6"/>
        <v>-4.5236334341446582E-2</v>
      </c>
      <c r="Q7" s="21">
        <v>28006.400000000001</v>
      </c>
      <c r="R7" s="10">
        <f t="shared" si="7"/>
        <v>-3.1506873000778035E-2</v>
      </c>
      <c r="S7" s="21">
        <v>28648.3</v>
      </c>
      <c r="T7" s="10">
        <f t="shared" si="8"/>
        <v>2.2919761197440547E-2</v>
      </c>
      <c r="U7" s="24">
        <v>28730</v>
      </c>
      <c r="V7" s="10">
        <f t="shared" si="9"/>
        <v>2.8518271590287636E-3</v>
      </c>
      <c r="W7" s="21">
        <v>28497.5</v>
      </c>
      <c r="X7" s="10">
        <f t="shared" si="10"/>
        <v>-8.0925861468847948E-3</v>
      </c>
      <c r="Y7" s="25">
        <f>('2015'!B5-'2014'!B5)/('2014'!B5/100)</f>
        <v>-2.6396108718253433</v>
      </c>
      <c r="Z7">
        <f t="shared" si="11"/>
        <v>29263.375</v>
      </c>
    </row>
    <row r="8" spans="1:26" ht="34.5" x14ac:dyDescent="0.25">
      <c r="A8" s="12" t="s">
        <v>27</v>
      </c>
      <c r="B8" s="17">
        <v>26276</v>
      </c>
      <c r="C8" s="17">
        <v>19403.5</v>
      </c>
      <c r="D8" s="9">
        <f t="shared" si="0"/>
        <v>-0.26155046430202467</v>
      </c>
      <c r="E8" s="17">
        <v>20052.099999999999</v>
      </c>
      <c r="F8" s="10">
        <f t="shared" si="1"/>
        <v>3.3426959053778793E-2</v>
      </c>
      <c r="G8" s="17">
        <v>21308.400000000001</v>
      </c>
      <c r="H8" s="10">
        <f t="shared" si="2"/>
        <v>6.2651792081627411E-2</v>
      </c>
      <c r="I8" s="17">
        <v>20992.799999999999</v>
      </c>
      <c r="J8" s="10">
        <f t="shared" si="3"/>
        <v>-1.4811060426873968E-2</v>
      </c>
      <c r="K8" s="17">
        <v>23252</v>
      </c>
      <c r="L8" s="10">
        <f t="shared" si="4"/>
        <v>0.10761784992949974</v>
      </c>
      <c r="M8" s="17">
        <v>23558.400000000001</v>
      </c>
      <c r="N8" s="10">
        <f t="shared" si="5"/>
        <v>1.3177361087218342E-2</v>
      </c>
      <c r="O8" s="17">
        <v>22031</v>
      </c>
      <c r="P8" s="10">
        <f t="shared" si="6"/>
        <v>-6.4834623743547981E-2</v>
      </c>
      <c r="Q8" s="17">
        <v>21957.4</v>
      </c>
      <c r="R8" s="10">
        <f t="shared" si="7"/>
        <v>-3.3407471290454183E-3</v>
      </c>
      <c r="S8" s="17">
        <v>22645.7</v>
      </c>
      <c r="T8" s="10">
        <f t="shared" si="8"/>
        <v>3.1347062949165228E-2</v>
      </c>
      <c r="U8" s="23">
        <v>21360.7</v>
      </c>
      <c r="V8" s="10">
        <f t="shared" si="9"/>
        <v>-5.6743664360121349E-2</v>
      </c>
      <c r="W8" s="17">
        <v>21285.7</v>
      </c>
      <c r="X8" s="10">
        <f t="shared" si="10"/>
        <v>-3.5111208902329771E-3</v>
      </c>
      <c r="Y8" s="25">
        <f>('2015'!B4-'2014'!B4)/('2014'!B4/100)</f>
        <v>3.8318225361619733</v>
      </c>
      <c r="Z8">
        <f t="shared" si="11"/>
        <v>22010.308333333334</v>
      </c>
    </row>
    <row r="9" spans="1:26" ht="34.5" x14ac:dyDescent="0.25">
      <c r="A9" s="12" t="s">
        <v>26</v>
      </c>
      <c r="B9" s="21">
        <v>26699.5</v>
      </c>
      <c r="C9" s="21">
        <v>18883.3</v>
      </c>
      <c r="D9" s="9">
        <f t="shared" si="0"/>
        <v>-0.29274705518829947</v>
      </c>
      <c r="E9" s="21">
        <v>19568.099999999999</v>
      </c>
      <c r="F9" s="10">
        <f t="shared" si="1"/>
        <v>3.6264847775547615E-2</v>
      </c>
      <c r="G9" s="21">
        <v>20629.5</v>
      </c>
      <c r="H9" s="10">
        <f t="shared" si="2"/>
        <v>5.4241341775645102E-2</v>
      </c>
      <c r="I9" s="21">
        <v>22475.599999999999</v>
      </c>
      <c r="J9" s="10">
        <f t="shared" si="3"/>
        <v>8.9488354056084685E-2</v>
      </c>
      <c r="K9" s="21">
        <v>21881.8</v>
      </c>
      <c r="L9" s="10">
        <f t="shared" si="4"/>
        <v>-2.641976187510009E-2</v>
      </c>
      <c r="M9" s="21">
        <v>23143.200000000001</v>
      </c>
      <c r="N9" s="10">
        <f t="shared" si="5"/>
        <v>5.7646080304179836E-2</v>
      </c>
      <c r="O9" s="21">
        <v>21309.8</v>
      </c>
      <c r="P9" s="10">
        <f t="shared" si="6"/>
        <v>-7.92198140274466E-2</v>
      </c>
      <c r="Q9" s="21">
        <v>20843.2</v>
      </c>
      <c r="R9" s="10">
        <f t="shared" si="7"/>
        <v>-2.1896029057053457E-2</v>
      </c>
      <c r="S9" s="21">
        <v>20937.3</v>
      </c>
      <c r="T9" s="10">
        <f t="shared" si="8"/>
        <v>4.5146618561449081E-3</v>
      </c>
      <c r="U9" s="24">
        <v>24404.1</v>
      </c>
      <c r="V9" s="10">
        <f t="shared" si="9"/>
        <v>0.16558008912323929</v>
      </c>
      <c r="W9" s="21">
        <v>21403</v>
      </c>
      <c r="X9" s="10">
        <f t="shared" si="10"/>
        <v>-0.12297523776742425</v>
      </c>
      <c r="Y9" s="25">
        <f>('2015'!B3-'2014'!B3)/('2014'!B3/100)</f>
        <v>8.374014127845296</v>
      </c>
      <c r="Z9">
        <f t="shared" si="11"/>
        <v>21848.2</v>
      </c>
    </row>
    <row r="10" spans="1:26" ht="45.75" x14ac:dyDescent="0.25">
      <c r="A10" s="12" t="s">
        <v>25</v>
      </c>
      <c r="B10" s="17">
        <v>31037</v>
      </c>
      <c r="C10" s="17">
        <v>24145.1</v>
      </c>
      <c r="D10" s="9">
        <f t="shared" si="0"/>
        <v>-0.22205432226052779</v>
      </c>
      <c r="E10" s="17">
        <v>23834.9</v>
      </c>
      <c r="F10" s="10">
        <f t="shared" si="1"/>
        <v>-1.2847327200964043E-2</v>
      </c>
      <c r="G10" s="17">
        <v>24543.7</v>
      </c>
      <c r="H10" s="10">
        <f t="shared" si="2"/>
        <v>2.9737905340488036E-2</v>
      </c>
      <c r="I10" s="17">
        <v>25562.400000000001</v>
      </c>
      <c r="J10" s="10">
        <f t="shared" si="3"/>
        <v>4.1505559471473275E-2</v>
      </c>
      <c r="K10" s="17">
        <v>26007.599999999999</v>
      </c>
      <c r="L10" s="10">
        <f t="shared" si="4"/>
        <v>1.7416205051168809E-2</v>
      </c>
      <c r="M10" s="17">
        <v>26296.5</v>
      </c>
      <c r="N10" s="10">
        <f t="shared" si="5"/>
        <v>1.1108291422507355E-2</v>
      </c>
      <c r="O10" s="17">
        <v>25606.799999999999</v>
      </c>
      <c r="P10" s="10">
        <f t="shared" si="6"/>
        <v>-2.6227824995721849E-2</v>
      </c>
      <c r="Q10" s="17">
        <v>25583.200000000001</v>
      </c>
      <c r="R10" s="10">
        <f t="shared" si="7"/>
        <v>-9.2163019198021612E-4</v>
      </c>
      <c r="S10" s="17">
        <v>25367.599999999999</v>
      </c>
      <c r="T10" s="10">
        <f t="shared" si="8"/>
        <v>-8.4274054848495483E-3</v>
      </c>
      <c r="U10" s="23">
        <v>25713.8</v>
      </c>
      <c r="V10" s="10">
        <f t="shared" si="9"/>
        <v>1.3647329664611574E-2</v>
      </c>
      <c r="W10" s="17">
        <v>26171.200000000001</v>
      </c>
      <c r="X10" s="10">
        <f t="shared" si="10"/>
        <v>1.7788113775482506E-2</v>
      </c>
      <c r="Y10" s="25">
        <f>('2015'!B2-'2014'!B2)/('2014'!B2/100)</f>
        <v>1.3832687833042294</v>
      </c>
      <c r="Z10">
        <f t="shared" si="11"/>
        <v>25822.483333333337</v>
      </c>
    </row>
    <row r="11" spans="1:26" ht="23.25" x14ac:dyDescent="0.25">
      <c r="A11" s="12" t="s">
        <v>31</v>
      </c>
      <c r="B11" s="17">
        <v>36868.800000000003</v>
      </c>
      <c r="C11" s="17">
        <v>25826.2</v>
      </c>
      <c r="D11" s="9">
        <f t="shared" si="0"/>
        <v>-0.29951069739183267</v>
      </c>
      <c r="E11" s="17">
        <v>25446.2</v>
      </c>
      <c r="F11" s="10">
        <f t="shared" si="1"/>
        <v>-1.4713740310227652E-2</v>
      </c>
      <c r="G11" s="17">
        <v>27417</v>
      </c>
      <c r="H11" s="10">
        <f t="shared" si="2"/>
        <v>7.7449678144477341E-2</v>
      </c>
      <c r="I11" s="17">
        <v>28248.3</v>
      </c>
      <c r="J11" s="10">
        <f t="shared" si="3"/>
        <v>3.0320604004814511E-2</v>
      </c>
      <c r="K11" s="17">
        <v>27983.7</v>
      </c>
      <c r="L11" s="10">
        <f t="shared" si="4"/>
        <v>-9.3669353554018953E-3</v>
      </c>
      <c r="M11" s="17">
        <v>29541.200000000001</v>
      </c>
      <c r="N11" s="10">
        <f t="shared" si="5"/>
        <v>5.5657400558182024E-2</v>
      </c>
      <c r="O11" s="17">
        <v>27997.3</v>
      </c>
      <c r="P11" s="10">
        <f t="shared" si="6"/>
        <v>-5.22626027378712E-2</v>
      </c>
      <c r="Q11" s="17">
        <v>27112.2</v>
      </c>
      <c r="R11" s="10">
        <f t="shared" si="7"/>
        <v>-3.1613762755694275E-2</v>
      </c>
      <c r="S11" s="17">
        <v>27443.7</v>
      </c>
      <c r="T11" s="10">
        <f t="shared" si="8"/>
        <v>1.2226967933255173E-2</v>
      </c>
      <c r="U11" s="23">
        <v>27535.4</v>
      </c>
      <c r="V11" s="10">
        <f t="shared" si="9"/>
        <v>3.3413861833500036E-3</v>
      </c>
      <c r="W11" s="17">
        <v>27276.2</v>
      </c>
      <c r="X11" s="10">
        <f t="shared" si="10"/>
        <v>-9.4133370134444894E-3</v>
      </c>
      <c r="Y11" s="25">
        <f>('2015'!B8-'2014'!B8)/('2014'!B8/100)</f>
        <v>3.8731161516212542</v>
      </c>
      <c r="Z11">
        <f t="shared" si="11"/>
        <v>28224.683333333338</v>
      </c>
    </row>
    <row r="12" spans="1:26" ht="23.25" x14ac:dyDescent="0.25">
      <c r="A12" s="12" t="s">
        <v>35</v>
      </c>
      <c r="B12" s="17">
        <v>27458.6</v>
      </c>
      <c r="C12" s="17">
        <v>21437.4</v>
      </c>
      <c r="D12" s="9">
        <f t="shared" si="0"/>
        <v>-0.21928284763243566</v>
      </c>
      <c r="E12" s="17">
        <v>21577.200000000001</v>
      </c>
      <c r="F12" s="10">
        <f t="shared" si="1"/>
        <v>6.5213132189536616E-3</v>
      </c>
      <c r="G12" s="17">
        <v>22316.1</v>
      </c>
      <c r="H12" s="10">
        <f t="shared" si="2"/>
        <v>3.4244480284744805E-2</v>
      </c>
      <c r="I12" s="17">
        <v>23300.400000000001</v>
      </c>
      <c r="J12" s="10">
        <f t="shared" si="3"/>
        <v>4.4107169263446711E-2</v>
      </c>
      <c r="K12" s="17">
        <v>23769.4</v>
      </c>
      <c r="L12" s="10">
        <f t="shared" si="4"/>
        <v>2.0128409812707027E-2</v>
      </c>
      <c r="M12" s="17">
        <v>23697.1</v>
      </c>
      <c r="N12" s="10">
        <f t="shared" si="5"/>
        <v>-3.0417259165146371E-3</v>
      </c>
      <c r="O12" s="17">
        <v>23967.3</v>
      </c>
      <c r="P12" s="10">
        <f t="shared" si="6"/>
        <v>1.1402239092547228E-2</v>
      </c>
      <c r="Q12" s="17">
        <v>23473.200000000001</v>
      </c>
      <c r="R12" s="10">
        <f t="shared" si="7"/>
        <v>-2.0615588739657742E-2</v>
      </c>
      <c r="S12" s="17">
        <v>23026.6</v>
      </c>
      <c r="T12" s="10">
        <f t="shared" si="8"/>
        <v>-1.9025953001721163E-2</v>
      </c>
      <c r="U12" s="23">
        <v>23241.5</v>
      </c>
      <c r="V12" s="10">
        <f t="shared" si="9"/>
        <v>9.3326848080046432E-3</v>
      </c>
      <c r="W12" s="17">
        <v>23089.1</v>
      </c>
      <c r="X12" s="10">
        <f t="shared" si="10"/>
        <v>-6.5572359787450241E-3</v>
      </c>
      <c r="Y12" s="25">
        <f>('2015'!B12-'2014'!B12)/('2014'!B12/100)</f>
        <v>0.7480352239371324</v>
      </c>
      <c r="Z12">
        <f t="shared" si="11"/>
        <v>23362.824999999997</v>
      </c>
    </row>
    <row r="13" spans="1:26" ht="34.5" x14ac:dyDescent="0.25">
      <c r="A13" s="12" t="s">
        <v>34</v>
      </c>
      <c r="B13" s="21">
        <v>27965.599999999999</v>
      </c>
      <c r="C13" s="21">
        <v>22885.8</v>
      </c>
      <c r="D13" s="9">
        <f t="shared" si="0"/>
        <v>-0.18164459192722482</v>
      </c>
      <c r="E13" s="21">
        <v>22875.9</v>
      </c>
      <c r="F13" s="10">
        <f t="shared" si="1"/>
        <v>-4.3258264950307712E-4</v>
      </c>
      <c r="G13" s="21">
        <v>23899.5</v>
      </c>
      <c r="H13" s="10">
        <f t="shared" si="2"/>
        <v>4.4745780493882226E-2</v>
      </c>
      <c r="I13" s="21">
        <v>25446</v>
      </c>
      <c r="J13" s="10">
        <f t="shared" si="3"/>
        <v>6.4708466704324286E-2</v>
      </c>
      <c r="K13" s="21">
        <v>25850.7</v>
      </c>
      <c r="L13" s="10">
        <f t="shared" si="4"/>
        <v>1.590426786135346E-2</v>
      </c>
      <c r="M13" s="21">
        <v>26032.799999999999</v>
      </c>
      <c r="N13" s="10">
        <f t="shared" si="5"/>
        <v>7.0442966728172518E-3</v>
      </c>
      <c r="O13" s="21">
        <v>25431.9</v>
      </c>
      <c r="P13" s="10">
        <f t="shared" si="6"/>
        <v>-2.3082419102055773E-2</v>
      </c>
      <c r="Q13" s="21">
        <v>24352.799999999999</v>
      </c>
      <c r="R13" s="10">
        <f t="shared" si="7"/>
        <v>-4.2430962688591922E-2</v>
      </c>
      <c r="S13" s="21">
        <v>24427.7</v>
      </c>
      <c r="T13" s="10">
        <f t="shared" si="8"/>
        <v>3.0756216944254344E-3</v>
      </c>
      <c r="U13" s="24">
        <v>24140.400000000001</v>
      </c>
      <c r="V13" s="10">
        <f t="shared" si="9"/>
        <v>-1.1761238266394303E-2</v>
      </c>
      <c r="W13" s="21">
        <v>24022.400000000001</v>
      </c>
      <c r="X13" s="10">
        <f t="shared" si="10"/>
        <v>-4.8880714486918553E-3</v>
      </c>
      <c r="Y13" s="25">
        <f>('2015'!B11-'2014'!B11)/('2014'!B11/100)</f>
        <v>1.2254263767738456</v>
      </c>
      <c r="Z13">
        <f t="shared" si="11"/>
        <v>24777.625</v>
      </c>
    </row>
    <row r="14" spans="1:26" ht="34.5" x14ac:dyDescent="0.25">
      <c r="A14" s="12" t="s">
        <v>33</v>
      </c>
      <c r="B14" s="17">
        <v>34899.300000000003</v>
      </c>
      <c r="C14" s="17">
        <v>24447</v>
      </c>
      <c r="D14" s="9">
        <f t="shared" si="0"/>
        <v>-0.29949884381635172</v>
      </c>
      <c r="E14" s="17">
        <v>25657.1</v>
      </c>
      <c r="F14" s="10">
        <f t="shared" si="1"/>
        <v>4.949891602241574E-2</v>
      </c>
      <c r="G14" s="17">
        <v>25837.7</v>
      </c>
      <c r="H14" s="10">
        <f t="shared" si="2"/>
        <v>7.0389872588874081E-3</v>
      </c>
      <c r="I14" s="17">
        <v>26674</v>
      </c>
      <c r="J14" s="10">
        <f t="shared" si="3"/>
        <v>3.2367432085673276E-2</v>
      </c>
      <c r="K14" s="17">
        <v>26833.599999999999</v>
      </c>
      <c r="L14" s="10">
        <f t="shared" si="4"/>
        <v>5.9833545774912178E-3</v>
      </c>
      <c r="M14" s="17">
        <v>27628.6</v>
      </c>
      <c r="N14" s="10">
        <f t="shared" si="5"/>
        <v>2.9627034762387483E-2</v>
      </c>
      <c r="O14" s="17">
        <v>26533.1</v>
      </c>
      <c r="P14" s="10">
        <f t="shared" si="6"/>
        <v>-3.9650941415779295E-2</v>
      </c>
      <c r="Q14" s="17">
        <v>24755.4</v>
      </c>
      <c r="R14" s="10">
        <f t="shared" si="7"/>
        <v>-6.699933290870641E-2</v>
      </c>
      <c r="S14" s="17">
        <v>26198.799999999999</v>
      </c>
      <c r="T14" s="10">
        <f t="shared" si="8"/>
        <v>5.8306470507444752E-2</v>
      </c>
      <c r="U14" s="23">
        <v>26269.4</v>
      </c>
      <c r="V14" s="10">
        <f t="shared" si="9"/>
        <v>2.6947799135839112E-3</v>
      </c>
      <c r="W14" s="17">
        <v>26386.1</v>
      </c>
      <c r="X14" s="10">
        <f t="shared" si="10"/>
        <v>4.4424311175739195E-3</v>
      </c>
      <c r="Y14" s="25">
        <f>('2015'!B10-'2014'!B10)/('2014'!B10/100)</f>
        <v>2.1168283017044174</v>
      </c>
      <c r="Z14">
        <f t="shared" si="11"/>
        <v>26843.341666666664</v>
      </c>
    </row>
    <row r="15" spans="1:26" ht="23.25" x14ac:dyDescent="0.25">
      <c r="A15" s="12" t="s">
        <v>32</v>
      </c>
      <c r="B15" s="21">
        <v>25580.1</v>
      </c>
      <c r="C15" s="21">
        <v>20483</v>
      </c>
      <c r="D15" s="9">
        <f t="shared" si="0"/>
        <v>-0.19926036254744894</v>
      </c>
      <c r="E15" s="21">
        <v>20073.599999999999</v>
      </c>
      <c r="F15" s="10">
        <f t="shared" si="1"/>
        <v>-1.9987306546892625E-2</v>
      </c>
      <c r="G15" s="21">
        <v>21216.7</v>
      </c>
      <c r="H15" s="10">
        <f t="shared" si="2"/>
        <v>5.6945440777937284E-2</v>
      </c>
      <c r="I15" s="21">
        <v>21452</v>
      </c>
      <c r="J15" s="10">
        <f t="shared" si="3"/>
        <v>1.1090320360847894E-2</v>
      </c>
      <c r="K15" s="21">
        <v>22380.5</v>
      </c>
      <c r="L15" s="10">
        <f t="shared" si="4"/>
        <v>4.3282677605817721E-2</v>
      </c>
      <c r="M15" s="21">
        <v>23578.1</v>
      </c>
      <c r="N15" s="10">
        <f t="shared" si="5"/>
        <v>5.3510868836710523E-2</v>
      </c>
      <c r="O15" s="21">
        <v>22015.5</v>
      </c>
      <c r="P15" s="10">
        <f t="shared" si="6"/>
        <v>-6.6273363841870103E-2</v>
      </c>
      <c r="Q15" s="21">
        <v>21195</v>
      </c>
      <c r="R15" s="10">
        <f t="shared" si="7"/>
        <v>-3.7269196702323315E-2</v>
      </c>
      <c r="S15" s="21">
        <v>21499.3</v>
      </c>
      <c r="T15" s="10">
        <f t="shared" si="8"/>
        <v>1.4357159707478084E-2</v>
      </c>
      <c r="U15" s="24">
        <v>21808.400000000001</v>
      </c>
      <c r="V15" s="10">
        <f t="shared" si="9"/>
        <v>1.4377212281330154E-2</v>
      </c>
      <c r="W15" s="21">
        <v>21584.400000000001</v>
      </c>
      <c r="X15" s="10">
        <f t="shared" si="10"/>
        <v>-1.0271271620109657E-2</v>
      </c>
      <c r="Y15" s="25">
        <f>('2015'!B9-'2014'!B9)/('2014'!B9/100)</f>
        <v>7.1675499541189938</v>
      </c>
      <c r="Z15">
        <f t="shared" si="11"/>
        <v>21905.55</v>
      </c>
    </row>
  </sheetData>
  <sortState ref="A2:Z15">
    <sortCondition descending="1" ref="A2"/>
  </sortState>
  <conditionalFormatting sqref="D1 F1 H1 J1 L1 N1 P1 R1 X1 V1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 F2:F15 H2:H15 J2:J15 L2:L15 N2:N15 P2:P15 R2:R15 X2:X15 V2:V15 T2:T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Z5" sqref="Z5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39</v>
      </c>
      <c r="Z1" s="7" t="s">
        <v>24</v>
      </c>
    </row>
    <row r="2" spans="1:26" ht="34.5" x14ac:dyDescent="0.25">
      <c r="A2" s="12" t="s">
        <v>30</v>
      </c>
      <c r="B2" s="21">
        <v>26883.7</v>
      </c>
      <c r="C2" s="21">
        <v>19956</v>
      </c>
      <c r="D2" s="9">
        <f t="shared" ref="D2:D15" si="0">C2/B2-1</f>
        <v>-0.25769146360062045</v>
      </c>
      <c r="E2" s="21">
        <v>20364.099999999999</v>
      </c>
      <c r="F2" s="10">
        <f t="shared" ref="F2:F15" si="1">E2/C2-1</f>
        <v>2.0449989977951333E-2</v>
      </c>
      <c r="G2" s="21">
        <v>21652.1</v>
      </c>
      <c r="H2" s="10">
        <f t="shared" ref="H2:H15" si="2">G2/E2-1</f>
        <v>6.3248559965822126E-2</v>
      </c>
      <c r="I2" s="21">
        <v>21467</v>
      </c>
      <c r="J2" s="10">
        <f t="shared" ref="J2:J15" si="3">I2/G2-1</f>
        <v>-8.5488243634566086E-3</v>
      </c>
      <c r="K2" s="21">
        <v>22341.8</v>
      </c>
      <c r="L2" s="10">
        <f t="shared" ref="L2:L15" si="4">K2/I2-1</f>
        <v>4.0750920016769943E-2</v>
      </c>
      <c r="M2" s="21">
        <v>24748.5</v>
      </c>
      <c r="N2" s="10">
        <f t="shared" ref="N2:N15" si="5">M2/K2-1</f>
        <v>0.10772184873197332</v>
      </c>
      <c r="O2" s="21">
        <v>21581.5</v>
      </c>
      <c r="P2" s="10">
        <f t="shared" ref="P2:P15" si="6">O2/M2-1</f>
        <v>-0.12796735155665995</v>
      </c>
      <c r="Q2" s="21">
        <v>22436.799999999999</v>
      </c>
      <c r="R2" s="10">
        <f t="shared" ref="R2:R15" si="7">Q2/O2-1</f>
        <v>3.9631165581632377E-2</v>
      </c>
      <c r="S2" s="21">
        <v>23572.799999999999</v>
      </c>
      <c r="T2" s="10">
        <f t="shared" ref="T2:T15" si="8">S2/Q2-1</f>
        <v>5.0631106040077034E-2</v>
      </c>
      <c r="U2" s="21">
        <v>22971.8</v>
      </c>
      <c r="V2" s="10">
        <f t="shared" ref="V2:V15" si="9">U2/S2-1</f>
        <v>-2.5495486323219962E-2</v>
      </c>
      <c r="W2" s="21">
        <v>23003.7</v>
      </c>
      <c r="X2" s="10">
        <f t="shared" ref="X2:X15" si="10">W2/U2-1</f>
        <v>1.3886591385960934E-3</v>
      </c>
      <c r="Y2" s="25">
        <f>('2016'!B7-'2015'!B7)/('2015'!B7/100)</f>
        <v>3.2390849945738922</v>
      </c>
      <c r="Z2">
        <f t="shared" ref="Z2:Z15" si="11">(B2+C2+E2+G2+I2+K2+M2+O2+Q2+S2+U2+W2)/12</f>
        <v>22581.649999999994</v>
      </c>
    </row>
    <row r="3" spans="1:26" ht="23.25" x14ac:dyDescent="0.25">
      <c r="A3" s="12" t="s">
        <v>38</v>
      </c>
      <c r="B3" s="21">
        <v>28704.7</v>
      </c>
      <c r="C3" s="21">
        <v>22205.1</v>
      </c>
      <c r="D3" s="9">
        <f t="shared" si="0"/>
        <v>-0.22642981811341012</v>
      </c>
      <c r="E3" s="21">
        <v>22846.7</v>
      </c>
      <c r="F3" s="10">
        <f t="shared" si="1"/>
        <v>2.8894263029664469E-2</v>
      </c>
      <c r="G3" s="21">
        <v>23711.200000000001</v>
      </c>
      <c r="H3" s="10">
        <f t="shared" si="2"/>
        <v>3.7839162767489443E-2</v>
      </c>
      <c r="I3" s="21">
        <v>23655.5</v>
      </c>
      <c r="J3" s="10">
        <f t="shared" si="3"/>
        <v>-2.3491008468572439E-3</v>
      </c>
      <c r="K3" s="21">
        <v>24368.3</v>
      </c>
      <c r="L3" s="10">
        <f t="shared" si="4"/>
        <v>3.0132527319228108E-2</v>
      </c>
      <c r="M3" s="21">
        <v>25442.7</v>
      </c>
      <c r="N3" s="10">
        <f t="shared" si="5"/>
        <v>4.4090067834030355E-2</v>
      </c>
      <c r="O3" s="21">
        <v>23875.599999999999</v>
      </c>
      <c r="P3" s="10">
        <f t="shared" si="6"/>
        <v>-6.1593305741922122E-2</v>
      </c>
      <c r="Q3" s="21">
        <v>23904.799999999999</v>
      </c>
      <c r="R3" s="10">
        <f t="shared" si="7"/>
        <v>1.223005913987496E-3</v>
      </c>
      <c r="S3" s="21">
        <v>23930.1</v>
      </c>
      <c r="T3" s="10">
        <f t="shared" si="8"/>
        <v>1.0583648472273222E-3</v>
      </c>
      <c r="U3" s="21">
        <v>24245.9</v>
      </c>
      <c r="V3" s="10">
        <f t="shared" si="9"/>
        <v>1.3196768922821178E-2</v>
      </c>
      <c r="W3" s="21">
        <v>24576.2</v>
      </c>
      <c r="X3" s="10">
        <f t="shared" si="10"/>
        <v>1.3622921813585043E-2</v>
      </c>
      <c r="Y3" s="25">
        <f>('2016'!B15-'2015'!B15)/('2015'!B15/100)</f>
        <v>8.4580407940927156</v>
      </c>
      <c r="Z3">
        <f t="shared" si="11"/>
        <v>24288.900000000005</v>
      </c>
    </row>
    <row r="4" spans="1:26" ht="45.75" x14ac:dyDescent="0.25">
      <c r="A4" s="12" t="s">
        <v>29</v>
      </c>
      <c r="B4" s="17">
        <v>30457.3</v>
      </c>
      <c r="C4" s="17">
        <v>24694.9</v>
      </c>
      <c r="D4" s="9">
        <f t="shared" si="0"/>
        <v>-0.18919602197174401</v>
      </c>
      <c r="E4" s="17">
        <v>24092.7</v>
      </c>
      <c r="F4" s="10">
        <f t="shared" si="1"/>
        <v>-2.4385601885409613E-2</v>
      </c>
      <c r="G4" s="17">
        <v>25347.1</v>
      </c>
      <c r="H4" s="10">
        <f t="shared" si="2"/>
        <v>5.206556342792612E-2</v>
      </c>
      <c r="I4" s="17">
        <v>25770.1</v>
      </c>
      <c r="J4" s="10">
        <f t="shared" si="3"/>
        <v>1.6688299647691363E-2</v>
      </c>
      <c r="K4" s="17">
        <v>27806.5</v>
      </c>
      <c r="L4" s="10">
        <f t="shared" si="4"/>
        <v>7.9021812100069422E-2</v>
      </c>
      <c r="M4" s="17">
        <v>27813.5</v>
      </c>
      <c r="N4" s="10">
        <f t="shared" si="5"/>
        <v>2.5173970114900079E-4</v>
      </c>
      <c r="O4" s="17">
        <v>25943.8</v>
      </c>
      <c r="P4" s="10">
        <f t="shared" si="6"/>
        <v>-6.7222751541517689E-2</v>
      </c>
      <c r="Q4" s="17">
        <v>25909.5</v>
      </c>
      <c r="R4" s="10">
        <f t="shared" si="7"/>
        <v>-1.322088514404185E-3</v>
      </c>
      <c r="S4" s="17">
        <v>26383.1</v>
      </c>
      <c r="T4" s="10">
        <f t="shared" si="8"/>
        <v>1.8279009629672549E-2</v>
      </c>
      <c r="U4" s="17">
        <v>26681.7</v>
      </c>
      <c r="V4" s="10">
        <f t="shared" si="9"/>
        <v>1.1317851200200124E-2</v>
      </c>
      <c r="W4" s="17">
        <v>27046.400000000001</v>
      </c>
      <c r="X4" s="10">
        <f t="shared" si="10"/>
        <v>1.3668544358118151E-2</v>
      </c>
      <c r="Y4" s="25">
        <f>('2016'!B6-'2015'!B6)/('2015'!B6/100)</f>
        <v>2.6821170496712501</v>
      </c>
      <c r="Z4">
        <f t="shared" si="11"/>
        <v>26495.550000000003</v>
      </c>
    </row>
    <row r="5" spans="1:26" ht="23.25" x14ac:dyDescent="0.25">
      <c r="A5" s="12" t="s">
        <v>37</v>
      </c>
      <c r="B5" s="17">
        <v>26221.1</v>
      </c>
      <c r="C5" s="17">
        <v>21676.6</v>
      </c>
      <c r="D5" s="9">
        <f t="shared" si="0"/>
        <v>-0.17331462066808789</v>
      </c>
      <c r="E5" s="17">
        <v>21922.799999999999</v>
      </c>
      <c r="F5" s="10">
        <f t="shared" si="1"/>
        <v>1.1357869776625451E-2</v>
      </c>
      <c r="G5" s="17">
        <v>22520.9</v>
      </c>
      <c r="H5" s="10">
        <f t="shared" si="2"/>
        <v>2.7282099001952442E-2</v>
      </c>
      <c r="I5" s="17">
        <v>22972</v>
      </c>
      <c r="J5" s="10">
        <f t="shared" si="3"/>
        <v>2.0030282981585934E-2</v>
      </c>
      <c r="K5" s="17">
        <v>23773.599999999999</v>
      </c>
      <c r="L5" s="10">
        <f t="shared" si="4"/>
        <v>3.4894654361831812E-2</v>
      </c>
      <c r="M5" s="17">
        <v>24265.7</v>
      </c>
      <c r="N5" s="10">
        <f t="shared" si="5"/>
        <v>2.0699431301948401E-2</v>
      </c>
      <c r="O5" s="17">
        <v>22797.599999999999</v>
      </c>
      <c r="P5" s="10">
        <f t="shared" si="6"/>
        <v>-6.0501036442385803E-2</v>
      </c>
      <c r="Q5" s="17">
        <v>22698</v>
      </c>
      <c r="R5" s="10">
        <f t="shared" si="7"/>
        <v>-4.3688809348352287E-3</v>
      </c>
      <c r="S5" s="17">
        <v>22793.8</v>
      </c>
      <c r="T5" s="10">
        <f t="shared" si="8"/>
        <v>4.220636179399051E-3</v>
      </c>
      <c r="U5" s="17">
        <v>22633.5</v>
      </c>
      <c r="V5" s="10">
        <f t="shared" si="9"/>
        <v>-7.0326141319130286E-3</v>
      </c>
      <c r="W5" s="17">
        <v>22960.5</v>
      </c>
      <c r="X5" s="10">
        <f t="shared" si="10"/>
        <v>1.4447610842335479E-2</v>
      </c>
      <c r="Y5" s="25">
        <f>('2016'!B14-'2015'!B14)/('2015'!B14/100)</f>
        <v>8.7504706201679259</v>
      </c>
      <c r="Z5">
        <f t="shared" si="11"/>
        <v>23103.008333333331</v>
      </c>
    </row>
    <row r="6" spans="1:26" ht="23.25" x14ac:dyDescent="0.25">
      <c r="A6" s="12" t="s">
        <v>36</v>
      </c>
      <c r="B6" s="21">
        <v>33794.199999999997</v>
      </c>
      <c r="C6" s="21">
        <v>25872.2</v>
      </c>
      <c r="D6" s="9">
        <f t="shared" si="0"/>
        <v>-0.23441892395736541</v>
      </c>
      <c r="E6" s="21">
        <v>26387.200000000001</v>
      </c>
      <c r="F6" s="10">
        <f t="shared" si="1"/>
        <v>1.9905535671493002E-2</v>
      </c>
      <c r="G6" s="21">
        <v>27140.400000000001</v>
      </c>
      <c r="H6" s="10">
        <f t="shared" si="2"/>
        <v>2.8544142614601142E-2</v>
      </c>
      <c r="I6" s="21">
        <v>27218.2</v>
      </c>
      <c r="J6" s="10">
        <f t="shared" si="3"/>
        <v>2.866575289973694E-3</v>
      </c>
      <c r="K6" s="21">
        <v>30075.5</v>
      </c>
      <c r="L6" s="10">
        <f t="shared" si="4"/>
        <v>0.10497755178520252</v>
      </c>
      <c r="M6" s="21">
        <v>29915.5</v>
      </c>
      <c r="N6" s="10">
        <f t="shared" si="5"/>
        <v>-5.3199448055726295E-3</v>
      </c>
      <c r="O6" s="21">
        <v>28341.5</v>
      </c>
      <c r="P6" s="10">
        <f t="shared" si="6"/>
        <v>-5.2614865203656991E-2</v>
      </c>
      <c r="Q6" s="21">
        <v>28179.5</v>
      </c>
      <c r="R6" s="10">
        <f t="shared" si="7"/>
        <v>-5.7159995060247493E-3</v>
      </c>
      <c r="S6" s="21">
        <v>27933.8</v>
      </c>
      <c r="T6" s="10">
        <f t="shared" si="8"/>
        <v>-8.7191043134193791E-3</v>
      </c>
      <c r="U6" s="21">
        <v>28022.2</v>
      </c>
      <c r="V6" s="10">
        <f t="shared" si="9"/>
        <v>3.1646249346670707E-3</v>
      </c>
      <c r="W6" s="21">
        <v>28412.1</v>
      </c>
      <c r="X6" s="10">
        <f t="shared" si="10"/>
        <v>1.3913968210918393E-2</v>
      </c>
      <c r="Y6" s="25">
        <f>('2016'!B13-'2015'!B13)/('2015'!B13/100)</f>
        <v>5.3934668890362421</v>
      </c>
      <c r="Z6">
        <f t="shared" si="11"/>
        <v>28441.024999999998</v>
      </c>
    </row>
    <row r="7" spans="1:26" ht="34.5" x14ac:dyDescent="0.25">
      <c r="A7" s="12" t="s">
        <v>28</v>
      </c>
      <c r="B7" s="21">
        <v>37411.800000000003</v>
      </c>
      <c r="C7" s="21">
        <v>27988.3</v>
      </c>
      <c r="D7" s="9">
        <f t="shared" si="0"/>
        <v>-0.25188576866122458</v>
      </c>
      <c r="E7" s="21">
        <v>27842.7</v>
      </c>
      <c r="F7" s="10">
        <f t="shared" si="1"/>
        <v>-5.2021737654662781E-3</v>
      </c>
      <c r="G7" s="21">
        <v>29279.4</v>
      </c>
      <c r="H7" s="10">
        <f t="shared" si="2"/>
        <v>5.1600599079830722E-2</v>
      </c>
      <c r="I7" s="21">
        <v>29681.200000000001</v>
      </c>
      <c r="J7" s="10">
        <f t="shared" si="3"/>
        <v>1.3722958803800589E-2</v>
      </c>
      <c r="K7" s="21">
        <v>32210.7</v>
      </c>
      <c r="L7" s="10">
        <f t="shared" si="4"/>
        <v>8.5222295594517661E-2</v>
      </c>
      <c r="M7" s="21">
        <v>31748.1</v>
      </c>
      <c r="N7" s="10">
        <f t="shared" si="5"/>
        <v>-1.4361687265411871E-2</v>
      </c>
      <c r="O7" s="21">
        <v>29588.6</v>
      </c>
      <c r="P7" s="10">
        <f t="shared" si="6"/>
        <v>-6.8019818508824104E-2</v>
      </c>
      <c r="Q7" s="21">
        <v>29793.599999999999</v>
      </c>
      <c r="R7" s="10">
        <f t="shared" si="7"/>
        <v>6.9283440243876893E-3</v>
      </c>
      <c r="S7" s="21">
        <v>29655.4</v>
      </c>
      <c r="T7" s="10">
        <f t="shared" si="8"/>
        <v>-4.6385800977389868E-3</v>
      </c>
      <c r="U7" s="21">
        <v>29463</v>
      </c>
      <c r="V7" s="10">
        <f t="shared" si="9"/>
        <v>-6.4878571862123646E-3</v>
      </c>
      <c r="W7" s="21">
        <v>29943.4</v>
      </c>
      <c r="X7" s="10">
        <f t="shared" si="10"/>
        <v>1.6305196347961903E-2</v>
      </c>
      <c r="Y7" s="25">
        <f>('2016'!B5-'2015'!B5)/('2015'!B5/100)</f>
        <v>18.974795107756734</v>
      </c>
      <c r="Z7">
        <f t="shared" si="11"/>
        <v>30383.850000000006</v>
      </c>
    </row>
    <row r="8" spans="1:26" ht="34.5" x14ac:dyDescent="0.25">
      <c r="A8" s="12" t="s">
        <v>27</v>
      </c>
      <c r="B8" s="17">
        <v>27293.7</v>
      </c>
      <c r="C8" s="17">
        <v>20285.400000000001</v>
      </c>
      <c r="D8" s="9">
        <f t="shared" si="0"/>
        <v>-0.25677354114685802</v>
      </c>
      <c r="E8" s="17">
        <v>20619.400000000001</v>
      </c>
      <c r="F8" s="10">
        <f t="shared" si="1"/>
        <v>1.6465043824622549E-2</v>
      </c>
      <c r="G8" s="17">
        <v>22266.5</v>
      </c>
      <c r="H8" s="10">
        <f t="shared" si="2"/>
        <v>7.9881082863710873E-2</v>
      </c>
      <c r="I8" s="17">
        <v>22652.2</v>
      </c>
      <c r="J8" s="10">
        <f t="shared" si="3"/>
        <v>1.7321985943008489E-2</v>
      </c>
      <c r="K8" s="17">
        <v>23258.1</v>
      </c>
      <c r="L8" s="10">
        <f t="shared" si="4"/>
        <v>2.6747953841127936E-2</v>
      </c>
      <c r="M8" s="17">
        <v>24459.599999999999</v>
      </c>
      <c r="N8" s="10">
        <f t="shared" si="5"/>
        <v>5.1659421878829326E-2</v>
      </c>
      <c r="O8" s="17">
        <v>22967.200000000001</v>
      </c>
      <c r="P8" s="10">
        <f t="shared" si="6"/>
        <v>-6.1014898035944953E-2</v>
      </c>
      <c r="Q8" s="17">
        <v>24315</v>
      </c>
      <c r="R8" s="10">
        <f t="shared" si="7"/>
        <v>5.8683688042077353E-2</v>
      </c>
      <c r="S8" s="17">
        <v>23860.3</v>
      </c>
      <c r="T8" s="10">
        <f t="shared" si="8"/>
        <v>-1.870039070532592E-2</v>
      </c>
      <c r="U8" s="17">
        <v>23283.9</v>
      </c>
      <c r="V8" s="10">
        <f t="shared" si="9"/>
        <v>-2.4157282180022777E-2</v>
      </c>
      <c r="W8" s="17">
        <v>23784.1</v>
      </c>
      <c r="X8" s="10">
        <f t="shared" si="10"/>
        <v>2.1482655397076833E-2</v>
      </c>
      <c r="Y8" s="25">
        <f>('2016'!B4-'2015'!B4)/('2015'!B4/100)</f>
        <v>5.6942013901429194</v>
      </c>
      <c r="Z8">
        <f t="shared" si="11"/>
        <v>23253.783333333329</v>
      </c>
    </row>
    <row r="9" spans="1:26" ht="34.5" x14ac:dyDescent="0.25">
      <c r="A9" s="12" t="s">
        <v>26</v>
      </c>
      <c r="B9" s="21">
        <v>28613.200000000001</v>
      </c>
      <c r="C9" s="21">
        <v>20332</v>
      </c>
      <c r="D9" s="9">
        <f t="shared" si="0"/>
        <v>-0.28941886961262631</v>
      </c>
      <c r="E9" s="21">
        <v>20295.900000000001</v>
      </c>
      <c r="F9" s="10">
        <f t="shared" si="1"/>
        <v>-1.7755262640172242E-3</v>
      </c>
      <c r="G9" s="21">
        <v>22104</v>
      </c>
      <c r="H9" s="10">
        <f t="shared" si="2"/>
        <v>8.908695844973602E-2</v>
      </c>
      <c r="I9" s="21">
        <v>22076.2</v>
      </c>
      <c r="J9" s="10">
        <f t="shared" si="3"/>
        <v>-1.2576909156712945E-3</v>
      </c>
      <c r="K9" s="21">
        <v>24666.9</v>
      </c>
      <c r="L9" s="10">
        <f t="shared" si="4"/>
        <v>0.11735262409291458</v>
      </c>
      <c r="M9" s="21">
        <v>24571.8</v>
      </c>
      <c r="N9" s="10">
        <f t="shared" si="5"/>
        <v>-3.855368935699377E-3</v>
      </c>
      <c r="O9" s="21">
        <v>23725.8</v>
      </c>
      <c r="P9" s="10">
        <f t="shared" si="6"/>
        <v>-3.442971210900303E-2</v>
      </c>
      <c r="Q9" s="21">
        <v>22647.599999999999</v>
      </c>
      <c r="R9" s="10">
        <f t="shared" si="7"/>
        <v>-4.5444199984826628E-2</v>
      </c>
      <c r="S9" s="21">
        <v>22512.799999999999</v>
      </c>
      <c r="T9" s="10">
        <f t="shared" si="8"/>
        <v>-5.9520655610306727E-3</v>
      </c>
      <c r="U9" s="21">
        <v>22098.1</v>
      </c>
      <c r="V9" s="10">
        <f t="shared" si="9"/>
        <v>-1.8420631818343414E-2</v>
      </c>
      <c r="W9" s="21">
        <v>23094</v>
      </c>
      <c r="X9" s="10">
        <f t="shared" si="10"/>
        <v>4.5067222973920851E-2</v>
      </c>
      <c r="Y9" s="25">
        <f>('2016'!B3-'2015'!B3)/('2015'!B3/100)</f>
        <v>5.9586060819308253</v>
      </c>
      <c r="Z9">
        <f t="shared" si="11"/>
        <v>23061.524999999998</v>
      </c>
    </row>
    <row r="10" spans="1:26" ht="45.75" x14ac:dyDescent="0.25">
      <c r="A10" s="12" t="s">
        <v>25</v>
      </c>
      <c r="B10" s="17">
        <v>31694</v>
      </c>
      <c r="C10" s="17">
        <v>24921.8</v>
      </c>
      <c r="D10" s="9">
        <f t="shared" si="0"/>
        <v>-0.2136745125260302</v>
      </c>
      <c r="E10" s="17">
        <v>25163.3</v>
      </c>
      <c r="F10" s="10">
        <f t="shared" si="1"/>
        <v>9.6903112937267721E-3</v>
      </c>
      <c r="G10" s="17">
        <v>26163.4</v>
      </c>
      <c r="H10" s="10">
        <f t="shared" si="2"/>
        <v>3.9744389646827027E-2</v>
      </c>
      <c r="I10" s="17">
        <v>29065.599999999999</v>
      </c>
      <c r="J10" s="10">
        <f t="shared" si="3"/>
        <v>0.11092594999120897</v>
      </c>
      <c r="K10" s="17">
        <v>28840.2</v>
      </c>
      <c r="L10" s="10">
        <f t="shared" si="4"/>
        <v>-7.7548717384123833E-3</v>
      </c>
      <c r="M10" s="17">
        <v>27874.6</v>
      </c>
      <c r="N10" s="10">
        <f t="shared" si="5"/>
        <v>-3.3481043820777989E-2</v>
      </c>
      <c r="O10" s="17">
        <v>26786.400000000001</v>
      </c>
      <c r="P10" s="10">
        <f t="shared" si="6"/>
        <v>-3.9039125225115212E-2</v>
      </c>
      <c r="Q10" s="17">
        <v>27519</v>
      </c>
      <c r="R10" s="10">
        <f t="shared" si="7"/>
        <v>2.7349699847683873E-2</v>
      </c>
      <c r="S10" s="17">
        <v>28108.799999999999</v>
      </c>
      <c r="T10" s="10">
        <f t="shared" si="8"/>
        <v>2.143246484247241E-2</v>
      </c>
      <c r="U10" s="17">
        <v>27217.599999999999</v>
      </c>
      <c r="V10" s="10">
        <f t="shared" si="9"/>
        <v>-3.170537340619306E-2</v>
      </c>
      <c r="W10" s="17">
        <v>28108.6</v>
      </c>
      <c r="X10" s="10">
        <f t="shared" si="10"/>
        <v>3.2736170713068002E-2</v>
      </c>
      <c r="Y10" s="25">
        <f>('2016'!B2-'2015'!B2)/('2015'!B2/100)</f>
        <v>7.731078683365749</v>
      </c>
      <c r="Z10">
        <f t="shared" si="11"/>
        <v>27621.941666666666</v>
      </c>
    </row>
    <row r="11" spans="1:26" ht="23.25" x14ac:dyDescent="0.25">
      <c r="A11" s="12" t="s">
        <v>31</v>
      </c>
      <c r="B11" s="17">
        <v>37320.6</v>
      </c>
      <c r="C11" s="17">
        <v>27347</v>
      </c>
      <c r="D11" s="9">
        <f t="shared" si="0"/>
        <v>-0.2672411483202306</v>
      </c>
      <c r="E11" s="17">
        <v>27882.5</v>
      </c>
      <c r="F11" s="10">
        <f t="shared" si="1"/>
        <v>1.9581672578344866E-2</v>
      </c>
      <c r="G11" s="17">
        <v>29344.2</v>
      </c>
      <c r="H11" s="10">
        <f t="shared" si="2"/>
        <v>5.2423563166861031E-2</v>
      </c>
      <c r="I11" s="17">
        <v>29731.5</v>
      </c>
      <c r="J11" s="10">
        <f t="shared" si="3"/>
        <v>1.3198519639315398E-2</v>
      </c>
      <c r="K11" s="17">
        <v>30390.7</v>
      </c>
      <c r="L11" s="10">
        <f t="shared" si="4"/>
        <v>2.2171770680927683E-2</v>
      </c>
      <c r="M11" s="17">
        <v>31991.7</v>
      </c>
      <c r="N11" s="10">
        <f t="shared" si="5"/>
        <v>5.2680589785691012E-2</v>
      </c>
      <c r="O11" s="17">
        <v>30433</v>
      </c>
      <c r="P11" s="10">
        <f t="shared" si="6"/>
        <v>-4.8722012271933068E-2</v>
      </c>
      <c r="Q11" s="17">
        <v>30025</v>
      </c>
      <c r="R11" s="10">
        <f t="shared" si="7"/>
        <v>-1.3406499523543558E-2</v>
      </c>
      <c r="S11" s="17">
        <v>30167.5</v>
      </c>
      <c r="T11" s="10">
        <f t="shared" si="8"/>
        <v>4.7460449625311707E-3</v>
      </c>
      <c r="U11" s="17">
        <v>29913.8</v>
      </c>
      <c r="V11" s="10">
        <f t="shared" si="9"/>
        <v>-8.4097124388828881E-3</v>
      </c>
      <c r="W11" s="17">
        <v>30389.1</v>
      </c>
      <c r="X11" s="10">
        <f t="shared" si="10"/>
        <v>1.5888987691299539E-2</v>
      </c>
      <c r="Y11" s="25">
        <f>('2016'!B8-'2015'!B8)/('2015'!B8/100)</f>
        <v>3.9840695838233651</v>
      </c>
      <c r="Z11">
        <f t="shared" si="11"/>
        <v>30411.383333333331</v>
      </c>
    </row>
    <row r="12" spans="1:26" ht="23.25" x14ac:dyDescent="0.25">
      <c r="A12" s="12" t="s">
        <v>35</v>
      </c>
      <c r="B12" s="17">
        <v>27664</v>
      </c>
      <c r="C12" s="17">
        <v>22693</v>
      </c>
      <c r="D12" s="9">
        <f t="shared" si="0"/>
        <v>-0.17969201850780803</v>
      </c>
      <c r="E12" s="17">
        <v>22838.6</v>
      </c>
      <c r="F12" s="10">
        <f t="shared" si="1"/>
        <v>6.4160754417661447E-3</v>
      </c>
      <c r="G12" s="17">
        <v>24101</v>
      </c>
      <c r="H12" s="10">
        <f t="shared" si="2"/>
        <v>5.5274841715341694E-2</v>
      </c>
      <c r="I12" s="17">
        <v>25114.400000000001</v>
      </c>
      <c r="J12" s="10">
        <f t="shared" si="3"/>
        <v>4.2048047798846522E-2</v>
      </c>
      <c r="K12" s="17">
        <v>25395.4</v>
      </c>
      <c r="L12" s="10">
        <f t="shared" si="4"/>
        <v>1.1188800050966785E-2</v>
      </c>
      <c r="M12" s="17">
        <v>25986.9</v>
      </c>
      <c r="N12" s="10">
        <f t="shared" si="5"/>
        <v>2.3291619742157987E-2</v>
      </c>
      <c r="O12" s="17">
        <v>25708.5</v>
      </c>
      <c r="P12" s="10">
        <f t="shared" si="6"/>
        <v>-1.0713090056913344E-2</v>
      </c>
      <c r="Q12" s="17">
        <v>25769.8</v>
      </c>
      <c r="R12" s="10">
        <f t="shared" si="7"/>
        <v>2.3844253846003749E-3</v>
      </c>
      <c r="S12" s="17">
        <v>25258.6</v>
      </c>
      <c r="T12" s="10">
        <f t="shared" si="8"/>
        <v>-1.9837173746012793E-2</v>
      </c>
      <c r="U12" s="17">
        <v>25309.200000000001</v>
      </c>
      <c r="V12" s="10">
        <f t="shared" si="9"/>
        <v>2.0032780914223114E-3</v>
      </c>
      <c r="W12" s="17">
        <v>25566.1</v>
      </c>
      <c r="X12" s="10">
        <f t="shared" si="10"/>
        <v>1.0150459121584188E-2</v>
      </c>
      <c r="Y12" s="25">
        <f>('2016'!B12-'2015'!B12)/('2015'!B12/100)</f>
        <v>13.211032388663972</v>
      </c>
      <c r="Z12">
        <f t="shared" si="11"/>
        <v>25117.124999999996</v>
      </c>
    </row>
    <row r="13" spans="1:26" ht="34.5" x14ac:dyDescent="0.25">
      <c r="A13" s="12" t="s">
        <v>34</v>
      </c>
      <c r="B13" s="21">
        <v>29860.2</v>
      </c>
      <c r="C13" s="21">
        <v>23820.9</v>
      </c>
      <c r="D13" s="9">
        <f t="shared" si="0"/>
        <v>-0.20225249663431588</v>
      </c>
      <c r="E13" s="21">
        <v>24286.9</v>
      </c>
      <c r="F13" s="10">
        <f t="shared" si="1"/>
        <v>1.9562652964413507E-2</v>
      </c>
      <c r="G13" s="21">
        <v>25158.6</v>
      </c>
      <c r="H13" s="10">
        <f t="shared" si="2"/>
        <v>3.5891777048532303E-2</v>
      </c>
      <c r="I13" s="21">
        <v>25822.6</v>
      </c>
      <c r="J13" s="10">
        <f t="shared" si="3"/>
        <v>2.6392565564061554E-2</v>
      </c>
      <c r="K13" s="21">
        <v>27523.9</v>
      </c>
      <c r="L13" s="10">
        <f t="shared" si="4"/>
        <v>6.5884147994392572E-2</v>
      </c>
      <c r="M13" s="21">
        <v>27220.5</v>
      </c>
      <c r="N13" s="10">
        <f t="shared" si="5"/>
        <v>-1.1023147155744706E-2</v>
      </c>
      <c r="O13" s="21">
        <v>25434.3</v>
      </c>
      <c r="P13" s="10">
        <f t="shared" si="6"/>
        <v>-6.5619661652063677E-2</v>
      </c>
      <c r="Q13" s="21">
        <v>26442.799999999999</v>
      </c>
      <c r="R13" s="10">
        <f t="shared" si="7"/>
        <v>3.9651179706144957E-2</v>
      </c>
      <c r="S13" s="21">
        <v>25698.400000000001</v>
      </c>
      <c r="T13" s="10">
        <f t="shared" si="8"/>
        <v>-2.8151330418866305E-2</v>
      </c>
      <c r="U13" s="21">
        <v>25258.2</v>
      </c>
      <c r="V13" s="10">
        <f t="shared" si="9"/>
        <v>-1.71294710954768E-2</v>
      </c>
      <c r="W13" s="21">
        <v>25392.5</v>
      </c>
      <c r="X13" s="10">
        <f t="shared" si="10"/>
        <v>5.3170851446262546E-3</v>
      </c>
      <c r="Y13" s="25">
        <f>('2016'!B11-'2015'!B11)/('2015'!B11/100)</f>
        <v>7.8342791916528762</v>
      </c>
      <c r="Z13">
        <f t="shared" si="11"/>
        <v>25993.316666666666</v>
      </c>
    </row>
    <row r="14" spans="1:26" ht="34.5" x14ac:dyDescent="0.25">
      <c r="A14" s="12" t="s">
        <v>33</v>
      </c>
      <c r="B14" s="17">
        <v>34263.300000000003</v>
      </c>
      <c r="C14" s="17">
        <v>24958.7</v>
      </c>
      <c r="D14" s="9">
        <f t="shared" si="0"/>
        <v>-0.27156170012812542</v>
      </c>
      <c r="E14" s="17">
        <v>26241.3</v>
      </c>
      <c r="F14" s="10">
        <f t="shared" si="1"/>
        <v>5.1388894453637368E-2</v>
      </c>
      <c r="G14" s="17">
        <v>26730.9</v>
      </c>
      <c r="H14" s="10">
        <f t="shared" si="2"/>
        <v>1.865761223719864E-2</v>
      </c>
      <c r="I14" s="17">
        <v>27672.5</v>
      </c>
      <c r="J14" s="10">
        <f t="shared" si="3"/>
        <v>3.522515141652538E-2</v>
      </c>
      <c r="K14" s="17">
        <v>28570</v>
      </c>
      <c r="L14" s="10">
        <f t="shared" si="4"/>
        <v>3.2432920769717155E-2</v>
      </c>
      <c r="M14" s="17">
        <v>29322.5</v>
      </c>
      <c r="N14" s="10">
        <f t="shared" si="5"/>
        <v>2.6338816940846943E-2</v>
      </c>
      <c r="O14" s="17">
        <v>26888.9</v>
      </c>
      <c r="P14" s="10">
        <f t="shared" si="6"/>
        <v>-8.2994287663057276E-2</v>
      </c>
      <c r="Q14" s="17">
        <v>27162.7</v>
      </c>
      <c r="R14" s="10">
        <f t="shared" si="7"/>
        <v>1.0182640420396405E-2</v>
      </c>
      <c r="S14" s="17">
        <v>28040.1</v>
      </c>
      <c r="T14" s="10">
        <f t="shared" si="8"/>
        <v>3.2301648952423712E-2</v>
      </c>
      <c r="U14" s="17">
        <v>27480.9</v>
      </c>
      <c r="V14" s="10">
        <f t="shared" si="9"/>
        <v>-1.9942867536135611E-2</v>
      </c>
      <c r="W14" s="17">
        <v>28717.3</v>
      </c>
      <c r="X14" s="10">
        <f t="shared" si="10"/>
        <v>4.4991248467117106E-2</v>
      </c>
      <c r="Y14" s="25">
        <f>('2016'!B10-'2015'!B10)/('2015'!B10/100)</f>
        <v>7.4342146778569989</v>
      </c>
      <c r="Z14">
        <f t="shared" si="11"/>
        <v>28004.091666666671</v>
      </c>
    </row>
    <row r="15" spans="1:26" ht="23.25" x14ac:dyDescent="0.25">
      <c r="A15" s="12" t="s">
        <v>32</v>
      </c>
      <c r="B15" s="21">
        <v>26435.200000000001</v>
      </c>
      <c r="C15" s="21">
        <v>21747.9</v>
      </c>
      <c r="D15" s="9">
        <f t="shared" si="0"/>
        <v>-0.17731282532381065</v>
      </c>
      <c r="E15" s="21">
        <v>21539</v>
      </c>
      <c r="F15" s="10">
        <f t="shared" si="1"/>
        <v>-9.6055251311621959E-3</v>
      </c>
      <c r="G15" s="21">
        <v>22887</v>
      </c>
      <c r="H15" s="10">
        <f t="shared" si="2"/>
        <v>6.2584149681972345E-2</v>
      </c>
      <c r="I15" s="21">
        <v>22761.4</v>
      </c>
      <c r="J15" s="10">
        <f t="shared" si="3"/>
        <v>-5.4878315200768135E-3</v>
      </c>
      <c r="K15" s="21">
        <v>23712.9</v>
      </c>
      <c r="L15" s="10">
        <f t="shared" si="4"/>
        <v>4.1803228272426107E-2</v>
      </c>
      <c r="M15" s="21">
        <v>25211</v>
      </c>
      <c r="N15" s="10">
        <f t="shared" si="5"/>
        <v>6.3176583209982651E-2</v>
      </c>
      <c r="O15" s="21">
        <v>23387.4</v>
      </c>
      <c r="P15" s="10">
        <f t="shared" si="6"/>
        <v>-7.2333505215977145E-2</v>
      </c>
      <c r="Q15" s="21">
        <v>23326.1</v>
      </c>
      <c r="R15" s="10">
        <f t="shared" si="7"/>
        <v>-2.6210694647545996E-3</v>
      </c>
      <c r="S15" s="21">
        <v>23129.7</v>
      </c>
      <c r="T15" s="10">
        <f t="shared" si="8"/>
        <v>-8.4197529805667415E-3</v>
      </c>
      <c r="U15" s="21">
        <v>23542.1</v>
      </c>
      <c r="V15" s="10">
        <f t="shared" si="9"/>
        <v>1.7829889708902202E-2</v>
      </c>
      <c r="W15" s="21">
        <v>23671.200000000001</v>
      </c>
      <c r="X15" s="10">
        <f t="shared" si="10"/>
        <v>5.4837928646978007E-3</v>
      </c>
      <c r="Y15" s="25">
        <f>('2016'!B9-'2015'!B9)/('2015'!B9/100)</f>
        <v>8.7543511386353074</v>
      </c>
      <c r="Z15">
        <f t="shared" si="11"/>
        <v>23445.908333333336</v>
      </c>
    </row>
  </sheetData>
  <sortState ref="A2:Z15">
    <sortCondition descending="1" ref="A2"/>
  </sortState>
  <conditionalFormatting sqref="D1 F1 H1 J1 L1 N1 P1 R1 X1 V1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 F2:F15 H2:H15 J2:J15 L2:L15 N2:N15 P2:P15 R2:R15 X2:X15 V2:V15 T2:T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Z5" sqref="Z5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39</v>
      </c>
      <c r="Z1" s="7" t="s">
        <v>24</v>
      </c>
    </row>
    <row r="2" spans="1:26" ht="34.5" x14ac:dyDescent="0.25">
      <c r="A2" s="12" t="s">
        <v>30</v>
      </c>
      <c r="B2" s="21">
        <v>28962.1</v>
      </c>
      <c r="C2" s="11">
        <v>21788.904955891805</v>
      </c>
      <c r="D2" s="9">
        <f t="shared" ref="D2:D15" si="0">C2/B2-1</f>
        <v>-0.24767523916111722</v>
      </c>
      <c r="E2" s="11">
        <v>21982.763675586695</v>
      </c>
      <c r="F2" s="10">
        <f t="shared" ref="F2:F15" si="1">E2/C2-1</f>
        <v>8.8971299882818489E-3</v>
      </c>
      <c r="G2" s="11">
        <v>23505.918554364827</v>
      </c>
      <c r="H2" s="10">
        <f t="shared" ref="H2:H15" si="2">G2/E2-1</f>
        <v>6.9288598160644144E-2</v>
      </c>
      <c r="I2" s="11">
        <v>23592.146132202</v>
      </c>
      <c r="J2" s="10">
        <f t="shared" ref="J2:J15" si="3">I2/G2-1</f>
        <v>3.6683347488737361E-3</v>
      </c>
      <c r="K2" s="11">
        <v>24743.448635262757</v>
      </c>
      <c r="L2" s="10">
        <f t="shared" ref="L2:L15" si="4">K2/I2-1</f>
        <v>4.880024464960786E-2</v>
      </c>
      <c r="M2" s="11">
        <v>26973.569511765254</v>
      </c>
      <c r="N2" s="10">
        <f t="shared" ref="N2:N15" si="5">M2/K2-1</f>
        <v>9.0129751490027665E-2</v>
      </c>
      <c r="O2" s="11">
        <v>23305.306856408653</v>
      </c>
      <c r="P2" s="10">
        <f t="shared" ref="P2:P15" si="6">O2/M2-1</f>
        <v>-0.13599470599382812</v>
      </c>
      <c r="Q2" s="11">
        <v>23784.788541061429</v>
      </c>
      <c r="R2" s="10">
        <f t="shared" ref="R2:R15" si="7">Q2/O2-1</f>
        <v>2.0573927114841739E-2</v>
      </c>
      <c r="S2" s="11">
        <v>24273.478530610799</v>
      </c>
      <c r="T2" s="10">
        <f t="shared" ref="T2:T15" si="8">S2/Q2-1</f>
        <v>2.0546324753138334E-2</v>
      </c>
      <c r="U2" s="11">
        <v>24674.635344501734</v>
      </c>
      <c r="V2" s="10">
        <f t="shared" ref="V2:V15" si="9">U2/S2-1</f>
        <v>1.6526548240090255E-2</v>
      </c>
      <c r="W2" s="11">
        <v>25050.147107320732</v>
      </c>
      <c r="X2" s="10">
        <f t="shared" ref="X2:X15" si="10">W2/U2-1</f>
        <v>1.521853342820223E-2</v>
      </c>
      <c r="Y2" s="25">
        <f>('2017'!B7-'2016'!B7)/('2016'!B7/100)</f>
        <v>8.3320100823343743</v>
      </c>
      <c r="Z2">
        <f t="shared" ref="Z2:Z15" si="11">(B2+C2+E2+G2+I2+K2+M2+O2+Q2+S2+U2+W2)/12</f>
        <v>24386.433987081389</v>
      </c>
    </row>
    <row r="3" spans="1:26" ht="23.25" x14ac:dyDescent="0.25">
      <c r="A3" s="12" t="s">
        <v>38</v>
      </c>
      <c r="B3" s="21">
        <v>30415.1</v>
      </c>
      <c r="C3" s="11">
        <v>24134.198968692745</v>
      </c>
      <c r="D3" s="9">
        <f t="shared" si="0"/>
        <v>-0.2065060128458317</v>
      </c>
      <c r="E3" s="11">
        <v>24069.207767762957</v>
      </c>
      <c r="F3" s="10">
        <f t="shared" si="1"/>
        <v>-2.6929089717911969E-3</v>
      </c>
      <c r="G3" s="11">
        <v>25406.307337957867</v>
      </c>
      <c r="H3" s="10">
        <f t="shared" si="2"/>
        <v>5.555228834684578E-2</v>
      </c>
      <c r="I3" s="11">
        <v>25353.136915828356</v>
      </c>
      <c r="J3" s="10">
        <f t="shared" si="3"/>
        <v>-2.0928040199715836E-3</v>
      </c>
      <c r="K3" s="11">
        <v>26254.790438381904</v>
      </c>
      <c r="L3" s="10">
        <f t="shared" si="4"/>
        <v>3.5563785481339538E-2</v>
      </c>
      <c r="M3" s="11">
        <v>26809.122112964382</v>
      </c>
      <c r="N3" s="10">
        <f t="shared" si="5"/>
        <v>2.1113544055263223E-2</v>
      </c>
      <c r="O3" s="11">
        <v>25972.144556192452</v>
      </c>
      <c r="P3" s="10">
        <f t="shared" si="6"/>
        <v>-3.1219879309930199E-2</v>
      </c>
      <c r="Q3" s="11">
        <v>25146.644247743821</v>
      </c>
      <c r="R3" s="10">
        <f t="shared" si="7"/>
        <v>-3.1784064140818469E-2</v>
      </c>
      <c r="S3" s="11">
        <v>25692.930020757485</v>
      </c>
      <c r="T3" s="10">
        <f t="shared" si="8"/>
        <v>2.1724002917911323E-2</v>
      </c>
      <c r="U3" s="11">
        <v>26010.100026340213</v>
      </c>
      <c r="V3" s="10">
        <f t="shared" si="9"/>
        <v>1.2344641320646721E-2</v>
      </c>
      <c r="W3" s="11">
        <v>25871.967837703218</v>
      </c>
      <c r="X3" s="10">
        <f t="shared" si="10"/>
        <v>-5.3107134727321537E-3</v>
      </c>
      <c r="Y3" s="25">
        <f>('2017'!B15-'2016'!B15)/('2016'!B15/100)</f>
        <v>7.8232211821971767</v>
      </c>
      <c r="Z3">
        <f t="shared" si="11"/>
        <v>25927.970852527116</v>
      </c>
    </row>
    <row r="4" spans="1:26" ht="45.75" x14ac:dyDescent="0.25">
      <c r="A4" s="12" t="s">
        <v>29</v>
      </c>
      <c r="B4" s="17">
        <v>32191.599999999999</v>
      </c>
      <c r="C4" s="8">
        <v>25693.643842935868</v>
      </c>
      <c r="D4" s="9">
        <f t="shared" si="0"/>
        <v>-0.20185253783794943</v>
      </c>
      <c r="E4" s="8">
        <v>26492.645085702221</v>
      </c>
      <c r="F4" s="10">
        <f t="shared" si="1"/>
        <v>3.1097233527895618E-2</v>
      </c>
      <c r="G4" s="8">
        <v>27215.548942133017</v>
      </c>
      <c r="H4" s="10">
        <f t="shared" si="2"/>
        <v>2.7286964140131875E-2</v>
      </c>
      <c r="I4" s="8">
        <v>28218.435384433909</v>
      </c>
      <c r="J4" s="10">
        <f t="shared" si="3"/>
        <v>3.6849759835205775E-2</v>
      </c>
      <c r="K4" s="8">
        <v>30133.612635619738</v>
      </c>
      <c r="L4" s="10">
        <f t="shared" si="4"/>
        <v>6.7869717973176424E-2</v>
      </c>
      <c r="M4" s="8">
        <v>30702.749766561905</v>
      </c>
      <c r="N4" s="10">
        <f t="shared" si="5"/>
        <v>1.888711910597185E-2</v>
      </c>
      <c r="O4" s="8">
        <v>28049.388971898625</v>
      </c>
      <c r="P4" s="10">
        <f t="shared" si="6"/>
        <v>-8.6420949746756293E-2</v>
      </c>
      <c r="Q4" s="8">
        <v>28203.108297075709</v>
      </c>
      <c r="R4" s="10">
        <f t="shared" si="7"/>
        <v>5.4803092263824293E-3</v>
      </c>
      <c r="S4" s="8">
        <v>29404.923263941906</v>
      </c>
      <c r="T4" s="10">
        <f t="shared" si="8"/>
        <v>4.2612855086997969E-2</v>
      </c>
      <c r="U4" s="8">
        <v>29324.573275319806</v>
      </c>
      <c r="V4" s="10">
        <f t="shared" si="9"/>
        <v>-2.7325352255086477E-3</v>
      </c>
      <c r="W4" s="8">
        <v>30004.784343011805</v>
      </c>
      <c r="X4" s="10">
        <f t="shared" si="10"/>
        <v>2.3195940868625753E-2</v>
      </c>
      <c r="Y4" s="25">
        <f>('2017'!B6-'2016'!B6)/('2016'!B6/100)</f>
        <v>5.2416051816099962</v>
      </c>
      <c r="Z4">
        <f t="shared" si="11"/>
        <v>28802.917817386206</v>
      </c>
    </row>
    <row r="5" spans="1:26" ht="23.25" x14ac:dyDescent="0.25">
      <c r="A5" s="12" t="s">
        <v>37</v>
      </c>
      <c r="B5" s="17">
        <v>31196.5</v>
      </c>
      <c r="C5" s="8">
        <v>22609.567371616009</v>
      </c>
      <c r="D5" s="9">
        <f t="shared" si="0"/>
        <v>-0.27525307737675675</v>
      </c>
      <c r="E5" s="8">
        <v>23132.707621321999</v>
      </c>
      <c r="F5" s="10">
        <f t="shared" si="1"/>
        <v>2.3138003532201079E-2</v>
      </c>
      <c r="G5" s="8">
        <v>23960.069090342618</v>
      </c>
      <c r="H5" s="10">
        <f t="shared" si="2"/>
        <v>3.5765872398699328E-2</v>
      </c>
      <c r="I5" s="8">
        <v>24026.931455295919</v>
      </c>
      <c r="J5" s="10">
        <f t="shared" si="3"/>
        <v>2.7905747976431083E-3</v>
      </c>
      <c r="K5" s="8">
        <v>25069.776674149522</v>
      </c>
      <c r="L5" s="10">
        <f t="shared" si="4"/>
        <v>4.340317950271344E-2</v>
      </c>
      <c r="M5" s="8">
        <v>25545.932688653756</v>
      </c>
      <c r="N5" s="10">
        <f t="shared" si="5"/>
        <v>1.8993229205556572E-2</v>
      </c>
      <c r="O5" s="8">
        <v>23921.195297584756</v>
      </c>
      <c r="P5" s="10">
        <f t="shared" si="6"/>
        <v>-6.3600629144013543E-2</v>
      </c>
      <c r="Q5" s="8">
        <v>23979.717674587384</v>
      </c>
      <c r="R5" s="10">
        <f t="shared" si="7"/>
        <v>2.4464654159039867E-3</v>
      </c>
      <c r="S5" s="8">
        <v>24183.366626290535</v>
      </c>
      <c r="T5" s="10">
        <f t="shared" si="8"/>
        <v>8.4925500152559508E-3</v>
      </c>
      <c r="U5" s="8">
        <v>24258.522525177061</v>
      </c>
      <c r="V5" s="10">
        <f t="shared" si="9"/>
        <v>3.1077517058697435E-3</v>
      </c>
      <c r="W5" s="8">
        <v>24477.784806033556</v>
      </c>
      <c r="X5" s="10">
        <f t="shared" si="10"/>
        <v>9.0385669872898866E-3</v>
      </c>
      <c r="Y5" s="25">
        <f>('2017'!B14-'2016'!B14)/('2016'!B14/100)</f>
        <v>15.413043751612751</v>
      </c>
      <c r="Z5">
        <f t="shared" si="11"/>
        <v>24696.839319254428</v>
      </c>
    </row>
    <row r="6" spans="1:26" ht="23.25" x14ac:dyDescent="0.25">
      <c r="A6" s="12" t="s">
        <v>36</v>
      </c>
      <c r="B6" s="21">
        <v>34700.6</v>
      </c>
      <c r="C6" s="11">
        <v>27594.036794305037</v>
      </c>
      <c r="D6" s="9">
        <f t="shared" si="0"/>
        <v>-0.20479655123239837</v>
      </c>
      <c r="E6" s="11">
        <v>27257.311190380704</v>
      </c>
      <c r="F6" s="10">
        <f t="shared" si="1"/>
        <v>-1.220283956401147E-2</v>
      </c>
      <c r="G6" s="11">
        <v>29212.034689923239</v>
      </c>
      <c r="H6" s="10">
        <f t="shared" si="2"/>
        <v>7.1713731625604016E-2</v>
      </c>
      <c r="I6" s="11">
        <v>30214.952135959447</v>
      </c>
      <c r="J6" s="10">
        <f t="shared" si="3"/>
        <v>3.4332337910791599E-2</v>
      </c>
      <c r="K6" s="11">
        <v>32259.986146209067</v>
      </c>
      <c r="L6" s="10">
        <f t="shared" si="4"/>
        <v>6.7682847917398536E-2</v>
      </c>
      <c r="M6" s="11">
        <v>32021.045047003587</v>
      </c>
      <c r="N6" s="10">
        <f t="shared" si="5"/>
        <v>-7.4067328523499398E-3</v>
      </c>
      <c r="O6" s="11">
        <v>29877.113143639941</v>
      </c>
      <c r="P6" s="10">
        <f t="shared" si="6"/>
        <v>-6.6953839270909921E-2</v>
      </c>
      <c r="Q6" s="11">
        <v>29065.31894849813</v>
      </c>
      <c r="R6" s="10">
        <f t="shared" si="7"/>
        <v>-2.7171105562942222E-2</v>
      </c>
      <c r="S6" s="11">
        <v>29566.701110124675</v>
      </c>
      <c r="T6" s="10">
        <f t="shared" si="8"/>
        <v>1.7250186124396549E-2</v>
      </c>
      <c r="U6" s="11">
        <v>30042.210103821209</v>
      </c>
      <c r="V6" s="10">
        <f t="shared" si="9"/>
        <v>1.6082585335626121E-2</v>
      </c>
      <c r="W6" s="11">
        <v>30241.591190468571</v>
      </c>
      <c r="X6" s="10">
        <f t="shared" si="10"/>
        <v>6.6366983640129273E-3</v>
      </c>
      <c r="Y6" s="25">
        <f>('2017'!B13-'2016'!B13)/('2016'!B13/100)</f>
        <v>4.6211722315439792</v>
      </c>
      <c r="Z6">
        <f t="shared" si="11"/>
        <v>30171.075041694461</v>
      </c>
    </row>
    <row r="7" spans="1:26" ht="34.5" x14ac:dyDescent="0.25">
      <c r="A7" s="12" t="s">
        <v>28</v>
      </c>
      <c r="B7" s="21">
        <v>38623.599999999999</v>
      </c>
      <c r="C7" s="11">
        <v>29299.802124876034</v>
      </c>
      <c r="D7" s="9">
        <f t="shared" si="0"/>
        <v>-0.24140157507648086</v>
      </c>
      <c r="E7" s="11">
        <v>29644.543796955753</v>
      </c>
      <c r="F7" s="10">
        <f t="shared" si="1"/>
        <v>1.1766006835487453E-2</v>
      </c>
      <c r="G7" s="11">
        <v>31543.047746344651</v>
      </c>
      <c r="H7" s="10">
        <f t="shared" si="2"/>
        <v>6.4042272412498935E-2</v>
      </c>
      <c r="I7" s="11">
        <v>31874.172965733174</v>
      </c>
      <c r="J7" s="10">
        <f t="shared" si="3"/>
        <v>1.0497565804397979E-2</v>
      </c>
      <c r="K7" s="11">
        <v>33376.791848331741</v>
      </c>
      <c r="L7" s="10">
        <f t="shared" si="4"/>
        <v>4.7142207711992512E-2</v>
      </c>
      <c r="M7" s="11">
        <v>33433.451141791084</v>
      </c>
      <c r="N7" s="10">
        <f t="shared" si="5"/>
        <v>1.6975655933861855E-3</v>
      </c>
      <c r="O7" s="11">
        <v>30848.648853483723</v>
      </c>
      <c r="P7" s="10">
        <f t="shared" si="6"/>
        <v>-7.7311859830001661E-2</v>
      </c>
      <c r="Q7" s="11">
        <v>31448.459784798903</v>
      </c>
      <c r="R7" s="10">
        <f t="shared" si="7"/>
        <v>1.9443669450937451E-2</v>
      </c>
      <c r="S7" s="11">
        <v>31486.095972331252</v>
      </c>
      <c r="T7" s="10">
        <f t="shared" si="8"/>
        <v>1.1967577359874859E-3</v>
      </c>
      <c r="U7" s="11">
        <v>32277.253793834599</v>
      </c>
      <c r="V7" s="10">
        <f t="shared" si="9"/>
        <v>2.5127212411427235E-2</v>
      </c>
      <c r="W7" s="11">
        <v>32358.425483857423</v>
      </c>
      <c r="X7" s="10">
        <f t="shared" si="10"/>
        <v>2.5148264019390076E-3</v>
      </c>
      <c r="Y7" s="25">
        <f>('2017'!B5-'2016'!B5)/('2016'!B5/100)</f>
        <v>0.66098143456498171</v>
      </c>
      <c r="Z7">
        <f t="shared" si="11"/>
        <v>32184.524459361524</v>
      </c>
    </row>
    <row r="8" spans="1:26" ht="34.5" x14ac:dyDescent="0.25">
      <c r="A8" s="12" t="s">
        <v>27</v>
      </c>
      <c r="B8" s="17">
        <v>28381.1</v>
      </c>
      <c r="C8" s="8">
        <v>21980.950255430365</v>
      </c>
      <c r="D8" s="9">
        <f t="shared" si="0"/>
        <v>-0.22550745899805269</v>
      </c>
      <c r="E8" s="8">
        <v>22086.695331374496</v>
      </c>
      <c r="F8" s="10">
        <f t="shared" si="1"/>
        <v>4.8107599860478523E-3</v>
      </c>
      <c r="G8" s="8">
        <v>24134.415045160375</v>
      </c>
      <c r="H8" s="10">
        <f t="shared" si="2"/>
        <v>9.2712815704804052E-2</v>
      </c>
      <c r="I8" s="8">
        <v>23604.240860988342</v>
      </c>
      <c r="J8" s="10">
        <f t="shared" si="3"/>
        <v>-2.1967558906232809E-2</v>
      </c>
      <c r="K8" s="8">
        <v>24726.518144210622</v>
      </c>
      <c r="L8" s="10">
        <f t="shared" si="4"/>
        <v>4.7545578348893835E-2</v>
      </c>
      <c r="M8" s="8">
        <v>26208.365628833082</v>
      </c>
      <c r="N8" s="10">
        <f t="shared" si="5"/>
        <v>5.9929484449852355E-2</v>
      </c>
      <c r="O8" s="8">
        <v>24666.573233723608</v>
      </c>
      <c r="P8" s="10">
        <f t="shared" si="6"/>
        <v>-5.8828254189695617E-2</v>
      </c>
      <c r="Q8" s="8">
        <v>24863.740230533585</v>
      </c>
      <c r="R8" s="10">
        <f t="shared" si="7"/>
        <v>7.9932869045795663E-3</v>
      </c>
      <c r="S8" s="8">
        <v>25358.057228093869</v>
      </c>
      <c r="T8" s="10">
        <f t="shared" si="8"/>
        <v>1.9881039335877704E-2</v>
      </c>
      <c r="U8" s="8">
        <v>25150.451634065779</v>
      </c>
      <c r="V8" s="10">
        <f t="shared" si="9"/>
        <v>-8.1869676434866978E-3</v>
      </c>
      <c r="W8" s="8">
        <v>25281.880472160276</v>
      </c>
      <c r="X8" s="10">
        <f t="shared" si="10"/>
        <v>5.2257048901849235E-3</v>
      </c>
      <c r="Y8" s="25">
        <f>('2017'!B4-'2016'!B4)/('2016'!B4/100)</f>
        <v>12.782910893552584</v>
      </c>
      <c r="Z8">
        <f t="shared" si="11"/>
        <v>24703.582338714536</v>
      </c>
    </row>
    <row r="9" spans="1:26" ht="34.5" x14ac:dyDescent="0.25">
      <c r="A9" s="12" t="s">
        <v>26</v>
      </c>
      <c r="B9" s="21">
        <v>31118.1</v>
      </c>
      <c r="C9" s="11">
        <v>20993.580640173961</v>
      </c>
      <c r="D9" s="9">
        <f t="shared" si="0"/>
        <v>-0.32535789009695448</v>
      </c>
      <c r="E9" s="11">
        <v>22814.924287596645</v>
      </c>
      <c r="F9" s="10">
        <f t="shared" si="1"/>
        <v>8.6757170138823447E-2</v>
      </c>
      <c r="G9" s="11">
        <v>26816.371756981072</v>
      </c>
      <c r="H9" s="10">
        <f t="shared" si="2"/>
        <v>0.17538727803536114</v>
      </c>
      <c r="I9" s="11">
        <v>23616.833877380988</v>
      </c>
      <c r="J9" s="10">
        <f t="shared" si="3"/>
        <v>-0.11931285516904999</v>
      </c>
      <c r="K9" s="11">
        <v>28831.50027179551</v>
      </c>
      <c r="L9" s="10">
        <f t="shared" si="4"/>
        <v>0.22080294172746284</v>
      </c>
      <c r="M9" s="11">
        <v>27014.335653157093</v>
      </c>
      <c r="N9" s="10">
        <f t="shared" si="5"/>
        <v>-6.3027057264032238E-2</v>
      </c>
      <c r="O9" s="11">
        <v>24657.247610312228</v>
      </c>
      <c r="P9" s="10">
        <f t="shared" si="6"/>
        <v>-8.7253230029715634E-2</v>
      </c>
      <c r="Q9" s="11">
        <v>24736.645483346212</v>
      </c>
      <c r="R9" s="10">
        <f t="shared" si="7"/>
        <v>3.2200622830578229E-3</v>
      </c>
      <c r="S9" s="11">
        <v>25234.811841883373</v>
      </c>
      <c r="T9" s="10">
        <f t="shared" si="8"/>
        <v>2.0138800100140797E-2</v>
      </c>
      <c r="U9" s="11">
        <v>24755.588293724722</v>
      </c>
      <c r="V9" s="10">
        <f t="shared" si="9"/>
        <v>-1.8990573464996552E-2</v>
      </c>
      <c r="W9" s="11">
        <v>27401.333116454512</v>
      </c>
      <c r="X9" s="10">
        <f t="shared" si="10"/>
        <v>0.10687464952713155</v>
      </c>
      <c r="Y9" s="25">
        <f>('2017'!B3-'2016'!B3)/('2016'!B3/100)</f>
        <v>10.050559268063203</v>
      </c>
      <c r="Z9">
        <f t="shared" si="11"/>
        <v>25665.93940273386</v>
      </c>
    </row>
    <row r="10" spans="1:26" ht="45.75" x14ac:dyDescent="0.25">
      <c r="A10" s="12" t="s">
        <v>25</v>
      </c>
      <c r="B10" s="17">
        <v>34050.199999999997</v>
      </c>
      <c r="C10" s="8">
        <v>26899.834969317042</v>
      </c>
      <c r="D10" s="9">
        <f t="shared" si="0"/>
        <v>-0.2099948026937567</v>
      </c>
      <c r="E10" s="8">
        <v>26915.843767486353</v>
      </c>
      <c r="F10" s="10">
        <f t="shared" si="1"/>
        <v>5.9512625960600474E-4</v>
      </c>
      <c r="G10" s="8">
        <v>28093.09359999789</v>
      </c>
      <c r="H10" s="10">
        <f t="shared" si="2"/>
        <v>4.3738173050834384E-2</v>
      </c>
      <c r="I10" s="8">
        <v>29140.309350232736</v>
      </c>
      <c r="J10" s="10">
        <f t="shared" si="3"/>
        <v>3.7276626246492306E-2</v>
      </c>
      <c r="K10" s="8">
        <v>31982.674714937031</v>
      </c>
      <c r="L10" s="10">
        <f t="shared" si="4"/>
        <v>9.7540672288078945E-2</v>
      </c>
      <c r="M10" s="8">
        <v>30743.167811017469</v>
      </c>
      <c r="N10" s="10">
        <f t="shared" si="5"/>
        <v>-3.8755573602500148E-2</v>
      </c>
      <c r="O10" s="8">
        <v>29431.152048907745</v>
      </c>
      <c r="P10" s="10">
        <f t="shared" si="6"/>
        <v>-4.267666136992998E-2</v>
      </c>
      <c r="Q10" s="8">
        <v>30186.961374769799</v>
      </c>
      <c r="R10" s="10">
        <f t="shared" si="7"/>
        <v>2.5680589213975535E-2</v>
      </c>
      <c r="S10" s="8">
        <v>29866.455889692323</v>
      </c>
      <c r="T10" s="10">
        <f t="shared" si="8"/>
        <v>-1.0617348367674806E-2</v>
      </c>
      <c r="U10" s="8">
        <v>30035.351565619785</v>
      </c>
      <c r="V10" s="10">
        <f t="shared" si="9"/>
        <v>5.655029058394323E-3</v>
      </c>
      <c r="W10" s="8">
        <v>30619.533672765483</v>
      </c>
      <c r="X10" s="10">
        <f t="shared" si="10"/>
        <v>1.9449817521509871E-2</v>
      </c>
      <c r="Y10" s="25">
        <f>('2017'!B2-'2016'!B2)/('2016'!B2/100)</f>
        <v>7.1625178409796648</v>
      </c>
      <c r="Z10">
        <f t="shared" si="11"/>
        <v>29830.381563728635</v>
      </c>
    </row>
    <row r="11" spans="1:26" ht="23.25" x14ac:dyDescent="0.25">
      <c r="A11" s="12" t="s">
        <v>31</v>
      </c>
      <c r="B11" s="17">
        <v>40244.400000000001</v>
      </c>
      <c r="C11" s="8">
        <v>29522.217583980364</v>
      </c>
      <c r="D11" s="9">
        <f t="shared" si="0"/>
        <v>-0.26642669330440105</v>
      </c>
      <c r="E11" s="8">
        <v>29841.135946210048</v>
      </c>
      <c r="F11" s="10">
        <f t="shared" si="1"/>
        <v>1.0802656044468062E-2</v>
      </c>
      <c r="G11" s="8">
        <v>31884.269675231517</v>
      </c>
      <c r="H11" s="10">
        <f t="shared" si="2"/>
        <v>6.8467022592715754E-2</v>
      </c>
      <c r="I11" s="8">
        <v>32565.10165922673</v>
      </c>
      <c r="J11" s="10">
        <f t="shared" si="3"/>
        <v>2.1353224989314912E-2</v>
      </c>
      <c r="K11" s="8">
        <v>32767.432414290754</v>
      </c>
      <c r="L11" s="10">
        <f t="shared" si="4"/>
        <v>6.2131160277429931E-3</v>
      </c>
      <c r="M11" s="8">
        <v>33877.330655630627</v>
      </c>
      <c r="N11" s="10">
        <f t="shared" si="5"/>
        <v>3.3871992999238376E-2</v>
      </c>
      <c r="O11" s="8">
        <v>31185.103266787886</v>
      </c>
      <c r="P11" s="10">
        <f t="shared" si="6"/>
        <v>-7.9469879613884964E-2</v>
      </c>
      <c r="Q11" s="8">
        <v>31026.640395313436</v>
      </c>
      <c r="R11" s="10">
        <f t="shared" si="7"/>
        <v>-5.0813643334384206E-3</v>
      </c>
      <c r="S11" s="8">
        <v>31420.183892129357</v>
      </c>
      <c r="T11" s="10">
        <f t="shared" si="8"/>
        <v>1.2684051247629391E-2</v>
      </c>
      <c r="U11" s="8">
        <v>31347.486668967227</v>
      </c>
      <c r="V11" s="10">
        <f t="shared" si="9"/>
        <v>-2.3137109385390486E-3</v>
      </c>
      <c r="W11" s="8">
        <v>31982.707878488294</v>
      </c>
      <c r="X11" s="10">
        <f t="shared" si="10"/>
        <v>2.0263864093127193E-2</v>
      </c>
      <c r="Y11" s="25">
        <f>('2017'!B8-'2016'!B8)/('2016'!B8/100)</f>
        <v>8.6220677460682449</v>
      </c>
      <c r="Z11">
        <f t="shared" si="11"/>
        <v>32305.33416968802</v>
      </c>
    </row>
    <row r="12" spans="1:26" ht="23.25" x14ac:dyDescent="0.25">
      <c r="A12" s="12" t="s">
        <v>35</v>
      </c>
      <c r="B12" s="17">
        <v>31318.7</v>
      </c>
      <c r="C12" s="8">
        <v>23548.865789558309</v>
      </c>
      <c r="D12" s="9">
        <f t="shared" si="0"/>
        <v>-0.248089295227506</v>
      </c>
      <c r="E12" s="8">
        <v>23871.580564607484</v>
      </c>
      <c r="F12" s="10">
        <f t="shared" si="1"/>
        <v>1.3704047487173243E-2</v>
      </c>
      <c r="G12" s="8">
        <v>25875.160959412315</v>
      </c>
      <c r="H12" s="10">
        <f t="shared" si="2"/>
        <v>8.393161857809206E-2</v>
      </c>
      <c r="I12" s="8">
        <v>25469.576806527693</v>
      </c>
      <c r="J12" s="10">
        <f t="shared" si="3"/>
        <v>-1.5674652363354191E-2</v>
      </c>
      <c r="K12" s="8">
        <v>27046.929158461433</v>
      </c>
      <c r="L12" s="10">
        <f t="shared" si="4"/>
        <v>6.1930842585868007E-2</v>
      </c>
      <c r="M12" s="8">
        <v>27319.904634593742</v>
      </c>
      <c r="N12" s="10">
        <f t="shared" si="5"/>
        <v>1.0092660594961167E-2</v>
      </c>
      <c r="O12" s="8">
        <v>27153.642483027092</v>
      </c>
      <c r="P12" s="10">
        <f t="shared" si="6"/>
        <v>-6.0857515350226654E-3</v>
      </c>
      <c r="Q12" s="8">
        <v>27487.271702085389</v>
      </c>
      <c r="R12" s="10">
        <f t="shared" si="7"/>
        <v>1.2286720621987879E-2</v>
      </c>
      <c r="S12" s="8">
        <v>26297.44925076174</v>
      </c>
      <c r="T12" s="10">
        <f t="shared" si="8"/>
        <v>-4.328630590257454E-2</v>
      </c>
      <c r="U12" s="8">
        <v>26380.066803238478</v>
      </c>
      <c r="V12" s="10">
        <f t="shared" si="9"/>
        <v>3.141656503979906E-3</v>
      </c>
      <c r="W12" s="8">
        <v>26463.328032243106</v>
      </c>
      <c r="X12" s="10">
        <f t="shared" si="10"/>
        <v>3.1562175192978437E-3</v>
      </c>
      <c r="Y12" s="25">
        <f>('2017'!B12-'2016'!B12)/('2016'!B12/100)</f>
        <v>2.1994436074729884</v>
      </c>
      <c r="Z12">
        <f t="shared" si="11"/>
        <v>26519.373015376405</v>
      </c>
    </row>
    <row r="13" spans="1:26" ht="34.5" x14ac:dyDescent="0.25">
      <c r="A13" s="12" t="s">
        <v>34</v>
      </c>
      <c r="B13" s="21">
        <v>31470.7</v>
      </c>
      <c r="C13" s="11">
        <v>25319.34450684283</v>
      </c>
      <c r="D13" s="9">
        <f t="shared" si="0"/>
        <v>-0.19546293832540018</v>
      </c>
      <c r="E13" s="11">
        <v>25179.762601221511</v>
      </c>
      <c r="F13" s="10">
        <f t="shared" si="1"/>
        <v>-5.5128562109336698E-3</v>
      </c>
      <c r="G13" s="11">
        <v>26603.543282943359</v>
      </c>
      <c r="H13" s="10">
        <f t="shared" si="2"/>
        <v>5.6544642785979926E-2</v>
      </c>
      <c r="I13" s="11">
        <v>27124.998002560413</v>
      </c>
      <c r="J13" s="10">
        <f t="shared" si="3"/>
        <v>1.960094992126038E-2</v>
      </c>
      <c r="K13" s="11">
        <v>29285.458798034837</v>
      </c>
      <c r="L13" s="10">
        <f t="shared" si="4"/>
        <v>7.9648330122291222E-2</v>
      </c>
      <c r="M13" s="11">
        <v>28203.778870642702</v>
      </c>
      <c r="N13" s="10">
        <f t="shared" si="5"/>
        <v>-3.6935734381075114E-2</v>
      </c>
      <c r="O13" s="11">
        <v>26767.999023546585</v>
      </c>
      <c r="P13" s="10">
        <f t="shared" si="6"/>
        <v>-5.0907357261640529E-2</v>
      </c>
      <c r="Q13" s="11">
        <v>27129.494749659803</v>
      </c>
      <c r="R13" s="10">
        <f t="shared" si="7"/>
        <v>1.3504772089808714E-2</v>
      </c>
      <c r="S13" s="11">
        <v>27225.573516255059</v>
      </c>
      <c r="T13" s="10">
        <f t="shared" si="8"/>
        <v>3.5414875021386738E-3</v>
      </c>
      <c r="U13" s="11">
        <v>26661.494188771241</v>
      </c>
      <c r="V13" s="10">
        <f t="shared" si="9"/>
        <v>-2.0718730760512116E-2</v>
      </c>
      <c r="W13" s="11">
        <v>27383.330535879533</v>
      </c>
      <c r="X13" s="10">
        <f t="shared" si="10"/>
        <v>2.7074114526270732E-2</v>
      </c>
      <c r="Y13" s="25">
        <f>('2017'!B11-'2016'!B11)/('2016'!B11/100)</f>
        <v>4.8407400994129288</v>
      </c>
      <c r="Z13">
        <f t="shared" si="11"/>
        <v>27362.956506363156</v>
      </c>
    </row>
    <row r="14" spans="1:26" ht="34.5" x14ac:dyDescent="0.25">
      <c r="A14" s="12" t="s">
        <v>33</v>
      </c>
      <c r="B14" s="17">
        <v>37261.5</v>
      </c>
      <c r="C14" s="8">
        <v>26727.15210274448</v>
      </c>
      <c r="D14" s="9">
        <f t="shared" si="0"/>
        <v>-0.282714004998605</v>
      </c>
      <c r="E14" s="8">
        <v>28530.014029063972</v>
      </c>
      <c r="F14" s="10">
        <f t="shared" si="1"/>
        <v>6.7454322083734697E-2</v>
      </c>
      <c r="G14" s="8">
        <v>29290.362648745158</v>
      </c>
      <c r="H14" s="10">
        <f t="shared" si="2"/>
        <v>2.6650832309672357E-2</v>
      </c>
      <c r="I14" s="8">
        <v>30300.771056455618</v>
      </c>
      <c r="J14" s="10">
        <f t="shared" si="3"/>
        <v>3.4496275100019957E-2</v>
      </c>
      <c r="K14" s="8">
        <v>30864.958277951737</v>
      </c>
      <c r="L14" s="10">
        <f t="shared" si="4"/>
        <v>1.8619566493702111E-2</v>
      </c>
      <c r="M14" s="8">
        <v>31478.83412353936</v>
      </c>
      <c r="N14" s="10">
        <f t="shared" si="5"/>
        <v>1.9889087166728547E-2</v>
      </c>
      <c r="O14" s="8">
        <v>29063.498750074017</v>
      </c>
      <c r="P14" s="10">
        <f t="shared" si="6"/>
        <v>-7.6728870071436139E-2</v>
      </c>
      <c r="Q14" s="8">
        <v>29199.308047980998</v>
      </c>
      <c r="R14" s="10">
        <f t="shared" si="7"/>
        <v>4.67284751484498E-3</v>
      </c>
      <c r="S14" s="8">
        <v>29303.392197477933</v>
      </c>
      <c r="T14" s="10">
        <f t="shared" si="8"/>
        <v>3.5646101382231787E-3</v>
      </c>
      <c r="U14" s="8">
        <v>29401.898299475077</v>
      </c>
      <c r="V14" s="10">
        <f t="shared" si="9"/>
        <v>3.3615938159412551E-3</v>
      </c>
      <c r="W14" s="8">
        <v>29883.400041551558</v>
      </c>
      <c r="X14" s="10">
        <f t="shared" si="10"/>
        <v>1.6376552873291095E-2</v>
      </c>
      <c r="Y14" s="25">
        <f>('2017'!B10-'2016'!B10)/('2016'!B10/100)</f>
        <v>10.701787578296132</v>
      </c>
      <c r="Z14">
        <f t="shared" si="11"/>
        <v>30108.757464588325</v>
      </c>
    </row>
    <row r="15" spans="1:26" ht="23.25" x14ac:dyDescent="0.25">
      <c r="A15" s="12" t="s">
        <v>32</v>
      </c>
      <c r="B15" s="21">
        <v>28671.1</v>
      </c>
      <c r="C15" s="11">
        <v>22898.161811559759</v>
      </c>
      <c r="D15" s="9">
        <f t="shared" si="0"/>
        <v>-0.2013504256355787</v>
      </c>
      <c r="E15" s="11">
        <v>22581.145636476333</v>
      </c>
      <c r="F15" s="10">
        <f t="shared" si="1"/>
        <v>-1.3844612405672918E-2</v>
      </c>
      <c r="G15" s="11">
        <v>24163.41140587717</v>
      </c>
      <c r="H15" s="10">
        <f t="shared" si="2"/>
        <v>7.007021675839753E-2</v>
      </c>
      <c r="I15" s="11">
        <v>24216.7780569733</v>
      </c>
      <c r="J15" s="10">
        <f t="shared" si="3"/>
        <v>2.2085727135014999E-3</v>
      </c>
      <c r="K15" s="11">
        <v>24899.786439222935</v>
      </c>
      <c r="L15" s="10">
        <f t="shared" si="4"/>
        <v>2.8203932853609226E-2</v>
      </c>
      <c r="M15" s="11">
        <v>26795.406193730953</v>
      </c>
      <c r="N15" s="10">
        <f t="shared" si="5"/>
        <v>7.6129960356687176E-2</v>
      </c>
      <c r="O15" s="11">
        <v>24742.721711136273</v>
      </c>
      <c r="P15" s="10">
        <f t="shared" si="6"/>
        <v>-7.6605835632934882E-2</v>
      </c>
      <c r="Q15" s="11">
        <v>24098.166944212277</v>
      </c>
      <c r="R15" s="10">
        <f t="shared" si="7"/>
        <v>-2.6050277509846231E-2</v>
      </c>
      <c r="S15" s="11">
        <v>24714.772280032728</v>
      </c>
      <c r="T15" s="10">
        <f t="shared" si="8"/>
        <v>2.5587229819094004E-2</v>
      </c>
      <c r="U15" s="11">
        <v>24809.791001801157</v>
      </c>
      <c r="V15" s="10">
        <f t="shared" si="9"/>
        <v>3.8446124727273823E-3</v>
      </c>
      <c r="W15" s="11">
        <v>25040.041895924773</v>
      </c>
      <c r="X15" s="10">
        <f t="shared" si="10"/>
        <v>9.2806462620704799E-3</v>
      </c>
      <c r="Y15" s="25">
        <f>('2017'!B9-'2016'!B9)/('2016'!B9/100)</f>
        <v>1.3136861415151342</v>
      </c>
      <c r="Z15">
        <f t="shared" si="11"/>
        <v>24802.60694807897</v>
      </c>
    </row>
  </sheetData>
  <sortState ref="A2:Z15">
    <sortCondition descending="1" ref="A2"/>
  </sortState>
  <conditionalFormatting sqref="D1 F1 H1 J1 L1 N1 P1 R1 X1 V1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 F2:F15 H2:H15 J2:J15 L2:L15 N2:N15 P2:P15 R2:R15 X2:X15 V2:V15 T2:T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2" sqref="A2:A15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39</v>
      </c>
      <c r="Z1" s="7" t="s">
        <v>24</v>
      </c>
    </row>
    <row r="2" spans="1:26" ht="34.5" x14ac:dyDescent="0.25">
      <c r="A2" s="12" t="s">
        <v>30</v>
      </c>
      <c r="B2" s="11">
        <v>31036.51557962237</v>
      </c>
      <c r="C2" s="11">
        <v>24333.220080745832</v>
      </c>
      <c r="D2" s="9">
        <f t="shared" ref="D2:D15" si="0">C2/B2-1</f>
        <v>-0.21598093000097329</v>
      </c>
      <c r="E2" s="11">
        <v>24507.804887908878</v>
      </c>
      <c r="F2" s="10">
        <f t="shared" ref="F2:F15" si="1">E2/C2-1</f>
        <v>7.1747514954336733E-3</v>
      </c>
      <c r="G2" s="11">
        <v>25913.351359414963</v>
      </c>
      <c r="H2" s="10">
        <f t="shared" ref="H2:H15" si="2">G2/E2-1</f>
        <v>5.7350973615736711E-2</v>
      </c>
      <c r="I2" s="11">
        <v>26019.258932179124</v>
      </c>
      <c r="J2" s="10">
        <f t="shared" ref="J2:J15" si="3">I2/G2-1</f>
        <v>4.0869886451673221E-3</v>
      </c>
      <c r="K2" s="11">
        <v>26911.99498022479</v>
      </c>
      <c r="L2" s="10">
        <f t="shared" ref="L2:L15" si="4">K2/I2-1</f>
        <v>3.4310587029885875E-2</v>
      </c>
      <c r="M2" s="11">
        <v>29063.900135939599</v>
      </c>
      <c r="N2" s="10">
        <f t="shared" ref="N2:N15" si="5">M2/K2-1</f>
        <v>7.9960818857764071E-2</v>
      </c>
      <c r="O2" s="11">
        <v>26178.013636684831</v>
      </c>
      <c r="P2" s="10">
        <f t="shared" ref="P2:P15" si="6">O2/M2-1</f>
        <v>-9.9294536719322202E-2</v>
      </c>
      <c r="Q2" s="11">
        <v>26881.904395736106</v>
      </c>
      <c r="R2" s="10">
        <f t="shared" ref="R2:R15" si="7">Q2/O2-1</f>
        <v>2.6888623744349749E-2</v>
      </c>
      <c r="S2" s="11">
        <v>26666.651620775134</v>
      </c>
      <c r="T2" s="10">
        <f t="shared" ref="T2:T15" si="8">S2/Q2-1</f>
        <v>-8.0073484300879905E-3</v>
      </c>
      <c r="U2" s="11">
        <v>26658.067434800814</v>
      </c>
      <c r="V2" s="10">
        <f t="shared" ref="V2:V15" si="9">U2/S2-1</f>
        <v>-3.2190715566371431E-4</v>
      </c>
      <c r="W2" s="11">
        <v>27028.022015141851</v>
      </c>
      <c r="X2" s="10">
        <f t="shared" ref="X2:X15" si="10">W2/U2-1</f>
        <v>1.3877771944491357E-2</v>
      </c>
      <c r="Y2" s="25">
        <f>('2018'!B7-'2017'!B7)/('2017'!B7/100)</f>
        <v>-23.127552939635851</v>
      </c>
      <c r="Z2">
        <f t="shared" ref="Z2:Z15" si="11">(B2+C2+E2+G2+I2+K2+M2+O2+Q2+S2+U2+W2)/12</f>
        <v>26766.558754931189</v>
      </c>
    </row>
    <row r="3" spans="1:26" ht="23.25" x14ac:dyDescent="0.25">
      <c r="A3" s="12" t="s">
        <v>38</v>
      </c>
      <c r="B3" s="11">
        <v>33471.98765194069</v>
      </c>
      <c r="C3" s="11">
        <v>26714.078204784022</v>
      </c>
      <c r="D3" s="9">
        <f t="shared" si="0"/>
        <v>-0.20189746475258541</v>
      </c>
      <c r="E3" s="11">
        <v>26462.25231954519</v>
      </c>
      <c r="F3" s="10">
        <f t="shared" si="1"/>
        <v>-9.426710639550917E-3</v>
      </c>
      <c r="G3" s="11">
        <v>27399.992453101422</v>
      </c>
      <c r="H3" s="10">
        <f t="shared" si="2"/>
        <v>3.5436897896389929E-2</v>
      </c>
      <c r="I3" s="11">
        <v>27327.183247664558</v>
      </c>
      <c r="J3" s="10">
        <f t="shared" si="3"/>
        <v>-2.6572710033219149E-3</v>
      </c>
      <c r="K3" s="11">
        <v>27757.351090397344</v>
      </c>
      <c r="L3" s="10">
        <f t="shared" si="4"/>
        <v>1.5741389766892544E-2</v>
      </c>
      <c r="M3" s="11">
        <v>28566.348506858136</v>
      </c>
      <c r="N3" s="10">
        <f t="shared" si="5"/>
        <v>2.9145339331052567E-2</v>
      </c>
      <c r="O3" s="11">
        <v>27248.130703529983</v>
      </c>
      <c r="P3" s="10">
        <f t="shared" si="6"/>
        <v>-4.6145827948982587E-2</v>
      </c>
      <c r="Q3" s="11">
        <v>27496.316304425818</v>
      </c>
      <c r="R3" s="10">
        <f t="shared" si="7"/>
        <v>9.108353288384663E-3</v>
      </c>
      <c r="S3" s="11">
        <v>27511.238027334988</v>
      </c>
      <c r="T3" s="10">
        <f t="shared" si="8"/>
        <v>5.4268079927366486E-4</v>
      </c>
      <c r="U3" s="11">
        <v>27983.672845034464</v>
      </c>
      <c r="V3" s="10">
        <f t="shared" si="9"/>
        <v>1.7172430307573538E-2</v>
      </c>
      <c r="W3" s="11">
        <v>27927.042110953658</v>
      </c>
      <c r="X3" s="10">
        <f t="shared" si="10"/>
        <v>-2.0237062659504979E-3</v>
      </c>
      <c r="Y3" s="25">
        <f>('2018'!B15-'2017'!B15)/('2017'!B15/100)</f>
        <v>-18.603019082383287</v>
      </c>
      <c r="Z3">
        <f t="shared" si="11"/>
        <v>27988.799455464188</v>
      </c>
    </row>
    <row r="4" spans="1:26" ht="45.75" x14ac:dyDescent="0.25">
      <c r="A4" s="12" t="s">
        <v>29</v>
      </c>
      <c r="B4" s="8">
        <v>36306.623543208872</v>
      </c>
      <c r="C4" s="8">
        <v>27628.132454580653</v>
      </c>
      <c r="D4" s="9">
        <f t="shared" si="0"/>
        <v>-0.23903327386805495</v>
      </c>
      <c r="E4" s="8">
        <v>29435.135512826273</v>
      </c>
      <c r="F4" s="10">
        <f t="shared" si="1"/>
        <v>6.5404459067808896E-2</v>
      </c>
      <c r="G4" s="8">
        <v>30688.509380722673</v>
      </c>
      <c r="H4" s="10">
        <f t="shared" si="2"/>
        <v>4.2580876427432912E-2</v>
      </c>
      <c r="I4" s="8">
        <v>30836.072941712137</v>
      </c>
      <c r="J4" s="10">
        <f t="shared" si="3"/>
        <v>4.8084303854183386E-3</v>
      </c>
      <c r="K4" s="8">
        <v>33742.021152187481</v>
      </c>
      <c r="L4" s="10">
        <f t="shared" si="4"/>
        <v>9.4238595685264714E-2</v>
      </c>
      <c r="M4" s="8">
        <v>33857.947879269268</v>
      </c>
      <c r="N4" s="10">
        <f t="shared" si="5"/>
        <v>3.4356782173456946E-3</v>
      </c>
      <c r="O4" s="8">
        <v>31147.364826540346</v>
      </c>
      <c r="P4" s="10">
        <f t="shared" si="6"/>
        <v>-8.0057511530064462E-2</v>
      </c>
      <c r="Q4" s="8">
        <v>31038.930123704009</v>
      </c>
      <c r="R4" s="10">
        <f t="shared" si="7"/>
        <v>-3.4813443589918336E-3</v>
      </c>
      <c r="S4" s="8">
        <v>31587.361425541301</v>
      </c>
      <c r="T4" s="10">
        <f t="shared" si="8"/>
        <v>1.7669143222770467E-2</v>
      </c>
      <c r="U4" s="8">
        <v>31037.101365192568</v>
      </c>
      <c r="V4" s="10">
        <f t="shared" si="9"/>
        <v>-1.7420260367293494E-2</v>
      </c>
      <c r="W4" s="8">
        <v>31989.519383983406</v>
      </c>
      <c r="X4" s="10">
        <f t="shared" si="10"/>
        <v>3.0686435810624912E-2</v>
      </c>
      <c r="Y4" s="25">
        <f>('2018'!B6-'2017'!B6)/('2017'!B6/100)</f>
        <v>-17.069068827287492</v>
      </c>
      <c r="Z4">
        <f t="shared" si="11"/>
        <v>31607.893332455747</v>
      </c>
    </row>
    <row r="5" spans="1:26" ht="23.25" x14ac:dyDescent="0.25">
      <c r="A5" s="12" t="s">
        <v>37</v>
      </c>
      <c r="B5" s="8">
        <v>31402.703073234065</v>
      </c>
      <c r="C5" s="8">
        <v>25275.103105461418</v>
      </c>
      <c r="D5" s="9">
        <f t="shared" si="0"/>
        <v>-0.19512969802257163</v>
      </c>
      <c r="E5" s="8">
        <v>25518.390746038975</v>
      </c>
      <c r="F5" s="10">
        <f t="shared" si="1"/>
        <v>9.6255844956369963E-3</v>
      </c>
      <c r="G5" s="8">
        <v>25644.087121088807</v>
      </c>
      <c r="H5" s="10">
        <f t="shared" si="2"/>
        <v>4.9257171543759526E-3</v>
      </c>
      <c r="I5" s="8">
        <v>26364.222529234459</v>
      </c>
      <c r="J5" s="10">
        <f t="shared" si="3"/>
        <v>2.8081927999434875E-2</v>
      </c>
      <c r="K5" s="8">
        <v>27254.367390290314</v>
      </c>
      <c r="L5" s="10">
        <f t="shared" si="4"/>
        <v>3.3763364729181733E-2</v>
      </c>
      <c r="M5" s="8">
        <v>27788.258853038242</v>
      </c>
      <c r="N5" s="10">
        <f t="shared" si="5"/>
        <v>1.9589207670919206E-2</v>
      </c>
      <c r="O5" s="8">
        <v>26209.422188065426</v>
      </c>
      <c r="P5" s="10">
        <f t="shared" si="6"/>
        <v>-5.6816681941920022E-2</v>
      </c>
      <c r="Q5" s="8">
        <v>26075.000024154029</v>
      </c>
      <c r="R5" s="10">
        <f t="shared" si="7"/>
        <v>-5.1287725058130063E-3</v>
      </c>
      <c r="S5" s="8">
        <v>26101.75029226223</v>
      </c>
      <c r="T5" s="10">
        <f t="shared" si="8"/>
        <v>1.025897146056387E-3</v>
      </c>
      <c r="U5" s="8">
        <v>26409.465073208827</v>
      </c>
      <c r="V5" s="10">
        <f t="shared" si="9"/>
        <v>1.1789047765038863E-2</v>
      </c>
      <c r="W5" s="8">
        <v>26554.653958335912</v>
      </c>
      <c r="X5" s="10">
        <f t="shared" si="10"/>
        <v>5.4976079494457597E-3</v>
      </c>
      <c r="Y5" s="25">
        <f>('2018'!B14-'2017'!B14)/('2017'!B14/100)</f>
        <v>-32.611671394694689</v>
      </c>
      <c r="Z5">
        <f t="shared" si="11"/>
        <v>26716.452029534394</v>
      </c>
    </row>
    <row r="6" spans="1:26" ht="23.25" x14ac:dyDescent="0.25">
      <c r="A6" s="12" t="s">
        <v>36</v>
      </c>
      <c r="B6" s="11">
        <v>36519.468447649757</v>
      </c>
      <c r="C6" s="11">
        <v>30285.935242960881</v>
      </c>
      <c r="D6" s="9">
        <f t="shared" si="0"/>
        <v>-0.17069068827287492</v>
      </c>
      <c r="E6" s="11">
        <v>30367.696510276182</v>
      </c>
      <c r="F6" s="10">
        <f t="shared" si="1"/>
        <v>2.6996447908704813E-3</v>
      </c>
      <c r="G6" s="11">
        <v>32257.540242020314</v>
      </c>
      <c r="H6" s="10">
        <f t="shared" si="2"/>
        <v>6.2232040915735087E-2</v>
      </c>
      <c r="I6" s="11">
        <v>32698.678729324878</v>
      </c>
      <c r="J6" s="10">
        <f t="shared" si="3"/>
        <v>1.3675515367719049E-2</v>
      </c>
      <c r="K6" s="11">
        <v>35327.087461468873</v>
      </c>
      <c r="L6" s="10">
        <f t="shared" si="4"/>
        <v>8.03827198616065E-2</v>
      </c>
      <c r="M6" s="11">
        <v>34587.432672881543</v>
      </c>
      <c r="N6" s="10">
        <f t="shared" si="5"/>
        <v>-2.0937327182549925E-2</v>
      </c>
      <c r="O6" s="11">
        <v>34052.15644960713</v>
      </c>
      <c r="P6" s="10">
        <f t="shared" si="6"/>
        <v>-1.5476032243760596E-2</v>
      </c>
      <c r="Q6" s="11">
        <v>33272.673814444504</v>
      </c>
      <c r="R6" s="10">
        <f t="shared" si="7"/>
        <v>-2.2890844998793569E-2</v>
      </c>
      <c r="S6" s="11">
        <v>32852.225777399224</v>
      </c>
      <c r="T6" s="10">
        <f t="shared" si="8"/>
        <v>-1.2636436716509158E-2</v>
      </c>
      <c r="U6" s="11">
        <v>33614.617408996179</v>
      </c>
      <c r="V6" s="10">
        <f t="shared" si="9"/>
        <v>2.3206696458339948E-2</v>
      </c>
      <c r="W6" s="11">
        <v>33086.379660692539</v>
      </c>
      <c r="X6" s="10">
        <f t="shared" si="10"/>
        <v>-1.5714525079267072E-2</v>
      </c>
      <c r="Y6" s="25">
        <f>('2018'!B13-'2017'!B13)/('2017'!B13/100)</f>
        <v>-16.479237410524497</v>
      </c>
      <c r="Z6">
        <f t="shared" si="11"/>
        <v>33243.491034810162</v>
      </c>
    </row>
    <row r="7" spans="1:26" ht="34.5" x14ac:dyDescent="0.25">
      <c r="A7" s="12" t="s">
        <v>28</v>
      </c>
      <c r="B7" s="11">
        <v>41841.722246160498</v>
      </c>
      <c r="C7" s="11">
        <v>32164.755782824337</v>
      </c>
      <c r="D7" s="9">
        <f t="shared" si="0"/>
        <v>-0.23127552939635854</v>
      </c>
      <c r="E7" s="11">
        <v>31889.236785681336</v>
      </c>
      <c r="F7" s="10">
        <f t="shared" si="1"/>
        <v>-8.5658662855486734E-3</v>
      </c>
      <c r="G7" s="11">
        <v>33179.235748777421</v>
      </c>
      <c r="H7" s="10">
        <f t="shared" si="2"/>
        <v>4.0452487833616324E-2</v>
      </c>
      <c r="I7" s="11">
        <v>34862.734222666404</v>
      </c>
      <c r="J7" s="10">
        <f t="shared" si="3"/>
        <v>5.0739519337813954E-2</v>
      </c>
      <c r="K7" s="11">
        <v>35934.673848776583</v>
      </c>
      <c r="L7" s="10">
        <f t="shared" si="4"/>
        <v>3.0747434187569977E-2</v>
      </c>
      <c r="M7" s="11">
        <v>35311.799202457769</v>
      </c>
      <c r="N7" s="10">
        <f t="shared" si="5"/>
        <v>-1.7333527192706644E-2</v>
      </c>
      <c r="O7" s="11">
        <v>33760.615756093983</v>
      </c>
      <c r="P7" s="10">
        <f t="shared" si="6"/>
        <v>-4.3928190616121854E-2</v>
      </c>
      <c r="Q7" s="11">
        <v>33893.930127807173</v>
      </c>
      <c r="R7" s="10">
        <f t="shared" si="7"/>
        <v>3.9488133947653825E-3</v>
      </c>
      <c r="S7" s="11">
        <v>34116.545367530663</v>
      </c>
      <c r="T7" s="10">
        <f t="shared" si="8"/>
        <v>6.5679972456440527E-3</v>
      </c>
      <c r="U7" s="11">
        <v>34866.942351727113</v>
      </c>
      <c r="V7" s="10">
        <f t="shared" si="9"/>
        <v>2.1995104607238858E-2</v>
      </c>
      <c r="W7" s="11">
        <v>35722.354149129009</v>
      </c>
      <c r="X7" s="10">
        <f t="shared" si="10"/>
        <v>2.4533605177441853E-2</v>
      </c>
      <c r="Y7" s="25">
        <f>('2018'!B5-'2017'!B5)/('2017'!B5/100)</f>
        <v>-19.512969802257171</v>
      </c>
      <c r="Z7">
        <f t="shared" si="11"/>
        <v>34795.378799136022</v>
      </c>
    </row>
    <row r="8" spans="1:26" ht="34.5" x14ac:dyDescent="0.25">
      <c r="A8" s="12" t="s">
        <v>27</v>
      </c>
      <c r="B8" s="8">
        <v>30828.137669079373</v>
      </c>
      <c r="C8" s="8">
        <v>23957.978384224472</v>
      </c>
      <c r="D8" s="9">
        <f t="shared" si="0"/>
        <v>-0.22285352941529357</v>
      </c>
      <c r="E8" s="8">
        <v>24762.802032985997</v>
      </c>
      <c r="F8" s="10">
        <f t="shared" si="1"/>
        <v>3.3593136943953272E-2</v>
      </c>
      <c r="G8" s="8">
        <v>25775.11749717862</v>
      </c>
      <c r="H8" s="10">
        <f t="shared" si="2"/>
        <v>4.0880489326051928E-2</v>
      </c>
      <c r="I8" s="8">
        <v>25586.147715941228</v>
      </c>
      <c r="J8" s="10">
        <f t="shared" si="3"/>
        <v>-7.331480884930075E-3</v>
      </c>
      <c r="K8" s="8">
        <v>26560.367643002071</v>
      </c>
      <c r="L8" s="10">
        <f t="shared" si="4"/>
        <v>3.807606904629357E-2</v>
      </c>
      <c r="M8" s="8">
        <v>27585.823622933825</v>
      </c>
      <c r="N8" s="10">
        <f t="shared" si="5"/>
        <v>3.86085009708792E-2</v>
      </c>
      <c r="O8" s="8">
        <v>27431.614433566203</v>
      </c>
      <c r="P8" s="10">
        <f t="shared" si="6"/>
        <v>-5.5901607824179189E-3</v>
      </c>
      <c r="Q8" s="8">
        <v>26964.008144743904</v>
      </c>
      <c r="R8" s="10">
        <f t="shared" si="7"/>
        <v>-1.7046254785869297E-2</v>
      </c>
      <c r="S8" s="8">
        <v>26168.32291077252</v>
      </c>
      <c r="T8" s="10">
        <f t="shared" si="8"/>
        <v>-2.9509160125605671E-2</v>
      </c>
      <c r="U8" s="8">
        <v>26354.700211296695</v>
      </c>
      <c r="V8" s="10">
        <f t="shared" si="9"/>
        <v>7.1222485735777941E-3</v>
      </c>
      <c r="W8" s="8">
        <v>26999.400901637979</v>
      </c>
      <c r="X8" s="10">
        <f t="shared" si="10"/>
        <v>2.4462455849334264E-2</v>
      </c>
      <c r="Y8" s="25">
        <f>('2018'!B4-'2017'!B4)/('2017'!B4/100)</f>
        <v>-23.903327386805501</v>
      </c>
      <c r="Z8">
        <f t="shared" si="11"/>
        <v>26581.201763946901</v>
      </c>
    </row>
    <row r="9" spans="1:26" ht="34.5" x14ac:dyDescent="0.25">
      <c r="A9" s="12" t="s">
        <v>26</v>
      </c>
      <c r="B9" s="11">
        <v>31526.89416720282</v>
      </c>
      <c r="C9" s="11">
        <v>24952.911407101659</v>
      </c>
      <c r="D9" s="9">
        <f t="shared" si="0"/>
        <v>-0.2085198346921221</v>
      </c>
      <c r="E9" s="11">
        <v>25272.892831891921</v>
      </c>
      <c r="F9" s="10">
        <f t="shared" si="1"/>
        <v>1.282341044577251E-2</v>
      </c>
      <c r="G9" s="11">
        <v>26591.330698632028</v>
      </c>
      <c r="H9" s="10">
        <f t="shared" si="2"/>
        <v>5.2168063051190039E-2</v>
      </c>
      <c r="I9" s="11">
        <v>26029.381846964432</v>
      </c>
      <c r="J9" s="10">
        <f t="shared" si="3"/>
        <v>-2.1132784140678762E-2</v>
      </c>
      <c r="K9" s="11">
        <v>27723.571859016072</v>
      </c>
      <c r="L9" s="10">
        <f t="shared" si="4"/>
        <v>6.5087600697256498E-2</v>
      </c>
      <c r="M9" s="11">
        <v>30558.234301526332</v>
      </c>
      <c r="N9" s="10">
        <f t="shared" si="5"/>
        <v>0.10224737479447077</v>
      </c>
      <c r="O9" s="11">
        <v>26960.135198301428</v>
      </c>
      <c r="P9" s="10">
        <f t="shared" si="6"/>
        <v>-0.11774564811963584</v>
      </c>
      <c r="Q9" s="11">
        <v>27055.953449111072</v>
      </c>
      <c r="R9" s="10">
        <f t="shared" si="7"/>
        <v>3.5540715988575666E-3</v>
      </c>
      <c r="S9" s="11">
        <v>27388.242059105563</v>
      </c>
      <c r="T9" s="10">
        <f t="shared" si="8"/>
        <v>1.2281533918939047E-2</v>
      </c>
      <c r="U9" s="11">
        <v>27150.967400484427</v>
      </c>
      <c r="V9" s="10">
        <f t="shared" si="9"/>
        <v>-8.663376718705873E-3</v>
      </c>
      <c r="W9" s="11">
        <v>28232.368592393832</v>
      </c>
      <c r="X9" s="10">
        <f t="shared" si="10"/>
        <v>3.9829195621593483E-2</v>
      </c>
      <c r="Y9" s="25">
        <f>('2018'!B3-'2017'!B3)/('2017'!B3/100)</f>
        <v>-20.189746475258534</v>
      </c>
      <c r="Z9">
        <f t="shared" si="11"/>
        <v>27453.573650977632</v>
      </c>
    </row>
    <row r="10" spans="1:26" ht="45.75" x14ac:dyDescent="0.25">
      <c r="A10" s="12" t="s">
        <v>25</v>
      </c>
      <c r="B10" s="8">
        <v>37694.180073984986</v>
      </c>
      <c r="C10" s="8">
        <v>30190.213922473311</v>
      </c>
      <c r="D10" s="9">
        <f t="shared" si="0"/>
        <v>-0.19907492713153907</v>
      </c>
      <c r="E10" s="8">
        <v>30410.674659739787</v>
      </c>
      <c r="F10" s="10">
        <f t="shared" si="1"/>
        <v>7.3023906962901286E-3</v>
      </c>
      <c r="G10" s="8">
        <v>31655.201468085867</v>
      </c>
      <c r="H10" s="10">
        <f t="shared" si="2"/>
        <v>4.092401179095484E-2</v>
      </c>
      <c r="I10" s="8">
        <v>32086.887990123774</v>
      </c>
      <c r="J10" s="10">
        <f t="shared" si="3"/>
        <v>1.3637143408268049E-2</v>
      </c>
      <c r="K10" s="8">
        <v>35212.868085393347</v>
      </c>
      <c r="L10" s="10">
        <f t="shared" si="4"/>
        <v>9.7422351966065968E-2</v>
      </c>
      <c r="M10" s="8">
        <v>32990.757971506398</v>
      </c>
      <c r="N10" s="10">
        <f t="shared" si="5"/>
        <v>-6.3105058880696618E-2</v>
      </c>
      <c r="O10" s="8">
        <v>32291.83962674264</v>
      </c>
      <c r="P10" s="10">
        <f t="shared" si="6"/>
        <v>-2.1185276960517307E-2</v>
      </c>
      <c r="Q10" s="8">
        <v>33028.250090810827</v>
      </c>
      <c r="R10" s="10">
        <f t="shared" si="7"/>
        <v>2.2804847062919409E-2</v>
      </c>
      <c r="S10" s="8">
        <v>32478.427209306217</v>
      </c>
      <c r="T10" s="10">
        <f t="shared" si="8"/>
        <v>-1.6647048511285845E-2</v>
      </c>
      <c r="U10" s="8">
        <v>32857.253451213066</v>
      </c>
      <c r="V10" s="10">
        <f t="shared" si="9"/>
        <v>1.1663934323713265E-2</v>
      </c>
      <c r="W10" s="8">
        <v>33137.441128531696</v>
      </c>
      <c r="X10" s="10">
        <f t="shared" si="10"/>
        <v>8.5274223463216448E-3</v>
      </c>
      <c r="Y10" s="25">
        <f>('2018'!B2-'2017'!B2)/('2017'!B2/100)</f>
        <v>-21.598093000097336</v>
      </c>
      <c r="Z10">
        <f t="shared" si="11"/>
        <v>32836.166306492662</v>
      </c>
    </row>
    <row r="11" spans="1:26" ht="23.25" x14ac:dyDescent="0.25">
      <c r="A11" s="12" t="s">
        <v>31</v>
      </c>
      <c r="B11" s="8">
        <v>42192.526808568138</v>
      </c>
      <c r="C11" s="8">
        <v>32009.014933662402</v>
      </c>
      <c r="D11" s="9">
        <f t="shared" si="0"/>
        <v>-0.24135818935683528</v>
      </c>
      <c r="E11" s="8">
        <v>32753.909376285519</v>
      </c>
      <c r="F11" s="10">
        <f t="shared" si="1"/>
        <v>2.327139539179468E-2</v>
      </c>
      <c r="G11" s="8">
        <v>34479.897985170515</v>
      </c>
      <c r="H11" s="10">
        <f t="shared" si="2"/>
        <v>5.2695651961919499E-2</v>
      </c>
      <c r="I11" s="8">
        <v>35246.942265927442</v>
      </c>
      <c r="J11" s="10">
        <f t="shared" si="3"/>
        <v>2.2246129645941082E-2</v>
      </c>
      <c r="K11" s="8">
        <v>36134.269929025351</v>
      </c>
      <c r="L11" s="10">
        <f t="shared" si="4"/>
        <v>2.5174599725652502E-2</v>
      </c>
      <c r="M11" s="8">
        <v>37066.656805313003</v>
      </c>
      <c r="N11" s="10">
        <f t="shared" si="5"/>
        <v>2.5803396003822421E-2</v>
      </c>
      <c r="O11" s="8">
        <v>34319.487120603662</v>
      </c>
      <c r="P11" s="10">
        <f t="shared" si="6"/>
        <v>-7.411430977275435E-2</v>
      </c>
      <c r="Q11" s="8">
        <v>34257.388261691842</v>
      </c>
      <c r="R11" s="10">
        <f t="shared" si="7"/>
        <v>-1.80943435120684E-3</v>
      </c>
      <c r="S11" s="8">
        <v>33714.224111205462</v>
      </c>
      <c r="T11" s="10">
        <f t="shared" si="8"/>
        <v>-1.5855387058031245E-2</v>
      </c>
      <c r="U11" s="8">
        <v>34438.568628046021</v>
      </c>
      <c r="V11" s="10">
        <f t="shared" si="9"/>
        <v>2.1484834248337803E-2</v>
      </c>
      <c r="W11" s="8">
        <v>34809.007955711502</v>
      </c>
      <c r="X11" s="10">
        <f t="shared" si="10"/>
        <v>1.0756525094478109E-2</v>
      </c>
      <c r="Y11" s="25">
        <f>('2018'!B8-'2017'!B8)/('2017'!B8/100)</f>
        <v>-22.285352941529361</v>
      </c>
      <c r="Z11">
        <f t="shared" si="11"/>
        <v>35118.491181767575</v>
      </c>
    </row>
    <row r="12" spans="1:26" ht="23.25" x14ac:dyDescent="0.25">
      <c r="A12" s="12" t="s">
        <v>35</v>
      </c>
      <c r="B12" s="8">
        <v>32007.537145093644</v>
      </c>
      <c r="C12" s="8">
        <v>24571.187252057676</v>
      </c>
      <c r="D12" s="9">
        <f t="shared" si="0"/>
        <v>-0.23233121184320382</v>
      </c>
      <c r="E12" s="8">
        <v>25197.009346972965</v>
      </c>
      <c r="F12" s="10">
        <f t="shared" si="1"/>
        <v>2.5469754004779688E-2</v>
      </c>
      <c r="G12" s="8">
        <v>25324.34193201653</v>
      </c>
      <c r="H12" s="10">
        <f t="shared" si="2"/>
        <v>5.0534800892496623E-3</v>
      </c>
      <c r="I12" s="8">
        <v>26580.155534602025</v>
      </c>
      <c r="J12" s="10">
        <f t="shared" si="3"/>
        <v>4.9589189956317226E-2</v>
      </c>
      <c r="K12" s="8">
        <v>28500.517002079494</v>
      </c>
      <c r="L12" s="10">
        <f t="shared" si="4"/>
        <v>7.2247939444054277E-2</v>
      </c>
      <c r="M12" s="8">
        <v>29892.47839473284</v>
      </c>
      <c r="N12" s="10">
        <f t="shared" si="5"/>
        <v>4.8839864643570596E-2</v>
      </c>
      <c r="O12" s="8">
        <v>29033.579588640067</v>
      </c>
      <c r="P12" s="10">
        <f t="shared" si="6"/>
        <v>-2.8732940599669909E-2</v>
      </c>
      <c r="Q12" s="8">
        <v>29403.812921386918</v>
      </c>
      <c r="R12" s="10">
        <f t="shared" si="7"/>
        <v>1.2751901005403798E-2</v>
      </c>
      <c r="S12" s="8">
        <v>28667.725289563907</v>
      </c>
      <c r="T12" s="10">
        <f t="shared" si="8"/>
        <v>-2.5033747622833502E-2</v>
      </c>
      <c r="U12" s="8">
        <v>29423.954875697858</v>
      </c>
      <c r="V12" s="10">
        <f t="shared" si="9"/>
        <v>2.6379127694838411E-2</v>
      </c>
      <c r="W12" s="8">
        <v>30112.197901623196</v>
      </c>
      <c r="X12" s="10">
        <f t="shared" si="10"/>
        <v>2.3390568291476566E-2</v>
      </c>
      <c r="Y12" s="25">
        <f>('2018'!B12-'2017'!B12)/('2017'!B12/100)</f>
        <v>-23.233121184320385</v>
      </c>
      <c r="Z12">
        <f t="shared" si="11"/>
        <v>28226.208098705592</v>
      </c>
    </row>
    <row r="13" spans="1:26" ht="34.5" x14ac:dyDescent="0.25">
      <c r="A13" s="12" t="s">
        <v>34</v>
      </c>
      <c r="B13" s="11">
        <v>32925.015249472512</v>
      </c>
      <c r="C13" s="11">
        <v>27499.223819060542</v>
      </c>
      <c r="D13" s="9">
        <f t="shared" si="0"/>
        <v>-0.16479237410524494</v>
      </c>
      <c r="E13" s="11">
        <v>28832.298591569528</v>
      </c>
      <c r="F13" s="10">
        <f t="shared" si="1"/>
        <v>4.8476814519578859E-2</v>
      </c>
      <c r="G13" s="11">
        <v>29222.117119635186</v>
      </c>
      <c r="H13" s="10">
        <f t="shared" si="2"/>
        <v>1.3520202935871417E-2</v>
      </c>
      <c r="I13" s="11">
        <v>29283.148494595156</v>
      </c>
      <c r="J13" s="10">
        <f t="shared" si="3"/>
        <v>2.0885336510734209E-3</v>
      </c>
      <c r="K13" s="11">
        <v>32387.828997544944</v>
      </c>
      <c r="L13" s="10">
        <f t="shared" si="4"/>
        <v>0.1060227694956648</v>
      </c>
      <c r="M13" s="11">
        <v>31207.34639100714</v>
      </c>
      <c r="N13" s="10">
        <f t="shared" si="5"/>
        <v>-3.6448340104157206E-2</v>
      </c>
      <c r="O13" s="11">
        <v>30100.335423992954</v>
      </c>
      <c r="P13" s="10">
        <f t="shared" si="6"/>
        <v>-3.5472768275267019E-2</v>
      </c>
      <c r="Q13" s="11">
        <v>30452.20946884522</v>
      </c>
      <c r="R13" s="10">
        <f t="shared" si="7"/>
        <v>1.1690037333331071E-2</v>
      </c>
      <c r="S13" s="11">
        <v>29777.24524387002</v>
      </c>
      <c r="T13" s="10">
        <f t="shared" si="8"/>
        <v>-2.2164704523845336E-2</v>
      </c>
      <c r="U13" s="11">
        <v>29633.207741578488</v>
      </c>
      <c r="V13" s="10">
        <f t="shared" si="9"/>
        <v>-4.8371668067980211E-3</v>
      </c>
      <c r="W13" s="11">
        <v>29891.78143393921</v>
      </c>
      <c r="X13" s="10">
        <f t="shared" si="10"/>
        <v>8.7258083774006678E-3</v>
      </c>
      <c r="Y13" s="25">
        <f>('2018'!B11-'2017'!B11)/('2017'!B11/100)</f>
        <v>-24.135818935683524</v>
      </c>
      <c r="Z13">
        <f t="shared" si="11"/>
        <v>30100.979831259243</v>
      </c>
    </row>
    <row r="14" spans="1:26" ht="34.5" x14ac:dyDescent="0.25">
      <c r="A14" s="12" t="s">
        <v>33</v>
      </c>
      <c r="B14" s="8">
        <v>43004.631297507185</v>
      </c>
      <c r="C14" s="8">
        <v>28980.102254264115</v>
      </c>
      <c r="D14" s="9">
        <f t="shared" si="0"/>
        <v>-0.32611671394694686</v>
      </c>
      <c r="E14" s="8">
        <v>30998.883816865076</v>
      </c>
      <c r="F14" s="10">
        <f t="shared" si="1"/>
        <v>6.966095374297443E-2</v>
      </c>
      <c r="G14" s="8">
        <v>32399.200623405188</v>
      </c>
      <c r="H14" s="10">
        <f t="shared" si="2"/>
        <v>4.5173136388164448E-2</v>
      </c>
      <c r="I14" s="8">
        <v>32936.232947064454</v>
      </c>
      <c r="J14" s="10">
        <f t="shared" si="3"/>
        <v>1.6575480670079079E-2</v>
      </c>
      <c r="K14" s="8">
        <v>33395.318644078172</v>
      </c>
      <c r="L14" s="10">
        <f t="shared" si="4"/>
        <v>1.3938621874322044E-2</v>
      </c>
      <c r="M14" s="8">
        <v>33900.219993726205</v>
      </c>
      <c r="N14" s="10">
        <f t="shared" si="5"/>
        <v>1.5118925949747286E-2</v>
      </c>
      <c r="O14" s="8">
        <v>31529.014652584116</v>
      </c>
      <c r="P14" s="10">
        <f t="shared" si="6"/>
        <v>-6.9946606292847657E-2</v>
      </c>
      <c r="Q14" s="8">
        <v>31691.691943584996</v>
      </c>
      <c r="R14" s="10">
        <f t="shared" si="7"/>
        <v>5.1596059310261566E-3</v>
      </c>
      <c r="S14" s="8">
        <v>31170.430108964181</v>
      </c>
      <c r="T14" s="10">
        <f t="shared" si="8"/>
        <v>-1.6447901726065139E-2</v>
      </c>
      <c r="U14" s="8">
        <v>32513.647703491955</v>
      </c>
      <c r="V14" s="10">
        <f t="shared" si="9"/>
        <v>4.3092687198483137E-2</v>
      </c>
      <c r="W14" s="8">
        <v>32972.937549971262</v>
      </c>
      <c r="X14" s="10">
        <f t="shared" si="10"/>
        <v>1.4126063327861482E-2</v>
      </c>
      <c r="Y14" s="25">
        <f>('2018'!B10-'2017'!B10)/('2017'!B10/100)</f>
        <v>-19.907492713153914</v>
      </c>
      <c r="Z14">
        <f t="shared" si="11"/>
        <v>32957.692627958917</v>
      </c>
    </row>
    <row r="15" spans="1:26" ht="23.25" x14ac:dyDescent="0.25">
      <c r="A15" s="12" t="s">
        <v>32</v>
      </c>
      <c r="B15" s="11">
        <v>30914.103568368933</v>
      </c>
      <c r="C15" s="11">
        <v>25163.146982397528</v>
      </c>
      <c r="D15" s="9">
        <f t="shared" si="0"/>
        <v>-0.18603019082383287</v>
      </c>
      <c r="E15" s="11">
        <v>25316.036433487432</v>
      </c>
      <c r="F15" s="10">
        <f t="shared" si="1"/>
        <v>6.0759272755850358E-3</v>
      </c>
      <c r="G15" s="11">
        <v>26564.289302524874</v>
      </c>
      <c r="H15" s="10">
        <f t="shared" si="2"/>
        <v>4.9306804890922207E-2</v>
      </c>
      <c r="I15" s="11">
        <v>26680.761200697594</v>
      </c>
      <c r="J15" s="10">
        <f t="shared" si="3"/>
        <v>4.3845290512496415E-3</v>
      </c>
      <c r="K15" s="11">
        <v>27874.250804201954</v>
      </c>
      <c r="L15" s="10">
        <f t="shared" si="4"/>
        <v>4.473221714053488E-2</v>
      </c>
      <c r="M15" s="11">
        <v>29616.526609909579</v>
      </c>
      <c r="N15" s="10">
        <f t="shared" si="5"/>
        <v>6.2504847859264467E-2</v>
      </c>
      <c r="O15" s="11">
        <v>27576.113783496039</v>
      </c>
      <c r="P15" s="10">
        <f t="shared" si="6"/>
        <v>-6.8894399849401156E-2</v>
      </c>
      <c r="Q15" s="11">
        <v>26974.479026522749</v>
      </c>
      <c r="R15" s="10">
        <f t="shared" si="7"/>
        <v>-2.1817242331418019E-2</v>
      </c>
      <c r="S15" s="11">
        <v>27117.303901302181</v>
      </c>
      <c r="T15" s="10">
        <f t="shared" si="8"/>
        <v>5.2948149485667617E-3</v>
      </c>
      <c r="U15" s="11">
        <v>27375.597847377227</v>
      </c>
      <c r="V15" s="10">
        <f t="shared" si="9"/>
        <v>9.5250599770224653E-3</v>
      </c>
      <c r="W15" s="11">
        <v>27579.707243825542</v>
      </c>
      <c r="X15" s="10">
        <f t="shared" si="10"/>
        <v>7.4558881813742151E-3</v>
      </c>
      <c r="Y15" s="25">
        <f>('2018'!B9-'2017'!B9)/('2017'!B9/100)</f>
        <v>-20.851983469212211</v>
      </c>
      <c r="Z15">
        <f t="shared" si="11"/>
        <v>27396.026392009302</v>
      </c>
    </row>
  </sheetData>
  <sortState ref="A2:Z15">
    <sortCondition descending="1" ref="A2"/>
  </sortState>
  <conditionalFormatting sqref="D1 F1 H1 J1 L1 N1 P1 R1 X1 V1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 F2:F15 H2:H15 J2:J15 L2:L15 N2:N15 P2:P15 R2:R15 X2:X15 V2:V15 T2:T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2" sqref="A2:A15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39</v>
      </c>
      <c r="Z1" s="7" t="s">
        <v>24</v>
      </c>
    </row>
    <row r="2" spans="1:26" ht="34.5" x14ac:dyDescent="0.25">
      <c r="A2" s="12" t="s">
        <v>30</v>
      </c>
      <c r="B2" s="11">
        <v>24333.220080745832</v>
      </c>
      <c r="C2" s="11">
        <v>24507.804887908878</v>
      </c>
      <c r="D2" s="9">
        <f t="shared" ref="D2:D15" si="0">C2/B2-1</f>
        <v>7.1747514954336733E-3</v>
      </c>
      <c r="E2" s="11">
        <v>25913.351359414963</v>
      </c>
      <c r="F2" s="10">
        <f t="shared" ref="F2:F15" si="1">E2/C2-1</f>
        <v>5.7350973615736711E-2</v>
      </c>
      <c r="G2" s="11">
        <v>26019.258932179124</v>
      </c>
      <c r="H2" s="10">
        <f t="shared" ref="H2:H15" si="2">G2/E2-1</f>
        <v>4.0869886451673221E-3</v>
      </c>
      <c r="I2" s="11">
        <v>26911.99498022479</v>
      </c>
      <c r="J2" s="10">
        <f t="shared" ref="J2:J15" si="3">I2/G2-1</f>
        <v>3.4310587029885875E-2</v>
      </c>
      <c r="K2" s="11">
        <v>29063.900135939599</v>
      </c>
      <c r="L2" s="10">
        <f t="shared" ref="L2:L15" si="4">K2/I2-1</f>
        <v>7.9960818857764071E-2</v>
      </c>
      <c r="M2" s="11">
        <v>26178.013636684831</v>
      </c>
      <c r="N2" s="10">
        <f t="shared" ref="N2:N15" si="5">M2/K2-1</f>
        <v>-9.9294536719322202E-2</v>
      </c>
      <c r="O2" s="11">
        <v>26881.904395736106</v>
      </c>
      <c r="P2" s="10">
        <f t="shared" ref="P2:P15" si="6">O2/M2-1</f>
        <v>2.6888623744349749E-2</v>
      </c>
      <c r="Q2" s="11">
        <v>26881.904395736106</v>
      </c>
      <c r="R2" s="10">
        <f t="shared" ref="R2:R15" si="7">Q2/O2-1</f>
        <v>0</v>
      </c>
      <c r="S2" s="11">
        <v>26658.067434800814</v>
      </c>
      <c r="T2" s="10">
        <f t="shared" ref="T2:T15" si="8">S2/Q2-1</f>
        <v>-8.3266779629941334E-3</v>
      </c>
      <c r="U2" s="11">
        <v>27028.022015141851</v>
      </c>
      <c r="V2" s="10">
        <f t="shared" ref="V2:V15" si="9">U2/S2-1</f>
        <v>1.3877771944491357E-2</v>
      </c>
      <c r="W2" s="11">
        <v>34105.151396241723</v>
      </c>
      <c r="X2" s="10">
        <f t="shared" ref="X2:X15" si="10">W2/U2-1</f>
        <v>0.26184414742355422</v>
      </c>
      <c r="Y2" s="25">
        <f>('2019'!B7-'2018'!B7)/('2018'!B7/100)</f>
        <v>6.9717433339665007</v>
      </c>
      <c r="Z2">
        <f t="shared" ref="Z2:Z15" si="11">(B2+C2+E2+G2+I2+K2+M2+O2+Q2+S2+U2+W2)/12</f>
        <v>27040.216137562882</v>
      </c>
    </row>
    <row r="3" spans="1:26" ht="23.25" x14ac:dyDescent="0.25">
      <c r="A3" s="12" t="s">
        <v>38</v>
      </c>
      <c r="B3" s="11">
        <v>26714.078204784022</v>
      </c>
      <c r="C3" s="11">
        <v>26462.25231954519</v>
      </c>
      <c r="D3" s="9">
        <f t="shared" si="0"/>
        <v>-9.426710639550917E-3</v>
      </c>
      <c r="E3" s="11">
        <v>27399.992453101422</v>
      </c>
      <c r="F3" s="10">
        <f t="shared" si="1"/>
        <v>3.5436897896389929E-2</v>
      </c>
      <c r="G3" s="11">
        <v>27327.183247664558</v>
      </c>
      <c r="H3" s="10">
        <f t="shared" si="2"/>
        <v>-2.6572710033219149E-3</v>
      </c>
      <c r="I3" s="11">
        <v>27757.351090397344</v>
      </c>
      <c r="J3" s="10">
        <f t="shared" si="3"/>
        <v>1.5741389766892544E-2</v>
      </c>
      <c r="K3" s="11">
        <v>28566.348506858136</v>
      </c>
      <c r="L3" s="10">
        <f t="shared" si="4"/>
        <v>2.9145339331052567E-2</v>
      </c>
      <c r="M3" s="11">
        <v>27248.130703529983</v>
      </c>
      <c r="N3" s="10">
        <f t="shared" si="5"/>
        <v>-4.6145827948982587E-2</v>
      </c>
      <c r="O3" s="11">
        <v>27496.316304425818</v>
      </c>
      <c r="P3" s="10">
        <f t="shared" si="6"/>
        <v>9.108353288384663E-3</v>
      </c>
      <c r="Q3" s="11">
        <v>27496.316304425818</v>
      </c>
      <c r="R3" s="10">
        <f t="shared" si="7"/>
        <v>0</v>
      </c>
      <c r="S3" s="11">
        <v>27983.672845034464</v>
      </c>
      <c r="T3" s="10">
        <f t="shared" si="8"/>
        <v>1.7724430255052104E-2</v>
      </c>
      <c r="U3" s="11">
        <v>27927.042110953658</v>
      </c>
      <c r="V3" s="10">
        <f t="shared" si="9"/>
        <v>-2.0237062659504979E-3</v>
      </c>
      <c r="W3" s="11">
        <v>35715.410561454875</v>
      </c>
      <c r="X3" s="10">
        <f t="shared" si="10"/>
        <v>0.27888268365687141</v>
      </c>
      <c r="Y3" s="25">
        <f>('2019'!B15-'2018'!B15)/('2018'!B15/100)</f>
        <v>8.9136427139717167</v>
      </c>
      <c r="Z3">
        <f t="shared" si="11"/>
        <v>28174.507887681277</v>
      </c>
    </row>
    <row r="4" spans="1:26" ht="45.75" x14ac:dyDescent="0.25">
      <c r="A4" s="12" t="s">
        <v>29</v>
      </c>
      <c r="B4" s="8">
        <v>27628.132454580653</v>
      </c>
      <c r="C4" s="8">
        <v>29435.135512826273</v>
      </c>
      <c r="D4" s="9">
        <f t="shared" si="0"/>
        <v>6.5404459067808896E-2</v>
      </c>
      <c r="E4" s="8">
        <v>30688.509380722673</v>
      </c>
      <c r="F4" s="10">
        <f t="shared" si="1"/>
        <v>4.2580876427432912E-2</v>
      </c>
      <c r="G4" s="8">
        <v>30836.072941712137</v>
      </c>
      <c r="H4" s="10">
        <f t="shared" si="2"/>
        <v>4.8084303854183386E-3</v>
      </c>
      <c r="I4" s="8">
        <v>33742.021152187481</v>
      </c>
      <c r="J4" s="10">
        <f t="shared" si="3"/>
        <v>9.4238595685264714E-2</v>
      </c>
      <c r="K4" s="8">
        <v>33857.947879269268</v>
      </c>
      <c r="L4" s="10">
        <f t="shared" si="4"/>
        <v>3.4356782173456946E-3</v>
      </c>
      <c r="M4" s="8">
        <v>31147.364826540346</v>
      </c>
      <c r="N4" s="10">
        <f t="shared" si="5"/>
        <v>-8.0057511530064462E-2</v>
      </c>
      <c r="O4" s="8">
        <v>31038.930123704009</v>
      </c>
      <c r="P4" s="10">
        <f t="shared" si="6"/>
        <v>-3.4813443589918336E-3</v>
      </c>
      <c r="Q4" s="8">
        <v>31038.930123704009</v>
      </c>
      <c r="R4" s="10">
        <f t="shared" si="7"/>
        <v>0</v>
      </c>
      <c r="S4" s="8">
        <v>31037.101365192568</v>
      </c>
      <c r="T4" s="10">
        <f t="shared" si="8"/>
        <v>-5.8918219930648164E-5</v>
      </c>
      <c r="U4" s="8">
        <v>31989.519383983406</v>
      </c>
      <c r="V4" s="10">
        <f t="shared" si="9"/>
        <v>3.0686435810624912E-2</v>
      </c>
      <c r="W4" s="8">
        <v>36936.292195240705</v>
      </c>
      <c r="X4" s="10">
        <f t="shared" si="10"/>
        <v>0.15463729704342044</v>
      </c>
      <c r="Y4" s="25">
        <f>('2019'!B6-'2018'!B6)/('2018'!B6/100)</f>
        <v>6.9753987786463547</v>
      </c>
      <c r="Z4">
        <f t="shared" si="11"/>
        <v>31614.663111638627</v>
      </c>
    </row>
    <row r="5" spans="1:26" ht="23.25" x14ac:dyDescent="0.25">
      <c r="A5" s="12" t="s">
        <v>37</v>
      </c>
      <c r="B5" s="8">
        <v>25275.103105461418</v>
      </c>
      <c r="C5" s="8">
        <v>25518.390746038975</v>
      </c>
      <c r="D5" s="9">
        <f t="shared" si="0"/>
        <v>9.6255844956369963E-3</v>
      </c>
      <c r="E5" s="8">
        <v>25644.087121088807</v>
      </c>
      <c r="F5" s="10">
        <f t="shared" si="1"/>
        <v>4.9257171543759526E-3</v>
      </c>
      <c r="G5" s="8">
        <v>26364.222529234459</v>
      </c>
      <c r="H5" s="10">
        <f t="shared" si="2"/>
        <v>2.8081927999434875E-2</v>
      </c>
      <c r="I5" s="8">
        <v>27254.367390290314</v>
      </c>
      <c r="J5" s="10">
        <f t="shared" si="3"/>
        <v>3.3763364729181733E-2</v>
      </c>
      <c r="K5" s="8">
        <v>27788.258853038242</v>
      </c>
      <c r="L5" s="10">
        <f t="shared" si="4"/>
        <v>1.9589207670919206E-2</v>
      </c>
      <c r="M5" s="8">
        <v>26209.422188065426</v>
      </c>
      <c r="N5" s="10">
        <f t="shared" si="5"/>
        <v>-5.6816681941920022E-2</v>
      </c>
      <c r="O5" s="8">
        <v>26075.000024154029</v>
      </c>
      <c r="P5" s="10">
        <f t="shared" si="6"/>
        <v>-5.1287725058130063E-3</v>
      </c>
      <c r="Q5" s="8">
        <v>26075.000024154029</v>
      </c>
      <c r="R5" s="10">
        <f t="shared" si="7"/>
        <v>0</v>
      </c>
      <c r="S5" s="8">
        <v>26409.465073208827</v>
      </c>
      <c r="T5" s="10">
        <f t="shared" si="8"/>
        <v>1.2827039261552153E-2</v>
      </c>
      <c r="U5" s="8">
        <v>26554.653958335912</v>
      </c>
      <c r="V5" s="10">
        <f t="shared" si="9"/>
        <v>5.4976079494457597E-3</v>
      </c>
      <c r="W5" s="8">
        <v>32575.332490845976</v>
      </c>
      <c r="X5" s="10">
        <f t="shared" si="10"/>
        <v>0.2267278098203227</v>
      </c>
      <c r="Y5" s="25">
        <f>('2019'!B14-'2018'!B14)/('2018'!B14/100)</f>
        <v>13.864677600109841</v>
      </c>
      <c r="Z5">
        <f t="shared" si="11"/>
        <v>26811.941958659703</v>
      </c>
    </row>
    <row r="6" spans="1:26" ht="23.25" x14ac:dyDescent="0.25">
      <c r="A6" s="12" t="s">
        <v>36</v>
      </c>
      <c r="B6" s="11">
        <v>30285.935242960881</v>
      </c>
      <c r="C6" s="11">
        <v>30367.696510276182</v>
      </c>
      <c r="D6" s="9">
        <f t="shared" si="0"/>
        <v>2.6996447908704813E-3</v>
      </c>
      <c r="E6" s="11">
        <v>32257.540242020314</v>
      </c>
      <c r="F6" s="10">
        <f t="shared" si="1"/>
        <v>6.2232040915735087E-2</v>
      </c>
      <c r="G6" s="11">
        <v>32698.678729324878</v>
      </c>
      <c r="H6" s="10">
        <f t="shared" si="2"/>
        <v>1.3675515367719049E-2</v>
      </c>
      <c r="I6" s="11">
        <v>35327.087461468873</v>
      </c>
      <c r="J6" s="10">
        <f t="shared" si="3"/>
        <v>8.03827198616065E-2</v>
      </c>
      <c r="K6" s="11">
        <v>34587.432672881543</v>
      </c>
      <c r="L6" s="10">
        <f t="shared" si="4"/>
        <v>-2.0937327182549925E-2</v>
      </c>
      <c r="M6" s="11">
        <v>34052.15644960713</v>
      </c>
      <c r="N6" s="10">
        <f t="shared" si="5"/>
        <v>-1.5476032243760596E-2</v>
      </c>
      <c r="O6" s="11">
        <v>33272.673814444504</v>
      </c>
      <c r="P6" s="10">
        <f t="shared" si="6"/>
        <v>-2.2890844998793569E-2</v>
      </c>
      <c r="Q6" s="11">
        <v>33272.673814444504</v>
      </c>
      <c r="R6" s="10">
        <f t="shared" si="7"/>
        <v>0</v>
      </c>
      <c r="S6" s="11">
        <v>33614.617408996179</v>
      </c>
      <c r="T6" s="10">
        <f t="shared" si="8"/>
        <v>1.0277009790635727E-2</v>
      </c>
      <c r="U6" s="11">
        <v>33086.379660692539</v>
      </c>
      <c r="V6" s="10">
        <f t="shared" si="9"/>
        <v>-1.5714525079267072E-2</v>
      </c>
      <c r="W6" s="11">
        <v>40650.775331874444</v>
      </c>
      <c r="X6" s="10">
        <f t="shared" si="10"/>
        <v>0.22862566859101241</v>
      </c>
      <c r="Y6" s="25">
        <f>('2019'!B13-'2018'!B13)/('2018'!B13/100)</f>
        <v>8.6354298454544001</v>
      </c>
      <c r="Z6">
        <f t="shared" si="11"/>
        <v>33622.803944915991</v>
      </c>
    </row>
    <row r="7" spans="1:26" ht="34.5" x14ac:dyDescent="0.25">
      <c r="A7" s="12" t="s">
        <v>28</v>
      </c>
      <c r="B7" s="11">
        <v>32164.755782824337</v>
      </c>
      <c r="C7" s="11">
        <v>31889.236785681336</v>
      </c>
      <c r="D7" s="9">
        <f t="shared" si="0"/>
        <v>-8.5658662855486734E-3</v>
      </c>
      <c r="E7" s="11">
        <v>33179.235748777421</v>
      </c>
      <c r="F7" s="10">
        <f t="shared" si="1"/>
        <v>4.0452487833616324E-2</v>
      </c>
      <c r="G7" s="11">
        <v>34862.734222666404</v>
      </c>
      <c r="H7" s="10">
        <f t="shared" si="2"/>
        <v>5.0739519337813954E-2</v>
      </c>
      <c r="I7" s="11">
        <v>35934.673848776583</v>
      </c>
      <c r="J7" s="10">
        <f t="shared" si="3"/>
        <v>3.0747434187569977E-2</v>
      </c>
      <c r="K7" s="11">
        <v>35311.799202457769</v>
      </c>
      <c r="L7" s="10">
        <f t="shared" si="4"/>
        <v>-1.7333527192706644E-2</v>
      </c>
      <c r="M7" s="11">
        <v>33760.615756093983</v>
      </c>
      <c r="N7" s="10">
        <f t="shared" si="5"/>
        <v>-4.3928190616121854E-2</v>
      </c>
      <c r="O7" s="11">
        <v>33893.930127807173</v>
      </c>
      <c r="P7" s="10">
        <f t="shared" si="6"/>
        <v>3.9488133947653825E-3</v>
      </c>
      <c r="Q7" s="11">
        <v>33893.930127807173</v>
      </c>
      <c r="R7" s="10">
        <f t="shared" si="7"/>
        <v>0</v>
      </c>
      <c r="S7" s="11">
        <v>34866.942351727113</v>
      </c>
      <c r="T7" s="10">
        <f t="shared" si="8"/>
        <v>2.8707565639360944E-2</v>
      </c>
      <c r="U7" s="11">
        <v>35722.354149129009</v>
      </c>
      <c r="V7" s="10">
        <f t="shared" si="9"/>
        <v>2.4533605177441853E-2</v>
      </c>
      <c r="W7" s="11">
        <v>45310.130943387856</v>
      </c>
      <c r="X7" s="10">
        <f t="shared" si="10"/>
        <v>0.26839711498948393</v>
      </c>
      <c r="Y7" s="25">
        <f>('2019'!B5-'2018'!B5)/('2018'!B5/100)</f>
        <v>3.0555637748188125</v>
      </c>
      <c r="Z7">
        <f t="shared" si="11"/>
        <v>35065.861587261352</v>
      </c>
    </row>
    <row r="8" spans="1:26" ht="34.5" x14ac:dyDescent="0.25">
      <c r="A8" s="12" t="s">
        <v>27</v>
      </c>
      <c r="B8" s="8">
        <v>23957.978384224472</v>
      </c>
      <c r="C8" s="8">
        <v>24762.802032985997</v>
      </c>
      <c r="D8" s="9">
        <f t="shared" si="0"/>
        <v>3.3593136943953272E-2</v>
      </c>
      <c r="E8" s="8">
        <v>25775.11749717862</v>
      </c>
      <c r="F8" s="10">
        <f t="shared" si="1"/>
        <v>4.0880489326051928E-2</v>
      </c>
      <c r="G8" s="8">
        <v>25586.147715941228</v>
      </c>
      <c r="H8" s="10">
        <f t="shared" si="2"/>
        <v>-7.331480884930075E-3</v>
      </c>
      <c r="I8" s="8">
        <v>26560.367643002071</v>
      </c>
      <c r="J8" s="10">
        <f t="shared" si="3"/>
        <v>3.807606904629357E-2</v>
      </c>
      <c r="K8" s="8">
        <v>27585.823622933825</v>
      </c>
      <c r="L8" s="10">
        <f t="shared" si="4"/>
        <v>3.86085009708792E-2</v>
      </c>
      <c r="M8" s="8">
        <v>27431.614433566203</v>
      </c>
      <c r="N8" s="10">
        <f t="shared" si="5"/>
        <v>-5.5901607824179189E-3</v>
      </c>
      <c r="O8" s="8">
        <v>26964.008144743904</v>
      </c>
      <c r="P8" s="10">
        <f t="shared" si="6"/>
        <v>-1.7046254785869297E-2</v>
      </c>
      <c r="Q8" s="8">
        <v>26964.008144743904</v>
      </c>
      <c r="R8" s="10">
        <f t="shared" si="7"/>
        <v>0</v>
      </c>
      <c r="S8" s="8">
        <v>26354.700211296695</v>
      </c>
      <c r="T8" s="10">
        <f t="shared" si="8"/>
        <v>-2.2597083125639905E-2</v>
      </c>
      <c r="U8" s="8">
        <v>26999.400901637979</v>
      </c>
      <c r="V8" s="10">
        <f t="shared" si="9"/>
        <v>2.4462455849334264E-2</v>
      </c>
      <c r="W8" s="8">
        <v>32748.686044221682</v>
      </c>
      <c r="X8" s="10">
        <f t="shared" si="10"/>
        <v>0.21294121167832691</v>
      </c>
      <c r="Y8" s="25">
        <f>('2019'!B4-'2018'!B4)/('2018'!B4/100)</f>
        <v>12.727127145491744</v>
      </c>
      <c r="Z8">
        <f t="shared" si="11"/>
        <v>26807.554564706385</v>
      </c>
    </row>
    <row r="9" spans="1:26" ht="34.5" x14ac:dyDescent="0.25">
      <c r="A9" s="12" t="s">
        <v>26</v>
      </c>
      <c r="B9" s="11">
        <v>24952.911407101659</v>
      </c>
      <c r="C9" s="11">
        <v>25272.892831891921</v>
      </c>
      <c r="D9" s="9">
        <f t="shared" si="0"/>
        <v>1.282341044577251E-2</v>
      </c>
      <c r="E9" s="11">
        <v>26591.330698632028</v>
      </c>
      <c r="F9" s="10">
        <f t="shared" si="1"/>
        <v>5.2168063051190039E-2</v>
      </c>
      <c r="G9" s="11">
        <v>26029.381846964432</v>
      </c>
      <c r="H9" s="10">
        <f t="shared" si="2"/>
        <v>-2.1132784140678762E-2</v>
      </c>
      <c r="I9" s="11">
        <v>27723.571859016072</v>
      </c>
      <c r="J9" s="10">
        <f t="shared" si="3"/>
        <v>6.5087600697256498E-2</v>
      </c>
      <c r="K9" s="11">
        <v>30558.234301526332</v>
      </c>
      <c r="L9" s="10">
        <f t="shared" si="4"/>
        <v>0.10224737479447077</v>
      </c>
      <c r="M9" s="11">
        <v>26960.135198301428</v>
      </c>
      <c r="N9" s="10">
        <f t="shared" si="5"/>
        <v>-0.11774564811963584</v>
      </c>
      <c r="O9" s="11">
        <v>27055.953449111072</v>
      </c>
      <c r="P9" s="10">
        <f t="shared" si="6"/>
        <v>3.5540715988575666E-3</v>
      </c>
      <c r="Q9" s="11">
        <v>27055.953449111072</v>
      </c>
      <c r="R9" s="10">
        <f t="shared" si="7"/>
        <v>0</v>
      </c>
      <c r="S9" s="11">
        <v>27150.967400484427</v>
      </c>
      <c r="T9" s="10">
        <f t="shared" si="8"/>
        <v>3.5117576452097232E-3</v>
      </c>
      <c r="U9" s="11">
        <v>28232.368592393832</v>
      </c>
      <c r="V9" s="10">
        <f t="shared" si="9"/>
        <v>3.9829195621593483E-2</v>
      </c>
      <c r="W9" s="11">
        <v>33767.780530302138</v>
      </c>
      <c r="X9" s="10">
        <f t="shared" si="10"/>
        <v>0.19606615434312569</v>
      </c>
      <c r="Y9" s="25">
        <f>('2019'!B3-'2018'!B3)/('2018'!B3/100)</f>
        <v>4.2042318907895062</v>
      </c>
      <c r="Z9">
        <f t="shared" si="11"/>
        <v>27612.623463736367</v>
      </c>
    </row>
    <row r="10" spans="1:26" ht="45.75" x14ac:dyDescent="0.25">
      <c r="A10" s="12" t="s">
        <v>25</v>
      </c>
      <c r="B10" s="8">
        <v>30190.213922473311</v>
      </c>
      <c r="C10" s="8">
        <v>30410.674659739787</v>
      </c>
      <c r="D10" s="9">
        <f t="shared" si="0"/>
        <v>7.3023906962901286E-3</v>
      </c>
      <c r="E10" s="8">
        <v>31655.201468085867</v>
      </c>
      <c r="F10" s="10">
        <f t="shared" si="1"/>
        <v>4.092401179095484E-2</v>
      </c>
      <c r="G10" s="8">
        <v>32086.887990123774</v>
      </c>
      <c r="H10" s="10">
        <f t="shared" si="2"/>
        <v>1.3637143408268049E-2</v>
      </c>
      <c r="I10" s="8">
        <v>35212.868085393347</v>
      </c>
      <c r="J10" s="10">
        <f t="shared" si="3"/>
        <v>9.7422351966065968E-2</v>
      </c>
      <c r="K10" s="8">
        <v>32990.757971506398</v>
      </c>
      <c r="L10" s="10">
        <f t="shared" si="4"/>
        <v>-6.3105058880696618E-2</v>
      </c>
      <c r="M10" s="8">
        <v>32291.83962674264</v>
      </c>
      <c r="N10" s="10">
        <f t="shared" si="5"/>
        <v>-2.1185276960517307E-2</v>
      </c>
      <c r="O10" s="8">
        <v>33028.250090810827</v>
      </c>
      <c r="P10" s="10">
        <f t="shared" si="6"/>
        <v>2.2804847062919409E-2</v>
      </c>
      <c r="Q10" s="8">
        <v>33028.250090810827</v>
      </c>
      <c r="R10" s="10">
        <f t="shared" si="7"/>
        <v>0</v>
      </c>
      <c r="S10" s="8">
        <v>32857.253451213066</v>
      </c>
      <c r="T10" s="10">
        <f t="shared" si="8"/>
        <v>-5.1772842680919418E-3</v>
      </c>
      <c r="U10" s="8">
        <v>33137.441128531696</v>
      </c>
      <c r="V10" s="10">
        <f t="shared" si="9"/>
        <v>8.5274223463216448E-3</v>
      </c>
      <c r="W10" s="8">
        <v>39746.203604652917</v>
      </c>
      <c r="X10" s="10">
        <f t="shared" si="10"/>
        <v>0.19943490659063001</v>
      </c>
      <c r="Y10" s="25">
        <f>('2019'!B2-'2018'!B2)/('2018'!B2/100)</f>
        <v>7.9639271449632529</v>
      </c>
      <c r="Z10">
        <f t="shared" si="11"/>
        <v>33052.986840840371</v>
      </c>
    </row>
    <row r="11" spans="1:26" ht="23.25" x14ac:dyDescent="0.25">
      <c r="A11" s="12" t="s">
        <v>31</v>
      </c>
      <c r="B11" s="8">
        <v>32009.014933662402</v>
      </c>
      <c r="C11" s="8">
        <v>32753.909376285519</v>
      </c>
      <c r="D11" s="9">
        <f t="shared" si="0"/>
        <v>2.327139539179468E-2</v>
      </c>
      <c r="E11" s="8">
        <v>34479.897985170515</v>
      </c>
      <c r="F11" s="10">
        <f t="shared" si="1"/>
        <v>5.2695651961919499E-2</v>
      </c>
      <c r="G11" s="8">
        <v>35246.942265927442</v>
      </c>
      <c r="H11" s="10">
        <f t="shared" si="2"/>
        <v>2.2246129645941082E-2</v>
      </c>
      <c r="I11" s="8">
        <v>36134.269929025351</v>
      </c>
      <c r="J11" s="10">
        <f t="shared" si="3"/>
        <v>2.5174599725652502E-2</v>
      </c>
      <c r="K11" s="8">
        <v>37066.656805313003</v>
      </c>
      <c r="L11" s="10">
        <f t="shared" si="4"/>
        <v>2.5803396003822421E-2</v>
      </c>
      <c r="M11" s="8">
        <v>34319.487120603662</v>
      </c>
      <c r="N11" s="10">
        <f t="shared" si="5"/>
        <v>-7.411430977275435E-2</v>
      </c>
      <c r="O11" s="8">
        <v>34257.388261691842</v>
      </c>
      <c r="P11" s="10">
        <f t="shared" si="6"/>
        <v>-1.80943435120684E-3</v>
      </c>
      <c r="Q11" s="8">
        <v>34257.388261691842</v>
      </c>
      <c r="R11" s="10">
        <f t="shared" si="7"/>
        <v>0</v>
      </c>
      <c r="S11" s="8">
        <v>34438.568628046021</v>
      </c>
      <c r="T11" s="10">
        <f t="shared" si="8"/>
        <v>5.2887968274213382E-3</v>
      </c>
      <c r="U11" s="8">
        <v>34809.007955711502</v>
      </c>
      <c r="V11" s="10">
        <f t="shared" si="9"/>
        <v>1.0756525094478109E-2</v>
      </c>
      <c r="W11" s="8">
        <v>47483.71380484027</v>
      </c>
      <c r="X11" s="10">
        <f t="shared" si="10"/>
        <v>0.36412143274106401</v>
      </c>
      <c r="Y11" s="25">
        <f>('2019'!B8-'2018'!B8)/('2018'!B8/100)</f>
        <v>8.0575313359771918</v>
      </c>
      <c r="Z11">
        <f t="shared" si="11"/>
        <v>35604.687110664119</v>
      </c>
    </row>
    <row r="12" spans="1:26" ht="23.25" x14ac:dyDescent="0.25">
      <c r="A12" s="12" t="s">
        <v>35</v>
      </c>
      <c r="B12" s="8">
        <v>24571.187252057676</v>
      </c>
      <c r="C12" s="8">
        <v>25197.009346972965</v>
      </c>
      <c r="D12" s="9">
        <f t="shared" si="0"/>
        <v>2.5469754004779688E-2</v>
      </c>
      <c r="E12" s="8">
        <v>25324.34193201653</v>
      </c>
      <c r="F12" s="10">
        <f t="shared" si="1"/>
        <v>5.0534800892496623E-3</v>
      </c>
      <c r="G12" s="8">
        <v>26580.155534602025</v>
      </c>
      <c r="H12" s="10">
        <f t="shared" si="2"/>
        <v>4.9589189956317226E-2</v>
      </c>
      <c r="I12" s="8">
        <v>28500.517002079494</v>
      </c>
      <c r="J12" s="10">
        <f t="shared" si="3"/>
        <v>7.2247939444054277E-2</v>
      </c>
      <c r="K12" s="8">
        <v>29892.47839473284</v>
      </c>
      <c r="L12" s="10">
        <f t="shared" si="4"/>
        <v>4.8839864643570596E-2</v>
      </c>
      <c r="M12" s="8">
        <v>29033.579588640067</v>
      </c>
      <c r="N12" s="10">
        <f t="shared" si="5"/>
        <v>-2.8732940599669909E-2</v>
      </c>
      <c r="O12" s="8">
        <v>29403.812921386918</v>
      </c>
      <c r="P12" s="10">
        <f t="shared" si="6"/>
        <v>1.2751901005403798E-2</v>
      </c>
      <c r="Q12" s="8">
        <v>29403.812921386918</v>
      </c>
      <c r="R12" s="10">
        <f t="shared" si="7"/>
        <v>0</v>
      </c>
      <c r="S12" s="8">
        <v>29423.954875697858</v>
      </c>
      <c r="T12" s="10">
        <f t="shared" si="8"/>
        <v>6.8501164678180793E-4</v>
      </c>
      <c r="U12" s="8">
        <v>30112.197901623196</v>
      </c>
      <c r="V12" s="10">
        <f t="shared" si="9"/>
        <v>2.3390568291476566E-2</v>
      </c>
      <c r="W12" s="8">
        <v>33341.63659540224</v>
      </c>
      <c r="X12" s="10">
        <f t="shared" si="10"/>
        <v>0.10724686070175449</v>
      </c>
      <c r="Y12" s="25">
        <f>('2019'!B12-'2018'!B12)/('2018'!B12/100)</f>
        <v>11.903017619538915</v>
      </c>
      <c r="Z12">
        <f t="shared" si="11"/>
        <v>28398.72368888323</v>
      </c>
    </row>
    <row r="13" spans="1:26" ht="34.5" x14ac:dyDescent="0.25">
      <c r="A13" s="12" t="s">
        <v>34</v>
      </c>
      <c r="B13" s="11">
        <v>27499.223819060542</v>
      </c>
      <c r="C13" s="11">
        <v>28832.298591569528</v>
      </c>
      <c r="D13" s="9">
        <f t="shared" si="0"/>
        <v>4.8476814519578859E-2</v>
      </c>
      <c r="E13" s="11">
        <v>29222.117119635186</v>
      </c>
      <c r="F13" s="10">
        <f t="shared" si="1"/>
        <v>1.3520202935871417E-2</v>
      </c>
      <c r="G13" s="11">
        <v>29283.148494595156</v>
      </c>
      <c r="H13" s="10">
        <f t="shared" si="2"/>
        <v>2.0885336510734209E-3</v>
      </c>
      <c r="I13" s="11">
        <v>32387.828997544944</v>
      </c>
      <c r="J13" s="10">
        <f t="shared" si="3"/>
        <v>0.1060227694956648</v>
      </c>
      <c r="K13" s="11">
        <v>31207.34639100714</v>
      </c>
      <c r="L13" s="10">
        <f t="shared" si="4"/>
        <v>-3.6448340104157206E-2</v>
      </c>
      <c r="M13" s="11">
        <v>30100.335423992954</v>
      </c>
      <c r="N13" s="10">
        <f t="shared" si="5"/>
        <v>-3.5472768275267019E-2</v>
      </c>
      <c r="O13" s="11">
        <v>30452.20946884522</v>
      </c>
      <c r="P13" s="10">
        <f t="shared" si="6"/>
        <v>1.1690037333331071E-2</v>
      </c>
      <c r="Q13" s="11">
        <v>30452.20946884522</v>
      </c>
      <c r="R13" s="10">
        <f t="shared" si="7"/>
        <v>0</v>
      </c>
      <c r="S13" s="11">
        <v>29633.207741578488</v>
      </c>
      <c r="T13" s="10">
        <f t="shared" si="8"/>
        <v>-2.6894656957638152E-2</v>
      </c>
      <c r="U13" s="11">
        <v>29891.78143393921</v>
      </c>
      <c r="V13" s="10">
        <f t="shared" si="9"/>
        <v>8.7258083774006678E-3</v>
      </c>
      <c r="W13" s="11">
        <v>37850.112223791039</v>
      </c>
      <c r="X13" s="10">
        <f t="shared" si="10"/>
        <v>0.26623808980537778</v>
      </c>
      <c r="Y13" s="25">
        <f>('2019'!B11-'2018'!B11)/('2018'!B11/100)</f>
        <v>6.3291078170827122</v>
      </c>
      <c r="Z13">
        <f t="shared" si="11"/>
        <v>30567.651597867054</v>
      </c>
    </row>
    <row r="14" spans="1:26" ht="34.5" x14ac:dyDescent="0.25">
      <c r="A14" s="12" t="s">
        <v>33</v>
      </c>
      <c r="B14" s="8">
        <v>28980.102254264115</v>
      </c>
      <c r="C14" s="8">
        <v>30998.883816865076</v>
      </c>
      <c r="D14" s="9">
        <f t="shared" si="0"/>
        <v>6.966095374297443E-2</v>
      </c>
      <c r="E14" s="8">
        <v>32399.200623405188</v>
      </c>
      <c r="F14" s="10">
        <f t="shared" si="1"/>
        <v>4.5173136388164448E-2</v>
      </c>
      <c r="G14" s="8">
        <v>32936.232947064454</v>
      </c>
      <c r="H14" s="10">
        <f t="shared" si="2"/>
        <v>1.6575480670079079E-2</v>
      </c>
      <c r="I14" s="8">
        <v>33395.318644078172</v>
      </c>
      <c r="J14" s="10">
        <f t="shared" si="3"/>
        <v>1.3938621874322044E-2</v>
      </c>
      <c r="K14" s="8">
        <v>33900.219993726205</v>
      </c>
      <c r="L14" s="10">
        <f t="shared" si="4"/>
        <v>1.5118925949747286E-2</v>
      </c>
      <c r="M14" s="8">
        <v>31529.014652584116</v>
      </c>
      <c r="N14" s="10">
        <f t="shared" si="5"/>
        <v>-6.9946606292847657E-2</v>
      </c>
      <c r="O14" s="8">
        <v>31691.691943584996</v>
      </c>
      <c r="P14" s="10">
        <f t="shared" si="6"/>
        <v>5.1596059310261566E-3</v>
      </c>
      <c r="Q14" s="8">
        <v>31691.691943584996</v>
      </c>
      <c r="R14" s="10">
        <f t="shared" si="7"/>
        <v>0</v>
      </c>
      <c r="S14" s="8">
        <v>32513.647703491955</v>
      </c>
      <c r="T14" s="10">
        <f t="shared" si="8"/>
        <v>2.5936001188265445E-2</v>
      </c>
      <c r="U14" s="8">
        <v>32972.937549971262</v>
      </c>
      <c r="V14" s="10">
        <f t="shared" si="9"/>
        <v>1.4126063327861482E-2</v>
      </c>
      <c r="W14" s="8">
        <v>42519.075008925793</v>
      </c>
      <c r="X14" s="10">
        <f t="shared" si="10"/>
        <v>0.28951431592915045</v>
      </c>
      <c r="Y14" s="25">
        <f>('2019'!B10-'2018'!B10)/('2018'!B10/100)</f>
        <v>6.8150761793546506</v>
      </c>
      <c r="Z14">
        <f t="shared" si="11"/>
        <v>32960.668090128864</v>
      </c>
    </row>
    <row r="15" spans="1:26" ht="23.25" x14ac:dyDescent="0.25">
      <c r="A15" s="12" t="s">
        <v>32</v>
      </c>
      <c r="B15" s="11">
        <v>25163.146982397528</v>
      </c>
      <c r="C15" s="11">
        <v>25316.036433487432</v>
      </c>
      <c r="D15" s="9">
        <f t="shared" si="0"/>
        <v>6.0759272755850358E-3</v>
      </c>
      <c r="E15" s="11">
        <v>26564.289302524874</v>
      </c>
      <c r="F15" s="10">
        <f t="shared" si="1"/>
        <v>4.9306804890922207E-2</v>
      </c>
      <c r="G15" s="11">
        <v>26680.761200697594</v>
      </c>
      <c r="H15" s="10">
        <f t="shared" si="2"/>
        <v>4.3845290512496415E-3</v>
      </c>
      <c r="I15" s="11">
        <v>27874.250804201954</v>
      </c>
      <c r="J15" s="10">
        <f t="shared" si="3"/>
        <v>4.473221714053488E-2</v>
      </c>
      <c r="K15" s="11">
        <v>29616.526609909579</v>
      </c>
      <c r="L15" s="10">
        <f t="shared" si="4"/>
        <v>6.2504847859264467E-2</v>
      </c>
      <c r="M15" s="11">
        <v>27576.113783496039</v>
      </c>
      <c r="N15" s="10">
        <f t="shared" si="5"/>
        <v>-6.8894399849401156E-2</v>
      </c>
      <c r="O15" s="11">
        <v>26974.479026522749</v>
      </c>
      <c r="P15" s="10">
        <f t="shared" si="6"/>
        <v>-2.1817242331418019E-2</v>
      </c>
      <c r="Q15" s="11">
        <v>26974.479026522749</v>
      </c>
      <c r="R15" s="10">
        <f t="shared" si="7"/>
        <v>0</v>
      </c>
      <c r="S15" s="11">
        <v>27375.597847377227</v>
      </c>
      <c r="T15" s="10">
        <f t="shared" si="8"/>
        <v>1.4870308355541484E-2</v>
      </c>
      <c r="U15" s="11">
        <v>27579.707243825542</v>
      </c>
      <c r="V15" s="10">
        <f t="shared" si="9"/>
        <v>7.4558881813742151E-3</v>
      </c>
      <c r="W15" s="11">
        <v>33453.034639749232</v>
      </c>
      <c r="X15" s="10">
        <f t="shared" si="10"/>
        <v>0.2129582937193284</v>
      </c>
      <c r="Y15" s="25">
        <f>('2019'!B9-'2018'!B9)/('2018'!B9/100)</f>
        <v>7.954136335103029</v>
      </c>
      <c r="Z15">
        <f t="shared" si="11"/>
        <v>27595.701908392704</v>
      </c>
    </row>
  </sheetData>
  <sortState ref="A2:Z15">
    <sortCondition descending="1" ref="A2"/>
  </sortState>
  <conditionalFormatting sqref="D1 F1 H1 J1 L1 N1 P1 R1 X1 V1 T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 F2:F15 H2:H15 J2:J15 L2:L15 N2:N15 P2:P15 R2:R15 X2:X15 V2:V15 T2:T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B5" sqref="AB5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39</v>
      </c>
      <c r="Z1" s="7" t="s">
        <v>24</v>
      </c>
    </row>
    <row r="2" spans="1:26" ht="34.5" x14ac:dyDescent="0.25">
      <c r="A2" s="12" t="s">
        <v>30</v>
      </c>
      <c r="B2" s="26">
        <v>26271.1</v>
      </c>
      <c r="C2" s="26">
        <v>26202.7</v>
      </c>
      <c r="D2" s="9">
        <f t="shared" ref="D2:D15" si="0">C2/B2-1</f>
        <v>-2.6036214699802773E-3</v>
      </c>
      <c r="E2" s="26">
        <v>28228.799999999999</v>
      </c>
      <c r="F2" s="10">
        <f t="shared" ref="F2:F15" si="1">E2/C2-1</f>
        <v>7.7324092555347335E-2</v>
      </c>
      <c r="G2" s="26">
        <v>28868.7</v>
      </c>
      <c r="H2" s="10">
        <f t="shared" ref="H2:H15" si="2">G2/E2-1</f>
        <v>2.266833871790519E-2</v>
      </c>
      <c r="I2" s="26">
        <v>29795.7</v>
      </c>
      <c r="J2" s="10">
        <f t="shared" ref="J2:J15" si="3">I2/G2-1</f>
        <v>3.2110902118903883E-2</v>
      </c>
      <c r="K2" s="26">
        <v>31481.200000000001</v>
      </c>
      <c r="L2" s="10">
        <f t="shared" ref="L2:L15" si="4">K2/I2-1</f>
        <v>5.6568565262772763E-2</v>
      </c>
      <c r="M2" s="26">
        <v>29043.5</v>
      </c>
      <c r="N2" s="10">
        <f t="shared" ref="N2:N15" si="5">M2/K2-1</f>
        <v>-7.7433515876142001E-2</v>
      </c>
      <c r="O2" s="26">
        <v>28797</v>
      </c>
      <c r="P2" s="10">
        <f t="shared" ref="P2:P15" si="6">O2/M2-1</f>
        <v>-8.4872690963554431E-3</v>
      </c>
      <c r="Q2" s="26">
        <v>28999.1</v>
      </c>
      <c r="R2" s="10">
        <f t="shared" ref="R2:R15" si="7">Q2/O2-1</f>
        <v>7.0180921623779202E-3</v>
      </c>
      <c r="S2" s="26">
        <v>29844.400000000001</v>
      </c>
      <c r="T2" s="10">
        <f t="shared" ref="T2:T15" si="8">S2/Q2-1</f>
        <v>2.914918049180848E-2</v>
      </c>
      <c r="U2" s="26">
        <v>29858.5</v>
      </c>
      <c r="V2" s="10">
        <f t="shared" ref="V2:V15" si="9">U2/S2-1</f>
        <v>4.7245044296406746E-4</v>
      </c>
      <c r="W2" s="26">
        <v>38179.599999999999</v>
      </c>
      <c r="X2" s="10">
        <f t="shared" ref="X2:X15" si="10">W2/U2-1</f>
        <v>0.27868446171107042</v>
      </c>
      <c r="Y2" s="25">
        <f>('2020'!B7-'2019'!B7)/('2019'!B7/100)</f>
        <v>7.6515961775442491</v>
      </c>
      <c r="Z2">
        <f t="shared" ref="Z2:Z15" si="11">(B2+C2+E2+G2+I2+K2+M2+O2+Q2+S2+U2+W2)/12</f>
        <v>29630.858333333334</v>
      </c>
    </row>
    <row r="3" spans="1:26" ht="23.25" x14ac:dyDescent="0.25">
      <c r="A3" s="12" t="s">
        <v>38</v>
      </c>
      <c r="B3" s="26">
        <v>27837.200000000001</v>
      </c>
      <c r="C3" s="26">
        <v>27855.3</v>
      </c>
      <c r="D3" s="9">
        <f t="shared" si="0"/>
        <v>6.5020907275159523E-4</v>
      </c>
      <c r="E3" s="26">
        <v>29144.5</v>
      </c>
      <c r="F3" s="10">
        <f t="shared" si="1"/>
        <v>4.6282036093669765E-2</v>
      </c>
      <c r="G3" s="26">
        <v>29981.3</v>
      </c>
      <c r="H3" s="10">
        <f t="shared" si="2"/>
        <v>2.8712106915541602E-2</v>
      </c>
      <c r="I3" s="26">
        <v>31028.6</v>
      </c>
      <c r="J3" s="10">
        <f t="shared" si="3"/>
        <v>3.4931774139213445E-2</v>
      </c>
      <c r="K3" s="26">
        <v>31643.7</v>
      </c>
      <c r="L3" s="10">
        <f t="shared" si="4"/>
        <v>1.9823646571227815E-2</v>
      </c>
      <c r="M3" s="26">
        <v>30244.9</v>
      </c>
      <c r="N3" s="10">
        <f t="shared" si="5"/>
        <v>-4.4204691613180525E-2</v>
      </c>
      <c r="O3" s="26">
        <v>29803.3</v>
      </c>
      <c r="P3" s="10">
        <f t="shared" si="6"/>
        <v>-1.460080873138947E-2</v>
      </c>
      <c r="Q3" s="26">
        <v>29508.6</v>
      </c>
      <c r="R3" s="10">
        <f t="shared" si="7"/>
        <v>-9.8881667466355072E-3</v>
      </c>
      <c r="S3" s="26">
        <v>30637.9</v>
      </c>
      <c r="T3" s="10">
        <f t="shared" si="8"/>
        <v>3.8270199196166699E-2</v>
      </c>
      <c r="U3" s="26">
        <v>30511</v>
      </c>
      <c r="V3" s="10">
        <f t="shared" si="9"/>
        <v>-4.1419287875474886E-3</v>
      </c>
      <c r="W3" s="26">
        <v>39100.6</v>
      </c>
      <c r="X3" s="10">
        <f t="shared" si="10"/>
        <v>0.2815246960112745</v>
      </c>
      <c r="Y3" s="25">
        <f>('2020'!B15-'2019'!B15)/('2019'!B15/100)</f>
        <v>9.2264130978139995</v>
      </c>
      <c r="Z3">
        <f t="shared" si="11"/>
        <v>30608.074999999997</v>
      </c>
    </row>
    <row r="4" spans="1:26" ht="45.75" x14ac:dyDescent="0.25">
      <c r="A4" s="12" t="s">
        <v>29</v>
      </c>
      <c r="B4" s="26">
        <v>31144.400000000001</v>
      </c>
      <c r="C4" s="26">
        <v>31185.1</v>
      </c>
      <c r="D4" s="9">
        <f t="shared" si="0"/>
        <v>1.3068159926021838E-3</v>
      </c>
      <c r="E4" s="26">
        <v>31956.9</v>
      </c>
      <c r="F4" s="10">
        <f t="shared" si="1"/>
        <v>2.4748998720542925E-2</v>
      </c>
      <c r="G4" s="26">
        <v>33386.300000000003</v>
      </c>
      <c r="H4" s="10">
        <f t="shared" si="2"/>
        <v>4.4728994364284347E-2</v>
      </c>
      <c r="I4" s="26">
        <v>36634</v>
      </c>
      <c r="J4" s="10">
        <f t="shared" si="3"/>
        <v>9.7276427756295192E-2</v>
      </c>
      <c r="K4" s="26">
        <v>35149.599999999999</v>
      </c>
      <c r="L4" s="10">
        <f t="shared" si="4"/>
        <v>-4.0519735764590337E-2</v>
      </c>
      <c r="M4" s="26">
        <v>33547.9</v>
      </c>
      <c r="N4" s="10">
        <f t="shared" si="5"/>
        <v>-4.5568086123312868E-2</v>
      </c>
      <c r="O4" s="26">
        <v>32748.400000000001</v>
      </c>
      <c r="P4" s="10">
        <f t="shared" si="6"/>
        <v>-2.3831596016442136E-2</v>
      </c>
      <c r="Q4" s="26">
        <v>33752</v>
      </c>
      <c r="R4" s="10">
        <f t="shared" si="7"/>
        <v>3.0645772007181993E-2</v>
      </c>
      <c r="S4" s="26">
        <v>33785.9</v>
      </c>
      <c r="T4" s="10">
        <f t="shared" si="8"/>
        <v>1.0043849253378312E-3</v>
      </c>
      <c r="U4" s="26">
        <v>34140.800000000003</v>
      </c>
      <c r="V4" s="10">
        <f t="shared" si="9"/>
        <v>1.0504382005511292E-2</v>
      </c>
      <c r="W4" s="26">
        <v>41051.4</v>
      </c>
      <c r="X4" s="10">
        <f t="shared" si="10"/>
        <v>0.20241470615802792</v>
      </c>
      <c r="Y4" s="25">
        <f>('2020'!B6-'2019'!B6)/('2019'!B6/100)</f>
        <v>8.6926863898020059</v>
      </c>
      <c r="Z4">
        <f t="shared" si="11"/>
        <v>34040.225000000006</v>
      </c>
    </row>
    <row r="5" spans="1:26" ht="23.25" x14ac:dyDescent="0.25">
      <c r="A5" s="12" t="s">
        <v>37</v>
      </c>
      <c r="B5" s="26">
        <v>26047.4</v>
      </c>
      <c r="C5" s="26">
        <v>26104.2</v>
      </c>
      <c r="D5" s="9">
        <f t="shared" si="0"/>
        <v>2.1806399103172502E-3</v>
      </c>
      <c r="E5" s="26">
        <v>27452.400000000001</v>
      </c>
      <c r="F5" s="10">
        <f t="shared" si="1"/>
        <v>5.16468614245984E-2</v>
      </c>
      <c r="G5" s="26">
        <v>28427.7</v>
      </c>
      <c r="H5" s="10">
        <f t="shared" si="2"/>
        <v>3.5526948463522334E-2</v>
      </c>
      <c r="I5" s="26">
        <v>28771.5</v>
      </c>
      <c r="J5" s="10">
        <f t="shared" si="3"/>
        <v>1.2093838052322115E-2</v>
      </c>
      <c r="K5" s="26">
        <v>28691</v>
      </c>
      <c r="L5" s="10">
        <f t="shared" si="4"/>
        <v>-2.797907651669207E-3</v>
      </c>
      <c r="M5" s="26">
        <v>27251.7</v>
      </c>
      <c r="N5" s="10">
        <f t="shared" si="5"/>
        <v>-5.0165557143355022E-2</v>
      </c>
      <c r="O5" s="26">
        <v>27029</v>
      </c>
      <c r="P5" s="10">
        <f t="shared" si="6"/>
        <v>-8.1719672534190657E-3</v>
      </c>
      <c r="Q5" s="26">
        <v>26647.3</v>
      </c>
      <c r="R5" s="10">
        <f t="shared" si="7"/>
        <v>-1.4121869103555507E-2</v>
      </c>
      <c r="S5" s="26">
        <v>28224.3</v>
      </c>
      <c r="T5" s="10">
        <f t="shared" si="8"/>
        <v>5.9180479823471854E-2</v>
      </c>
      <c r="U5" s="26">
        <v>30212.9</v>
      </c>
      <c r="V5" s="10">
        <f t="shared" si="9"/>
        <v>7.0457017534535815E-2</v>
      </c>
      <c r="W5" s="26">
        <v>37413.4</v>
      </c>
      <c r="X5" s="10">
        <f t="shared" si="10"/>
        <v>0.23832535109175224</v>
      </c>
      <c r="Y5" s="25">
        <f>('2020'!B14-'2019'!B14)/('2019'!B14/100)</f>
        <v>1.9998121103942392</v>
      </c>
      <c r="Z5">
        <f t="shared" si="11"/>
        <v>28522.733333333337</v>
      </c>
    </row>
    <row r="6" spans="1:26" ht="23.25" x14ac:dyDescent="0.25">
      <c r="A6" s="12" t="s">
        <v>36</v>
      </c>
      <c r="B6" s="26">
        <v>32398.5</v>
      </c>
      <c r="C6" s="26">
        <v>32752.9</v>
      </c>
      <c r="D6" s="9">
        <f t="shared" si="0"/>
        <v>1.0938778029847107E-2</v>
      </c>
      <c r="E6" s="26">
        <v>34725.5</v>
      </c>
      <c r="F6" s="10">
        <f t="shared" si="1"/>
        <v>6.0226728014923792E-2</v>
      </c>
      <c r="G6" s="26">
        <v>35407.800000000003</v>
      </c>
      <c r="H6" s="10">
        <f t="shared" si="2"/>
        <v>1.9648385192437834E-2</v>
      </c>
      <c r="I6" s="26">
        <v>38325.1</v>
      </c>
      <c r="J6" s="10">
        <f t="shared" si="3"/>
        <v>8.239145047136498E-2</v>
      </c>
      <c r="K6" s="26">
        <v>37696.9</v>
      </c>
      <c r="L6" s="10">
        <f t="shared" si="4"/>
        <v>-1.6391346663152784E-2</v>
      </c>
      <c r="M6" s="26">
        <v>36509.9</v>
      </c>
      <c r="N6" s="10">
        <f t="shared" si="5"/>
        <v>-3.1488000339550459E-2</v>
      </c>
      <c r="O6" s="26">
        <v>35274.400000000001</v>
      </c>
      <c r="P6" s="10">
        <f t="shared" si="6"/>
        <v>-3.3840136510918994E-2</v>
      </c>
      <c r="Q6" s="26">
        <v>34856.5</v>
      </c>
      <c r="R6" s="10">
        <f t="shared" si="7"/>
        <v>-1.1847118590252448E-2</v>
      </c>
      <c r="S6" s="26">
        <v>36266.9</v>
      </c>
      <c r="T6" s="10">
        <f t="shared" si="8"/>
        <v>4.046304132658185E-2</v>
      </c>
      <c r="U6" s="26">
        <v>35895.800000000003</v>
      </c>
      <c r="V6" s="10">
        <f t="shared" si="9"/>
        <v>-1.0232470930793602E-2</v>
      </c>
      <c r="W6" s="26">
        <v>44669.5</v>
      </c>
      <c r="X6" s="10">
        <f t="shared" si="10"/>
        <v>0.24442135291594003</v>
      </c>
      <c r="Y6" s="25">
        <f>('2020'!B13-'2019'!B13)/('2019'!B13/100)</f>
        <v>11.004254549958329</v>
      </c>
      <c r="Z6">
        <f t="shared" si="11"/>
        <v>36231.64166666667</v>
      </c>
    </row>
    <row r="7" spans="1:26" ht="34.5" x14ac:dyDescent="0.25">
      <c r="A7" s="12" t="s">
        <v>28</v>
      </c>
      <c r="B7" s="26">
        <v>34407.199999999997</v>
      </c>
      <c r="C7" s="26">
        <v>34001.9</v>
      </c>
      <c r="D7" s="9">
        <f t="shared" si="0"/>
        <v>-1.177951126508392E-2</v>
      </c>
      <c r="E7" s="26">
        <v>35335.300000000003</v>
      </c>
      <c r="F7" s="10">
        <f t="shared" si="1"/>
        <v>3.9215455606892657E-2</v>
      </c>
      <c r="G7" s="26">
        <v>36837.1</v>
      </c>
      <c r="H7" s="10">
        <f t="shared" si="2"/>
        <v>4.2501407940501279E-2</v>
      </c>
      <c r="I7" s="26">
        <v>38732.199999999997</v>
      </c>
      <c r="J7" s="10">
        <f t="shared" si="3"/>
        <v>5.1445417798903881E-2</v>
      </c>
      <c r="K7" s="26">
        <v>37517.800000000003</v>
      </c>
      <c r="L7" s="10">
        <f t="shared" si="4"/>
        <v>-3.1353757338854815E-2</v>
      </c>
      <c r="M7" s="26">
        <v>35972</v>
      </c>
      <c r="N7" s="10">
        <f t="shared" si="5"/>
        <v>-4.1201776223552589E-2</v>
      </c>
      <c r="O7" s="26">
        <v>36363.1</v>
      </c>
      <c r="P7" s="10">
        <f t="shared" si="6"/>
        <v>1.0872345157344476E-2</v>
      </c>
      <c r="Q7" s="26">
        <v>36885.1</v>
      </c>
      <c r="R7" s="10">
        <f t="shared" si="7"/>
        <v>1.4355211739373264E-2</v>
      </c>
      <c r="S7" s="26">
        <v>37708</v>
      </c>
      <c r="T7" s="10">
        <f t="shared" si="8"/>
        <v>2.2309821581071976E-2</v>
      </c>
      <c r="U7" s="26">
        <v>38289.199999999997</v>
      </c>
      <c r="V7" s="10">
        <f t="shared" si="9"/>
        <v>1.5413174923093242E-2</v>
      </c>
      <c r="W7" s="26">
        <v>47499.6</v>
      </c>
      <c r="X7" s="10">
        <f t="shared" si="10"/>
        <v>0.24054824859229229</v>
      </c>
      <c r="Y7" s="25">
        <f>('2020'!B5-'2019'!B5)/('2019'!B5/100)</f>
        <v>16.580541627955188</v>
      </c>
      <c r="Z7">
        <f t="shared" si="11"/>
        <v>37462.374999999993</v>
      </c>
    </row>
    <row r="8" spans="1:26" ht="34.5" x14ac:dyDescent="0.25">
      <c r="A8" s="12" t="s">
        <v>27</v>
      </c>
      <c r="B8" s="26">
        <v>25888.400000000001</v>
      </c>
      <c r="C8" s="26">
        <v>25899.7</v>
      </c>
      <c r="D8" s="9">
        <f t="shared" si="0"/>
        <v>4.3648892940462147E-4</v>
      </c>
      <c r="E8" s="26">
        <v>27262</v>
      </c>
      <c r="F8" s="10">
        <f t="shared" si="1"/>
        <v>5.2599064854033095E-2</v>
      </c>
      <c r="G8" s="26">
        <v>27549.200000000001</v>
      </c>
      <c r="H8" s="10">
        <f t="shared" si="2"/>
        <v>1.0534810358741042E-2</v>
      </c>
      <c r="I8" s="26">
        <v>28245.9</v>
      </c>
      <c r="J8" s="10">
        <f t="shared" si="3"/>
        <v>2.5289300596750497E-2</v>
      </c>
      <c r="K8" s="26">
        <v>29353</v>
      </c>
      <c r="L8" s="10">
        <f t="shared" si="4"/>
        <v>3.9195069018866491E-2</v>
      </c>
      <c r="M8" s="26">
        <v>28917.599999999999</v>
      </c>
      <c r="N8" s="10">
        <f t="shared" si="5"/>
        <v>-1.4833236807140771E-2</v>
      </c>
      <c r="O8" s="26">
        <v>28457.8</v>
      </c>
      <c r="P8" s="10">
        <f t="shared" si="6"/>
        <v>-1.5900351343126617E-2</v>
      </c>
      <c r="Q8" s="26">
        <v>28060.799999999999</v>
      </c>
      <c r="R8" s="10">
        <f t="shared" si="7"/>
        <v>-1.3950481063188302E-2</v>
      </c>
      <c r="S8" s="26">
        <v>28474.7</v>
      </c>
      <c r="T8" s="10">
        <f t="shared" si="8"/>
        <v>1.4750114038088791E-2</v>
      </c>
      <c r="U8" s="26">
        <v>28739.4</v>
      </c>
      <c r="V8" s="10">
        <f t="shared" si="9"/>
        <v>9.29597151155237E-3</v>
      </c>
      <c r="W8" s="26">
        <v>35726.400000000001</v>
      </c>
      <c r="X8" s="10">
        <f t="shared" si="10"/>
        <v>0.24311572266644399</v>
      </c>
      <c r="Y8" s="25">
        <f>('2020'!B4-'2019'!B4)/('2019'!B4/100)</f>
        <v>9.0854214561847346</v>
      </c>
      <c r="Z8">
        <f t="shared" si="11"/>
        <v>28547.908333333336</v>
      </c>
    </row>
    <row r="9" spans="1:26" ht="34.5" x14ac:dyDescent="0.25">
      <c r="A9" s="12" t="s">
        <v>26</v>
      </c>
      <c r="B9" s="26">
        <v>26937.7</v>
      </c>
      <c r="C9" s="26">
        <v>27259.3</v>
      </c>
      <c r="D9" s="9">
        <f t="shared" si="0"/>
        <v>1.1938658460076246E-2</v>
      </c>
      <c r="E9" s="26">
        <v>29577.5</v>
      </c>
      <c r="F9" s="10">
        <f t="shared" si="1"/>
        <v>8.5042535941862063E-2</v>
      </c>
      <c r="G9" s="26">
        <v>28673.8</v>
      </c>
      <c r="H9" s="10">
        <f t="shared" si="2"/>
        <v>-3.0553630293297274E-2</v>
      </c>
      <c r="I9" s="26">
        <v>30441.599999999999</v>
      </c>
      <c r="J9" s="10">
        <f t="shared" si="3"/>
        <v>6.1652100523823083E-2</v>
      </c>
      <c r="K9" s="26">
        <v>32609.5</v>
      </c>
      <c r="L9" s="10">
        <f t="shared" si="4"/>
        <v>7.1215047829286338E-2</v>
      </c>
      <c r="M9" s="26">
        <v>29234.400000000001</v>
      </c>
      <c r="N9" s="10">
        <f t="shared" si="5"/>
        <v>-0.10350051365399648</v>
      </c>
      <c r="O9" s="26">
        <v>28907</v>
      </c>
      <c r="P9" s="10">
        <f t="shared" si="6"/>
        <v>-1.1199135265303917E-2</v>
      </c>
      <c r="Q9" s="26">
        <v>29283.9</v>
      </c>
      <c r="R9" s="10">
        <f t="shared" si="7"/>
        <v>1.3038364410004499E-2</v>
      </c>
      <c r="S9" s="26">
        <v>29253.9</v>
      </c>
      <c r="T9" s="10">
        <f t="shared" si="8"/>
        <v>-1.0244537100591034E-3</v>
      </c>
      <c r="U9" s="26">
        <v>29829.200000000001</v>
      </c>
      <c r="V9" s="10">
        <f t="shared" si="9"/>
        <v>1.9665753967847088E-2</v>
      </c>
      <c r="W9" s="26">
        <v>37445.699999999997</v>
      </c>
      <c r="X9" s="10">
        <f t="shared" si="10"/>
        <v>0.25533705228433878</v>
      </c>
      <c r="Y9" s="25">
        <f>('2020'!B3-'2019'!B3)/('2019'!B3/100)</f>
        <v>10.309944965729311</v>
      </c>
      <c r="Z9">
        <f t="shared" si="11"/>
        <v>29954.458333333339</v>
      </c>
    </row>
    <row r="10" spans="1:26" ht="45.75" x14ac:dyDescent="0.25">
      <c r="A10" s="12" t="s">
        <v>25</v>
      </c>
      <c r="B10" s="26">
        <v>32247.7</v>
      </c>
      <c r="C10" s="26">
        <v>32332.400000000001</v>
      </c>
      <c r="D10" s="9">
        <f t="shared" si="0"/>
        <v>2.6265439085577658E-3</v>
      </c>
      <c r="E10" s="26">
        <v>34995.800000000003</v>
      </c>
      <c r="F10" s="10">
        <f t="shared" si="1"/>
        <v>8.2375573727901497E-2</v>
      </c>
      <c r="G10" s="26">
        <v>35840.800000000003</v>
      </c>
      <c r="H10" s="10">
        <f t="shared" si="2"/>
        <v>2.4145754633413175E-2</v>
      </c>
      <c r="I10" s="26">
        <v>37403</v>
      </c>
      <c r="J10" s="10">
        <f t="shared" si="3"/>
        <v>4.3587196714359067E-2</v>
      </c>
      <c r="K10" s="26">
        <v>38719.4</v>
      </c>
      <c r="L10" s="10">
        <f t="shared" si="4"/>
        <v>3.5195037831190046E-2</v>
      </c>
      <c r="M10" s="26">
        <v>36098.9</v>
      </c>
      <c r="N10" s="10">
        <f t="shared" si="5"/>
        <v>-6.7679251228066506E-2</v>
      </c>
      <c r="O10" s="26">
        <v>36540</v>
      </c>
      <c r="P10" s="10">
        <f t="shared" si="6"/>
        <v>1.2219208895561939E-2</v>
      </c>
      <c r="Q10" s="26">
        <v>35779.199999999997</v>
      </c>
      <c r="R10" s="10">
        <f t="shared" si="7"/>
        <v>-2.0821018062397445E-2</v>
      </c>
      <c r="S10" s="26">
        <v>36638.1</v>
      </c>
      <c r="T10" s="10">
        <f t="shared" si="8"/>
        <v>2.4005567480547496E-2</v>
      </c>
      <c r="U10" s="26">
        <v>36266.699999999997</v>
      </c>
      <c r="V10" s="10">
        <f t="shared" si="9"/>
        <v>-1.0136988544711678E-2</v>
      </c>
      <c r="W10" s="26">
        <v>44208.2</v>
      </c>
      <c r="X10" s="10">
        <f t="shared" si="10"/>
        <v>0.21897498255975867</v>
      </c>
      <c r="Y10" s="25">
        <f>('2020'!B2-'2019'!B2)/('2019'!B2/100)</f>
        <v>9.6531930524416563</v>
      </c>
      <c r="Z10">
        <f t="shared" si="11"/>
        <v>36422.51666666667</v>
      </c>
    </row>
    <row r="11" spans="1:26" ht="23.25" x14ac:dyDescent="0.25">
      <c r="A11" s="12" t="s">
        <v>31</v>
      </c>
      <c r="B11" s="26">
        <v>34034.9</v>
      </c>
      <c r="C11" s="26">
        <v>33932.400000000001</v>
      </c>
      <c r="D11" s="9">
        <f t="shared" si="0"/>
        <v>-3.0116145485956647E-3</v>
      </c>
      <c r="E11" s="26">
        <v>36919</v>
      </c>
      <c r="F11" s="10">
        <f t="shared" si="1"/>
        <v>8.8016173332861714E-2</v>
      </c>
      <c r="G11" s="26">
        <v>37720.5</v>
      </c>
      <c r="H11" s="10">
        <f t="shared" si="2"/>
        <v>2.1709688778135838E-2</v>
      </c>
      <c r="I11" s="26">
        <v>38887</v>
      </c>
      <c r="J11" s="10">
        <f t="shared" si="3"/>
        <v>3.0924828674063098E-2</v>
      </c>
      <c r="K11" s="26">
        <v>40613.699999999997</v>
      </c>
      <c r="L11" s="10">
        <f t="shared" si="4"/>
        <v>4.4403013860673246E-2</v>
      </c>
      <c r="M11" s="26">
        <v>37149.800000000003</v>
      </c>
      <c r="N11" s="10">
        <f t="shared" si="5"/>
        <v>-8.5288954219881363E-2</v>
      </c>
      <c r="O11" s="26">
        <v>37066.6</v>
      </c>
      <c r="P11" s="10">
        <f t="shared" si="6"/>
        <v>-2.2395813705593515E-3</v>
      </c>
      <c r="Q11" s="26">
        <v>36947.9</v>
      </c>
      <c r="R11" s="10">
        <f t="shared" si="7"/>
        <v>-3.2023438891076728E-3</v>
      </c>
      <c r="S11" s="26">
        <v>37772.9</v>
      </c>
      <c r="T11" s="10">
        <f t="shared" si="8"/>
        <v>2.2328738575128737E-2</v>
      </c>
      <c r="U11" s="26">
        <v>37986.400000000001</v>
      </c>
      <c r="V11" s="10">
        <f t="shared" si="9"/>
        <v>5.6522003870500548E-3</v>
      </c>
      <c r="W11" s="26">
        <v>52683.6</v>
      </c>
      <c r="X11" s="10">
        <f t="shared" si="10"/>
        <v>0.38690689299328174</v>
      </c>
      <c r="Y11" s="25">
        <f>('2020'!B8-'2019'!B8)/('2019'!B8/100)</f>
        <v>8.174703728310746</v>
      </c>
      <c r="Z11">
        <f t="shared" si="11"/>
        <v>38476.224999999999</v>
      </c>
    </row>
    <row r="12" spans="1:26" ht="23.25" x14ac:dyDescent="0.25">
      <c r="A12" s="12" t="s">
        <v>35</v>
      </c>
      <c r="B12" s="26">
        <v>27495.9</v>
      </c>
      <c r="C12" s="26">
        <v>27590</v>
      </c>
      <c r="D12" s="9">
        <f t="shared" si="0"/>
        <v>3.4223284198735549E-3</v>
      </c>
      <c r="E12" s="26">
        <v>28438.3</v>
      </c>
      <c r="F12" s="10">
        <f t="shared" si="1"/>
        <v>3.0746647335991195E-2</v>
      </c>
      <c r="G12" s="26">
        <v>29468.1</v>
      </c>
      <c r="H12" s="10">
        <f t="shared" si="2"/>
        <v>3.621172854917476E-2</v>
      </c>
      <c r="I12" s="26">
        <v>31291</v>
      </c>
      <c r="J12" s="10">
        <f t="shared" si="3"/>
        <v>6.1860113139293071E-2</v>
      </c>
      <c r="K12" s="26">
        <v>30545.200000000001</v>
      </c>
      <c r="L12" s="10">
        <f t="shared" si="4"/>
        <v>-2.3834329359879836E-2</v>
      </c>
      <c r="M12" s="26">
        <v>30425.1</v>
      </c>
      <c r="N12" s="10">
        <f t="shared" si="5"/>
        <v>-3.9318780037453926E-3</v>
      </c>
      <c r="O12" s="26">
        <v>30167.4</v>
      </c>
      <c r="P12" s="10">
        <f t="shared" si="6"/>
        <v>-8.4699803780430294E-3</v>
      </c>
      <c r="Q12" s="26">
        <v>30465.200000000001</v>
      </c>
      <c r="R12" s="10">
        <f t="shared" si="7"/>
        <v>9.8715832322306962E-3</v>
      </c>
      <c r="S12" s="26">
        <v>32014.6</v>
      </c>
      <c r="T12" s="10">
        <f t="shared" si="8"/>
        <v>5.0858028176411052E-2</v>
      </c>
      <c r="U12" s="26">
        <v>32265.1</v>
      </c>
      <c r="V12" s="10">
        <f t="shared" si="9"/>
        <v>7.8245550467599401E-3</v>
      </c>
      <c r="W12" s="26">
        <v>39294.9</v>
      </c>
      <c r="X12" s="10">
        <f t="shared" si="10"/>
        <v>0.21787628118307412</v>
      </c>
      <c r="Y12" s="25">
        <f>('2020'!B12-'2019'!B12)/('2019'!B12/100)</f>
        <v>18.961736113384166</v>
      </c>
      <c r="Z12">
        <f t="shared" si="11"/>
        <v>30788.399999999998</v>
      </c>
    </row>
    <row r="13" spans="1:26" ht="34.5" x14ac:dyDescent="0.25">
      <c r="A13" s="12" t="s">
        <v>34</v>
      </c>
      <c r="B13" s="26">
        <v>29873.9</v>
      </c>
      <c r="C13" s="26">
        <v>29847.1</v>
      </c>
      <c r="D13" s="9">
        <f t="shared" si="0"/>
        <v>-8.9710416115751368E-4</v>
      </c>
      <c r="E13" s="26">
        <v>31129.4</v>
      </c>
      <c r="F13" s="10">
        <f t="shared" si="1"/>
        <v>4.2962297844681752E-2</v>
      </c>
      <c r="G13" s="26">
        <v>31494.2</v>
      </c>
      <c r="H13" s="10">
        <f t="shared" si="2"/>
        <v>1.1718825290561341E-2</v>
      </c>
      <c r="I13" s="26">
        <v>35199.5</v>
      </c>
      <c r="J13" s="10">
        <f t="shared" si="3"/>
        <v>0.11765023401134167</v>
      </c>
      <c r="K13" s="26">
        <v>34605.5</v>
      </c>
      <c r="L13" s="10">
        <f t="shared" si="4"/>
        <v>-1.6875239705109402E-2</v>
      </c>
      <c r="M13" s="26">
        <v>32389.9</v>
      </c>
      <c r="N13" s="10">
        <f t="shared" si="5"/>
        <v>-6.4024504775252455E-2</v>
      </c>
      <c r="O13" s="26">
        <v>32978.699999999997</v>
      </c>
      <c r="P13" s="10">
        <f t="shared" si="6"/>
        <v>1.8178506262754635E-2</v>
      </c>
      <c r="Q13" s="26">
        <v>32197.599999999999</v>
      </c>
      <c r="R13" s="10">
        <f t="shared" si="7"/>
        <v>-2.3684984550634169E-2</v>
      </c>
      <c r="S13" s="26">
        <v>32594.7</v>
      </c>
      <c r="T13" s="10">
        <f t="shared" si="8"/>
        <v>1.2333217382662021E-2</v>
      </c>
      <c r="U13" s="26">
        <v>32068.6</v>
      </c>
      <c r="V13" s="10">
        <f t="shared" si="9"/>
        <v>-1.6140660904993775E-2</v>
      </c>
      <c r="W13" s="26">
        <v>39632.400000000001</v>
      </c>
      <c r="X13" s="10">
        <f t="shared" si="10"/>
        <v>0.23586311843984475</v>
      </c>
      <c r="Y13" s="25">
        <f>('2020'!B11-'2019'!B11)/('2019'!B11/100)</f>
        <v>8.7518987862458744</v>
      </c>
      <c r="Z13">
        <f t="shared" si="11"/>
        <v>32834.291666666664</v>
      </c>
    </row>
    <row r="14" spans="1:26" ht="34.5" x14ac:dyDescent="0.25">
      <c r="A14" s="12" t="s">
        <v>33</v>
      </c>
      <c r="B14" s="26">
        <v>32998.1</v>
      </c>
      <c r="C14" s="26">
        <v>32040.7</v>
      </c>
      <c r="D14" s="9">
        <f t="shared" si="0"/>
        <v>-2.9013791703158653E-2</v>
      </c>
      <c r="E14" s="26">
        <v>34734.9</v>
      </c>
      <c r="F14" s="10">
        <f t="shared" si="1"/>
        <v>8.4086802098580993E-2</v>
      </c>
      <c r="G14" s="26">
        <v>35952.400000000001</v>
      </c>
      <c r="H14" s="10">
        <f t="shared" si="2"/>
        <v>3.5051202105087498E-2</v>
      </c>
      <c r="I14" s="26">
        <v>35354.5</v>
      </c>
      <c r="J14" s="10">
        <f t="shared" si="3"/>
        <v>-1.6630322315061119E-2</v>
      </c>
      <c r="K14" s="26">
        <v>36656</v>
      </c>
      <c r="L14" s="10">
        <f t="shared" si="4"/>
        <v>3.6812852677877039E-2</v>
      </c>
      <c r="M14" s="26">
        <v>34646.400000000001</v>
      </c>
      <c r="N14" s="10">
        <f t="shared" si="5"/>
        <v>-5.482322130074202E-2</v>
      </c>
      <c r="O14" s="26">
        <v>33908.6</v>
      </c>
      <c r="P14" s="10">
        <f t="shared" si="6"/>
        <v>-2.1295141775191762E-2</v>
      </c>
      <c r="Q14" s="26">
        <v>34011.699999999997</v>
      </c>
      <c r="R14" s="10">
        <f t="shared" si="7"/>
        <v>3.0405265920738778E-3</v>
      </c>
      <c r="S14" s="26">
        <v>34867.4</v>
      </c>
      <c r="T14" s="10">
        <f t="shared" si="8"/>
        <v>2.5158989406586674E-2</v>
      </c>
      <c r="U14" s="26">
        <v>35876.300000000003</v>
      </c>
      <c r="V14" s="10">
        <f t="shared" si="9"/>
        <v>2.8935337880082956E-2</v>
      </c>
      <c r="W14" s="26">
        <v>48768.4</v>
      </c>
      <c r="X14" s="10">
        <f t="shared" si="10"/>
        <v>0.35934865078059874</v>
      </c>
      <c r="Y14" s="25">
        <f>('2020'!B10-'2019'!B10)/('2019'!B10/100)</f>
        <v>10.962952396605026</v>
      </c>
      <c r="Z14">
        <f t="shared" si="11"/>
        <v>35817.950000000004</v>
      </c>
    </row>
    <row r="15" spans="1:26" ht="23.25" x14ac:dyDescent="0.25">
      <c r="A15" s="12" t="s">
        <v>32</v>
      </c>
      <c r="B15" s="26">
        <v>27406.1</v>
      </c>
      <c r="C15" s="26">
        <v>27303.4</v>
      </c>
      <c r="D15" s="9">
        <f t="shared" si="0"/>
        <v>-3.7473409204519248E-3</v>
      </c>
      <c r="E15" s="26">
        <v>28365</v>
      </c>
      <c r="F15" s="10">
        <f t="shared" si="1"/>
        <v>3.8881604488818278E-2</v>
      </c>
      <c r="G15" s="26">
        <v>29318.3</v>
      </c>
      <c r="H15" s="10">
        <f t="shared" si="2"/>
        <v>3.3608320112815004E-2</v>
      </c>
      <c r="I15" s="26">
        <v>30267.1</v>
      </c>
      <c r="J15" s="10">
        <f t="shared" si="3"/>
        <v>3.2362040091001187E-2</v>
      </c>
      <c r="K15" s="26">
        <v>31507.1</v>
      </c>
      <c r="L15" s="10">
        <f t="shared" si="4"/>
        <v>4.0968576441086091E-2</v>
      </c>
      <c r="M15" s="26">
        <v>29700.5</v>
      </c>
      <c r="N15" s="10">
        <f t="shared" si="5"/>
        <v>-5.7339456820843515E-2</v>
      </c>
      <c r="O15" s="26">
        <v>28940.400000000001</v>
      </c>
      <c r="P15" s="10">
        <f t="shared" si="6"/>
        <v>-2.5592161748118625E-2</v>
      </c>
      <c r="Q15" s="26">
        <v>29118.6</v>
      </c>
      <c r="R15" s="10">
        <f t="shared" si="7"/>
        <v>6.1574822739145496E-3</v>
      </c>
      <c r="S15" s="26">
        <v>30076.799999999999</v>
      </c>
      <c r="T15" s="10">
        <f t="shared" si="8"/>
        <v>3.2906801838000543E-2</v>
      </c>
      <c r="U15" s="26">
        <v>29574.2</v>
      </c>
      <c r="V15" s="10">
        <f t="shared" si="9"/>
        <v>-1.6710554314288695E-2</v>
      </c>
      <c r="W15" s="26">
        <v>35938.800000000003</v>
      </c>
      <c r="X15" s="10">
        <f t="shared" si="10"/>
        <v>0.21520785008554766</v>
      </c>
      <c r="Y15" s="25">
        <f>('2020'!B9-'2019'!B9)/('2019'!B9/100)</f>
        <v>8.2237904498156826</v>
      </c>
      <c r="Z15">
        <f t="shared" si="11"/>
        <v>29793.024999999998</v>
      </c>
    </row>
  </sheetData>
  <sortState ref="A2:Z15">
    <sortCondition descending="1" ref="A2"/>
  </sortState>
  <conditionalFormatting sqref="D1 F1 H1 J1 L1 N1 P1 R1 X1 V1 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 F2:F15 H2:H15 J2:J15 L2:L15 N2:N15 P2:P15 R2:R15 X2:X15 V2:V15 T2:T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2" sqref="A2:A15"/>
    </sheetView>
  </sheetViews>
  <sheetFormatPr defaultRowHeight="15" x14ac:dyDescent="0.25"/>
  <sheetData>
    <row r="1" spans="1:15" x14ac:dyDescent="0.25">
      <c r="A1" s="1" t="s">
        <v>0</v>
      </c>
      <c r="B1" s="2" t="s">
        <v>1</v>
      </c>
      <c r="C1" s="2" t="s">
        <v>2</v>
      </c>
      <c r="D1" s="2" t="s">
        <v>4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14</v>
      </c>
      <c r="J1" s="4" t="s">
        <v>16</v>
      </c>
      <c r="K1" s="5" t="s">
        <v>18</v>
      </c>
      <c r="L1" s="5" t="s">
        <v>20</v>
      </c>
      <c r="M1" s="5" t="s">
        <v>22</v>
      </c>
      <c r="N1" s="6" t="s">
        <v>39</v>
      </c>
      <c r="O1" s="7" t="s">
        <v>24</v>
      </c>
    </row>
    <row r="2" spans="1:15" ht="34.5" x14ac:dyDescent="0.25">
      <c r="A2" s="12" t="s">
        <v>30</v>
      </c>
      <c r="B2" s="26">
        <v>28807.1</v>
      </c>
      <c r="C2" s="26">
        <v>29268.2</v>
      </c>
      <c r="D2" s="27">
        <v>30823.9</v>
      </c>
      <c r="E2" s="26">
        <v>29994.3</v>
      </c>
      <c r="F2" s="26">
        <v>31916.5</v>
      </c>
      <c r="G2" s="26">
        <v>31789.3</v>
      </c>
      <c r="H2" s="26">
        <v>31131.1</v>
      </c>
      <c r="I2" s="26">
        <v>31331.5</v>
      </c>
      <c r="J2" s="26">
        <v>32100.6</v>
      </c>
      <c r="K2" s="26">
        <v>32846.300000000003</v>
      </c>
      <c r="L2" s="26">
        <v>31232.400000000001</v>
      </c>
      <c r="M2" s="26">
        <v>41331.300000000003</v>
      </c>
      <c r="N2" s="25">
        <f>('2021'!B7-'2020'!B7)/('2020'!B7/100)</f>
        <v>6.8337117540814019</v>
      </c>
      <c r="O2">
        <f t="shared" ref="O2:O15" si="0">(B2+C2+D2+E2+F2+G2+H2+I2+J2+K2+L2+M2)/12</f>
        <v>31881.041666666668</v>
      </c>
    </row>
    <row r="3" spans="1:15" ht="23.25" x14ac:dyDescent="0.25">
      <c r="A3" s="12" t="s">
        <v>38</v>
      </c>
      <c r="B3" s="26">
        <v>30707.200000000001</v>
      </c>
      <c r="C3" s="26">
        <v>29566</v>
      </c>
      <c r="D3" s="27">
        <v>31516.799999999999</v>
      </c>
      <c r="E3" s="26">
        <v>31324.799999999999</v>
      </c>
      <c r="F3" s="26">
        <v>32567.1</v>
      </c>
      <c r="G3" s="26">
        <v>33522.1</v>
      </c>
      <c r="H3" s="26">
        <v>32586.5</v>
      </c>
      <c r="I3" s="26">
        <v>31376.2</v>
      </c>
      <c r="J3" s="26">
        <v>32086.6</v>
      </c>
      <c r="K3" s="26">
        <v>32369.8</v>
      </c>
      <c r="L3" s="26">
        <v>32911.9</v>
      </c>
      <c r="M3" s="26">
        <v>41241.599999999999</v>
      </c>
      <c r="N3" s="25">
        <f>('2021'!B15-'2020'!B15)/('2020'!B15/100)</f>
        <v>7.749200760321636</v>
      </c>
      <c r="O3">
        <f t="shared" si="0"/>
        <v>32648.05</v>
      </c>
    </row>
    <row r="4" spans="1:15" ht="45.75" x14ac:dyDescent="0.25">
      <c r="A4" s="12" t="s">
        <v>29</v>
      </c>
      <c r="B4" s="26">
        <v>33974</v>
      </c>
      <c r="C4" s="26">
        <v>33833.5</v>
      </c>
      <c r="D4" s="27">
        <v>34772.699999999997</v>
      </c>
      <c r="E4" s="26">
        <v>34956.699999999997</v>
      </c>
      <c r="F4" s="26">
        <v>37341.5</v>
      </c>
      <c r="G4" s="26">
        <v>38074.699999999997</v>
      </c>
      <c r="H4" s="26">
        <v>34884.300000000003</v>
      </c>
      <c r="I4" s="26">
        <v>34653.5</v>
      </c>
      <c r="J4" s="26">
        <v>35189.800000000003</v>
      </c>
      <c r="K4" s="26">
        <v>35036.199999999997</v>
      </c>
      <c r="L4" s="26">
        <v>35033.699999999997</v>
      </c>
      <c r="M4" s="26">
        <v>43570</v>
      </c>
      <c r="N4" s="25">
        <f>('2021'!B6-'2020'!B6)/('2020'!B6/100)</f>
        <v>6.4708588434408174</v>
      </c>
      <c r="O4">
        <f t="shared" si="0"/>
        <v>35943.383333333331</v>
      </c>
    </row>
    <row r="5" spans="1:15" ht="23.25" x14ac:dyDescent="0.25">
      <c r="A5" s="12" t="s">
        <v>37</v>
      </c>
      <c r="B5" s="26">
        <v>30366.2</v>
      </c>
      <c r="C5" s="26">
        <v>30367.3</v>
      </c>
      <c r="D5" s="27">
        <v>31690.9</v>
      </c>
      <c r="E5" s="26">
        <v>31905.8</v>
      </c>
      <c r="F5" s="26">
        <v>33849.800000000003</v>
      </c>
      <c r="G5" s="26">
        <v>34351.1</v>
      </c>
      <c r="H5" s="26">
        <v>33673.9</v>
      </c>
      <c r="I5" s="26">
        <v>32768</v>
      </c>
      <c r="J5" s="26">
        <v>32972.800000000003</v>
      </c>
      <c r="K5" s="26">
        <v>33004.9</v>
      </c>
      <c r="L5" s="26">
        <v>32738.3</v>
      </c>
      <c r="M5" s="26">
        <v>43019.5</v>
      </c>
      <c r="N5" s="25">
        <f>('2021'!B14-'2020'!B14)/('2020'!B14/100)</f>
        <v>4.0822389922158182</v>
      </c>
      <c r="O5">
        <f t="shared" si="0"/>
        <v>33392.375</v>
      </c>
    </row>
    <row r="6" spans="1:15" ht="23.25" x14ac:dyDescent="0.25">
      <c r="A6" s="12" t="s">
        <v>36</v>
      </c>
      <c r="B6" s="26">
        <v>35214.800000000003</v>
      </c>
      <c r="C6" s="26">
        <v>35604.9</v>
      </c>
      <c r="D6" s="27">
        <v>37044.300000000003</v>
      </c>
      <c r="E6" s="26">
        <v>38012.199999999997</v>
      </c>
      <c r="F6" s="26">
        <v>39209.800000000003</v>
      </c>
      <c r="G6" s="26">
        <v>39427.199999999997</v>
      </c>
      <c r="H6" s="26">
        <v>39159.9</v>
      </c>
      <c r="I6" s="26">
        <v>36723.800000000003</v>
      </c>
      <c r="J6" s="26">
        <v>37862.300000000003</v>
      </c>
      <c r="K6" s="26">
        <v>37841.199999999997</v>
      </c>
      <c r="L6" s="26">
        <v>37967.5</v>
      </c>
      <c r="M6" s="26">
        <v>48982.7</v>
      </c>
      <c r="N6" s="25">
        <f>('2021'!B13-'2020'!B13)/('2020'!B13/100)</f>
        <v>4.3409034024600954</v>
      </c>
      <c r="O6">
        <f t="shared" si="0"/>
        <v>38587.550000000003</v>
      </c>
    </row>
    <row r="7" spans="1:15" ht="34.5" x14ac:dyDescent="0.25">
      <c r="A7" s="12" t="s">
        <v>28</v>
      </c>
      <c r="B7" s="26">
        <v>37039.9</v>
      </c>
      <c r="C7" s="26">
        <v>37151.5</v>
      </c>
      <c r="D7" s="27">
        <v>39071</v>
      </c>
      <c r="E7" s="26">
        <v>37078.300000000003</v>
      </c>
      <c r="F7" s="26">
        <v>39019.599999999999</v>
      </c>
      <c r="G7" s="26">
        <v>38555.800000000003</v>
      </c>
      <c r="H7" s="26">
        <v>37663.199999999997</v>
      </c>
      <c r="I7" s="26">
        <v>38034.199999999997</v>
      </c>
      <c r="J7" s="26">
        <v>39487.5</v>
      </c>
      <c r="K7" s="26">
        <v>40151</v>
      </c>
      <c r="L7" s="26">
        <v>40043.800000000003</v>
      </c>
      <c r="M7" s="26">
        <v>51855.1</v>
      </c>
      <c r="N7" s="25">
        <f>('2021'!B5-'2020'!B5)/('2020'!B5/100)</f>
        <v>9.0465715170156358</v>
      </c>
      <c r="O7">
        <f t="shared" si="0"/>
        <v>39595.908333333333</v>
      </c>
    </row>
    <row r="8" spans="1:15" ht="34.5" x14ac:dyDescent="0.25">
      <c r="A8" s="12" t="s">
        <v>27</v>
      </c>
      <c r="B8" s="26">
        <v>28004.7</v>
      </c>
      <c r="C8" s="26">
        <v>28514.2</v>
      </c>
      <c r="D8" s="27">
        <v>30140.7</v>
      </c>
      <c r="E8" s="26">
        <v>29262</v>
      </c>
      <c r="F8" s="26">
        <v>30696.799999999999</v>
      </c>
      <c r="G8" s="26">
        <v>32076</v>
      </c>
      <c r="H8" s="26">
        <v>31681.7</v>
      </c>
      <c r="I8" s="26">
        <v>31408.2</v>
      </c>
      <c r="J8" s="26">
        <v>31551.7</v>
      </c>
      <c r="K8" s="26">
        <v>31031.9</v>
      </c>
      <c r="L8" s="26">
        <v>30595.8</v>
      </c>
      <c r="M8" s="26">
        <v>37870.5</v>
      </c>
      <c r="N8" s="25">
        <f>('2021'!B4-'2020'!B4)/('2020'!B4/100)</f>
        <v>6.5405898628362822</v>
      </c>
      <c r="O8">
        <f t="shared" si="0"/>
        <v>31069.516666666666</v>
      </c>
    </row>
    <row r="9" spans="1:15" ht="34.5" x14ac:dyDescent="0.25">
      <c r="A9" s="12" t="s">
        <v>26</v>
      </c>
      <c r="B9" s="26">
        <v>29153</v>
      </c>
      <c r="C9" s="26">
        <v>29516.1</v>
      </c>
      <c r="D9" s="27">
        <v>30832.5</v>
      </c>
      <c r="E9" s="26">
        <v>30360.5</v>
      </c>
      <c r="F9" s="26">
        <v>31683.9</v>
      </c>
      <c r="G9" s="26">
        <v>33868.1</v>
      </c>
      <c r="H9" s="26">
        <v>31256.3</v>
      </c>
      <c r="I9" s="26">
        <v>30680.1</v>
      </c>
      <c r="J9" s="26">
        <v>31028.799999999999</v>
      </c>
      <c r="K9" s="26">
        <v>32249.7</v>
      </c>
      <c r="L9" s="26">
        <v>34519.5</v>
      </c>
      <c r="M9" s="26">
        <v>40669.300000000003</v>
      </c>
      <c r="N9" s="25">
        <f>('2021'!B3-'2020'!B3)/('2020'!B3/100)</f>
        <v>7.9121508962067599</v>
      </c>
      <c r="O9">
        <f t="shared" si="0"/>
        <v>32151.483333333334</v>
      </c>
    </row>
    <row r="10" spans="1:15" ht="45.75" x14ac:dyDescent="0.25">
      <c r="A10" s="12" t="s">
        <v>25</v>
      </c>
      <c r="B10" s="26">
        <v>35783</v>
      </c>
      <c r="C10" s="26">
        <v>35570.199999999997</v>
      </c>
      <c r="D10" s="27">
        <v>36571.199999999997</v>
      </c>
      <c r="E10" s="26">
        <v>37123.9</v>
      </c>
      <c r="F10" s="26">
        <v>37889.699999999997</v>
      </c>
      <c r="G10" s="26">
        <v>40278.300000000003</v>
      </c>
      <c r="H10" s="26">
        <v>38271.199999999997</v>
      </c>
      <c r="I10" s="26">
        <v>37854.199999999997</v>
      </c>
      <c r="J10" s="26">
        <v>38357.599999999999</v>
      </c>
      <c r="K10" s="26">
        <v>38324.400000000001</v>
      </c>
      <c r="L10" s="26">
        <v>38396.9</v>
      </c>
      <c r="M10" s="26">
        <v>50612.9</v>
      </c>
      <c r="N10" s="25">
        <f>('2021'!B2-'2020'!B2)/('2020'!B2/100)</f>
        <v>6.9000350608009864</v>
      </c>
      <c r="O10">
        <f t="shared" si="0"/>
        <v>38752.791666666672</v>
      </c>
    </row>
    <row r="11" spans="1:15" ht="23.25" x14ac:dyDescent="0.25">
      <c r="A11" s="12" t="s">
        <v>31</v>
      </c>
      <c r="B11" s="26">
        <v>37013.599999999999</v>
      </c>
      <c r="C11" s="26">
        <v>37849.300000000003</v>
      </c>
      <c r="D11" s="27">
        <v>40480</v>
      </c>
      <c r="E11" s="26">
        <v>39337.5</v>
      </c>
      <c r="F11" s="26">
        <v>41926.6</v>
      </c>
      <c r="G11" s="26">
        <v>42885.3</v>
      </c>
      <c r="H11" s="26">
        <v>39894.6</v>
      </c>
      <c r="I11" s="26">
        <v>38803.4</v>
      </c>
      <c r="J11" s="26">
        <v>39018.400000000001</v>
      </c>
      <c r="K11" s="26">
        <v>39847.199999999997</v>
      </c>
      <c r="L11" s="26">
        <v>39849.9</v>
      </c>
      <c r="M11" s="26">
        <v>55548</v>
      </c>
      <c r="N11" s="25">
        <f>('2021'!B8-'2020'!B8)/('2020'!B8/100)</f>
        <v>6.8834874146125493</v>
      </c>
      <c r="O11">
        <f t="shared" si="0"/>
        <v>41037.816666666673</v>
      </c>
    </row>
    <row r="12" spans="1:15" ht="23.25" x14ac:dyDescent="0.25">
      <c r="A12" s="12" t="s">
        <v>35</v>
      </c>
      <c r="B12" s="26">
        <v>32709.599999999999</v>
      </c>
      <c r="C12" s="26">
        <v>32261.8</v>
      </c>
      <c r="D12" s="27">
        <v>31437.599999999999</v>
      </c>
      <c r="E12" s="26">
        <v>31201.1</v>
      </c>
      <c r="F12" s="26">
        <v>33446.400000000001</v>
      </c>
      <c r="G12" s="26">
        <v>33294.800000000003</v>
      </c>
      <c r="H12" s="26">
        <v>33042.1</v>
      </c>
      <c r="I12" s="26">
        <v>32448.799999999999</v>
      </c>
      <c r="J12" s="26">
        <v>32142.9</v>
      </c>
      <c r="K12" s="26">
        <v>32710.400000000001</v>
      </c>
      <c r="L12" s="26">
        <v>31820.9</v>
      </c>
      <c r="M12" s="26">
        <v>40926.699999999997</v>
      </c>
      <c r="N12" s="25">
        <f>('2021'!B12-'2020'!B12)/('2020'!B12/100)</f>
        <v>5.2938586836891872</v>
      </c>
      <c r="O12">
        <f t="shared" si="0"/>
        <v>33120.258333333339</v>
      </c>
    </row>
    <row r="13" spans="1:15" ht="34.5" x14ac:dyDescent="0.25">
      <c r="A13" s="12" t="s">
        <v>34</v>
      </c>
      <c r="B13" s="26">
        <v>33161.300000000003</v>
      </c>
      <c r="C13" s="26">
        <v>32512</v>
      </c>
      <c r="D13" s="27">
        <v>33899.599999999999</v>
      </c>
      <c r="E13" s="26">
        <v>32892.800000000003</v>
      </c>
      <c r="F13" s="26">
        <v>38175.5</v>
      </c>
      <c r="G13" s="26">
        <v>36638.800000000003</v>
      </c>
      <c r="H13" s="26">
        <v>34462.1</v>
      </c>
      <c r="I13" s="26">
        <v>33776</v>
      </c>
      <c r="J13" s="26">
        <v>34614.1</v>
      </c>
      <c r="K13" s="26">
        <v>33581.599999999999</v>
      </c>
      <c r="L13" s="26">
        <v>33373</v>
      </c>
      <c r="M13" s="26">
        <v>43506.7</v>
      </c>
      <c r="N13" s="25">
        <f>('2021'!B11-'2020'!B11)/('2020'!B11/100)</f>
        <v>5.6114509261460661</v>
      </c>
      <c r="O13">
        <f t="shared" si="0"/>
        <v>35049.458333333328</v>
      </c>
    </row>
    <row r="14" spans="1:15" ht="34.5" x14ac:dyDescent="0.25">
      <c r="A14" s="12" t="s">
        <v>33</v>
      </c>
      <c r="B14" s="26">
        <v>33658</v>
      </c>
      <c r="C14" s="26">
        <v>34897</v>
      </c>
      <c r="D14" s="27">
        <v>37475</v>
      </c>
      <c r="E14" s="26">
        <v>35818.6</v>
      </c>
      <c r="F14" s="26">
        <v>36532.6</v>
      </c>
      <c r="G14" s="26">
        <v>37309.599999999999</v>
      </c>
      <c r="H14" s="26">
        <v>36631.9</v>
      </c>
      <c r="I14" s="26">
        <v>35633.599999999999</v>
      </c>
      <c r="J14" s="26">
        <v>36842.5</v>
      </c>
      <c r="K14" s="26">
        <v>36558.199999999997</v>
      </c>
      <c r="L14" s="26">
        <v>36702.699999999997</v>
      </c>
      <c r="M14" s="26">
        <v>50996.3</v>
      </c>
      <c r="N14" s="25">
        <f>('2021'!B10-'2020'!B10)/('2020'!B10/100)</f>
        <v>4.9738702735936142</v>
      </c>
      <c r="O14">
        <f t="shared" si="0"/>
        <v>37421.333333333336</v>
      </c>
    </row>
    <row r="15" spans="1:15" ht="23.25" x14ac:dyDescent="0.25">
      <c r="A15" s="12" t="s">
        <v>32</v>
      </c>
      <c r="B15" s="26">
        <v>29934.7</v>
      </c>
      <c r="C15" s="26">
        <v>29886.799999999999</v>
      </c>
      <c r="D15" s="27">
        <v>30951.3</v>
      </c>
      <c r="E15" s="26">
        <v>30889.3</v>
      </c>
      <c r="F15" s="26">
        <v>32807</v>
      </c>
      <c r="G15" s="26">
        <v>34058.5</v>
      </c>
      <c r="H15" s="26">
        <v>33285.699999999997</v>
      </c>
      <c r="I15" s="26">
        <v>31737.599999999999</v>
      </c>
      <c r="J15" s="26">
        <v>31966.6</v>
      </c>
      <c r="K15" s="26">
        <v>32304</v>
      </c>
      <c r="L15" s="26">
        <v>31588.400000000001</v>
      </c>
      <c r="M15" s="26">
        <v>38921.9</v>
      </c>
      <c r="N15" s="25">
        <f>('2021'!B9-'2020'!B9)/('2020'!B9/100)</f>
        <v>7.7511748362089694</v>
      </c>
      <c r="O15">
        <f t="shared" si="0"/>
        <v>32360.983333333337</v>
      </c>
    </row>
  </sheetData>
  <sortState ref="A2:O15">
    <sortCondition descending="1" ref="A2"/>
  </sortState>
  <conditionalFormatting sqref="O2:O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O5" sqref="O5"/>
    </sheetView>
  </sheetViews>
  <sheetFormatPr defaultRowHeight="15" x14ac:dyDescent="0.25"/>
  <cols>
    <col min="14" max="14" width="19.5703125" bestFit="1" customWidth="1"/>
    <col min="15" max="15" width="17.42578125" bestFit="1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4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14</v>
      </c>
      <c r="J1" s="4" t="s">
        <v>16</v>
      </c>
      <c r="K1" s="5" t="s">
        <v>18</v>
      </c>
      <c r="L1" s="5" t="s">
        <v>20</v>
      </c>
      <c r="M1" s="5" t="s">
        <v>22</v>
      </c>
      <c r="N1" s="6" t="s">
        <v>39</v>
      </c>
      <c r="O1" s="7" t="s">
        <v>24</v>
      </c>
      <c r="P1" s="2"/>
      <c r="Q1" s="4"/>
      <c r="R1" s="2"/>
      <c r="S1" s="5"/>
      <c r="T1" s="2"/>
      <c r="U1" s="5"/>
      <c r="V1" s="2"/>
      <c r="W1" s="5"/>
      <c r="X1" s="2"/>
      <c r="Y1" s="6"/>
      <c r="Z1" s="7"/>
    </row>
    <row r="2" spans="1:26" ht="34.5" x14ac:dyDescent="0.25">
      <c r="A2" s="12" t="s">
        <v>30</v>
      </c>
      <c r="B2" s="26">
        <v>30794.799999999999</v>
      </c>
      <c r="C2" s="26">
        <v>31112.799999999999</v>
      </c>
      <c r="D2" s="26">
        <v>33746.1</v>
      </c>
      <c r="E2" s="26">
        <v>34408.400000000001</v>
      </c>
      <c r="F2" s="26">
        <v>34889.1</v>
      </c>
      <c r="G2" s="28">
        <v>38061</v>
      </c>
      <c r="H2" s="28">
        <v>34316.400000000001</v>
      </c>
      <c r="I2" s="28">
        <v>33150.300000000003</v>
      </c>
      <c r="J2" s="28">
        <v>35781</v>
      </c>
      <c r="K2" s="28">
        <v>35201.1</v>
      </c>
      <c r="L2" s="29">
        <v>36900.300000000003</v>
      </c>
      <c r="M2" s="28">
        <v>48008.2</v>
      </c>
      <c r="N2" s="25">
        <f>('2022'!B7-'2021'!B7)/('2021'!B7/100)</f>
        <v>17.066495497977062</v>
      </c>
      <c r="O2">
        <f t="shared" ref="O2:O15" si="0">(B2+C2+D2+E2+F2+G2+H2+I2+J2+K2+L2+M2)/12</f>
        <v>35530.791666666664</v>
      </c>
      <c r="P2" s="10"/>
      <c r="Q2" s="8"/>
      <c r="R2" s="10"/>
      <c r="S2" s="8"/>
      <c r="T2" s="10"/>
      <c r="U2" s="8"/>
      <c r="V2" s="10"/>
      <c r="W2" s="8"/>
      <c r="X2" s="10"/>
      <c r="Y2" s="25"/>
    </row>
    <row r="3" spans="1:26" ht="23.25" x14ac:dyDescent="0.25">
      <c r="A3" s="12" t="s">
        <v>38</v>
      </c>
      <c r="B3" s="26">
        <v>33136.800000000003</v>
      </c>
      <c r="C3" s="26">
        <v>32517.1</v>
      </c>
      <c r="D3" s="26">
        <v>34489</v>
      </c>
      <c r="E3" s="26">
        <v>35954.6</v>
      </c>
      <c r="F3" s="26">
        <v>35277.800000000003</v>
      </c>
      <c r="G3" s="28">
        <v>37046.5</v>
      </c>
      <c r="H3" s="28">
        <v>35709.5</v>
      </c>
      <c r="I3" s="28">
        <v>34700.800000000003</v>
      </c>
      <c r="J3" s="28">
        <v>35185.300000000003</v>
      </c>
      <c r="K3" s="28">
        <v>34805.199999999997</v>
      </c>
      <c r="L3" s="29">
        <v>36432.199999999997</v>
      </c>
      <c r="M3" s="28">
        <v>46633.3</v>
      </c>
      <c r="N3" s="25">
        <f>('2022'!B15-'2021'!B15)/('2021'!B15/100)</f>
        <v>10.842241678654689</v>
      </c>
      <c r="O3">
        <f t="shared" si="0"/>
        <v>35990.674999999996</v>
      </c>
      <c r="P3" s="10"/>
      <c r="Q3" s="11"/>
      <c r="R3" s="10"/>
      <c r="S3" s="11"/>
      <c r="T3" s="10"/>
      <c r="U3" s="11"/>
      <c r="V3" s="10"/>
      <c r="W3" s="11"/>
      <c r="X3" s="10"/>
      <c r="Y3" s="25"/>
    </row>
    <row r="4" spans="1:26" ht="45.75" x14ac:dyDescent="0.25">
      <c r="A4" s="12" t="s">
        <v>29</v>
      </c>
      <c r="B4" s="26">
        <v>36196.1</v>
      </c>
      <c r="C4" s="26">
        <v>37008</v>
      </c>
      <c r="D4" s="26">
        <v>39708.800000000003</v>
      </c>
      <c r="E4" s="26">
        <v>36642.800000000003</v>
      </c>
      <c r="F4" s="26">
        <v>38002.699999999997</v>
      </c>
      <c r="G4" s="28">
        <v>40583.599999999999</v>
      </c>
      <c r="H4" s="28">
        <v>36758.6</v>
      </c>
      <c r="I4" s="28">
        <v>35390.800000000003</v>
      </c>
      <c r="J4" s="28">
        <v>37394.800000000003</v>
      </c>
      <c r="K4" s="28">
        <v>37985.199999999997</v>
      </c>
      <c r="L4" s="29">
        <v>39681.1</v>
      </c>
      <c r="M4" s="28">
        <v>47413.7</v>
      </c>
      <c r="N4" s="25">
        <f>('2022'!B6-'2021'!B6)/('2021'!B6/100)</f>
        <v>12.053289236801037</v>
      </c>
      <c r="O4">
        <f t="shared" si="0"/>
        <v>38563.85</v>
      </c>
      <c r="P4" s="10"/>
      <c r="Q4" s="8"/>
      <c r="R4" s="10"/>
      <c r="S4" s="8"/>
      <c r="T4" s="10"/>
      <c r="U4" s="8"/>
      <c r="V4" s="10"/>
      <c r="W4" s="8"/>
      <c r="X4" s="10"/>
      <c r="Y4" s="25"/>
    </row>
    <row r="5" spans="1:26" ht="23.25" x14ac:dyDescent="0.25">
      <c r="A5" s="12" t="s">
        <v>37</v>
      </c>
      <c r="B5" s="26">
        <v>33113.300000000003</v>
      </c>
      <c r="C5" s="26">
        <v>32794.400000000001</v>
      </c>
      <c r="D5" s="26">
        <v>34758.1</v>
      </c>
      <c r="E5" s="26">
        <v>36666.800000000003</v>
      </c>
      <c r="F5" s="26">
        <v>37283.1</v>
      </c>
      <c r="G5" s="28">
        <v>38891.4</v>
      </c>
      <c r="H5" s="28">
        <v>36636</v>
      </c>
      <c r="I5" s="28">
        <v>35968.699999999997</v>
      </c>
      <c r="J5" s="28">
        <v>36652.800000000003</v>
      </c>
      <c r="K5" s="28">
        <v>36569.800000000003</v>
      </c>
      <c r="L5" s="29">
        <v>37145</v>
      </c>
      <c r="M5" s="28">
        <v>48589.2</v>
      </c>
      <c r="N5" s="25">
        <f>('2022'!B14-'2021'!B14)/('2021'!B14/100)</f>
        <v>13.974366293674356</v>
      </c>
      <c r="O5">
        <f t="shared" si="0"/>
        <v>37089.050000000003</v>
      </c>
      <c r="P5" s="10"/>
      <c r="Q5" s="11"/>
      <c r="R5" s="10"/>
      <c r="S5" s="11"/>
      <c r="T5" s="10"/>
      <c r="U5" s="11"/>
      <c r="V5" s="10"/>
      <c r="W5" s="11"/>
      <c r="X5" s="10"/>
      <c r="Y5" s="25"/>
    </row>
    <row r="6" spans="1:26" ht="23.25" x14ac:dyDescent="0.25">
      <c r="A6" s="12" t="s">
        <v>36</v>
      </c>
      <c r="B6" s="26">
        <v>37493.5</v>
      </c>
      <c r="C6" s="26">
        <v>37417.699999999997</v>
      </c>
      <c r="D6" s="26">
        <v>40685.599999999999</v>
      </c>
      <c r="E6" s="26">
        <v>41675</v>
      </c>
      <c r="F6" s="26">
        <v>42593.599999999999</v>
      </c>
      <c r="G6" s="28">
        <v>45906</v>
      </c>
      <c r="H6" s="28">
        <v>42887</v>
      </c>
      <c r="I6" s="28">
        <v>40086.800000000003</v>
      </c>
      <c r="J6" s="28">
        <v>42155.4</v>
      </c>
      <c r="K6" s="28">
        <v>41189.199999999997</v>
      </c>
      <c r="L6" s="29">
        <v>42668.5</v>
      </c>
      <c r="M6" s="28">
        <v>57986.6</v>
      </c>
      <c r="N6" s="25">
        <f>('2022'!B13-'2021'!B13)/('2021'!B13/100)</f>
        <v>11.476324246838205</v>
      </c>
      <c r="O6">
        <f t="shared" si="0"/>
        <v>42728.741666666669</v>
      </c>
      <c r="P6" s="10"/>
      <c r="Q6" s="8"/>
      <c r="R6" s="10"/>
      <c r="S6" s="8"/>
      <c r="T6" s="10"/>
      <c r="U6" s="8"/>
      <c r="V6" s="10"/>
      <c r="W6" s="8"/>
      <c r="X6" s="10"/>
      <c r="Y6" s="25"/>
    </row>
    <row r="7" spans="1:26" ht="34.5" x14ac:dyDescent="0.25">
      <c r="A7" s="12" t="s">
        <v>28</v>
      </c>
      <c r="B7" s="26">
        <v>39571.1</v>
      </c>
      <c r="C7" s="26">
        <v>39563.1</v>
      </c>
      <c r="D7" s="26">
        <v>41655.5</v>
      </c>
      <c r="E7" s="26">
        <v>44211.5</v>
      </c>
      <c r="F7" s="26">
        <v>45758.6</v>
      </c>
      <c r="G7" s="28">
        <v>45136.4</v>
      </c>
      <c r="H7" s="28">
        <v>42391.3</v>
      </c>
      <c r="I7" s="28">
        <v>42153.5</v>
      </c>
      <c r="J7" s="28">
        <v>45498</v>
      </c>
      <c r="K7" s="28">
        <v>44474.8</v>
      </c>
      <c r="L7" s="29">
        <v>45975.6</v>
      </c>
      <c r="M7" s="28">
        <v>61858.7</v>
      </c>
      <c r="N7" s="25">
        <f>('2022'!B5-'2021'!B5)/('2021'!B5/100)</f>
        <v>12.806938601709872</v>
      </c>
      <c r="O7">
        <f t="shared" si="0"/>
        <v>44854.008333333331</v>
      </c>
      <c r="P7" s="10"/>
      <c r="Q7" s="11"/>
      <c r="R7" s="10"/>
      <c r="S7" s="11"/>
      <c r="T7" s="10"/>
      <c r="U7" s="11"/>
      <c r="V7" s="10"/>
      <c r="W7" s="11"/>
      <c r="X7" s="10"/>
      <c r="Y7" s="25"/>
    </row>
    <row r="8" spans="1:26" ht="34.5" x14ac:dyDescent="0.25">
      <c r="A8" s="12" t="s">
        <v>27</v>
      </c>
      <c r="B8" s="26">
        <v>29932.400000000001</v>
      </c>
      <c r="C8" s="26">
        <v>30404.1</v>
      </c>
      <c r="D8" s="26">
        <v>32771.300000000003</v>
      </c>
      <c r="E8" s="26">
        <v>33287.9</v>
      </c>
      <c r="F8" s="26">
        <v>33692.9</v>
      </c>
      <c r="G8" s="28">
        <v>36170.800000000003</v>
      </c>
      <c r="H8" s="28">
        <v>36149.599999999999</v>
      </c>
      <c r="I8" s="28">
        <v>33516.6</v>
      </c>
      <c r="J8" s="28">
        <v>34476.1</v>
      </c>
      <c r="K8" s="28">
        <v>34373.699999999997</v>
      </c>
      <c r="L8" s="29">
        <v>34855.599999999999</v>
      </c>
      <c r="M8" s="28">
        <v>43666</v>
      </c>
      <c r="N8" s="25">
        <f>('2022'!B4-'2021'!B4)/('2021'!B4/100)</f>
        <v>7.4944538223731403</v>
      </c>
      <c r="O8">
        <f t="shared" si="0"/>
        <v>34441.416666666664</v>
      </c>
      <c r="P8" s="10"/>
      <c r="Q8" s="8"/>
      <c r="R8" s="10"/>
      <c r="S8" s="8"/>
      <c r="T8" s="10"/>
      <c r="U8" s="8"/>
      <c r="V8" s="10"/>
      <c r="W8" s="8"/>
      <c r="X8" s="10"/>
      <c r="Y8" s="25"/>
    </row>
    <row r="9" spans="1:26" ht="34.5" x14ac:dyDescent="0.25">
      <c r="A9" s="12" t="s">
        <v>26</v>
      </c>
      <c r="B9" s="26">
        <v>31412.7</v>
      </c>
      <c r="C9" s="26">
        <v>31441.3</v>
      </c>
      <c r="D9" s="26">
        <v>32823.5</v>
      </c>
      <c r="E9" s="26">
        <v>33601.9</v>
      </c>
      <c r="F9" s="26">
        <v>34760.300000000003</v>
      </c>
      <c r="G9" s="28">
        <v>36860.5</v>
      </c>
      <c r="H9" s="28">
        <v>33919.9</v>
      </c>
      <c r="I9" s="28">
        <v>32547.599999999999</v>
      </c>
      <c r="J9" s="28">
        <v>34040</v>
      </c>
      <c r="K9" s="28">
        <v>36487.9</v>
      </c>
      <c r="L9" s="29">
        <v>39777.4</v>
      </c>
      <c r="M9" s="28">
        <v>44749.8</v>
      </c>
      <c r="N9" s="25">
        <f>('2022'!B3-'2021'!B3)/('2021'!B3/100)</f>
        <v>8.3523454286472951</v>
      </c>
      <c r="O9">
        <f t="shared" si="0"/>
        <v>35201.9</v>
      </c>
      <c r="P9" s="10"/>
      <c r="Q9" s="11"/>
      <c r="R9" s="10"/>
      <c r="S9" s="11"/>
      <c r="T9" s="10"/>
      <c r="U9" s="11"/>
      <c r="V9" s="10"/>
      <c r="W9" s="11"/>
      <c r="X9" s="10"/>
      <c r="Y9" s="25"/>
    </row>
    <row r="10" spans="1:26" ht="45.75" x14ac:dyDescent="0.25">
      <c r="A10" s="12" t="s">
        <v>25</v>
      </c>
      <c r="B10" s="26">
        <v>37562.800000000003</v>
      </c>
      <c r="C10" s="26">
        <v>37332.199999999997</v>
      </c>
      <c r="D10" s="26">
        <v>39673</v>
      </c>
      <c r="E10" s="26">
        <v>40709.300000000003</v>
      </c>
      <c r="F10" s="26">
        <v>41932.6</v>
      </c>
      <c r="G10" s="28">
        <v>44250</v>
      </c>
      <c r="H10" s="28">
        <v>40641.199999999997</v>
      </c>
      <c r="I10" s="28">
        <v>40431.800000000003</v>
      </c>
      <c r="J10" s="28">
        <v>41138.1</v>
      </c>
      <c r="K10" s="28">
        <v>40817.699999999997</v>
      </c>
      <c r="L10" s="29">
        <v>42233.3</v>
      </c>
      <c r="M10" s="28">
        <v>53046.9</v>
      </c>
      <c r="N10" s="25">
        <f>('2022'!B2-'2021'!B2)/('2021'!B2/100)</f>
        <v>13.702962837881719</v>
      </c>
      <c r="O10">
        <f t="shared" si="0"/>
        <v>41647.408333333333</v>
      </c>
      <c r="P10" s="10"/>
      <c r="Q10" s="8"/>
      <c r="R10" s="10"/>
      <c r="S10" s="8"/>
      <c r="T10" s="10"/>
      <c r="U10" s="8"/>
      <c r="V10" s="10"/>
      <c r="W10" s="8"/>
      <c r="X10" s="10"/>
      <c r="Y10" s="25"/>
    </row>
    <row r="11" spans="1:26" ht="23.25" x14ac:dyDescent="0.25">
      <c r="A11" s="12" t="s">
        <v>31</v>
      </c>
      <c r="B11" s="26">
        <v>39090.6</v>
      </c>
      <c r="C11" s="26">
        <v>39175.5</v>
      </c>
      <c r="D11" s="26">
        <v>43015.6</v>
      </c>
      <c r="E11" s="26">
        <v>43842</v>
      </c>
      <c r="F11" s="26">
        <v>44829.4</v>
      </c>
      <c r="G11" s="28">
        <v>47071.9</v>
      </c>
      <c r="H11" s="28">
        <v>43108.2</v>
      </c>
      <c r="I11" s="28">
        <v>42557.599999999999</v>
      </c>
      <c r="J11" s="28">
        <v>44106.2</v>
      </c>
      <c r="K11" s="28">
        <v>44631.6</v>
      </c>
      <c r="L11" s="29">
        <v>45746.1</v>
      </c>
      <c r="M11" s="28">
        <v>64960.2</v>
      </c>
      <c r="N11" s="25">
        <f>('2022'!B8-'2021'!B8)/('2021'!B8/100)</f>
        <v>16.253624834627356</v>
      </c>
      <c r="O11">
        <f t="shared" si="0"/>
        <v>45177.908333333326</v>
      </c>
      <c r="P11" s="10"/>
      <c r="Q11" s="11"/>
      <c r="R11" s="10"/>
      <c r="S11" s="11"/>
      <c r="T11" s="10"/>
      <c r="U11" s="11"/>
      <c r="V11" s="10"/>
      <c r="W11" s="11"/>
      <c r="X11" s="10"/>
      <c r="Y11" s="25"/>
    </row>
    <row r="12" spans="1:26" ht="23.25" x14ac:dyDescent="0.25">
      <c r="A12" s="12" t="s">
        <v>35</v>
      </c>
      <c r="B12" s="26">
        <v>34441.199999999997</v>
      </c>
      <c r="C12" s="26">
        <v>34167</v>
      </c>
      <c r="D12" s="26">
        <v>35744</v>
      </c>
      <c r="E12" s="26">
        <v>36167</v>
      </c>
      <c r="F12" s="26">
        <v>36535.199999999997</v>
      </c>
      <c r="G12" s="28">
        <v>35603.9</v>
      </c>
      <c r="H12" s="28">
        <v>35933</v>
      </c>
      <c r="I12" s="28">
        <v>34531.9</v>
      </c>
      <c r="J12" s="28">
        <v>34468.1</v>
      </c>
      <c r="K12" s="28">
        <v>34338.9</v>
      </c>
      <c r="L12" s="29">
        <v>35247</v>
      </c>
      <c r="M12" s="28">
        <v>45513.4</v>
      </c>
      <c r="N12" s="25">
        <f>('2022'!B12-'2021'!B12)/('2021'!B12/100)</f>
        <v>5.3508588550921621</v>
      </c>
      <c r="O12">
        <f t="shared" si="0"/>
        <v>36057.550000000003</v>
      </c>
      <c r="P12" s="10"/>
      <c r="Q12" s="8"/>
      <c r="R12" s="10"/>
      <c r="S12" s="8"/>
      <c r="T12" s="10"/>
      <c r="U12" s="8"/>
      <c r="V12" s="10"/>
      <c r="W12" s="8"/>
      <c r="X12" s="10"/>
      <c r="Y12" s="25"/>
    </row>
    <row r="13" spans="1:26" ht="34.5" x14ac:dyDescent="0.25">
      <c r="A13" s="12" t="s">
        <v>34</v>
      </c>
      <c r="B13" s="26">
        <v>34600.800000000003</v>
      </c>
      <c r="C13" s="26">
        <v>34801.4</v>
      </c>
      <c r="D13" s="26">
        <v>36957.699999999997</v>
      </c>
      <c r="E13" s="26">
        <v>37240.699999999997</v>
      </c>
      <c r="F13" s="26">
        <v>39920.9</v>
      </c>
      <c r="G13" s="28">
        <v>41180.699999999997</v>
      </c>
      <c r="H13" s="28">
        <v>35715.199999999997</v>
      </c>
      <c r="I13" s="28">
        <v>36275.599999999999</v>
      </c>
      <c r="J13" s="28">
        <v>37842.800000000003</v>
      </c>
      <c r="K13" s="28">
        <v>36800.300000000003</v>
      </c>
      <c r="L13" s="29">
        <v>37021.199999999997</v>
      </c>
      <c r="M13" s="28">
        <v>49390.6</v>
      </c>
      <c r="N13" s="25">
        <f>('2022'!B11-'2021'!B11)/('2021'!B11/100)</f>
        <v>15.504238870725965</v>
      </c>
      <c r="O13">
        <f t="shared" si="0"/>
        <v>38145.658333333333</v>
      </c>
      <c r="P13" s="10"/>
      <c r="Q13" s="11"/>
      <c r="R13" s="10"/>
      <c r="S13" s="11"/>
      <c r="T13" s="10"/>
      <c r="U13" s="11"/>
      <c r="V13" s="10"/>
      <c r="W13" s="11"/>
      <c r="X13" s="10"/>
      <c r="Y13" s="25"/>
    </row>
    <row r="14" spans="1:26" ht="34.5" x14ac:dyDescent="0.25">
      <c r="A14" s="12" t="s">
        <v>33</v>
      </c>
      <c r="B14" s="26">
        <v>35032</v>
      </c>
      <c r="C14" s="26">
        <v>37797.800000000003</v>
      </c>
      <c r="D14" s="26">
        <v>39414.9</v>
      </c>
      <c r="E14" s="26">
        <v>40177.9</v>
      </c>
      <c r="F14" s="26">
        <v>40432.5</v>
      </c>
      <c r="G14" s="28">
        <v>43070.8</v>
      </c>
      <c r="H14" s="28">
        <v>40049.199999999997</v>
      </c>
      <c r="I14" s="28">
        <v>38529.4</v>
      </c>
      <c r="J14" s="28">
        <v>40763.300000000003</v>
      </c>
      <c r="K14" s="28">
        <v>40162.699999999997</v>
      </c>
      <c r="L14" s="29">
        <v>41156.1</v>
      </c>
      <c r="M14" s="28">
        <v>57357.8</v>
      </c>
      <c r="N14" s="25">
        <f>('2022'!B10-'2021'!B10)/('2021'!B10/100)</f>
        <v>8.7767685050102635</v>
      </c>
      <c r="O14">
        <f t="shared" si="0"/>
        <v>41162.033333333333</v>
      </c>
      <c r="P14" s="10"/>
      <c r="Q14" s="8"/>
      <c r="R14" s="10"/>
      <c r="S14" s="8"/>
      <c r="T14" s="10"/>
      <c r="U14" s="8"/>
      <c r="V14" s="10"/>
      <c r="W14" s="8"/>
      <c r="X14" s="10"/>
      <c r="Y14" s="25"/>
    </row>
    <row r="15" spans="1:26" ht="23.25" x14ac:dyDescent="0.25">
      <c r="A15" s="12" t="s">
        <v>32</v>
      </c>
      <c r="B15" s="26">
        <v>32254.400000000001</v>
      </c>
      <c r="C15" s="26">
        <v>31695.599999999999</v>
      </c>
      <c r="D15" s="26">
        <v>33355.599999999999</v>
      </c>
      <c r="E15" s="26">
        <v>34460.199999999997</v>
      </c>
      <c r="F15" s="26">
        <v>35165</v>
      </c>
      <c r="G15" s="28">
        <v>37328.1</v>
      </c>
      <c r="H15" s="28">
        <v>34972.400000000001</v>
      </c>
      <c r="I15" s="28">
        <v>33969.800000000003</v>
      </c>
      <c r="J15" s="28">
        <v>35706.1</v>
      </c>
      <c r="K15" s="28">
        <v>35109.199999999997</v>
      </c>
      <c r="L15" s="29">
        <v>36013.699999999997</v>
      </c>
      <c r="M15" s="28">
        <v>44649.8</v>
      </c>
      <c r="N15" s="25">
        <f>('2022'!B9-'2021'!B9)/('2021'!B9/100)</f>
        <v>5.7393983961900688</v>
      </c>
      <c r="O15">
        <f t="shared" si="0"/>
        <v>35389.991666666661</v>
      </c>
      <c r="P15" s="10"/>
      <c r="Q15" s="11"/>
      <c r="R15" s="10"/>
      <c r="S15" s="11"/>
      <c r="T15" s="10"/>
      <c r="U15" s="11"/>
      <c r="V15" s="10"/>
      <c r="W15" s="11"/>
      <c r="X15" s="10"/>
      <c r="Y15" s="25"/>
    </row>
  </sheetData>
  <sortState ref="A2:O15">
    <sortCondition descending="1" ref="A2"/>
  </sortState>
  <conditionalFormatting sqref="P1 R1 X1 V1 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 R2:R15 X2:X15 V2:V15 T2:T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2024-12-01T19:26:31Z</dcterms:modified>
</cp:coreProperties>
</file>