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1"/>
  </bookViews>
  <sheets>
    <sheet name="2013" sheetId="1" r:id="rId1"/>
    <sheet name="2014" sheetId="2" r:id="rId2"/>
    <sheet name="2015" sheetId="3" r:id="rId3"/>
    <sheet name="2016" sheetId="4" r:id="rId4"/>
    <sheet name="2017" sheetId="5" r:id="rId5"/>
    <sheet name="2018" sheetId="6" r:id="rId6"/>
    <sheet name="2019" sheetId="7" r:id="rId7"/>
    <sheet name="2020" sheetId="8" r:id="rId8"/>
    <sheet name="2021" sheetId="9" r:id="rId9"/>
    <sheet name="2022" sheetId="10" r:id="rId10"/>
    <sheet name="2023" sheetId="11" r:id="rId11"/>
    <sheet name="2024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" i="12" l="1"/>
  <c r="Z4" i="12"/>
  <c r="Z5" i="12"/>
  <c r="Z6" i="12"/>
  <c r="Z7" i="12"/>
  <c r="Z8" i="12"/>
  <c r="Z2" i="12"/>
  <c r="Y3" i="12"/>
  <c r="Y4" i="12"/>
  <c r="Y5" i="12"/>
  <c r="Y6" i="12"/>
  <c r="Y7" i="12"/>
  <c r="Y8" i="12"/>
  <c r="Y2" i="12"/>
  <c r="Y3" i="11"/>
  <c r="Y4" i="11"/>
  <c r="Y5" i="11"/>
  <c r="Y6" i="11"/>
  <c r="Y7" i="11"/>
  <c r="Y8" i="11"/>
  <c r="Y2" i="11"/>
  <c r="Y3" i="10"/>
  <c r="Y4" i="10"/>
  <c r="Y5" i="10"/>
  <c r="Y6" i="10"/>
  <c r="Y7" i="10"/>
  <c r="Y8" i="10"/>
  <c r="Y2" i="10"/>
  <c r="Y3" i="9"/>
  <c r="Y4" i="9"/>
  <c r="Y5" i="9"/>
  <c r="Y6" i="9"/>
  <c r="Y7" i="9"/>
  <c r="Y8" i="9"/>
  <c r="Y2" i="9"/>
  <c r="Y2" i="8"/>
  <c r="Y3" i="8"/>
  <c r="Y4" i="8"/>
  <c r="Y5" i="8"/>
  <c r="Y6" i="8"/>
  <c r="Y7" i="8"/>
  <c r="Y8" i="8"/>
  <c r="Y2" i="7"/>
  <c r="Y3" i="7"/>
  <c r="Y4" i="7"/>
  <c r="Y5" i="7"/>
  <c r="Y6" i="7"/>
  <c r="Y7" i="7"/>
  <c r="Y8" i="7"/>
  <c r="Y3" i="6"/>
  <c r="Y4" i="6"/>
  <c r="Y5" i="6"/>
  <c r="Y6" i="6"/>
  <c r="Y7" i="6"/>
  <c r="Y8" i="6"/>
  <c r="Y2" i="6"/>
  <c r="Y2" i="5"/>
  <c r="Y3" i="5"/>
  <c r="Y4" i="5"/>
  <c r="Y5" i="5"/>
  <c r="Y6" i="5"/>
  <c r="Y7" i="5"/>
  <c r="Y8" i="5"/>
  <c r="Y3" i="4"/>
  <c r="Y4" i="4"/>
  <c r="Y5" i="4"/>
  <c r="Y6" i="4"/>
  <c r="Y7" i="4"/>
  <c r="Y8" i="4"/>
  <c r="Y2" i="4"/>
  <c r="Y3" i="2"/>
  <c r="Y4" i="2"/>
  <c r="Y5" i="2"/>
  <c r="Y6" i="2"/>
  <c r="Y7" i="2"/>
  <c r="Y8" i="2"/>
  <c r="Y3" i="3"/>
  <c r="Y4" i="3"/>
  <c r="Y5" i="3"/>
  <c r="Y6" i="3"/>
  <c r="Y7" i="3"/>
  <c r="Y8" i="3"/>
  <c r="Y2" i="3"/>
  <c r="Y2" i="2"/>
  <c r="Y2" i="1"/>
  <c r="Y3" i="1"/>
  <c r="Y4" i="1"/>
  <c r="Y5" i="1"/>
  <c r="Y6" i="1"/>
  <c r="Y7" i="1"/>
  <c r="Y8" i="1"/>
  <c r="P8" i="12" l="1"/>
  <c r="N8" i="12"/>
  <c r="L8" i="12"/>
  <c r="J8" i="12"/>
  <c r="H8" i="12"/>
  <c r="F8" i="12"/>
  <c r="D8" i="12"/>
  <c r="P7" i="12"/>
  <c r="N7" i="12"/>
  <c r="L7" i="12"/>
  <c r="J7" i="12"/>
  <c r="H7" i="12"/>
  <c r="F7" i="12"/>
  <c r="D7" i="12"/>
  <c r="P6" i="12"/>
  <c r="N6" i="12"/>
  <c r="L6" i="12"/>
  <c r="J6" i="12"/>
  <c r="H6" i="12"/>
  <c r="F6" i="12"/>
  <c r="D6" i="12"/>
  <c r="P5" i="12"/>
  <c r="N5" i="12"/>
  <c r="L5" i="12"/>
  <c r="J5" i="12"/>
  <c r="H5" i="12"/>
  <c r="F5" i="12"/>
  <c r="D5" i="12"/>
  <c r="P4" i="12"/>
  <c r="N4" i="12"/>
  <c r="L4" i="12"/>
  <c r="J4" i="12"/>
  <c r="H4" i="12"/>
  <c r="F4" i="12"/>
  <c r="D4" i="12"/>
  <c r="P3" i="12"/>
  <c r="N3" i="12"/>
  <c r="L3" i="12"/>
  <c r="J3" i="12"/>
  <c r="H3" i="12"/>
  <c r="F3" i="12"/>
  <c r="D3" i="12"/>
  <c r="P2" i="12"/>
  <c r="N2" i="12"/>
  <c r="L2" i="12"/>
  <c r="J2" i="12"/>
  <c r="H2" i="12"/>
  <c r="F2" i="12"/>
  <c r="D2" i="12"/>
  <c r="Z8" i="11"/>
  <c r="X8" i="11"/>
  <c r="V8" i="11"/>
  <c r="T8" i="11"/>
  <c r="R8" i="11"/>
  <c r="P8" i="11"/>
  <c r="N8" i="11"/>
  <c r="L8" i="11"/>
  <c r="J8" i="11"/>
  <c r="H8" i="11"/>
  <c r="F8" i="11"/>
  <c r="D8" i="11"/>
  <c r="Z7" i="11"/>
  <c r="X7" i="11"/>
  <c r="V7" i="11"/>
  <c r="T7" i="11"/>
  <c r="R7" i="11"/>
  <c r="P7" i="11"/>
  <c r="N7" i="11"/>
  <c r="L7" i="11"/>
  <c r="J7" i="11"/>
  <c r="H7" i="11"/>
  <c r="F7" i="11"/>
  <c r="D7" i="11"/>
  <c r="Z6" i="11"/>
  <c r="X6" i="11"/>
  <c r="V6" i="11"/>
  <c r="T6" i="11"/>
  <c r="R6" i="11"/>
  <c r="P6" i="11"/>
  <c r="N6" i="11"/>
  <c r="L6" i="11"/>
  <c r="J6" i="11"/>
  <c r="H6" i="11"/>
  <c r="F6" i="11"/>
  <c r="D6" i="11"/>
  <c r="Z5" i="11"/>
  <c r="X5" i="11"/>
  <c r="V5" i="11"/>
  <c r="T5" i="11"/>
  <c r="R5" i="11"/>
  <c r="P5" i="11"/>
  <c r="N5" i="11"/>
  <c r="L5" i="11"/>
  <c r="J5" i="11"/>
  <c r="H5" i="11"/>
  <c r="F5" i="11"/>
  <c r="D5" i="11"/>
  <c r="Z4" i="11"/>
  <c r="X4" i="11"/>
  <c r="V4" i="11"/>
  <c r="T4" i="11"/>
  <c r="R4" i="11"/>
  <c r="P4" i="11"/>
  <c r="N4" i="11"/>
  <c r="L4" i="11"/>
  <c r="J4" i="11"/>
  <c r="H4" i="11"/>
  <c r="F4" i="11"/>
  <c r="D4" i="11"/>
  <c r="Z3" i="11"/>
  <c r="X3" i="11"/>
  <c r="V3" i="11"/>
  <c r="T3" i="11"/>
  <c r="R3" i="11"/>
  <c r="P3" i="11"/>
  <c r="N3" i="11"/>
  <c r="L3" i="11"/>
  <c r="J3" i="11"/>
  <c r="H3" i="11"/>
  <c r="F3" i="11"/>
  <c r="D3" i="11"/>
  <c r="Z2" i="11"/>
  <c r="X2" i="11"/>
  <c r="V2" i="11"/>
  <c r="T2" i="11"/>
  <c r="R2" i="11"/>
  <c r="P2" i="11"/>
  <c r="N2" i="11"/>
  <c r="L2" i="11"/>
  <c r="J2" i="11"/>
  <c r="H2" i="11"/>
  <c r="F2" i="11"/>
  <c r="D2" i="11"/>
  <c r="Z8" i="10"/>
  <c r="X8" i="10"/>
  <c r="V8" i="10"/>
  <c r="T8" i="10"/>
  <c r="R8" i="10"/>
  <c r="P8" i="10"/>
  <c r="N8" i="10"/>
  <c r="L8" i="10"/>
  <c r="J8" i="10"/>
  <c r="H8" i="10"/>
  <c r="F8" i="10"/>
  <c r="D8" i="10"/>
  <c r="Z7" i="10"/>
  <c r="X7" i="10"/>
  <c r="V7" i="10"/>
  <c r="T7" i="10"/>
  <c r="R7" i="10"/>
  <c r="P7" i="10"/>
  <c r="N7" i="10"/>
  <c r="L7" i="10"/>
  <c r="J7" i="10"/>
  <c r="H7" i="10"/>
  <c r="F7" i="10"/>
  <c r="D7" i="10"/>
  <c r="Z6" i="10"/>
  <c r="X6" i="10"/>
  <c r="V6" i="10"/>
  <c r="T6" i="10"/>
  <c r="R6" i="10"/>
  <c r="P6" i="10"/>
  <c r="N6" i="10"/>
  <c r="L6" i="10"/>
  <c r="J6" i="10"/>
  <c r="H6" i="10"/>
  <c r="F6" i="10"/>
  <c r="D6" i="10"/>
  <c r="Z5" i="10"/>
  <c r="X5" i="10"/>
  <c r="V5" i="10"/>
  <c r="T5" i="10"/>
  <c r="R5" i="10"/>
  <c r="P5" i="10"/>
  <c r="N5" i="10"/>
  <c r="L5" i="10"/>
  <c r="J5" i="10"/>
  <c r="H5" i="10"/>
  <c r="F5" i="10"/>
  <c r="D5" i="10"/>
  <c r="Z4" i="10"/>
  <c r="X4" i="10"/>
  <c r="V4" i="10"/>
  <c r="T4" i="10"/>
  <c r="R4" i="10"/>
  <c r="P4" i="10"/>
  <c r="N4" i="10"/>
  <c r="L4" i="10"/>
  <c r="J4" i="10"/>
  <c r="H4" i="10"/>
  <c r="F4" i="10"/>
  <c r="D4" i="10"/>
  <c r="Z3" i="10"/>
  <c r="X3" i="10"/>
  <c r="V3" i="10"/>
  <c r="T3" i="10"/>
  <c r="R3" i="10"/>
  <c r="P3" i="10"/>
  <c r="N3" i="10"/>
  <c r="L3" i="10"/>
  <c r="J3" i="10"/>
  <c r="H3" i="10"/>
  <c r="F3" i="10"/>
  <c r="D3" i="10"/>
  <c r="Z2" i="10"/>
  <c r="X2" i="10"/>
  <c r="V2" i="10"/>
  <c r="T2" i="10"/>
  <c r="R2" i="10"/>
  <c r="P2" i="10"/>
  <c r="N2" i="10"/>
  <c r="L2" i="10"/>
  <c r="J2" i="10"/>
  <c r="H2" i="10"/>
  <c r="F2" i="10"/>
  <c r="D2" i="10"/>
  <c r="Z8" i="9"/>
  <c r="X8" i="9"/>
  <c r="V8" i="9"/>
  <c r="T8" i="9"/>
  <c r="R8" i="9"/>
  <c r="P8" i="9"/>
  <c r="N8" i="9"/>
  <c r="L8" i="9"/>
  <c r="J8" i="9"/>
  <c r="H8" i="9"/>
  <c r="F8" i="9"/>
  <c r="D8" i="9"/>
  <c r="Z7" i="9"/>
  <c r="X7" i="9"/>
  <c r="V7" i="9"/>
  <c r="T7" i="9"/>
  <c r="R7" i="9"/>
  <c r="P7" i="9"/>
  <c r="N7" i="9"/>
  <c r="L7" i="9"/>
  <c r="J7" i="9"/>
  <c r="H7" i="9"/>
  <c r="F7" i="9"/>
  <c r="D7" i="9"/>
  <c r="Z6" i="9"/>
  <c r="X6" i="9"/>
  <c r="V6" i="9"/>
  <c r="T6" i="9"/>
  <c r="R6" i="9"/>
  <c r="P6" i="9"/>
  <c r="N6" i="9"/>
  <c r="L6" i="9"/>
  <c r="J6" i="9"/>
  <c r="H6" i="9"/>
  <c r="F6" i="9"/>
  <c r="D6" i="9"/>
  <c r="Z5" i="9"/>
  <c r="X5" i="9"/>
  <c r="V5" i="9"/>
  <c r="T5" i="9"/>
  <c r="R5" i="9"/>
  <c r="P5" i="9"/>
  <c r="N5" i="9"/>
  <c r="L5" i="9"/>
  <c r="J5" i="9"/>
  <c r="H5" i="9"/>
  <c r="F5" i="9"/>
  <c r="D5" i="9"/>
  <c r="Z4" i="9"/>
  <c r="X4" i="9"/>
  <c r="V4" i="9"/>
  <c r="T4" i="9"/>
  <c r="R4" i="9"/>
  <c r="P4" i="9"/>
  <c r="N4" i="9"/>
  <c r="L4" i="9"/>
  <c r="J4" i="9"/>
  <c r="H4" i="9"/>
  <c r="F4" i="9"/>
  <c r="D4" i="9"/>
  <c r="Z3" i="9"/>
  <c r="X3" i="9"/>
  <c r="V3" i="9"/>
  <c r="T3" i="9"/>
  <c r="R3" i="9"/>
  <c r="P3" i="9"/>
  <c r="N3" i="9"/>
  <c r="L3" i="9"/>
  <c r="J3" i="9"/>
  <c r="H3" i="9"/>
  <c r="F3" i="9"/>
  <c r="D3" i="9"/>
  <c r="Z2" i="9"/>
  <c r="X2" i="9"/>
  <c r="V2" i="9"/>
  <c r="T2" i="9"/>
  <c r="R2" i="9"/>
  <c r="P2" i="9"/>
  <c r="N2" i="9"/>
  <c r="L2" i="9"/>
  <c r="J2" i="9"/>
  <c r="H2" i="9"/>
  <c r="F2" i="9"/>
  <c r="D2" i="9"/>
  <c r="Z8" i="8"/>
  <c r="X8" i="8"/>
  <c r="V8" i="8"/>
  <c r="T8" i="8"/>
  <c r="R8" i="8"/>
  <c r="P8" i="8"/>
  <c r="N8" i="8"/>
  <c r="L8" i="8"/>
  <c r="J8" i="8"/>
  <c r="H8" i="8"/>
  <c r="F8" i="8"/>
  <c r="D8" i="8"/>
  <c r="Z7" i="8"/>
  <c r="X7" i="8"/>
  <c r="V7" i="8"/>
  <c r="T7" i="8"/>
  <c r="R7" i="8"/>
  <c r="P7" i="8"/>
  <c r="N7" i="8"/>
  <c r="L7" i="8"/>
  <c r="J7" i="8"/>
  <c r="H7" i="8"/>
  <c r="F7" i="8"/>
  <c r="D7" i="8"/>
  <c r="Z6" i="8"/>
  <c r="X6" i="8"/>
  <c r="V6" i="8"/>
  <c r="T6" i="8"/>
  <c r="R6" i="8"/>
  <c r="P6" i="8"/>
  <c r="N6" i="8"/>
  <c r="L6" i="8"/>
  <c r="J6" i="8"/>
  <c r="H6" i="8"/>
  <c r="F6" i="8"/>
  <c r="D6" i="8"/>
  <c r="Z5" i="8"/>
  <c r="X5" i="8"/>
  <c r="V5" i="8"/>
  <c r="T5" i="8"/>
  <c r="R5" i="8"/>
  <c r="P5" i="8"/>
  <c r="N5" i="8"/>
  <c r="L5" i="8"/>
  <c r="J5" i="8"/>
  <c r="H5" i="8"/>
  <c r="F5" i="8"/>
  <c r="D5" i="8"/>
  <c r="Z4" i="8"/>
  <c r="X4" i="8"/>
  <c r="V4" i="8"/>
  <c r="T4" i="8"/>
  <c r="R4" i="8"/>
  <c r="P4" i="8"/>
  <c r="N4" i="8"/>
  <c r="L4" i="8"/>
  <c r="J4" i="8"/>
  <c r="H4" i="8"/>
  <c r="F4" i="8"/>
  <c r="D4" i="8"/>
  <c r="Z3" i="8"/>
  <c r="X3" i="8"/>
  <c r="V3" i="8"/>
  <c r="T3" i="8"/>
  <c r="R3" i="8"/>
  <c r="P3" i="8"/>
  <c r="N3" i="8"/>
  <c r="L3" i="8"/>
  <c r="J3" i="8"/>
  <c r="H3" i="8"/>
  <c r="F3" i="8"/>
  <c r="D3" i="8"/>
  <c r="Z2" i="8"/>
  <c r="X2" i="8"/>
  <c r="V2" i="8"/>
  <c r="T2" i="8"/>
  <c r="R2" i="8"/>
  <c r="P2" i="8"/>
  <c r="N2" i="8"/>
  <c r="L2" i="8"/>
  <c r="J2" i="8"/>
  <c r="H2" i="8"/>
  <c r="F2" i="8"/>
  <c r="D2" i="8"/>
  <c r="Z8" i="7"/>
  <c r="X8" i="7"/>
  <c r="V8" i="7"/>
  <c r="T8" i="7"/>
  <c r="R8" i="7"/>
  <c r="P8" i="7"/>
  <c r="N8" i="7"/>
  <c r="L8" i="7"/>
  <c r="J8" i="7"/>
  <c r="H8" i="7"/>
  <c r="F8" i="7"/>
  <c r="D8" i="7"/>
  <c r="Z7" i="7"/>
  <c r="X7" i="7"/>
  <c r="V7" i="7"/>
  <c r="T7" i="7"/>
  <c r="R7" i="7"/>
  <c r="P7" i="7"/>
  <c r="N7" i="7"/>
  <c r="L7" i="7"/>
  <c r="J7" i="7"/>
  <c r="H7" i="7"/>
  <c r="F7" i="7"/>
  <c r="D7" i="7"/>
  <c r="Z6" i="7"/>
  <c r="X6" i="7"/>
  <c r="V6" i="7"/>
  <c r="T6" i="7"/>
  <c r="R6" i="7"/>
  <c r="P6" i="7"/>
  <c r="N6" i="7"/>
  <c r="L6" i="7"/>
  <c r="J6" i="7"/>
  <c r="H6" i="7"/>
  <c r="F6" i="7"/>
  <c r="D6" i="7"/>
  <c r="Z5" i="7"/>
  <c r="X5" i="7"/>
  <c r="V5" i="7"/>
  <c r="T5" i="7"/>
  <c r="R5" i="7"/>
  <c r="P5" i="7"/>
  <c r="N5" i="7"/>
  <c r="L5" i="7"/>
  <c r="J5" i="7"/>
  <c r="H5" i="7"/>
  <c r="F5" i="7"/>
  <c r="D5" i="7"/>
  <c r="Z4" i="7"/>
  <c r="X4" i="7"/>
  <c r="V4" i="7"/>
  <c r="T4" i="7"/>
  <c r="R4" i="7"/>
  <c r="P4" i="7"/>
  <c r="N4" i="7"/>
  <c r="L4" i="7"/>
  <c r="J4" i="7"/>
  <c r="H4" i="7"/>
  <c r="F4" i="7"/>
  <c r="D4" i="7"/>
  <c r="Z3" i="7"/>
  <c r="X3" i="7"/>
  <c r="V3" i="7"/>
  <c r="T3" i="7"/>
  <c r="R3" i="7"/>
  <c r="P3" i="7"/>
  <c r="N3" i="7"/>
  <c r="L3" i="7"/>
  <c r="J3" i="7"/>
  <c r="H3" i="7"/>
  <c r="F3" i="7"/>
  <c r="D3" i="7"/>
  <c r="Z2" i="7"/>
  <c r="X2" i="7"/>
  <c r="V2" i="7"/>
  <c r="T2" i="7"/>
  <c r="R2" i="7"/>
  <c r="P2" i="7"/>
  <c r="N2" i="7"/>
  <c r="L2" i="7"/>
  <c r="J2" i="7"/>
  <c r="H2" i="7"/>
  <c r="F2" i="7"/>
  <c r="D2" i="7"/>
  <c r="X7" i="6" l="1"/>
  <c r="V7" i="6"/>
  <c r="T7" i="6"/>
  <c r="R7" i="6"/>
  <c r="P7" i="6"/>
  <c r="N7" i="6"/>
  <c r="L7" i="6"/>
  <c r="J7" i="6"/>
  <c r="H7" i="6"/>
  <c r="F7" i="6"/>
  <c r="D7" i="6"/>
  <c r="X5" i="6"/>
  <c r="V5" i="6"/>
  <c r="T5" i="6"/>
  <c r="R5" i="6"/>
  <c r="P5" i="6"/>
  <c r="N5" i="6"/>
  <c r="L5" i="6"/>
  <c r="J5" i="6"/>
  <c r="H5" i="6"/>
  <c r="F5" i="6"/>
  <c r="D5" i="6"/>
  <c r="X2" i="6"/>
  <c r="V2" i="6"/>
  <c r="T2" i="6"/>
  <c r="R2" i="6"/>
  <c r="P2" i="6"/>
  <c r="N2" i="6"/>
  <c r="L2" i="6"/>
  <c r="J2" i="6"/>
  <c r="H2" i="6"/>
  <c r="F2" i="6"/>
  <c r="D2" i="6"/>
  <c r="X3" i="6"/>
  <c r="V3" i="6"/>
  <c r="T3" i="6"/>
  <c r="R3" i="6"/>
  <c r="P3" i="6"/>
  <c r="N3" i="6"/>
  <c r="L3" i="6"/>
  <c r="J3" i="6"/>
  <c r="H3" i="6"/>
  <c r="F3" i="6"/>
  <c r="D3" i="6"/>
  <c r="X4" i="6"/>
  <c r="V4" i="6"/>
  <c r="T4" i="6"/>
  <c r="R4" i="6"/>
  <c r="P4" i="6"/>
  <c r="N4" i="6"/>
  <c r="L4" i="6"/>
  <c r="J4" i="6"/>
  <c r="H4" i="6"/>
  <c r="F4" i="6"/>
  <c r="D4" i="6"/>
  <c r="X6" i="6"/>
  <c r="V6" i="6"/>
  <c r="T6" i="6"/>
  <c r="R6" i="6"/>
  <c r="P6" i="6"/>
  <c r="N6" i="6"/>
  <c r="L6" i="6"/>
  <c r="J6" i="6"/>
  <c r="H6" i="6"/>
  <c r="F6" i="6"/>
  <c r="D6" i="6"/>
  <c r="X8" i="6"/>
  <c r="V8" i="6"/>
  <c r="T8" i="6"/>
  <c r="R8" i="6"/>
  <c r="P8" i="6"/>
  <c r="N8" i="6"/>
  <c r="L8" i="6"/>
  <c r="J8" i="6"/>
  <c r="H8" i="6"/>
  <c r="F8" i="6"/>
  <c r="D8" i="6"/>
  <c r="X8" i="5"/>
  <c r="V8" i="5"/>
  <c r="T8" i="5"/>
  <c r="R8" i="5"/>
  <c r="P8" i="5"/>
  <c r="N8" i="5"/>
  <c r="L8" i="5"/>
  <c r="J8" i="5"/>
  <c r="H8" i="5"/>
  <c r="F8" i="5"/>
  <c r="D8" i="5"/>
  <c r="X7" i="5"/>
  <c r="V7" i="5"/>
  <c r="T7" i="5"/>
  <c r="R7" i="5"/>
  <c r="P7" i="5"/>
  <c r="N7" i="5"/>
  <c r="L7" i="5"/>
  <c r="J7" i="5"/>
  <c r="H7" i="5"/>
  <c r="F7" i="5"/>
  <c r="D7" i="5"/>
  <c r="X6" i="5"/>
  <c r="V6" i="5"/>
  <c r="T6" i="5"/>
  <c r="R6" i="5"/>
  <c r="P6" i="5"/>
  <c r="N6" i="5"/>
  <c r="L6" i="5"/>
  <c r="J6" i="5"/>
  <c r="H6" i="5"/>
  <c r="F6" i="5"/>
  <c r="D6" i="5"/>
  <c r="X5" i="5"/>
  <c r="V5" i="5"/>
  <c r="T5" i="5"/>
  <c r="R5" i="5"/>
  <c r="P5" i="5"/>
  <c r="N5" i="5"/>
  <c r="L5" i="5"/>
  <c r="J5" i="5"/>
  <c r="H5" i="5"/>
  <c r="F5" i="5"/>
  <c r="D5" i="5"/>
  <c r="X4" i="5"/>
  <c r="V4" i="5"/>
  <c r="T4" i="5"/>
  <c r="R4" i="5"/>
  <c r="P4" i="5"/>
  <c r="N4" i="5"/>
  <c r="L4" i="5"/>
  <c r="J4" i="5"/>
  <c r="H4" i="5"/>
  <c r="F4" i="5"/>
  <c r="D4" i="5"/>
  <c r="X3" i="5"/>
  <c r="V3" i="5"/>
  <c r="T3" i="5"/>
  <c r="R3" i="5"/>
  <c r="P3" i="5"/>
  <c r="N3" i="5"/>
  <c r="L3" i="5"/>
  <c r="J3" i="5"/>
  <c r="H3" i="5"/>
  <c r="F3" i="5"/>
  <c r="D3" i="5"/>
  <c r="X2" i="5"/>
  <c r="V2" i="5"/>
  <c r="T2" i="5"/>
  <c r="R2" i="5"/>
  <c r="P2" i="5"/>
  <c r="N2" i="5"/>
  <c r="L2" i="5"/>
  <c r="J2" i="5"/>
  <c r="H2" i="5"/>
  <c r="F2" i="5"/>
  <c r="D2" i="5"/>
  <c r="X8" i="4"/>
  <c r="V8" i="4"/>
  <c r="T8" i="4"/>
  <c r="R8" i="4"/>
  <c r="P8" i="4"/>
  <c r="N8" i="4"/>
  <c r="L8" i="4"/>
  <c r="J8" i="4"/>
  <c r="H8" i="4"/>
  <c r="F8" i="4"/>
  <c r="D8" i="4"/>
  <c r="X7" i="4"/>
  <c r="V7" i="4"/>
  <c r="T7" i="4"/>
  <c r="R7" i="4"/>
  <c r="P7" i="4"/>
  <c r="N7" i="4"/>
  <c r="L7" i="4"/>
  <c r="J7" i="4"/>
  <c r="H7" i="4"/>
  <c r="F7" i="4"/>
  <c r="D7" i="4"/>
  <c r="X6" i="4"/>
  <c r="V6" i="4"/>
  <c r="T6" i="4"/>
  <c r="R6" i="4"/>
  <c r="P6" i="4"/>
  <c r="N6" i="4"/>
  <c r="L6" i="4"/>
  <c r="J6" i="4"/>
  <c r="H6" i="4"/>
  <c r="F6" i="4"/>
  <c r="D6" i="4"/>
  <c r="X5" i="4"/>
  <c r="V5" i="4"/>
  <c r="T5" i="4"/>
  <c r="R5" i="4"/>
  <c r="P5" i="4"/>
  <c r="N5" i="4"/>
  <c r="L5" i="4"/>
  <c r="J5" i="4"/>
  <c r="H5" i="4"/>
  <c r="F5" i="4"/>
  <c r="D5" i="4"/>
  <c r="X4" i="4"/>
  <c r="V4" i="4"/>
  <c r="T4" i="4"/>
  <c r="R4" i="4"/>
  <c r="P4" i="4"/>
  <c r="N4" i="4"/>
  <c r="L4" i="4"/>
  <c r="J4" i="4"/>
  <c r="H4" i="4"/>
  <c r="F4" i="4"/>
  <c r="D4" i="4"/>
  <c r="X3" i="4"/>
  <c r="V3" i="4"/>
  <c r="T3" i="4"/>
  <c r="R3" i="4"/>
  <c r="P3" i="4"/>
  <c r="N3" i="4"/>
  <c r="L3" i="4"/>
  <c r="J3" i="4"/>
  <c r="H3" i="4"/>
  <c r="F3" i="4"/>
  <c r="D3" i="4"/>
  <c r="X2" i="4"/>
  <c r="V2" i="4"/>
  <c r="T2" i="4"/>
  <c r="R2" i="4"/>
  <c r="P2" i="4"/>
  <c r="N2" i="4"/>
  <c r="L2" i="4"/>
  <c r="J2" i="4"/>
  <c r="H2" i="4"/>
  <c r="F2" i="4"/>
  <c r="D2" i="4"/>
  <c r="X8" i="3"/>
  <c r="V8" i="3"/>
  <c r="T8" i="3"/>
  <c r="R8" i="3"/>
  <c r="P8" i="3"/>
  <c r="N8" i="3"/>
  <c r="L8" i="3"/>
  <c r="J8" i="3"/>
  <c r="H8" i="3"/>
  <c r="F8" i="3"/>
  <c r="D8" i="3"/>
  <c r="X7" i="3"/>
  <c r="V7" i="3"/>
  <c r="T7" i="3"/>
  <c r="R7" i="3"/>
  <c r="P7" i="3"/>
  <c r="N7" i="3"/>
  <c r="L7" i="3"/>
  <c r="J7" i="3"/>
  <c r="H7" i="3"/>
  <c r="F7" i="3"/>
  <c r="D7" i="3"/>
  <c r="X6" i="3"/>
  <c r="V6" i="3"/>
  <c r="T6" i="3"/>
  <c r="R6" i="3"/>
  <c r="P6" i="3"/>
  <c r="N6" i="3"/>
  <c r="L6" i="3"/>
  <c r="J6" i="3"/>
  <c r="H6" i="3"/>
  <c r="F6" i="3"/>
  <c r="D6" i="3"/>
  <c r="X5" i="3"/>
  <c r="V5" i="3"/>
  <c r="T5" i="3"/>
  <c r="R5" i="3"/>
  <c r="P5" i="3"/>
  <c r="N5" i="3"/>
  <c r="L5" i="3"/>
  <c r="J5" i="3"/>
  <c r="H5" i="3"/>
  <c r="F5" i="3"/>
  <c r="D5" i="3"/>
  <c r="X4" i="3"/>
  <c r="V4" i="3"/>
  <c r="T4" i="3"/>
  <c r="R4" i="3"/>
  <c r="P4" i="3"/>
  <c r="N4" i="3"/>
  <c r="L4" i="3"/>
  <c r="J4" i="3"/>
  <c r="H4" i="3"/>
  <c r="F4" i="3"/>
  <c r="D4" i="3"/>
  <c r="X3" i="3"/>
  <c r="V3" i="3"/>
  <c r="T3" i="3"/>
  <c r="R3" i="3"/>
  <c r="P3" i="3"/>
  <c r="N3" i="3"/>
  <c r="L3" i="3"/>
  <c r="J3" i="3"/>
  <c r="H3" i="3"/>
  <c r="F3" i="3"/>
  <c r="D3" i="3"/>
  <c r="X2" i="3"/>
  <c r="V2" i="3"/>
  <c r="T2" i="3"/>
  <c r="R2" i="3"/>
  <c r="P2" i="3"/>
  <c r="N2" i="3"/>
  <c r="L2" i="3"/>
  <c r="J2" i="3"/>
  <c r="H2" i="3"/>
  <c r="F2" i="3"/>
  <c r="D2" i="3"/>
  <c r="X8" i="2"/>
  <c r="V8" i="2"/>
  <c r="T8" i="2"/>
  <c r="R8" i="2"/>
  <c r="P8" i="2"/>
  <c r="N8" i="2"/>
  <c r="L8" i="2"/>
  <c r="J8" i="2"/>
  <c r="H8" i="2"/>
  <c r="F8" i="2"/>
  <c r="D8" i="2"/>
  <c r="X7" i="2"/>
  <c r="V7" i="2"/>
  <c r="T7" i="2"/>
  <c r="R7" i="2"/>
  <c r="P7" i="2"/>
  <c r="N7" i="2"/>
  <c r="L7" i="2"/>
  <c r="J7" i="2"/>
  <c r="H7" i="2"/>
  <c r="F7" i="2"/>
  <c r="D7" i="2"/>
  <c r="X6" i="2"/>
  <c r="V6" i="2"/>
  <c r="T6" i="2"/>
  <c r="R6" i="2"/>
  <c r="P6" i="2"/>
  <c r="N6" i="2"/>
  <c r="L6" i="2"/>
  <c r="J6" i="2"/>
  <c r="H6" i="2"/>
  <c r="F6" i="2"/>
  <c r="D6" i="2"/>
  <c r="X5" i="2"/>
  <c r="V5" i="2"/>
  <c r="T5" i="2"/>
  <c r="R5" i="2"/>
  <c r="P5" i="2"/>
  <c r="N5" i="2"/>
  <c r="L5" i="2"/>
  <c r="J5" i="2"/>
  <c r="H5" i="2"/>
  <c r="F5" i="2"/>
  <c r="D5" i="2"/>
  <c r="X4" i="2"/>
  <c r="V4" i="2"/>
  <c r="T4" i="2"/>
  <c r="R4" i="2"/>
  <c r="P4" i="2"/>
  <c r="N4" i="2"/>
  <c r="L4" i="2"/>
  <c r="J4" i="2"/>
  <c r="H4" i="2"/>
  <c r="F4" i="2"/>
  <c r="D4" i="2"/>
  <c r="X3" i="2"/>
  <c r="V3" i="2"/>
  <c r="T3" i="2"/>
  <c r="R3" i="2"/>
  <c r="P3" i="2"/>
  <c r="N3" i="2"/>
  <c r="L3" i="2"/>
  <c r="J3" i="2"/>
  <c r="H3" i="2"/>
  <c r="F3" i="2"/>
  <c r="D3" i="2"/>
  <c r="X2" i="2"/>
  <c r="V2" i="2"/>
  <c r="T2" i="2"/>
  <c r="R2" i="2"/>
  <c r="P2" i="2"/>
  <c r="N2" i="2"/>
  <c r="L2" i="2"/>
  <c r="J2" i="2"/>
  <c r="H2" i="2"/>
  <c r="F2" i="2"/>
  <c r="D2" i="2"/>
  <c r="Z7" i="6"/>
  <c r="Z5" i="6"/>
  <c r="Z2" i="6"/>
  <c r="Z3" i="6"/>
  <c r="Z4" i="6"/>
  <c r="Z6" i="6"/>
  <c r="Z8" i="6"/>
  <c r="Z8" i="5"/>
  <c r="Z7" i="5"/>
  <c r="Z6" i="5"/>
  <c r="Z5" i="5"/>
  <c r="Z4" i="5"/>
  <c r="Z3" i="5"/>
  <c r="Z2" i="5"/>
  <c r="Z8" i="4"/>
  <c r="Z7" i="4"/>
  <c r="Z6" i="4"/>
  <c r="Z5" i="4"/>
  <c r="Z4" i="4"/>
  <c r="Z3" i="4"/>
  <c r="Z2" i="4"/>
  <c r="Z8" i="3"/>
  <c r="Z7" i="3"/>
  <c r="Z6" i="3"/>
  <c r="Z5" i="3"/>
  <c r="Z4" i="3"/>
  <c r="Z3" i="3"/>
  <c r="Z2" i="3"/>
  <c r="Z8" i="2"/>
  <c r="Z7" i="2"/>
  <c r="Z6" i="2"/>
  <c r="Z5" i="2"/>
  <c r="Z4" i="2"/>
  <c r="Z3" i="2"/>
  <c r="Z2" i="2"/>
  <c r="X8" i="1"/>
  <c r="V8" i="1"/>
  <c r="T8" i="1"/>
  <c r="R8" i="1"/>
  <c r="P8" i="1"/>
  <c r="N8" i="1"/>
  <c r="L8" i="1"/>
  <c r="J8" i="1"/>
  <c r="H8" i="1"/>
  <c r="F8" i="1"/>
  <c r="D8" i="1"/>
  <c r="X7" i="1"/>
  <c r="V7" i="1"/>
  <c r="T7" i="1"/>
  <c r="R7" i="1"/>
  <c r="P7" i="1"/>
  <c r="N7" i="1"/>
  <c r="L7" i="1"/>
  <c r="J7" i="1"/>
  <c r="H7" i="1"/>
  <c r="F7" i="1"/>
  <c r="D7" i="1"/>
  <c r="X6" i="1"/>
  <c r="V6" i="1"/>
  <c r="T6" i="1"/>
  <c r="R6" i="1"/>
  <c r="P6" i="1"/>
  <c r="N6" i="1"/>
  <c r="L6" i="1"/>
  <c r="J6" i="1"/>
  <c r="H6" i="1"/>
  <c r="F6" i="1"/>
  <c r="D6" i="1"/>
  <c r="X5" i="1"/>
  <c r="V5" i="1"/>
  <c r="T5" i="1"/>
  <c r="R5" i="1"/>
  <c r="P5" i="1"/>
  <c r="N5" i="1"/>
  <c r="L5" i="1"/>
  <c r="J5" i="1"/>
  <c r="H5" i="1"/>
  <c r="F5" i="1"/>
  <c r="D5" i="1"/>
  <c r="X4" i="1"/>
  <c r="V4" i="1"/>
  <c r="T4" i="1"/>
  <c r="R4" i="1"/>
  <c r="P4" i="1"/>
  <c r="N4" i="1"/>
  <c r="L4" i="1"/>
  <c r="J4" i="1"/>
  <c r="H4" i="1"/>
  <c r="F4" i="1"/>
  <c r="D4" i="1"/>
  <c r="X3" i="1"/>
  <c r="V3" i="1"/>
  <c r="T3" i="1"/>
  <c r="R3" i="1"/>
  <c r="P3" i="1"/>
  <c r="N3" i="1"/>
  <c r="L3" i="1"/>
  <c r="J3" i="1"/>
  <c r="H3" i="1"/>
  <c r="F3" i="1"/>
  <c r="D3" i="1"/>
  <c r="X2" i="1"/>
  <c r="V2" i="1"/>
  <c r="T2" i="1"/>
  <c r="R2" i="1"/>
  <c r="P2" i="1"/>
  <c r="N2" i="1"/>
  <c r="L2" i="1"/>
  <c r="J2" i="1"/>
  <c r="H2" i="1"/>
  <c r="F2" i="1"/>
  <c r="D2" i="1"/>
  <c r="Z8" i="1"/>
  <c r="Z7" i="1"/>
  <c r="Z6" i="1"/>
  <c r="Z5" i="1"/>
  <c r="Z4" i="1"/>
  <c r="Z3" i="1"/>
  <c r="Z2" i="1"/>
</calcChain>
</file>

<file path=xl/sharedStrings.xml><?xml version="1.0" encoding="utf-8"?>
<sst xmlns="http://schemas.openxmlformats.org/spreadsheetml/2006/main" count="396" uniqueCount="33">
  <si>
    <t>Столбец1</t>
  </si>
  <si>
    <t>январь</t>
  </si>
  <si>
    <t>февраль</t>
  </si>
  <si>
    <t>февраль/январь</t>
  </si>
  <si>
    <t>март</t>
  </si>
  <si>
    <t>март/февраль</t>
  </si>
  <si>
    <t>апрель</t>
  </si>
  <si>
    <t>апрель/март</t>
  </si>
  <si>
    <t>май</t>
  </si>
  <si>
    <t>май/апрель</t>
  </si>
  <si>
    <t>июнь</t>
  </si>
  <si>
    <t>июнь/май</t>
  </si>
  <si>
    <t>июль</t>
  </si>
  <si>
    <t>июль/июнь</t>
  </si>
  <si>
    <t>август</t>
  </si>
  <si>
    <t>август/июль</t>
  </si>
  <si>
    <t>сентябрь</t>
  </si>
  <si>
    <t>сентябрь/август</t>
  </si>
  <si>
    <t>октябрь</t>
  </si>
  <si>
    <t>октябрь/сентябрь</t>
  </si>
  <si>
    <t>ноябрь</t>
  </si>
  <si>
    <t>ноябрь/октябрь</t>
  </si>
  <si>
    <t>декабрь</t>
  </si>
  <si>
    <t>декабрь/ноябрь</t>
  </si>
  <si>
    <t>среднее значение</t>
  </si>
  <si>
    <t>средняя зарплата</t>
  </si>
  <si>
    <t>Курганская область</t>
  </si>
  <si>
    <t>Свердловская область</t>
  </si>
  <si>
    <t>Тюменская область</t>
  </si>
  <si>
    <t>Ханты-Мансийский  авт. округ - Югра</t>
  </si>
  <si>
    <t>Ямало-Ненецкий авт. округ</t>
  </si>
  <si>
    <t>Тюменская область без авт. округов</t>
  </si>
  <si>
    <t>Челябинская область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</si>
</sst>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charset val="204"/>
      <scheme val="minor"/>
    </font>
    <font>
      <b/>
      <i/>
      <sz val="8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  <font>
      <sz val="8"/>
      <name val="Arial"/>
      <family val="2"/>
      <charset val="204"/>
    </font>
    <font>
      <sz val="8"/>
      <color theme="1"/>
      <name val="Arial"/>
      <family val="2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">
    <xf numFmtId="0" fontId="0" fillId="0" borderId="0"/>
    <xf numFmtId="0" fontId="6" fillId="0" borderId="0"/>
    <xf numFmtId="0" fontId="6" fillId="0" borderId="0"/>
  </cellStyleXfs>
  <cellXfs count="46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0" fontId="3" fillId="3" borderId="3" xfId="0" applyFont="1" applyFill="1" applyBorder="1"/>
    <xf numFmtId="0" fontId="3" fillId="3" borderId="4" xfId="0" applyFont="1" applyFill="1" applyBorder="1"/>
    <xf numFmtId="0" fontId="4" fillId="2" borderId="2" xfId="0" applyFont="1" applyFill="1" applyBorder="1" applyAlignment="1">
      <alignment horizontal="left" wrapText="1"/>
    </xf>
    <xf numFmtId="1" fontId="5" fillId="0" borderId="2" xfId="0" applyNumberFormat="1" applyFont="1" applyBorder="1" applyAlignment="1">
      <alignment wrapText="1"/>
    </xf>
    <xf numFmtId="1" fontId="5" fillId="0" borderId="2" xfId="1" quotePrefix="1" applyNumberFormat="1" applyFont="1" applyBorder="1" applyAlignment="1">
      <alignment wrapText="1"/>
    </xf>
    <xf numFmtId="10" fontId="7" fillId="2" borderId="2" xfId="0" applyNumberFormat="1" applyFont="1" applyFill="1" applyBorder="1" applyAlignment="1">
      <alignment wrapText="1"/>
    </xf>
    <xf numFmtId="10" fontId="8" fillId="2" borderId="2" xfId="0" applyNumberFormat="1" applyFont="1" applyFill="1" applyBorder="1" applyAlignment="1">
      <alignment wrapText="1"/>
    </xf>
    <xf numFmtId="10" fontId="0" fillId="0" borderId="4" xfId="0" applyNumberFormat="1" applyFont="1" applyBorder="1"/>
    <xf numFmtId="1" fontId="5" fillId="2" borderId="2" xfId="0" applyNumberFormat="1" applyFont="1" applyFill="1" applyBorder="1" applyAlignment="1">
      <alignment wrapText="1"/>
    </xf>
    <xf numFmtId="1" fontId="5" fillId="2" borderId="2" xfId="1" quotePrefix="1" applyNumberFormat="1" applyFont="1" applyFill="1" applyBorder="1" applyAlignment="1">
      <alignment wrapText="1"/>
    </xf>
    <xf numFmtId="10" fontId="0" fillId="2" borderId="4" xfId="0" applyNumberFormat="1" applyFont="1" applyFill="1" applyBorder="1"/>
    <xf numFmtId="1" fontId="7" fillId="2" borderId="2" xfId="0" applyNumberFormat="1" applyFont="1" applyFill="1" applyBorder="1" applyAlignment="1">
      <alignment wrapText="1"/>
    </xf>
    <xf numFmtId="1" fontId="7" fillId="2" borderId="2" xfId="2" applyNumberFormat="1" applyFont="1" applyFill="1" applyBorder="1" applyAlignment="1">
      <alignment wrapText="1"/>
    </xf>
    <xf numFmtId="1" fontId="5" fillId="2" borderId="5" xfId="0" applyNumberFormat="1" applyFont="1" applyFill="1" applyBorder="1" applyAlignment="1">
      <alignment wrapText="1"/>
    </xf>
    <xf numFmtId="10" fontId="0" fillId="2" borderId="3" xfId="0" applyNumberFormat="1" applyFont="1" applyFill="1" applyBorder="1"/>
    <xf numFmtId="1" fontId="7" fillId="0" borderId="2" xfId="0" applyNumberFormat="1" applyFont="1" applyBorder="1" applyAlignment="1">
      <alignment wrapText="1"/>
    </xf>
    <xf numFmtId="10" fontId="7" fillId="0" borderId="2" xfId="0" applyNumberFormat="1" applyFont="1" applyBorder="1" applyAlignment="1">
      <alignment wrapText="1"/>
    </xf>
    <xf numFmtId="10" fontId="8" fillId="0" borderId="2" xfId="0" applyNumberFormat="1" applyFont="1" applyBorder="1" applyAlignment="1">
      <alignment wrapText="1"/>
    </xf>
    <xf numFmtId="1" fontId="7" fillId="0" borderId="2" xfId="2" applyNumberFormat="1" applyFont="1" applyBorder="1" applyAlignment="1">
      <alignment wrapText="1"/>
    </xf>
    <xf numFmtId="1" fontId="5" fillId="0" borderId="5" xfId="0" applyNumberFormat="1" applyFont="1" applyBorder="1" applyAlignment="1">
      <alignment wrapText="1"/>
    </xf>
    <xf numFmtId="10" fontId="0" fillId="0" borderId="3" xfId="0" applyNumberFormat="1" applyFont="1" applyBorder="1"/>
    <xf numFmtId="0" fontId="4" fillId="0" borderId="2" xfId="0" applyFont="1" applyBorder="1" applyAlignment="1">
      <alignment horizontal="left" wrapText="1" indent="2"/>
    </xf>
    <xf numFmtId="0" fontId="4" fillId="2" borderId="2" xfId="0" applyFont="1" applyFill="1" applyBorder="1" applyAlignment="1">
      <alignment horizontal="left" wrapText="1" indent="2"/>
    </xf>
    <xf numFmtId="1" fontId="4" fillId="2" borderId="2" xfId="0" applyNumberFormat="1" applyFont="1" applyFill="1" applyBorder="1" applyAlignment="1">
      <alignment wrapText="1"/>
    </xf>
    <xf numFmtId="1" fontId="4" fillId="0" borderId="2" xfId="0" applyNumberFormat="1" applyFont="1" applyBorder="1" applyAlignment="1">
      <alignment wrapText="1"/>
    </xf>
    <xf numFmtId="1" fontId="5" fillId="0" borderId="2" xfId="1" quotePrefix="1" applyNumberFormat="1" applyFont="1" applyFill="1" applyBorder="1" applyAlignment="1">
      <alignment wrapText="1"/>
    </xf>
    <xf numFmtId="2" fontId="0" fillId="2" borderId="4" xfId="0" applyNumberFormat="1" applyFont="1" applyFill="1" applyBorder="1"/>
    <xf numFmtId="1" fontId="4" fillId="0" borderId="6" xfId="1" quotePrefix="1" applyNumberFormat="1" applyFont="1" applyFill="1" applyBorder="1" applyAlignment="1">
      <alignment wrapText="1"/>
    </xf>
    <xf numFmtId="1" fontId="4" fillId="0" borderId="5" xfId="1" quotePrefix="1" applyNumberFormat="1" applyFont="1" applyFill="1" applyBorder="1" applyAlignment="1">
      <alignment wrapText="1"/>
    </xf>
    <xf numFmtId="1" fontId="5" fillId="0" borderId="2" xfId="0" quotePrefix="1" applyNumberFormat="1" applyFont="1" applyFill="1" applyBorder="1" applyAlignment="1">
      <alignment wrapText="1"/>
    </xf>
    <xf numFmtId="1" fontId="5" fillId="0" borderId="7" xfId="0" quotePrefix="1" applyNumberFormat="1" applyFont="1" applyFill="1" applyBorder="1" applyAlignment="1">
      <alignment wrapText="1"/>
    </xf>
    <xf numFmtId="1" fontId="5" fillId="0" borderId="6" xfId="0" quotePrefix="1" applyNumberFormat="1" applyFont="1" applyFill="1" applyBorder="1" applyAlignment="1">
      <alignment wrapText="1"/>
    </xf>
    <xf numFmtId="1" fontId="5" fillId="0" borderId="5" xfId="0" quotePrefix="1" applyNumberFormat="1" applyFont="1" applyFill="1" applyBorder="1" applyAlignment="1">
      <alignment wrapText="1"/>
    </xf>
    <xf numFmtId="0" fontId="5" fillId="0" borderId="2" xfId="0" applyFont="1" applyBorder="1" applyAlignment="1">
      <alignment horizontal="right" vertical="center" wrapText="1"/>
    </xf>
    <xf numFmtId="1" fontId="5" fillId="0" borderId="2" xfId="0" quotePrefix="1" applyNumberFormat="1" applyFont="1" applyFill="1" applyBorder="1" applyAlignment="1">
      <alignment vertical="center" wrapText="1"/>
    </xf>
    <xf numFmtId="1" fontId="5" fillId="0" borderId="2" xfId="0" applyNumberFormat="1" applyFont="1" applyBorder="1" applyAlignment="1">
      <alignment horizontal="right" vertical="center" wrapText="1"/>
    </xf>
    <xf numFmtId="1" fontId="5" fillId="0" borderId="2" xfId="0" applyNumberFormat="1" applyFont="1" applyBorder="1" applyAlignment="1">
      <alignment horizontal="right"/>
    </xf>
    <xf numFmtId="1" fontId="5" fillId="0" borderId="2" xfId="0" applyNumberFormat="1" applyFont="1" applyBorder="1"/>
    <xf numFmtId="1" fontId="5" fillId="0" borderId="2" xfId="0" applyNumberFormat="1" applyFont="1" applyFill="1" applyBorder="1" applyAlignment="1"/>
    <xf numFmtId="1" fontId="5" fillId="0" borderId="2" xfId="0" applyNumberFormat="1" applyFont="1" applyBorder="1" applyAlignment="1"/>
  </cellXfs>
  <cellStyles count="3">
    <cellStyle name="Normal" xfId="1"/>
    <cellStyle name="Обычный" xfId="0" builtinId="0"/>
    <cellStyle name="Обычный_Лист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"/>
  <sheetViews>
    <sheetView workbookViewId="0">
      <selection activeCell="Y3" sqref="Y3"/>
    </sheetView>
  </sheetViews>
  <sheetFormatPr defaultRowHeight="15" x14ac:dyDescent="0.25"/>
  <sheetData>
    <row r="1" spans="1:26" ht="31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4" t="s">
        <v>16</v>
      </c>
      <c r="R1" s="2" t="s">
        <v>17</v>
      </c>
      <c r="S1" s="5" t="s">
        <v>18</v>
      </c>
      <c r="T1" s="2" t="s">
        <v>19</v>
      </c>
      <c r="U1" s="5" t="s">
        <v>20</v>
      </c>
      <c r="V1" s="2" t="s">
        <v>21</v>
      </c>
      <c r="W1" s="5" t="s">
        <v>22</v>
      </c>
      <c r="X1" s="2" t="s">
        <v>23</v>
      </c>
      <c r="Y1" s="6" t="s">
        <v>24</v>
      </c>
      <c r="Z1" s="7" t="s">
        <v>25</v>
      </c>
    </row>
    <row r="2" spans="1:26" ht="23.25" x14ac:dyDescent="0.25">
      <c r="A2" s="8" t="s">
        <v>26</v>
      </c>
      <c r="B2" s="17">
        <v>17057.2</v>
      </c>
      <c r="C2" s="17">
        <v>17050.099999999999</v>
      </c>
      <c r="D2" s="11">
        <f t="shared" ref="D2:D8" si="0">C2/B2-1</f>
        <v>-4.1624651173710614E-4</v>
      </c>
      <c r="E2" s="17">
        <v>19266.900000000001</v>
      </c>
      <c r="F2" s="12">
        <f t="shared" ref="F2:F8" si="1">E2/C2-1</f>
        <v>0.13001683274584908</v>
      </c>
      <c r="G2" s="17">
        <v>20685.599999999999</v>
      </c>
      <c r="H2" s="12">
        <f t="shared" ref="H2:H8" si="2">G2/E2-1</f>
        <v>7.3634056334957787E-2</v>
      </c>
      <c r="I2" s="17">
        <v>18700.400000000001</v>
      </c>
      <c r="J2" s="12">
        <f t="shared" ref="J2:J8" si="3">I2/G2-1</f>
        <v>-9.5970143481455605E-2</v>
      </c>
      <c r="K2" s="18">
        <v>19436.7</v>
      </c>
      <c r="L2" s="12">
        <f t="shared" ref="L2:L8" si="4">K2/I2-1</f>
        <v>3.9373489337126477E-2</v>
      </c>
      <c r="M2" s="14">
        <v>25242.3</v>
      </c>
      <c r="N2" s="12">
        <f t="shared" ref="N2:N8" si="5">M2/K2-1</f>
        <v>0.29869267931284615</v>
      </c>
      <c r="O2" s="18">
        <v>19055.900000000001</v>
      </c>
      <c r="P2" s="12">
        <f t="shared" ref="P2:P8" si="6">O2/M2-1</f>
        <v>-0.24508067806816325</v>
      </c>
      <c r="Q2" s="14">
        <v>20660.400000000001</v>
      </c>
      <c r="R2" s="12">
        <f t="shared" ref="R2:R8" si="7">Q2/O2-1</f>
        <v>8.4199644204681956E-2</v>
      </c>
      <c r="S2" s="19">
        <v>21786.7</v>
      </c>
      <c r="T2" s="12">
        <f t="shared" ref="T2:T8" si="8">S2/Q2-1</f>
        <v>5.4514917426574439E-2</v>
      </c>
      <c r="U2" s="14">
        <v>20462.900000000001</v>
      </c>
      <c r="V2" s="12">
        <f t="shared" ref="V2:V8" si="9">U2/S2-1</f>
        <v>-6.0761840939655865E-2</v>
      </c>
      <c r="W2" s="14">
        <v>20831.900000000001</v>
      </c>
      <c r="X2" s="12">
        <f t="shared" ref="X2:X8" si="10">W2/U2-1</f>
        <v>1.8032634670550163E-2</v>
      </c>
      <c r="Y2" s="32">
        <f>('2014'!B2-'2013'!B2)/('2013'!B2/100)</f>
        <v>55.855005510869304</v>
      </c>
      <c r="Z2">
        <f>(B2+C2+E2+G2+I2+K2+M2+O2+Q2+S2+U2+W2)/12</f>
        <v>20019.75</v>
      </c>
    </row>
    <row r="3" spans="1:26" ht="34.5" x14ac:dyDescent="0.25">
      <c r="A3" s="8" t="s">
        <v>27</v>
      </c>
      <c r="B3" s="21">
        <v>25337.599999999999</v>
      </c>
      <c r="C3" s="21">
        <v>24945</v>
      </c>
      <c r="D3" s="22">
        <f t="shared" si="0"/>
        <v>-1.5494758777468975E-2</v>
      </c>
      <c r="E3" s="21">
        <v>27908.3</v>
      </c>
      <c r="F3" s="23">
        <f t="shared" si="1"/>
        <v>0.11879334535979158</v>
      </c>
      <c r="G3" s="21">
        <v>28388</v>
      </c>
      <c r="H3" s="23">
        <f t="shared" si="2"/>
        <v>1.7188434981707967E-2</v>
      </c>
      <c r="I3" s="21">
        <v>27289.5</v>
      </c>
      <c r="J3" s="23">
        <f t="shared" si="3"/>
        <v>-3.869592785684095E-2</v>
      </c>
      <c r="K3" s="24">
        <v>28669.200000000001</v>
      </c>
      <c r="L3" s="23">
        <f t="shared" si="4"/>
        <v>5.0557906887264359E-2</v>
      </c>
      <c r="M3" s="9">
        <v>34822.6</v>
      </c>
      <c r="N3" s="23">
        <f t="shared" si="5"/>
        <v>0.21463452067026623</v>
      </c>
      <c r="O3" s="24">
        <v>26972.3</v>
      </c>
      <c r="P3" s="23">
        <f t="shared" si="6"/>
        <v>-0.22543692889100753</v>
      </c>
      <c r="Q3" s="9">
        <v>30102.799999999999</v>
      </c>
      <c r="R3" s="23">
        <f t="shared" si="7"/>
        <v>0.1160635170156048</v>
      </c>
      <c r="S3" s="25">
        <v>30955.599999999999</v>
      </c>
      <c r="T3" s="23">
        <f t="shared" si="8"/>
        <v>2.8329590602867549E-2</v>
      </c>
      <c r="U3" s="9">
        <v>28167.7</v>
      </c>
      <c r="V3" s="23">
        <f t="shared" si="9"/>
        <v>-9.0061249014717792E-2</v>
      </c>
      <c r="W3" s="9">
        <v>29936.5</v>
      </c>
      <c r="X3" s="23">
        <f t="shared" si="10"/>
        <v>6.2795329402116629E-2</v>
      </c>
      <c r="Y3" s="32">
        <f>('2014'!B3-'2013'!B3)/('2013'!B3/100)</f>
        <v>42.076992296034369</v>
      </c>
      <c r="Z3">
        <f t="shared" ref="Z3:Z8" si="11">(B3+C3+E3+G3+I3+K3+M3+O3+Q3+S3+U3+W3)/12</f>
        <v>28624.591666666664</v>
      </c>
    </row>
    <row r="4" spans="1:26" ht="23.25" x14ac:dyDescent="0.25">
      <c r="A4" s="8" t="s">
        <v>28</v>
      </c>
      <c r="B4" s="17">
        <v>44535.7</v>
      </c>
      <c r="C4" s="17">
        <v>45270.2</v>
      </c>
      <c r="D4" s="11">
        <f t="shared" si="0"/>
        <v>1.6492387006379117E-2</v>
      </c>
      <c r="E4" s="17">
        <v>54603.4</v>
      </c>
      <c r="F4" s="12">
        <f t="shared" si="1"/>
        <v>0.20616652897491083</v>
      </c>
      <c r="G4" s="17">
        <v>53353.1</v>
      </c>
      <c r="H4" s="12">
        <f t="shared" si="2"/>
        <v>-2.2897841526351881E-2</v>
      </c>
      <c r="I4" s="17">
        <v>48364.1</v>
      </c>
      <c r="J4" s="12">
        <f t="shared" si="3"/>
        <v>-9.3509093192335579E-2</v>
      </c>
      <c r="K4" s="18">
        <v>47499.3</v>
      </c>
      <c r="L4" s="12">
        <f t="shared" si="4"/>
        <v>-1.788103159161436E-2</v>
      </c>
      <c r="M4" s="14">
        <v>68673.7</v>
      </c>
      <c r="N4" s="12">
        <f t="shared" si="5"/>
        <v>0.44578341154501211</v>
      </c>
      <c r="O4" s="18">
        <v>48528.7</v>
      </c>
      <c r="P4" s="12">
        <f t="shared" si="6"/>
        <v>-0.29334374003439456</v>
      </c>
      <c r="Q4" s="14">
        <v>58139.6</v>
      </c>
      <c r="R4" s="12">
        <f t="shared" si="7"/>
        <v>0.19804569254894533</v>
      </c>
      <c r="S4" s="19">
        <v>57846.9</v>
      </c>
      <c r="T4" s="12">
        <f t="shared" si="8"/>
        <v>-5.0344343614334708E-3</v>
      </c>
      <c r="U4" s="14">
        <v>49491.5</v>
      </c>
      <c r="V4" s="12">
        <f t="shared" si="9"/>
        <v>-0.14443989219819908</v>
      </c>
      <c r="W4" s="14">
        <v>50185.8</v>
      </c>
      <c r="X4" s="12">
        <f t="shared" si="10"/>
        <v>1.402867159007104E-2</v>
      </c>
      <c r="Y4" s="32">
        <f>('2014'!B4-'2013'!B4)/('2013'!B4/100)</f>
        <v>59.852432991959255</v>
      </c>
      <c r="Z4">
        <f t="shared" si="11"/>
        <v>52207.666666666664</v>
      </c>
    </row>
    <row r="5" spans="1:26" ht="68.25" x14ac:dyDescent="0.25">
      <c r="A5" s="27" t="s">
        <v>29</v>
      </c>
      <c r="B5" s="21">
        <v>47160.9</v>
      </c>
      <c r="C5" s="21">
        <v>46897.9</v>
      </c>
      <c r="D5" s="22">
        <f t="shared" si="0"/>
        <v>-5.5766535413870333E-3</v>
      </c>
      <c r="E5" s="21">
        <v>53998.2</v>
      </c>
      <c r="F5" s="23">
        <f t="shared" si="1"/>
        <v>0.15139910315813698</v>
      </c>
      <c r="G5" s="21">
        <v>57843</v>
      </c>
      <c r="H5" s="23">
        <f t="shared" si="2"/>
        <v>7.1202373412447173E-2</v>
      </c>
      <c r="I5" s="21">
        <v>50908.4</v>
      </c>
      <c r="J5" s="23">
        <f t="shared" si="3"/>
        <v>-0.11988658956139897</v>
      </c>
      <c r="K5" s="24">
        <v>50692.3</v>
      </c>
      <c r="L5" s="23">
        <f t="shared" si="4"/>
        <v>-4.2448790376440337E-3</v>
      </c>
      <c r="M5" s="9">
        <v>78512.7</v>
      </c>
      <c r="N5" s="23">
        <f t="shared" si="5"/>
        <v>0.54880918798318468</v>
      </c>
      <c r="O5" s="24">
        <v>50390.400000000001</v>
      </c>
      <c r="P5" s="23">
        <f t="shared" si="6"/>
        <v>-0.35818791100038583</v>
      </c>
      <c r="Q5" s="9">
        <v>57310</v>
      </c>
      <c r="R5" s="23">
        <f t="shared" si="7"/>
        <v>0.13731980694735513</v>
      </c>
      <c r="S5" s="25">
        <v>62304.3</v>
      </c>
      <c r="T5" s="23">
        <f t="shared" si="8"/>
        <v>8.7145349851683873E-2</v>
      </c>
      <c r="U5" s="9">
        <v>51679</v>
      </c>
      <c r="V5" s="23">
        <f t="shared" si="9"/>
        <v>-0.17053879106257519</v>
      </c>
      <c r="W5" s="9">
        <v>52662.9</v>
      </c>
      <c r="X5" s="23">
        <f t="shared" si="10"/>
        <v>1.9038681089030396E-2</v>
      </c>
      <c r="Y5" s="32">
        <f>('2014'!B5-'2013'!B5)/('2013'!B5/100)</f>
        <v>71.56394386027408</v>
      </c>
      <c r="Z5">
        <f t="shared" si="11"/>
        <v>55030.000000000007</v>
      </c>
    </row>
    <row r="6" spans="1:26" ht="45.75" x14ac:dyDescent="0.25">
      <c r="A6" s="28" t="s">
        <v>30</v>
      </c>
      <c r="B6" s="17">
        <v>62591.6</v>
      </c>
      <c r="C6" s="17">
        <v>65436.4</v>
      </c>
      <c r="D6" s="11">
        <f t="shared" si="0"/>
        <v>4.5450188204168018E-2</v>
      </c>
      <c r="E6" s="17">
        <v>86809</v>
      </c>
      <c r="F6" s="12">
        <f t="shared" si="1"/>
        <v>0.3266163786516374</v>
      </c>
      <c r="G6" s="17">
        <v>71517.5</v>
      </c>
      <c r="H6" s="12">
        <f t="shared" si="2"/>
        <v>-0.17615109032473586</v>
      </c>
      <c r="I6" s="17">
        <v>65470</v>
      </c>
      <c r="J6" s="12">
        <f t="shared" si="3"/>
        <v>-8.4559723144684851E-2</v>
      </c>
      <c r="K6" s="18">
        <v>63344.6</v>
      </c>
      <c r="L6" s="12">
        <f t="shared" si="4"/>
        <v>-3.2463723842981573E-2</v>
      </c>
      <c r="M6" s="14">
        <v>84047.6</v>
      </c>
      <c r="N6" s="12">
        <f t="shared" si="5"/>
        <v>0.32683133211039306</v>
      </c>
      <c r="O6" s="18">
        <v>68252</v>
      </c>
      <c r="P6" s="12">
        <f t="shared" si="6"/>
        <v>-0.18793635987226287</v>
      </c>
      <c r="Q6" s="14">
        <v>90185.1</v>
      </c>
      <c r="R6" s="12">
        <f t="shared" si="7"/>
        <v>0.32135468557697955</v>
      </c>
      <c r="S6" s="19">
        <v>78332.5</v>
      </c>
      <c r="T6" s="12">
        <f t="shared" si="8"/>
        <v>-0.13142525760907298</v>
      </c>
      <c r="U6" s="14">
        <v>68010.600000000006</v>
      </c>
      <c r="V6" s="12">
        <f t="shared" si="9"/>
        <v>-0.13177033798231885</v>
      </c>
      <c r="W6" s="14">
        <v>68029.2</v>
      </c>
      <c r="X6" s="12">
        <f t="shared" si="10"/>
        <v>2.7348678000183035E-4</v>
      </c>
      <c r="Y6" s="32">
        <f>('2014'!B6-'2013'!B6)/('2013'!B6/100)</f>
        <v>40.451114846081602</v>
      </c>
      <c r="Z6">
        <f t="shared" si="11"/>
        <v>72668.84166666666</v>
      </c>
    </row>
    <row r="7" spans="1:26" ht="79.5" x14ac:dyDescent="0.25">
      <c r="A7" s="27" t="s">
        <v>31</v>
      </c>
      <c r="B7" s="21">
        <v>26705</v>
      </c>
      <c r="C7" s="21">
        <v>27448</v>
      </c>
      <c r="D7" s="22">
        <f t="shared" si="0"/>
        <v>2.7822505148848542E-2</v>
      </c>
      <c r="E7" s="21">
        <v>31757</v>
      </c>
      <c r="F7" s="23">
        <f t="shared" si="1"/>
        <v>0.15698775867094139</v>
      </c>
      <c r="G7" s="21">
        <v>32186</v>
      </c>
      <c r="H7" s="23">
        <f t="shared" si="2"/>
        <v>1.3508832698302831E-2</v>
      </c>
      <c r="I7" s="21">
        <v>31404</v>
      </c>
      <c r="J7" s="23">
        <f t="shared" si="3"/>
        <v>-2.4296277884794604E-2</v>
      </c>
      <c r="K7" s="24">
        <v>30746</v>
      </c>
      <c r="L7" s="23">
        <f t="shared" si="4"/>
        <v>-2.0952744873264595E-2</v>
      </c>
      <c r="M7" s="9">
        <v>41216</v>
      </c>
      <c r="N7" s="23">
        <f t="shared" si="5"/>
        <v>0.34053210173681125</v>
      </c>
      <c r="O7" s="24">
        <v>31003</v>
      </c>
      <c r="P7" s="23">
        <f t="shared" si="6"/>
        <v>-0.24779211956521741</v>
      </c>
      <c r="Q7" s="9">
        <v>36173</v>
      </c>
      <c r="R7" s="23">
        <f t="shared" si="7"/>
        <v>0.16675805567203184</v>
      </c>
      <c r="S7" s="25">
        <v>35574</v>
      </c>
      <c r="T7" s="23">
        <f t="shared" si="8"/>
        <v>-1.6559312194177944E-2</v>
      </c>
      <c r="U7" s="9">
        <v>32373</v>
      </c>
      <c r="V7" s="23">
        <f t="shared" si="9"/>
        <v>-8.9981447124304226E-2</v>
      </c>
      <c r="W7" s="9">
        <v>33182</v>
      </c>
      <c r="X7" s="23">
        <f t="shared" si="10"/>
        <v>2.498996076977722E-2</v>
      </c>
      <c r="Y7" s="32">
        <f>('2014'!B7-'2013'!B7)/('2013'!B7/100)</f>
        <v>60.703988017225235</v>
      </c>
      <c r="Z7">
        <f t="shared" si="11"/>
        <v>32480.583333333332</v>
      </c>
    </row>
    <row r="8" spans="1:26" ht="23.25" x14ac:dyDescent="0.25">
      <c r="A8" s="8" t="s">
        <v>32</v>
      </c>
      <c r="B8" s="17">
        <v>22949.1</v>
      </c>
      <c r="C8" s="17">
        <v>22902.1</v>
      </c>
      <c r="D8" s="11">
        <f t="shared" si="0"/>
        <v>-2.0480105973654794E-3</v>
      </c>
      <c r="E8" s="17">
        <v>25597.4</v>
      </c>
      <c r="F8" s="12">
        <f t="shared" si="1"/>
        <v>0.11768789761637599</v>
      </c>
      <c r="G8" s="17">
        <v>26148.799999999999</v>
      </c>
      <c r="H8" s="12">
        <f t="shared" si="2"/>
        <v>2.1541250283231728E-2</v>
      </c>
      <c r="I8" s="17">
        <v>25602.1</v>
      </c>
      <c r="J8" s="12">
        <f t="shared" si="3"/>
        <v>-2.0907269167227627E-2</v>
      </c>
      <c r="K8" s="18">
        <v>26658.7</v>
      </c>
      <c r="L8" s="12">
        <f t="shared" si="4"/>
        <v>4.1270052066041618E-2</v>
      </c>
      <c r="M8" s="14">
        <v>32900.5</v>
      </c>
      <c r="N8" s="12">
        <f t="shared" si="5"/>
        <v>0.23413744856275809</v>
      </c>
      <c r="O8" s="18">
        <v>25527.1</v>
      </c>
      <c r="P8" s="12">
        <f t="shared" si="6"/>
        <v>-0.22411209556085776</v>
      </c>
      <c r="Q8" s="14">
        <v>28258.400000000001</v>
      </c>
      <c r="R8" s="12">
        <f t="shared" si="7"/>
        <v>0.10699609434679225</v>
      </c>
      <c r="S8" s="19">
        <v>28481.5</v>
      </c>
      <c r="T8" s="12">
        <f t="shared" si="8"/>
        <v>7.8949975936357664E-3</v>
      </c>
      <c r="U8" s="14">
        <v>27076.799999999999</v>
      </c>
      <c r="V8" s="12">
        <f t="shared" si="9"/>
        <v>-4.9319733862331683E-2</v>
      </c>
      <c r="W8" s="14">
        <v>28610.6</v>
      </c>
      <c r="X8" s="12">
        <f t="shared" si="10"/>
        <v>5.6646280210364663E-2</v>
      </c>
      <c r="Y8" s="32">
        <f>('2014'!B8-'2013'!B8)/('2013'!B8/100)</f>
        <v>48.579247116444655</v>
      </c>
      <c r="Z8">
        <f t="shared" si="11"/>
        <v>26726.091666666664</v>
      </c>
    </row>
    <row r="9" spans="1:26" x14ac:dyDescent="0.25">
      <c r="A9" s="8"/>
      <c r="B9" s="17"/>
      <c r="C9" s="17"/>
      <c r="D9" s="11"/>
      <c r="E9" s="17"/>
      <c r="F9" s="12"/>
      <c r="G9" s="17"/>
      <c r="H9" s="12"/>
      <c r="I9" s="17"/>
      <c r="J9" s="12"/>
      <c r="K9" s="18"/>
      <c r="L9" s="12"/>
      <c r="M9" s="14"/>
      <c r="N9" s="12"/>
      <c r="O9" s="18"/>
      <c r="P9" s="12"/>
      <c r="Q9" s="14"/>
      <c r="R9" s="12"/>
      <c r="S9" s="19"/>
      <c r="T9" s="12"/>
      <c r="U9" s="14"/>
      <c r="V9" s="12"/>
      <c r="W9" s="14"/>
      <c r="X9" s="12"/>
      <c r="Y9" s="20"/>
    </row>
    <row r="10" spans="1:26" x14ac:dyDescent="0.25">
      <c r="A10" s="8"/>
      <c r="B10" s="21"/>
      <c r="C10" s="21"/>
      <c r="D10" s="22"/>
      <c r="E10" s="21"/>
      <c r="F10" s="23"/>
      <c r="G10" s="21"/>
      <c r="H10" s="23"/>
      <c r="I10" s="21"/>
      <c r="J10" s="23"/>
      <c r="K10" s="24"/>
      <c r="L10" s="23"/>
      <c r="M10" s="9"/>
      <c r="N10" s="23"/>
      <c r="O10" s="24"/>
      <c r="P10" s="23"/>
      <c r="Q10" s="9"/>
      <c r="R10" s="23"/>
      <c r="S10" s="25"/>
      <c r="T10" s="23"/>
      <c r="U10" s="9"/>
      <c r="V10" s="23"/>
      <c r="W10" s="9"/>
      <c r="X10" s="23"/>
      <c r="Y10" s="26"/>
    </row>
    <row r="11" spans="1:26" x14ac:dyDescent="0.25">
      <c r="A11" s="8"/>
      <c r="B11" s="17"/>
      <c r="C11" s="17"/>
      <c r="D11" s="11"/>
      <c r="E11" s="17"/>
      <c r="F11" s="12"/>
      <c r="G11" s="17"/>
      <c r="H11" s="12"/>
      <c r="I11" s="17"/>
      <c r="J11" s="12"/>
      <c r="K11" s="18"/>
      <c r="L11" s="12"/>
      <c r="M11" s="14"/>
      <c r="N11" s="12"/>
      <c r="O11" s="18"/>
      <c r="P11" s="12"/>
      <c r="Q11" s="14"/>
      <c r="R11" s="12"/>
      <c r="S11" s="19"/>
      <c r="T11" s="12"/>
      <c r="U11" s="14"/>
      <c r="V11" s="12"/>
      <c r="W11" s="14"/>
      <c r="X11" s="12"/>
      <c r="Y11" s="20"/>
    </row>
    <row r="12" spans="1:26" x14ac:dyDescent="0.25">
      <c r="A12" s="27"/>
      <c r="B12" s="21"/>
      <c r="C12" s="21"/>
      <c r="D12" s="22"/>
      <c r="E12" s="21"/>
      <c r="F12" s="23"/>
      <c r="G12" s="21"/>
      <c r="H12" s="23"/>
      <c r="I12" s="21"/>
      <c r="J12" s="23"/>
      <c r="K12" s="24"/>
      <c r="L12" s="23"/>
      <c r="M12" s="9"/>
      <c r="N12" s="23"/>
      <c r="O12" s="24"/>
      <c r="P12" s="23"/>
      <c r="Q12" s="9"/>
      <c r="R12" s="23"/>
      <c r="S12" s="25"/>
      <c r="T12" s="23"/>
      <c r="U12" s="9"/>
      <c r="V12" s="23"/>
      <c r="W12" s="9"/>
      <c r="X12" s="23"/>
      <c r="Y12" s="26"/>
    </row>
    <row r="13" spans="1:26" x14ac:dyDescent="0.25">
      <c r="A13" s="28"/>
      <c r="B13" s="17"/>
      <c r="C13" s="17"/>
      <c r="D13" s="11"/>
      <c r="E13" s="17"/>
      <c r="F13" s="12"/>
      <c r="G13" s="17"/>
      <c r="H13" s="12"/>
      <c r="I13" s="17"/>
      <c r="J13" s="12"/>
      <c r="K13" s="18"/>
      <c r="L13" s="12"/>
      <c r="M13" s="14"/>
      <c r="N13" s="12"/>
      <c r="O13" s="18"/>
      <c r="P13" s="12"/>
      <c r="Q13" s="14"/>
      <c r="R13" s="12"/>
      <c r="S13" s="19"/>
      <c r="T13" s="12"/>
      <c r="U13" s="14"/>
      <c r="V13" s="12"/>
      <c r="W13" s="14"/>
      <c r="X13" s="12"/>
      <c r="Y13" s="20"/>
    </row>
    <row r="14" spans="1:26" x14ac:dyDescent="0.25">
      <c r="A14" s="27"/>
      <c r="B14" s="21"/>
      <c r="C14" s="21"/>
      <c r="D14" s="22"/>
      <c r="E14" s="21"/>
      <c r="F14" s="23"/>
      <c r="G14" s="21"/>
      <c r="H14" s="23"/>
      <c r="I14" s="21"/>
      <c r="J14" s="23"/>
      <c r="K14" s="24"/>
      <c r="L14" s="23"/>
      <c r="M14" s="9"/>
      <c r="N14" s="23"/>
      <c r="O14" s="24"/>
      <c r="P14" s="23"/>
      <c r="Q14" s="9"/>
      <c r="R14" s="23"/>
      <c r="S14" s="25"/>
      <c r="T14" s="23"/>
      <c r="U14" s="9"/>
      <c r="V14" s="23"/>
      <c r="W14" s="9"/>
      <c r="X14" s="23"/>
      <c r="Y14" s="26"/>
    </row>
    <row r="15" spans="1:26" x14ac:dyDescent="0.25">
      <c r="A15" s="8"/>
      <c r="B15" s="17"/>
      <c r="C15" s="17"/>
      <c r="D15" s="11"/>
      <c r="E15" s="17"/>
      <c r="F15" s="12"/>
      <c r="G15" s="17"/>
      <c r="H15" s="12"/>
      <c r="I15" s="17"/>
      <c r="J15" s="12"/>
      <c r="K15" s="18"/>
      <c r="L15" s="12"/>
      <c r="M15" s="14"/>
      <c r="N15" s="12"/>
      <c r="O15" s="18"/>
      <c r="P15" s="12"/>
      <c r="Q15" s="14"/>
      <c r="R15" s="12"/>
      <c r="S15" s="19"/>
      <c r="T15" s="12"/>
      <c r="U15" s="14"/>
      <c r="V15" s="12"/>
      <c r="W15" s="14"/>
      <c r="X15" s="12"/>
      <c r="Y15" s="20"/>
    </row>
  </sheetData>
  <conditionalFormatting sqref="F1 D1 H1 J1 L1 N1 P1 R1 X1 V1 T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1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:Y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15 V2:V15 T2:T15 R2:R15 P2:P15 N2:N15 L2:L15 J2:J15 H2:H15 F2:F15 D2:D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"/>
  <sheetViews>
    <sheetView workbookViewId="0">
      <selection activeCell="Q13" sqref="Q13"/>
    </sheetView>
  </sheetViews>
  <sheetFormatPr defaultRowHeight="15" x14ac:dyDescent="0.25"/>
  <cols>
    <col min="25" max="25" width="9.85546875" bestFit="1" customWidth="1"/>
  </cols>
  <sheetData>
    <row r="1" spans="1:26" ht="31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4" t="s">
        <v>16</v>
      </c>
      <c r="R1" s="2" t="s">
        <v>17</v>
      </c>
      <c r="S1" s="5" t="s">
        <v>18</v>
      </c>
      <c r="T1" s="2" t="s">
        <v>19</v>
      </c>
      <c r="U1" s="5" t="s">
        <v>20</v>
      </c>
      <c r="V1" s="2" t="s">
        <v>21</v>
      </c>
      <c r="W1" s="5" t="s">
        <v>22</v>
      </c>
      <c r="X1" s="2" t="s">
        <v>23</v>
      </c>
      <c r="Y1" s="6" t="s">
        <v>24</v>
      </c>
      <c r="Z1" s="7" t="s">
        <v>25</v>
      </c>
    </row>
    <row r="2" spans="1:26" ht="23.25" x14ac:dyDescent="0.25">
      <c r="A2" s="8" t="s">
        <v>26</v>
      </c>
      <c r="B2" s="35">
        <v>34409.5</v>
      </c>
      <c r="C2" s="35">
        <v>34257.5</v>
      </c>
      <c r="D2" s="11">
        <f t="shared" ref="D2:D8" si="0">C2/B2-1</f>
        <v>-4.4173847338671024E-3</v>
      </c>
      <c r="E2" s="35">
        <v>37270.6</v>
      </c>
      <c r="F2" s="12">
        <f t="shared" ref="F2:F8" si="1">E2/C2-1</f>
        <v>8.7954462526454114E-2</v>
      </c>
      <c r="G2" s="35">
        <v>39562.800000000003</v>
      </c>
      <c r="H2" s="12">
        <f t="shared" ref="H2:H8" si="2">G2/E2-1</f>
        <v>6.1501558869457629E-2</v>
      </c>
      <c r="I2" s="35">
        <v>39899.699999999997</v>
      </c>
      <c r="J2" s="12">
        <f t="shared" ref="J2:J8" si="3">I2/G2-1</f>
        <v>8.5155752373440308E-3</v>
      </c>
      <c r="K2" s="35">
        <v>42963.5</v>
      </c>
      <c r="L2" s="12">
        <f t="shared" ref="L2:L8" si="4">K2/I2-1</f>
        <v>7.6787544768507132E-2</v>
      </c>
      <c r="M2" s="35">
        <v>38367</v>
      </c>
      <c r="N2" s="12">
        <f t="shared" ref="N2:N8" si="5">M2/K2-1</f>
        <v>-0.10698616267296657</v>
      </c>
      <c r="O2" s="35">
        <v>38950.300000000003</v>
      </c>
      <c r="P2" s="12">
        <f t="shared" ref="P2:P8" si="6">O2/M2-1</f>
        <v>1.5203169390361593E-2</v>
      </c>
      <c r="Q2" s="37">
        <v>39911.599999999999</v>
      </c>
      <c r="R2" s="12">
        <f t="shared" ref="R2:R8" si="7">Q2/O2-1</f>
        <v>2.4680169344010183E-2</v>
      </c>
      <c r="S2" s="39">
        <v>41647</v>
      </c>
      <c r="T2" s="12">
        <f t="shared" ref="T2:T8" si="8">S2/Q2-1</f>
        <v>4.348109321600746E-2</v>
      </c>
      <c r="U2" s="40">
        <v>42205.7</v>
      </c>
      <c r="V2" s="12">
        <f t="shared" ref="V2:V8" si="9">U2/S2-1</f>
        <v>1.3415131942276615E-2</v>
      </c>
      <c r="W2" s="41">
        <v>57025.2</v>
      </c>
      <c r="X2" s="12">
        <f t="shared" ref="X2:X8" si="10">W2/U2-1</f>
        <v>0.3511255588700104</v>
      </c>
      <c r="Y2" s="32">
        <f>('2023'!B2-'2022'!B2)/('2022'!B2/100)</f>
        <v>21.25982650140223</v>
      </c>
      <c r="Z2">
        <f>(B2+C2+E2+G2+I2+K2+M2+O2+Q2+S2+U2+W2)/12</f>
        <v>40539.200000000004</v>
      </c>
    </row>
    <row r="3" spans="1:26" ht="34.5" x14ac:dyDescent="0.25">
      <c r="A3" s="8" t="s">
        <v>27</v>
      </c>
      <c r="B3" s="35">
        <v>49323.199999999997</v>
      </c>
      <c r="C3" s="35">
        <v>48097.8</v>
      </c>
      <c r="D3" s="22">
        <f t="shared" si="0"/>
        <v>-2.4844292341129393E-2</v>
      </c>
      <c r="E3" s="35">
        <v>54381.5</v>
      </c>
      <c r="F3" s="23">
        <f t="shared" si="1"/>
        <v>0.13064422904997719</v>
      </c>
      <c r="G3" s="35">
        <v>52791.4</v>
      </c>
      <c r="H3" s="23">
        <f t="shared" si="2"/>
        <v>-2.9239723067587264E-2</v>
      </c>
      <c r="I3" s="35">
        <v>53725.9</v>
      </c>
      <c r="J3" s="23">
        <f t="shared" si="3"/>
        <v>1.7701746875438129E-2</v>
      </c>
      <c r="K3" s="35">
        <v>57345.1</v>
      </c>
      <c r="L3" s="23">
        <f t="shared" si="4"/>
        <v>6.7364157696753191E-2</v>
      </c>
      <c r="M3" s="35">
        <v>53706.3</v>
      </c>
      <c r="N3" s="23">
        <f t="shared" si="5"/>
        <v>-6.3454418947739177E-2</v>
      </c>
      <c r="O3" s="35">
        <v>52473.3</v>
      </c>
      <c r="P3" s="23">
        <f t="shared" si="6"/>
        <v>-2.2958200434585851E-2</v>
      </c>
      <c r="Q3" s="37">
        <v>54516.7</v>
      </c>
      <c r="R3" s="23">
        <f t="shared" si="7"/>
        <v>3.8941709402686486E-2</v>
      </c>
      <c r="S3" s="39">
        <v>55620</v>
      </c>
      <c r="T3" s="23">
        <f t="shared" si="8"/>
        <v>2.0237835378883906E-2</v>
      </c>
      <c r="U3" s="40">
        <v>56705.2</v>
      </c>
      <c r="V3" s="23">
        <f t="shared" si="9"/>
        <v>1.9510967277957425E-2</v>
      </c>
      <c r="W3" s="41">
        <v>73725</v>
      </c>
      <c r="X3" s="23">
        <f t="shared" si="10"/>
        <v>0.30014531295189872</v>
      </c>
      <c r="Y3" s="32">
        <f>('2023'!B3-'2022'!B3)/('2022'!B3/100)</f>
        <v>14.155610341583678</v>
      </c>
      <c r="Z3">
        <f t="shared" ref="Z3:Z8" si="11">(B3+C3+E3+G3+I3+K3+M3+O3+Q3+S3+U3+W3)/12</f>
        <v>55200.94999999999</v>
      </c>
    </row>
    <row r="4" spans="1:26" ht="23.25" x14ac:dyDescent="0.25">
      <c r="A4" s="8" t="s">
        <v>28</v>
      </c>
      <c r="B4" s="35">
        <v>80793.5</v>
      </c>
      <c r="C4" s="35">
        <v>83559.3</v>
      </c>
      <c r="D4" s="11">
        <f t="shared" si="0"/>
        <v>3.4232951908260034E-2</v>
      </c>
      <c r="E4" s="35">
        <v>93029.5</v>
      </c>
      <c r="F4" s="12">
        <f t="shared" si="1"/>
        <v>0.11333508059545738</v>
      </c>
      <c r="G4" s="35">
        <v>91167</v>
      </c>
      <c r="H4" s="12">
        <f t="shared" si="2"/>
        <v>-2.0020531121848428E-2</v>
      </c>
      <c r="I4" s="35">
        <v>100074.3</v>
      </c>
      <c r="J4" s="12">
        <f t="shared" si="3"/>
        <v>9.7703116259172829E-2</v>
      </c>
      <c r="K4" s="35">
        <v>100810.4</v>
      </c>
      <c r="L4" s="12">
        <f t="shared" si="4"/>
        <v>7.3555348376155294E-3</v>
      </c>
      <c r="M4" s="35">
        <v>99299.4</v>
      </c>
      <c r="N4" s="12">
        <f t="shared" si="5"/>
        <v>-1.4988532929142262E-2</v>
      </c>
      <c r="O4" s="35">
        <v>88860</v>
      </c>
      <c r="P4" s="12">
        <f t="shared" si="6"/>
        <v>-0.10513054459543558</v>
      </c>
      <c r="Q4" s="38">
        <v>94342.8</v>
      </c>
      <c r="R4" s="12">
        <f t="shared" si="7"/>
        <v>6.1701553004726462E-2</v>
      </c>
      <c r="S4" s="39">
        <v>88332</v>
      </c>
      <c r="T4" s="12">
        <f t="shared" si="8"/>
        <v>-6.3712334168585238E-2</v>
      </c>
      <c r="U4" s="40">
        <v>87292.3</v>
      </c>
      <c r="V4" s="12">
        <f t="shared" si="9"/>
        <v>-1.1770366345152383E-2</v>
      </c>
      <c r="W4" s="41">
        <v>126390.7</v>
      </c>
      <c r="X4" s="12">
        <f t="shared" si="10"/>
        <v>0.44790204863430105</v>
      </c>
      <c r="Y4" s="32">
        <f>('2023'!B4-'2022'!B4)/('2022'!B4/100)</f>
        <v>12.571060790781445</v>
      </c>
      <c r="Z4">
        <f t="shared" si="11"/>
        <v>94495.933333333349</v>
      </c>
    </row>
    <row r="5" spans="1:26" ht="68.25" x14ac:dyDescent="0.25">
      <c r="A5" s="27" t="s">
        <v>29</v>
      </c>
      <c r="B5" s="35">
        <v>80837.2</v>
      </c>
      <c r="C5" s="35">
        <v>84063.7</v>
      </c>
      <c r="D5" s="22">
        <f t="shared" si="0"/>
        <v>3.9913554650581773E-2</v>
      </c>
      <c r="E5" s="35">
        <v>94812.6</v>
      </c>
      <c r="F5" s="23">
        <f t="shared" si="1"/>
        <v>0.12786613008944414</v>
      </c>
      <c r="G5" s="35">
        <v>91520.8</v>
      </c>
      <c r="H5" s="23">
        <f t="shared" si="2"/>
        <v>-3.4719014139470983E-2</v>
      </c>
      <c r="I5" s="35">
        <v>98215</v>
      </c>
      <c r="J5" s="23">
        <f t="shared" si="3"/>
        <v>7.3144028461289645E-2</v>
      </c>
      <c r="K5" s="35">
        <v>107332.3</v>
      </c>
      <c r="L5" s="23">
        <f t="shared" si="4"/>
        <v>9.2830015781703468E-2</v>
      </c>
      <c r="M5" s="35">
        <v>104483.7</v>
      </c>
      <c r="N5" s="23">
        <f t="shared" si="5"/>
        <v>-2.6540007062179849E-2</v>
      </c>
      <c r="O5" s="35">
        <v>88219.8</v>
      </c>
      <c r="P5" s="23">
        <f t="shared" si="6"/>
        <v>-0.15565968663054619</v>
      </c>
      <c r="Q5" s="37">
        <v>104046.8</v>
      </c>
      <c r="R5" s="23">
        <f t="shared" si="7"/>
        <v>0.1794041700389255</v>
      </c>
      <c r="S5" s="39">
        <v>89343</v>
      </c>
      <c r="T5" s="23">
        <f t="shared" si="8"/>
        <v>-0.14131909871327131</v>
      </c>
      <c r="U5" s="40">
        <v>87375</v>
      </c>
      <c r="V5" s="23">
        <f t="shared" si="9"/>
        <v>-2.2027467177059168E-2</v>
      </c>
      <c r="W5" s="42">
        <v>137985.70000000001</v>
      </c>
      <c r="X5" s="23">
        <f t="shared" si="10"/>
        <v>0.57923547925608032</v>
      </c>
      <c r="Y5" s="32">
        <f>('2023'!B5-'2022'!B5)/('2022'!B5/100)</f>
        <v>13.396802462232742</v>
      </c>
      <c r="Z5">
        <f t="shared" si="11"/>
        <v>97352.966666666674</v>
      </c>
    </row>
    <row r="6" spans="1:26" ht="45.75" x14ac:dyDescent="0.25">
      <c r="A6" s="28" t="s">
        <v>30</v>
      </c>
      <c r="B6" s="35">
        <v>116828.1</v>
      </c>
      <c r="C6" s="35">
        <v>119509.6</v>
      </c>
      <c r="D6" s="11">
        <f t="shared" si="0"/>
        <v>2.2952525976199123E-2</v>
      </c>
      <c r="E6" s="35">
        <v>130343</v>
      </c>
      <c r="F6" s="12">
        <f t="shared" si="1"/>
        <v>9.064878470014115E-2</v>
      </c>
      <c r="G6" s="35">
        <v>130037.6</v>
      </c>
      <c r="H6" s="12">
        <f t="shared" si="2"/>
        <v>-2.3430487252863452E-3</v>
      </c>
      <c r="I6" s="35">
        <v>158333.20000000001</v>
      </c>
      <c r="J6" s="12">
        <f t="shared" si="3"/>
        <v>0.2175955262170326</v>
      </c>
      <c r="K6" s="35">
        <v>135764.6</v>
      </c>
      <c r="L6" s="12">
        <f t="shared" si="4"/>
        <v>-0.1425386463483338</v>
      </c>
      <c r="M6" s="35">
        <v>133317.79999999999</v>
      </c>
      <c r="N6" s="12">
        <f t="shared" si="5"/>
        <v>-1.8022371074639665E-2</v>
      </c>
      <c r="O6" s="35">
        <v>127192.6</v>
      </c>
      <c r="P6" s="12">
        <f t="shared" si="6"/>
        <v>-4.5944352517068077E-2</v>
      </c>
      <c r="Q6" s="37">
        <v>119453.1</v>
      </c>
      <c r="R6" s="12">
        <f t="shared" si="7"/>
        <v>-6.084866572426384E-2</v>
      </c>
      <c r="S6" s="39">
        <v>121688</v>
      </c>
      <c r="T6" s="12">
        <f t="shared" si="8"/>
        <v>1.8709434916297729E-2</v>
      </c>
      <c r="U6" s="40">
        <v>120919.4</v>
      </c>
      <c r="V6" s="12">
        <f t="shared" si="9"/>
        <v>-6.3161527841694154E-3</v>
      </c>
      <c r="W6" s="41">
        <v>158709.5</v>
      </c>
      <c r="X6" s="12">
        <f t="shared" si="10"/>
        <v>0.31252305254574542</v>
      </c>
      <c r="Y6" s="32">
        <f>('2023'!B6-'2022'!B6)/('2022'!B6/100)</f>
        <v>9.8903431623042728</v>
      </c>
      <c r="Z6">
        <f t="shared" si="11"/>
        <v>131008.04166666667</v>
      </c>
    </row>
    <row r="7" spans="1:26" ht="79.5" x14ac:dyDescent="0.25">
      <c r="A7" s="27" t="s">
        <v>31</v>
      </c>
      <c r="B7" s="35">
        <v>52587.4</v>
      </c>
      <c r="C7" s="35">
        <v>54701.3</v>
      </c>
      <c r="D7" s="22">
        <f t="shared" si="0"/>
        <v>4.0197842068632417E-2</v>
      </c>
      <c r="E7" s="35">
        <v>60790.8</v>
      </c>
      <c r="F7" s="23">
        <f t="shared" si="1"/>
        <v>0.11132276563811105</v>
      </c>
      <c r="G7" s="35">
        <v>60039.3</v>
      </c>
      <c r="H7" s="23">
        <f t="shared" si="2"/>
        <v>-1.2362067944491573E-2</v>
      </c>
      <c r="I7" s="35">
        <v>57239</v>
      </c>
      <c r="J7" s="23">
        <f t="shared" si="3"/>
        <v>-4.6641116735205101E-2</v>
      </c>
      <c r="K7" s="35">
        <v>63024.7</v>
      </c>
      <c r="L7" s="23">
        <f t="shared" si="4"/>
        <v>0.10107968343262463</v>
      </c>
      <c r="M7" s="35">
        <v>64176.1</v>
      </c>
      <c r="N7" s="23">
        <f t="shared" si="5"/>
        <v>1.8269027857332087E-2</v>
      </c>
      <c r="O7" s="35">
        <v>59702.5</v>
      </c>
      <c r="P7" s="23">
        <f t="shared" si="6"/>
        <v>-6.9708193548688624E-2</v>
      </c>
      <c r="Q7" s="37">
        <v>58953.3</v>
      </c>
      <c r="R7" s="23">
        <f t="shared" si="7"/>
        <v>-1.2548888237510991E-2</v>
      </c>
      <c r="S7" s="39">
        <v>60342</v>
      </c>
      <c r="T7" s="23">
        <f t="shared" si="8"/>
        <v>2.3555933255644756E-2</v>
      </c>
      <c r="U7" s="40">
        <v>60544.2</v>
      </c>
      <c r="V7" s="23">
        <f t="shared" si="9"/>
        <v>3.3508998707367788E-3</v>
      </c>
      <c r="W7" s="41">
        <v>82126.3</v>
      </c>
      <c r="X7" s="23">
        <f t="shared" si="10"/>
        <v>0.35646849739529141</v>
      </c>
      <c r="Y7" s="32">
        <f>('2023'!B7-'2022'!B7)/('2022'!B7/100)</f>
        <v>14.046330489813146</v>
      </c>
      <c r="Z7">
        <f t="shared" si="11"/>
        <v>61185.575000000004</v>
      </c>
    </row>
    <row r="8" spans="1:26" ht="23.25" x14ac:dyDescent="0.25">
      <c r="A8" s="8" t="s">
        <v>32</v>
      </c>
      <c r="B8" s="35">
        <v>44301.2</v>
      </c>
      <c r="C8" s="35">
        <v>43084.2</v>
      </c>
      <c r="D8" s="11">
        <f t="shared" si="0"/>
        <v>-2.747103915921012E-2</v>
      </c>
      <c r="E8" s="35">
        <v>50409.1</v>
      </c>
      <c r="F8" s="12">
        <f t="shared" si="1"/>
        <v>0.17001360127378495</v>
      </c>
      <c r="G8" s="35">
        <v>48512.6</v>
      </c>
      <c r="H8" s="12">
        <f t="shared" si="2"/>
        <v>-3.7622175361194721E-2</v>
      </c>
      <c r="I8" s="35">
        <v>50033.599999999999</v>
      </c>
      <c r="J8" s="12">
        <f t="shared" si="3"/>
        <v>3.1352679510065373E-2</v>
      </c>
      <c r="K8" s="35">
        <v>52254.400000000001</v>
      </c>
      <c r="L8" s="12">
        <f t="shared" si="4"/>
        <v>4.4386172492085318E-2</v>
      </c>
      <c r="M8" s="35">
        <v>48250.9</v>
      </c>
      <c r="N8" s="12">
        <f t="shared" si="5"/>
        <v>-7.6615557732937267E-2</v>
      </c>
      <c r="O8" s="35">
        <v>47354.5</v>
      </c>
      <c r="P8" s="12">
        <f t="shared" si="6"/>
        <v>-1.8577891811344505E-2</v>
      </c>
      <c r="Q8" s="37">
        <v>48132.3</v>
      </c>
      <c r="R8" s="12">
        <f t="shared" si="7"/>
        <v>1.642504936172906E-2</v>
      </c>
      <c r="S8" s="39">
        <v>50714</v>
      </c>
      <c r="T8" s="12">
        <f t="shared" si="8"/>
        <v>5.3637578092050386E-2</v>
      </c>
      <c r="U8" s="40">
        <v>51735.1</v>
      </c>
      <c r="V8" s="12">
        <f t="shared" si="9"/>
        <v>2.0134479630871116E-2</v>
      </c>
      <c r="W8" s="41">
        <v>65198.1</v>
      </c>
      <c r="X8" s="12">
        <f t="shared" si="10"/>
        <v>0.26022951535804517</v>
      </c>
      <c r="Y8" s="32">
        <f>('2023'!B8-'2022'!B8)/('2022'!B8/100)</f>
        <v>15.03616154867138</v>
      </c>
      <c r="Z8">
        <f t="shared" si="11"/>
        <v>49998.333333333336</v>
      </c>
    </row>
  </sheetData>
  <conditionalFormatting sqref="F1 D1 H1 J1 L1 N1 P1 R1 X1 V1 T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8 V2:V8 T2:T8 R2:R8 P2:P8 N2:N8 L2:L8 J2:J8 H2:H8 F2:F8 D2:D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"/>
  <sheetViews>
    <sheetView workbookViewId="0">
      <selection activeCell="W2" sqref="W2:W8"/>
    </sheetView>
  </sheetViews>
  <sheetFormatPr defaultRowHeight="15" x14ac:dyDescent="0.25"/>
  <sheetData>
    <row r="1" spans="1:26" ht="31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4" t="s">
        <v>16</v>
      </c>
      <c r="R1" s="2" t="s">
        <v>17</v>
      </c>
      <c r="S1" s="5" t="s">
        <v>18</v>
      </c>
      <c r="T1" s="2" t="s">
        <v>19</v>
      </c>
      <c r="U1" s="5" t="s">
        <v>20</v>
      </c>
      <c r="V1" s="2" t="s">
        <v>21</v>
      </c>
      <c r="W1" s="5" t="s">
        <v>22</v>
      </c>
      <c r="X1" s="2" t="s">
        <v>23</v>
      </c>
      <c r="Y1" s="6" t="s">
        <v>24</v>
      </c>
      <c r="Z1" s="7" t="s">
        <v>25</v>
      </c>
    </row>
    <row r="2" spans="1:26" ht="23.25" x14ac:dyDescent="0.25">
      <c r="A2" s="8" t="s">
        <v>26</v>
      </c>
      <c r="B2" s="43">
        <v>41724.9</v>
      </c>
      <c r="C2" s="43">
        <v>42557.599999999999</v>
      </c>
      <c r="D2" s="11">
        <f t="shared" ref="D2:D8" si="0">C2/B2-1</f>
        <v>1.9956908225064574E-2</v>
      </c>
      <c r="E2" s="43">
        <v>45608.800000000003</v>
      </c>
      <c r="F2" s="12">
        <f t="shared" ref="F2:F8" si="1">E2/C2-1</f>
        <v>7.1695772317988071E-2</v>
      </c>
      <c r="G2" s="44">
        <v>46092.1</v>
      </c>
      <c r="H2" s="12">
        <f t="shared" ref="H2:H8" si="2">G2/E2-1</f>
        <v>1.0596639245057826E-2</v>
      </c>
      <c r="I2" s="43">
        <v>51659.5</v>
      </c>
      <c r="J2" s="12">
        <f t="shared" ref="J2:J8" si="3">I2/G2-1</f>
        <v>0.1207885950086891</v>
      </c>
      <c r="K2" s="43">
        <v>53071.6</v>
      </c>
      <c r="L2" s="12">
        <f t="shared" ref="L2:L8" si="4">K2/I2-1</f>
        <v>2.7334759337585446E-2</v>
      </c>
      <c r="M2" s="43">
        <v>48611.5</v>
      </c>
      <c r="N2" s="12">
        <f t="shared" ref="N2:N8" si="5">M2/K2-1</f>
        <v>-8.4039297854219597E-2</v>
      </c>
      <c r="O2" s="43">
        <v>48575.199999999997</v>
      </c>
      <c r="P2" s="12">
        <f t="shared" ref="P2:P8" si="6">O2/M2-1</f>
        <v>-7.4673688324788934E-4</v>
      </c>
      <c r="Q2" s="45">
        <v>50371.8</v>
      </c>
      <c r="R2" s="12">
        <f t="shared" ref="R2:R8" si="7">Q2/O2-1</f>
        <v>3.6985951679046281E-2</v>
      </c>
      <c r="S2" s="43">
        <v>51019.6</v>
      </c>
      <c r="T2" s="12">
        <f t="shared" ref="T2:T8" si="8">S2/Q2-1</f>
        <v>1.2860370286549072E-2</v>
      </c>
      <c r="U2" s="43">
        <v>51732.1</v>
      </c>
      <c r="V2" s="12">
        <f t="shared" ref="V2:V8" si="9">U2/S2-1</f>
        <v>1.3965221209103929E-2</v>
      </c>
      <c r="W2" s="44">
        <v>69780.800000000003</v>
      </c>
      <c r="X2" s="12">
        <f t="shared" ref="X2:X8" si="10">W2/U2-1</f>
        <v>0.34888782786703043</v>
      </c>
      <c r="Y2" s="32">
        <f>('2024'!B2-'2023'!B2)/('2023'!B2/100)</f>
        <v>27.585206914815856</v>
      </c>
      <c r="Z2">
        <f>(B2+C2+E2+G2+I2+K2+M2+O2+Q2+S2+U2+W2)/12</f>
        <v>50067.125</v>
      </c>
    </row>
    <row r="3" spans="1:26" ht="34.5" x14ac:dyDescent="0.25">
      <c r="A3" s="8" t="s">
        <v>27</v>
      </c>
      <c r="B3" s="43">
        <v>56305.2</v>
      </c>
      <c r="C3" s="43">
        <v>56538.2</v>
      </c>
      <c r="D3" s="22">
        <f t="shared" si="0"/>
        <v>4.1381613065933909E-3</v>
      </c>
      <c r="E3" s="43">
        <v>60719.1</v>
      </c>
      <c r="F3" s="23">
        <f t="shared" si="1"/>
        <v>7.3948233229922389E-2</v>
      </c>
      <c r="G3" s="44">
        <v>61464.4</v>
      </c>
      <c r="H3" s="23">
        <f t="shared" si="2"/>
        <v>1.2274556111668389E-2</v>
      </c>
      <c r="I3" s="43">
        <v>62662.5</v>
      </c>
      <c r="J3" s="23">
        <f t="shared" si="3"/>
        <v>1.9492584325235374E-2</v>
      </c>
      <c r="K3" s="43">
        <v>66946.5</v>
      </c>
      <c r="L3" s="23">
        <f t="shared" si="4"/>
        <v>6.8366247755834886E-2</v>
      </c>
      <c r="M3" s="43">
        <v>62718</v>
      </c>
      <c r="N3" s="23">
        <f t="shared" si="5"/>
        <v>-6.316237592704621E-2</v>
      </c>
      <c r="O3" s="43">
        <v>61957.3</v>
      </c>
      <c r="P3" s="23">
        <f t="shared" si="6"/>
        <v>-1.2128894416275959E-2</v>
      </c>
      <c r="Q3" s="45">
        <v>63172.4</v>
      </c>
      <c r="R3" s="23">
        <f t="shared" si="7"/>
        <v>1.9611893997963037E-2</v>
      </c>
      <c r="S3" s="43">
        <v>65910.100000000006</v>
      </c>
      <c r="T3" s="23">
        <f t="shared" si="8"/>
        <v>4.3336963610690837E-2</v>
      </c>
      <c r="U3" s="43">
        <v>66441.399999999994</v>
      </c>
      <c r="V3" s="23">
        <f t="shared" si="9"/>
        <v>8.0609800318918179E-3</v>
      </c>
      <c r="W3" s="44">
        <v>88578.4</v>
      </c>
      <c r="X3" s="23">
        <f t="shared" si="10"/>
        <v>0.33318081798396793</v>
      </c>
      <c r="Y3" s="32">
        <f>('2024'!B3-'2023'!B3)/('2023'!B3/100)</f>
        <v>19.427335308284146</v>
      </c>
      <c r="Z3">
        <f t="shared" ref="Z3:Z8" si="11">(B3+C3+E3+G3+I3+K3+M3+O3+Q3+S3+U3+W3)/12</f>
        <v>64451.125</v>
      </c>
    </row>
    <row r="4" spans="1:26" ht="23.25" x14ac:dyDescent="0.25">
      <c r="A4" s="8" t="s">
        <v>28</v>
      </c>
      <c r="B4" s="43">
        <v>90950.1</v>
      </c>
      <c r="C4" s="43">
        <v>95259.6</v>
      </c>
      <c r="D4" s="11">
        <f t="shared" si="0"/>
        <v>4.7383125472099552E-2</v>
      </c>
      <c r="E4" s="43">
        <v>101275.4</v>
      </c>
      <c r="F4" s="12">
        <f t="shared" si="1"/>
        <v>6.3151640359606631E-2</v>
      </c>
      <c r="G4" s="44">
        <v>100322.7</v>
      </c>
      <c r="H4" s="12">
        <f t="shared" si="2"/>
        <v>-9.4070228308157366E-3</v>
      </c>
      <c r="I4" s="43">
        <v>117640.1</v>
      </c>
      <c r="J4" s="12">
        <f t="shared" si="3"/>
        <v>0.17261696505377166</v>
      </c>
      <c r="K4" s="43">
        <v>112554.7</v>
      </c>
      <c r="L4" s="12">
        <f t="shared" si="4"/>
        <v>-4.3228456963229411E-2</v>
      </c>
      <c r="M4" s="43">
        <v>108521.4</v>
      </c>
      <c r="N4" s="12">
        <f t="shared" si="5"/>
        <v>-3.5834132204163871E-2</v>
      </c>
      <c r="O4" s="43">
        <v>98805.4</v>
      </c>
      <c r="P4" s="12">
        <f t="shared" si="6"/>
        <v>-8.9530728501475254E-2</v>
      </c>
      <c r="Q4" s="45">
        <v>103692.5</v>
      </c>
      <c r="R4" s="12">
        <f t="shared" si="7"/>
        <v>4.9461871517143763E-2</v>
      </c>
      <c r="S4" s="43">
        <v>99406.1</v>
      </c>
      <c r="T4" s="12">
        <f t="shared" si="8"/>
        <v>-4.1337608795235847E-2</v>
      </c>
      <c r="U4" s="43">
        <v>96866</v>
      </c>
      <c r="V4" s="12">
        <f t="shared" si="9"/>
        <v>-2.5552757828744999E-2</v>
      </c>
      <c r="W4" s="44">
        <v>138656.29999999999</v>
      </c>
      <c r="X4" s="12">
        <f t="shared" si="10"/>
        <v>0.43142382260029311</v>
      </c>
      <c r="Y4" s="32">
        <f>('2024'!B4-'2023'!B4)/('2023'!B4/100)</f>
        <v>13.194927768083803</v>
      </c>
      <c r="Z4">
        <f t="shared" si="11"/>
        <v>105329.19166666667</v>
      </c>
    </row>
    <row r="5" spans="1:26" ht="68.25" x14ac:dyDescent="0.25">
      <c r="A5" s="27" t="s">
        <v>29</v>
      </c>
      <c r="B5" s="43">
        <v>91666.8</v>
      </c>
      <c r="C5" s="43">
        <v>93336.1</v>
      </c>
      <c r="D5" s="22">
        <f t="shared" si="0"/>
        <v>1.8210518966517819E-2</v>
      </c>
      <c r="E5" s="43">
        <v>104592.5</v>
      </c>
      <c r="F5" s="23">
        <f t="shared" si="1"/>
        <v>0.12060071076464518</v>
      </c>
      <c r="G5" s="44">
        <v>96132</v>
      </c>
      <c r="H5" s="23">
        <f t="shared" si="2"/>
        <v>-8.0890121184597374E-2</v>
      </c>
      <c r="I5" s="43">
        <v>115411.4</v>
      </c>
      <c r="J5" s="23">
        <f t="shared" si="3"/>
        <v>0.20055132526109931</v>
      </c>
      <c r="K5" s="43">
        <v>119269.9</v>
      </c>
      <c r="L5" s="23">
        <f t="shared" si="4"/>
        <v>3.3432572518832693E-2</v>
      </c>
      <c r="M5" s="43">
        <v>112563.7</v>
      </c>
      <c r="N5" s="23">
        <f t="shared" si="5"/>
        <v>-5.6227095017267525E-2</v>
      </c>
      <c r="O5" s="43">
        <v>97186.9</v>
      </c>
      <c r="P5" s="23">
        <f t="shared" si="6"/>
        <v>-0.1366053177001112</v>
      </c>
      <c r="Q5" s="45">
        <v>110242.6</v>
      </c>
      <c r="R5" s="23">
        <f t="shared" si="7"/>
        <v>0.13433600619013486</v>
      </c>
      <c r="S5" s="43">
        <v>99060.1</v>
      </c>
      <c r="T5" s="23">
        <f t="shared" si="8"/>
        <v>-0.10143537978966388</v>
      </c>
      <c r="U5" s="43">
        <v>97472.2</v>
      </c>
      <c r="V5" s="23">
        <f t="shared" si="9"/>
        <v>-1.6029662800663536E-2</v>
      </c>
      <c r="W5" s="44">
        <v>152302.1</v>
      </c>
      <c r="X5" s="23">
        <f t="shared" si="10"/>
        <v>0.56251833856217481</v>
      </c>
      <c r="Y5" s="32">
        <f>('2024'!B5-'2023'!B5)/('2023'!B5/100)</f>
        <v>13.306235190930625</v>
      </c>
      <c r="Z5">
        <f t="shared" si="11"/>
        <v>107436.35833333334</v>
      </c>
    </row>
    <row r="6" spans="1:26" ht="45.75" x14ac:dyDescent="0.25">
      <c r="A6" s="28" t="s">
        <v>30</v>
      </c>
      <c r="B6" s="43">
        <v>128382.8</v>
      </c>
      <c r="C6" s="43">
        <v>136318.6</v>
      </c>
      <c r="D6" s="11">
        <f t="shared" si="0"/>
        <v>6.1813576273457294E-2</v>
      </c>
      <c r="E6" s="43">
        <v>138093.5</v>
      </c>
      <c r="F6" s="12">
        <f t="shared" si="1"/>
        <v>1.3020233482444743E-2</v>
      </c>
      <c r="G6" s="44">
        <v>152128.5</v>
      </c>
      <c r="H6" s="12">
        <f t="shared" si="2"/>
        <v>0.10163403780771718</v>
      </c>
      <c r="I6" s="43">
        <v>179682.6</v>
      </c>
      <c r="J6" s="12">
        <f t="shared" si="3"/>
        <v>0.18112385253256291</v>
      </c>
      <c r="K6" s="43">
        <v>148290.1</v>
      </c>
      <c r="L6" s="12">
        <f t="shared" si="4"/>
        <v>-0.17471085124547392</v>
      </c>
      <c r="M6" s="43">
        <v>144786.20000000001</v>
      </c>
      <c r="N6" s="12">
        <f t="shared" si="5"/>
        <v>-2.3628684585147552E-2</v>
      </c>
      <c r="O6" s="43">
        <v>140714.6</v>
      </c>
      <c r="P6" s="12">
        <f t="shared" si="6"/>
        <v>-2.8121464614721647E-2</v>
      </c>
      <c r="Q6" s="45">
        <v>135115.4</v>
      </c>
      <c r="R6" s="12">
        <f t="shared" si="7"/>
        <v>-3.9791180161831141E-2</v>
      </c>
      <c r="S6" s="43">
        <v>135405</v>
      </c>
      <c r="T6" s="12">
        <f t="shared" si="8"/>
        <v>2.1433530152743518E-3</v>
      </c>
      <c r="U6" s="43">
        <v>131641.20000000001</v>
      </c>
      <c r="V6" s="12">
        <f t="shared" si="9"/>
        <v>-2.779661016949142E-2</v>
      </c>
      <c r="W6" s="44">
        <v>168089.3</v>
      </c>
      <c r="X6" s="12">
        <f t="shared" si="10"/>
        <v>0.27687456510575692</v>
      </c>
      <c r="Y6" s="32">
        <f>('2024'!B6-'2023'!B6)/('2023'!B6/100)</f>
        <v>10.723554868720729</v>
      </c>
      <c r="Z6">
        <f t="shared" si="11"/>
        <v>144887.31666666668</v>
      </c>
    </row>
    <row r="7" spans="1:26" ht="79.5" x14ac:dyDescent="0.25">
      <c r="A7" s="27" t="s">
        <v>31</v>
      </c>
      <c r="B7" s="43">
        <v>59974</v>
      </c>
      <c r="C7" s="43">
        <v>65499.1</v>
      </c>
      <c r="D7" s="22">
        <f t="shared" si="0"/>
        <v>9.212492079901291E-2</v>
      </c>
      <c r="E7" s="43">
        <v>66425.600000000006</v>
      </c>
      <c r="F7" s="23">
        <f t="shared" si="1"/>
        <v>1.4145232529912732E-2</v>
      </c>
      <c r="G7" s="44">
        <v>65588.399999999994</v>
      </c>
      <c r="H7" s="23">
        <f t="shared" si="2"/>
        <v>-1.2603574525484329E-2</v>
      </c>
      <c r="I7" s="43">
        <v>71459.399999999994</v>
      </c>
      <c r="J7" s="23">
        <f t="shared" si="3"/>
        <v>8.9512779698849299E-2</v>
      </c>
      <c r="K7" s="43">
        <v>73206</v>
      </c>
      <c r="L7" s="23">
        <f t="shared" si="4"/>
        <v>2.4441850897152895E-2</v>
      </c>
      <c r="M7" s="43">
        <v>72965.899999999994</v>
      </c>
      <c r="N7" s="23">
        <f t="shared" si="5"/>
        <v>-3.2797858099063992E-3</v>
      </c>
      <c r="O7" s="43">
        <v>67849.600000000006</v>
      </c>
      <c r="P7" s="23">
        <f t="shared" si="6"/>
        <v>-7.0119055613649506E-2</v>
      </c>
      <c r="Q7" s="45">
        <v>67772.600000000006</v>
      </c>
      <c r="R7" s="23">
        <f t="shared" si="7"/>
        <v>-1.1348629910861163E-3</v>
      </c>
      <c r="S7" s="43">
        <v>71028.2</v>
      </c>
      <c r="T7" s="23">
        <f t="shared" si="8"/>
        <v>4.8037112343336297E-2</v>
      </c>
      <c r="U7" s="43">
        <v>67938.399999999994</v>
      </c>
      <c r="V7" s="23">
        <f t="shared" si="9"/>
        <v>-4.350103198447941E-2</v>
      </c>
      <c r="W7" s="44">
        <v>92894.399999999994</v>
      </c>
      <c r="X7" s="23">
        <f t="shared" si="10"/>
        <v>0.36733276026518147</v>
      </c>
      <c r="Y7" s="32">
        <f>('2024'!B7-'2023'!B7)/('2023'!B7/100)</f>
        <v>16.937339513789308</v>
      </c>
      <c r="Z7">
        <f t="shared" si="11"/>
        <v>70216.800000000003</v>
      </c>
    </row>
    <row r="8" spans="1:26" ht="23.25" x14ac:dyDescent="0.25">
      <c r="A8" s="8" t="s">
        <v>32</v>
      </c>
      <c r="B8" s="43">
        <v>50962.400000000001</v>
      </c>
      <c r="C8" s="43">
        <v>50216.800000000003</v>
      </c>
      <c r="D8" s="11">
        <f t="shared" si="0"/>
        <v>-1.463039417295886E-2</v>
      </c>
      <c r="E8" s="43">
        <v>54821.8</v>
      </c>
      <c r="F8" s="12">
        <f t="shared" si="1"/>
        <v>9.1702378486880898E-2</v>
      </c>
      <c r="G8" s="44">
        <v>57252.4</v>
      </c>
      <c r="H8" s="12">
        <f t="shared" si="2"/>
        <v>4.4336377134643445E-2</v>
      </c>
      <c r="I8" s="43">
        <v>58312.5</v>
      </c>
      <c r="J8" s="12">
        <f t="shared" si="3"/>
        <v>1.8516254340429361E-2</v>
      </c>
      <c r="K8" s="43">
        <v>61604.2</v>
      </c>
      <c r="L8" s="12">
        <f t="shared" si="4"/>
        <v>5.6449303322615219E-2</v>
      </c>
      <c r="M8" s="43">
        <v>56748.9</v>
      </c>
      <c r="N8" s="12">
        <f t="shared" si="5"/>
        <v>-7.8814431483567593E-2</v>
      </c>
      <c r="O8" s="43">
        <v>55864.9</v>
      </c>
      <c r="P8" s="12">
        <f t="shared" si="6"/>
        <v>-1.557739445169859E-2</v>
      </c>
      <c r="Q8" s="45">
        <v>57361.4</v>
      </c>
      <c r="R8" s="12">
        <f t="shared" si="7"/>
        <v>2.6787839949592662E-2</v>
      </c>
      <c r="S8" s="43">
        <v>60232.5</v>
      </c>
      <c r="T8" s="12">
        <f t="shared" si="8"/>
        <v>5.0052822978518652E-2</v>
      </c>
      <c r="U8" s="43">
        <v>60699.6</v>
      </c>
      <c r="V8" s="12">
        <f t="shared" si="9"/>
        <v>7.7549495704145599E-3</v>
      </c>
      <c r="W8" s="44">
        <v>75548.399999999994</v>
      </c>
      <c r="X8" s="12">
        <f t="shared" si="10"/>
        <v>0.24462764169780349</v>
      </c>
      <c r="Y8" s="32">
        <f>('2024'!B8-'2023'!B8)/('2023'!B8/100)</f>
        <v>24.713514277192594</v>
      </c>
      <c r="Z8">
        <f t="shared" si="11"/>
        <v>58302.15</v>
      </c>
    </row>
  </sheetData>
  <conditionalFormatting sqref="F1 D1 H1 J1 L1 N1 P1 R1 X1 V1 T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8 V2:V8 T2:T8 R2:R8 P2:P8 N2:N8 L2:L8 J2:J8 H2:H8 F2:F8 D2:D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"/>
  <sheetViews>
    <sheetView tabSelected="1" workbookViewId="0">
      <selection activeCell="Z1" sqref="Z1"/>
    </sheetView>
  </sheetViews>
  <sheetFormatPr defaultRowHeight="15" x14ac:dyDescent="0.25"/>
  <cols>
    <col min="25" max="25" width="18.140625" bestFit="1" customWidth="1"/>
    <col min="26" max="26" width="17.42578125" bestFit="1" customWidth="1"/>
  </cols>
  <sheetData>
    <row r="1" spans="1:26" ht="31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4" t="s">
        <v>16</v>
      </c>
      <c r="R1" s="2" t="s">
        <v>17</v>
      </c>
      <c r="S1" s="5" t="s">
        <v>18</v>
      </c>
      <c r="T1" s="2" t="s">
        <v>19</v>
      </c>
      <c r="U1" s="5" t="s">
        <v>20</v>
      </c>
      <c r="V1" s="2" t="s">
        <v>21</v>
      </c>
      <c r="W1" s="5" t="s">
        <v>22</v>
      </c>
      <c r="X1" s="2" t="s">
        <v>23</v>
      </c>
      <c r="Y1" s="6" t="s">
        <v>24</v>
      </c>
      <c r="Z1" s="7" t="s">
        <v>25</v>
      </c>
    </row>
    <row r="2" spans="1:26" ht="23.25" x14ac:dyDescent="0.25">
      <c r="A2" s="8" t="s">
        <v>26</v>
      </c>
      <c r="B2" s="43">
        <v>53234.8</v>
      </c>
      <c r="C2" s="43">
        <v>54942</v>
      </c>
      <c r="D2" s="11">
        <f t="shared" ref="D2:D8" si="0">C2/B2-1</f>
        <v>3.2069247935560874E-2</v>
      </c>
      <c r="E2" s="43">
        <v>58367.8</v>
      </c>
      <c r="F2" s="12">
        <f t="shared" ref="F2:F8" si="1">E2/C2-1</f>
        <v>6.2353026828291691E-2</v>
      </c>
      <c r="G2" s="43">
        <v>57243.5</v>
      </c>
      <c r="H2" s="12">
        <f t="shared" ref="H2:H8" si="2">G2/E2-1</f>
        <v>-1.926233299867397E-2</v>
      </c>
      <c r="I2" s="43">
        <v>67221.7</v>
      </c>
      <c r="J2" s="12">
        <f t="shared" ref="J2:J8" si="3">I2/G2-1</f>
        <v>0.17431149388140144</v>
      </c>
      <c r="K2" s="43">
        <v>64441.8</v>
      </c>
      <c r="L2" s="12">
        <f t="shared" ref="L2:L8" si="4">K2/I2-1</f>
        <v>-4.1354205561596857E-2</v>
      </c>
      <c r="M2" s="43">
        <v>58950.400000000001</v>
      </c>
      <c r="N2" s="12">
        <f t="shared" ref="N2:N8" si="5">M2/K2-1</f>
        <v>-8.5214876058707256E-2</v>
      </c>
      <c r="O2" s="43">
        <v>62265.2</v>
      </c>
      <c r="P2" s="12">
        <f t="shared" ref="P2:P8" si="6">O2/M2-1</f>
        <v>5.6230322440560032E-2</v>
      </c>
      <c r="Q2" s="14"/>
      <c r="R2" s="12"/>
      <c r="S2" s="19"/>
      <c r="T2" s="12"/>
      <c r="U2" s="14"/>
      <c r="V2" s="12"/>
      <c r="W2" s="14"/>
      <c r="X2" s="12"/>
      <c r="Y2" s="32">
        <f>(O2-B2)/(B2/100)</f>
        <v>16.963339770225478</v>
      </c>
      <c r="Z2">
        <f>(B2+C2+E2+G2+I2+K2+M2+O2)/8</f>
        <v>59583.4</v>
      </c>
    </row>
    <row r="3" spans="1:26" ht="34.5" x14ac:dyDescent="0.25">
      <c r="A3" s="8" t="s">
        <v>27</v>
      </c>
      <c r="B3" s="43">
        <v>67243.8</v>
      </c>
      <c r="C3" s="43">
        <v>70744.7</v>
      </c>
      <c r="D3" s="22">
        <f t="shared" si="0"/>
        <v>5.2062792406139868E-2</v>
      </c>
      <c r="E3" s="43">
        <v>73443.100000000006</v>
      </c>
      <c r="F3" s="23">
        <f t="shared" si="1"/>
        <v>3.81427866681181E-2</v>
      </c>
      <c r="G3" s="43">
        <v>74965.5</v>
      </c>
      <c r="H3" s="23">
        <f t="shared" si="2"/>
        <v>2.0728972497075837E-2</v>
      </c>
      <c r="I3" s="43">
        <v>76166.600000000006</v>
      </c>
      <c r="J3" s="23">
        <f t="shared" si="3"/>
        <v>1.6022036803596373E-2</v>
      </c>
      <c r="K3" s="43">
        <v>80217.100000000006</v>
      </c>
      <c r="L3" s="23">
        <f t="shared" si="4"/>
        <v>5.3179477618798821E-2</v>
      </c>
      <c r="M3" s="43">
        <v>75553.3</v>
      </c>
      <c r="N3" s="23">
        <f t="shared" si="5"/>
        <v>-5.8139723325824622E-2</v>
      </c>
      <c r="O3" s="43">
        <v>77870</v>
      </c>
      <c r="P3" s="23">
        <f t="shared" si="6"/>
        <v>3.0663121266708337E-2</v>
      </c>
      <c r="Q3" s="9"/>
      <c r="R3" s="23"/>
      <c r="S3" s="25"/>
      <c r="T3" s="23"/>
      <c r="U3" s="9"/>
      <c r="V3" s="23"/>
      <c r="W3" s="9"/>
      <c r="X3" s="23"/>
      <c r="Y3" s="32">
        <f t="shared" ref="Y3:Y8" si="7">(O3-B3)/(B3/100)</f>
        <v>15.8024977767467</v>
      </c>
      <c r="Z3">
        <f t="shared" ref="Z3:Z8" si="8">(B3+C3+E3+G3+I3+K3+M3+O3)/8</f>
        <v>74525.512499999983</v>
      </c>
    </row>
    <row r="4" spans="1:26" ht="23.25" x14ac:dyDescent="0.25">
      <c r="A4" s="8" t="s">
        <v>28</v>
      </c>
      <c r="B4" s="43">
        <v>102950.9</v>
      </c>
      <c r="C4" s="43">
        <v>109311.3</v>
      </c>
      <c r="D4" s="11">
        <f t="shared" si="0"/>
        <v>6.1780907209164848E-2</v>
      </c>
      <c r="E4" s="43">
        <v>126753.8</v>
      </c>
      <c r="F4" s="12">
        <f t="shared" si="1"/>
        <v>0.15956721766185189</v>
      </c>
      <c r="G4" s="43">
        <v>113019</v>
      </c>
      <c r="H4" s="12">
        <f t="shared" si="2"/>
        <v>-0.10835809261734164</v>
      </c>
      <c r="I4" s="43">
        <v>132316.4</v>
      </c>
      <c r="J4" s="12">
        <f t="shared" si="3"/>
        <v>0.17074474203452517</v>
      </c>
      <c r="K4" s="43">
        <v>124334.8</v>
      </c>
      <c r="L4" s="12">
        <f t="shared" si="4"/>
        <v>-6.0322076477292264E-2</v>
      </c>
      <c r="M4" s="43">
        <v>115927.9</v>
      </c>
      <c r="N4" s="12">
        <f t="shared" si="5"/>
        <v>-6.7615020090915912E-2</v>
      </c>
      <c r="O4" s="43">
        <v>113623.4</v>
      </c>
      <c r="P4" s="12">
        <f t="shared" si="6"/>
        <v>-1.9878734972340606E-2</v>
      </c>
      <c r="Q4" s="14"/>
      <c r="R4" s="12"/>
      <c r="S4" s="19"/>
      <c r="T4" s="12"/>
      <c r="U4" s="14"/>
      <c r="V4" s="12"/>
      <c r="W4" s="14"/>
      <c r="X4" s="12"/>
      <c r="Y4" s="32">
        <f t="shared" si="7"/>
        <v>10.366592229888228</v>
      </c>
      <c r="Z4">
        <f t="shared" si="8"/>
        <v>117279.68750000001</v>
      </c>
    </row>
    <row r="5" spans="1:26" ht="68.25" x14ac:dyDescent="0.25">
      <c r="A5" s="27" t="s">
        <v>29</v>
      </c>
      <c r="B5" s="43">
        <v>103864.2</v>
      </c>
      <c r="C5" s="43">
        <v>108951.3</v>
      </c>
      <c r="D5" s="22">
        <f t="shared" si="0"/>
        <v>4.897837753528167E-2</v>
      </c>
      <c r="E5" s="43">
        <v>132623.9</v>
      </c>
      <c r="F5" s="23">
        <f t="shared" si="1"/>
        <v>0.21727689343771006</v>
      </c>
      <c r="G5" s="43">
        <v>110822.7</v>
      </c>
      <c r="H5" s="23">
        <f t="shared" si="2"/>
        <v>-0.16438364427527763</v>
      </c>
      <c r="I5" s="43">
        <v>128996.5</v>
      </c>
      <c r="J5" s="23">
        <f t="shared" si="3"/>
        <v>0.16398986850166986</v>
      </c>
      <c r="K5" s="43">
        <v>131553.29999999999</v>
      </c>
      <c r="L5" s="23">
        <f t="shared" si="4"/>
        <v>1.9820692809494833E-2</v>
      </c>
      <c r="M5" s="43">
        <v>116440.8</v>
      </c>
      <c r="N5" s="23">
        <f t="shared" si="5"/>
        <v>-0.11487739190122925</v>
      </c>
      <c r="O5" s="43">
        <v>111166.9</v>
      </c>
      <c r="P5" s="23">
        <f t="shared" si="6"/>
        <v>-4.5292543507086891E-2</v>
      </c>
      <c r="Q5" s="9"/>
      <c r="R5" s="23"/>
      <c r="S5" s="25"/>
      <c r="T5" s="23"/>
      <c r="U5" s="9"/>
      <c r="V5" s="23"/>
      <c r="W5" s="9"/>
      <c r="X5" s="23"/>
      <c r="Y5" s="32">
        <f t="shared" si="7"/>
        <v>7.031007796719174</v>
      </c>
      <c r="Z5">
        <f t="shared" si="8"/>
        <v>118052.45000000003</v>
      </c>
    </row>
    <row r="6" spans="1:26" ht="45.75" x14ac:dyDescent="0.25">
      <c r="A6" s="28" t="s">
        <v>30</v>
      </c>
      <c r="B6" s="43">
        <v>142150</v>
      </c>
      <c r="C6" s="43">
        <v>149951.1</v>
      </c>
      <c r="D6" s="11">
        <f t="shared" si="0"/>
        <v>5.487935279634204E-2</v>
      </c>
      <c r="E6" s="43">
        <v>169290</v>
      </c>
      <c r="F6" s="12">
        <f t="shared" si="1"/>
        <v>0.12896804358220781</v>
      </c>
      <c r="G6" s="43">
        <v>162204.5</v>
      </c>
      <c r="H6" s="12">
        <f t="shared" si="2"/>
        <v>-4.1854214661232181E-2</v>
      </c>
      <c r="I6" s="43">
        <v>201525.7</v>
      </c>
      <c r="J6" s="12">
        <f t="shared" si="3"/>
        <v>0.24241744217947114</v>
      </c>
      <c r="K6" s="43">
        <v>161503.20000000001</v>
      </c>
      <c r="L6" s="12">
        <f t="shared" si="4"/>
        <v>-0.19859749897903844</v>
      </c>
      <c r="M6" s="43">
        <v>158676</v>
      </c>
      <c r="N6" s="12">
        <f t="shared" si="5"/>
        <v>-1.7505535494033664E-2</v>
      </c>
      <c r="O6" s="43">
        <v>162237.4</v>
      </c>
      <c r="P6" s="12">
        <f t="shared" si="6"/>
        <v>2.2444478055912542E-2</v>
      </c>
      <c r="Q6" s="14"/>
      <c r="R6" s="12"/>
      <c r="S6" s="19"/>
      <c r="T6" s="12"/>
      <c r="U6" s="14"/>
      <c r="V6" s="12"/>
      <c r="W6" s="14"/>
      <c r="X6" s="12"/>
      <c r="Y6" s="32">
        <f t="shared" si="7"/>
        <v>14.131129088990498</v>
      </c>
      <c r="Z6">
        <f t="shared" si="8"/>
        <v>163442.23749999999</v>
      </c>
    </row>
    <row r="7" spans="1:26" ht="79.5" x14ac:dyDescent="0.25">
      <c r="A7" s="27" t="s">
        <v>31</v>
      </c>
      <c r="B7" s="43">
        <v>70132</v>
      </c>
      <c r="C7" s="43">
        <v>77525.3</v>
      </c>
      <c r="D7" s="22">
        <f t="shared" si="0"/>
        <v>0.1054197798437233</v>
      </c>
      <c r="E7" s="43">
        <v>83401.8</v>
      </c>
      <c r="F7" s="23">
        <f t="shared" si="1"/>
        <v>7.5801061072965803E-2</v>
      </c>
      <c r="G7" s="43">
        <v>77522.3</v>
      </c>
      <c r="H7" s="23">
        <f t="shared" si="2"/>
        <v>-7.0496080420326623E-2</v>
      </c>
      <c r="I7" s="43">
        <v>82881</v>
      </c>
      <c r="J7" s="23">
        <f t="shared" si="3"/>
        <v>6.912462607533576E-2</v>
      </c>
      <c r="K7" s="43">
        <v>83513.8</v>
      </c>
      <c r="L7" s="23">
        <f t="shared" si="4"/>
        <v>7.6350430134772829E-3</v>
      </c>
      <c r="M7" s="43">
        <v>81555</v>
      </c>
      <c r="N7" s="23">
        <f t="shared" si="5"/>
        <v>-2.3454806271538398E-2</v>
      </c>
      <c r="O7" s="43">
        <v>79472.399999999994</v>
      </c>
      <c r="P7" s="23">
        <f t="shared" si="6"/>
        <v>-2.5536141254368316E-2</v>
      </c>
      <c r="Q7" s="9"/>
      <c r="R7" s="23"/>
      <c r="S7" s="25"/>
      <c r="T7" s="23"/>
      <c r="U7" s="9"/>
      <c r="V7" s="23"/>
      <c r="W7" s="9"/>
      <c r="X7" s="23"/>
      <c r="Y7" s="32">
        <f t="shared" si="7"/>
        <v>13.318314036388514</v>
      </c>
      <c r="Z7">
        <f t="shared" si="8"/>
        <v>79500.45</v>
      </c>
    </row>
    <row r="8" spans="1:26" ht="23.25" x14ac:dyDescent="0.25">
      <c r="A8" s="8" t="s">
        <v>32</v>
      </c>
      <c r="B8" s="43">
        <v>63557</v>
      </c>
      <c r="C8" s="43">
        <v>63051.5</v>
      </c>
      <c r="D8" s="11">
        <f t="shared" si="0"/>
        <v>-7.9534905675220369E-3</v>
      </c>
      <c r="E8" s="43">
        <v>67450.399999999994</v>
      </c>
      <c r="F8" s="12">
        <f t="shared" si="1"/>
        <v>6.9766777951357106E-2</v>
      </c>
      <c r="G8" s="43">
        <v>69323.199999999997</v>
      </c>
      <c r="H8" s="12">
        <f t="shared" si="2"/>
        <v>2.7765587750406162E-2</v>
      </c>
      <c r="I8" s="43">
        <v>71695.399999999994</v>
      </c>
      <c r="J8" s="12">
        <f t="shared" si="3"/>
        <v>3.4219424377408991E-2</v>
      </c>
      <c r="K8" s="43">
        <v>73125.8</v>
      </c>
      <c r="L8" s="12">
        <f t="shared" si="4"/>
        <v>1.9951070779994362E-2</v>
      </c>
      <c r="M8" s="43">
        <v>69285.100000000006</v>
      </c>
      <c r="N8" s="12">
        <f t="shared" si="5"/>
        <v>-5.2521818564719935E-2</v>
      </c>
      <c r="O8" s="43">
        <v>67721.2</v>
      </c>
      <c r="P8" s="12">
        <f t="shared" si="6"/>
        <v>-2.2571952699786957E-2</v>
      </c>
      <c r="Q8" s="14"/>
      <c r="R8" s="12"/>
      <c r="S8" s="19"/>
      <c r="T8" s="12"/>
      <c r="U8" s="14"/>
      <c r="V8" s="12"/>
      <c r="W8" s="14"/>
      <c r="X8" s="12"/>
      <c r="Y8" s="32">
        <f t="shared" si="7"/>
        <v>6.5519140299258884</v>
      </c>
      <c r="Z8">
        <f t="shared" si="8"/>
        <v>68151.199999999997</v>
      </c>
    </row>
  </sheetData>
  <conditionalFormatting sqref="F1 D1 H1 J1 L1 N1 P1 R1 X1 V1 T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8 V2:V8 T2:T8 R2:R8 P2:P8 N2:N8 L2:L8 J2:J8 H2:H8 F2:F8 D2:D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"/>
  <sheetViews>
    <sheetView workbookViewId="0">
      <selection activeCell="AB3" sqref="AB3"/>
    </sheetView>
  </sheetViews>
  <sheetFormatPr defaultRowHeight="15" x14ac:dyDescent="0.25"/>
  <sheetData>
    <row r="1" spans="1:26" ht="31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4" t="s">
        <v>16</v>
      </c>
      <c r="R1" s="2" t="s">
        <v>17</v>
      </c>
      <c r="S1" s="5" t="s">
        <v>18</v>
      </c>
      <c r="T1" s="2" t="s">
        <v>19</v>
      </c>
      <c r="U1" s="5" t="s">
        <v>20</v>
      </c>
      <c r="V1" s="2" t="s">
        <v>21</v>
      </c>
      <c r="W1" s="5" t="s">
        <v>22</v>
      </c>
      <c r="X1" s="2" t="s">
        <v>23</v>
      </c>
      <c r="Y1" s="6" t="s">
        <v>24</v>
      </c>
      <c r="Z1" s="7" t="s">
        <v>25</v>
      </c>
    </row>
    <row r="2" spans="1:26" ht="23.25" x14ac:dyDescent="0.25">
      <c r="A2" s="8" t="s">
        <v>26</v>
      </c>
      <c r="B2" s="14">
        <v>26584.5</v>
      </c>
      <c r="C2" s="14">
        <v>20145.599999999999</v>
      </c>
      <c r="D2" s="11">
        <f t="shared" ref="D2:D8" si="0">C2/B2-1</f>
        <v>-0.24220504429272705</v>
      </c>
      <c r="E2" s="14">
        <v>20411.400000000001</v>
      </c>
      <c r="F2" s="12">
        <f t="shared" ref="F2:F8" si="1">E2/C2-1</f>
        <v>1.3193948058136895E-2</v>
      </c>
      <c r="G2" s="14">
        <v>21150.9</v>
      </c>
      <c r="H2" s="12">
        <f t="shared" ref="H2:H8" si="2">G2/E2-1</f>
        <v>3.6229753961021682E-2</v>
      </c>
      <c r="I2" s="14">
        <v>20641.2</v>
      </c>
      <c r="J2" s="12">
        <f t="shared" ref="J2:J8" si="3">I2/G2-1</f>
        <v>-2.4098265322043066E-2</v>
      </c>
      <c r="K2" s="14">
        <v>22501</v>
      </c>
      <c r="L2" s="12">
        <f t="shared" ref="L2:L8" si="4">K2/I2-1</f>
        <v>9.0101350696664806E-2</v>
      </c>
      <c r="M2" s="14">
        <v>22540.799999999999</v>
      </c>
      <c r="N2" s="12">
        <f t="shared" ref="N2:N8" si="5">M2/K2-1</f>
        <v>1.7688102750987866E-3</v>
      </c>
      <c r="O2" s="14">
        <v>21943.5</v>
      </c>
      <c r="P2" s="12">
        <f t="shared" ref="P2:P8" si="6">O2/M2-1</f>
        <v>-2.6498615843270845E-2</v>
      </c>
      <c r="Q2" s="14">
        <v>21611.5</v>
      </c>
      <c r="R2" s="12">
        <f t="shared" ref="R2:R8" si="7">Q2/O2-1</f>
        <v>-1.5129765078497059E-2</v>
      </c>
      <c r="S2" s="14">
        <v>21722.9</v>
      </c>
      <c r="T2" s="12">
        <f t="shared" ref="T2:T8" si="8">S2/Q2-1</f>
        <v>5.1546630266294802E-3</v>
      </c>
      <c r="U2" s="29">
        <v>21613.599999999999</v>
      </c>
      <c r="V2" s="12">
        <f t="shared" ref="V2:V8" si="9">U2/S2-1</f>
        <v>-5.0315565601278811E-3</v>
      </c>
      <c r="W2" s="14">
        <v>21482.9</v>
      </c>
      <c r="X2" s="12">
        <f t="shared" ref="X2:X8" si="10">W2/U2-1</f>
        <v>-6.0471184809562928E-3</v>
      </c>
      <c r="Y2" s="32">
        <f>('2015'!B2-'2014'!B2)/('2014'!B2/100)</f>
        <v>1.5572984257744173</v>
      </c>
      <c r="Z2">
        <f>(B2+C2+E2+G2+I2+K2+M2+O2+Q2+S2+U2+W2)/12</f>
        <v>21862.483333333334</v>
      </c>
    </row>
    <row r="3" spans="1:26" ht="34.5" x14ac:dyDescent="0.25">
      <c r="A3" s="8" t="s">
        <v>27</v>
      </c>
      <c r="B3" s="9">
        <v>35998.9</v>
      </c>
      <c r="C3" s="9">
        <v>29054.1</v>
      </c>
      <c r="D3" s="11">
        <f t="shared" si="0"/>
        <v>-0.19291700579739945</v>
      </c>
      <c r="E3" s="9">
        <v>28653.3</v>
      </c>
      <c r="F3" s="12">
        <f t="shared" si="1"/>
        <v>-1.3794954928908476E-2</v>
      </c>
      <c r="G3" s="9">
        <v>30347.7</v>
      </c>
      <c r="H3" s="12">
        <f t="shared" si="2"/>
        <v>5.9134549947126525E-2</v>
      </c>
      <c r="I3" s="9">
        <v>31107.8</v>
      </c>
      <c r="J3" s="12">
        <f t="shared" si="3"/>
        <v>2.5046379132520613E-2</v>
      </c>
      <c r="K3" s="9">
        <v>31166.3</v>
      </c>
      <c r="L3" s="12">
        <f t="shared" si="4"/>
        <v>1.8805572878828336E-3</v>
      </c>
      <c r="M3" s="9">
        <v>32649</v>
      </c>
      <c r="N3" s="12">
        <f t="shared" si="5"/>
        <v>4.7573821724105958E-2</v>
      </c>
      <c r="O3" s="9">
        <v>30920.7</v>
      </c>
      <c r="P3" s="12">
        <f t="shared" si="6"/>
        <v>-5.2935771386566133E-2</v>
      </c>
      <c r="Q3" s="9">
        <v>29252</v>
      </c>
      <c r="R3" s="12">
        <f t="shared" si="7"/>
        <v>-5.3967083539505967E-2</v>
      </c>
      <c r="S3" s="9">
        <v>30158.2</v>
      </c>
      <c r="T3" s="12">
        <f t="shared" si="8"/>
        <v>3.0979078353616796E-2</v>
      </c>
      <c r="U3" s="30">
        <v>30547.5</v>
      </c>
      <c r="V3" s="12">
        <f t="shared" si="9"/>
        <v>1.2908595340570761E-2</v>
      </c>
      <c r="W3" s="9">
        <v>30623.200000000001</v>
      </c>
      <c r="X3" s="12">
        <f t="shared" si="10"/>
        <v>2.4781078648008492E-3</v>
      </c>
      <c r="Y3" s="32">
        <f>('2015'!B3-'2014'!B3)/('2014'!B3/100)</f>
        <v>4.4656920072557726</v>
      </c>
      <c r="Z3">
        <f t="shared" ref="Z3:Z8" si="11">(B3+C3+E3+G3+I3+K3+M3+O3+Q3+S3+U3+W3)/12</f>
        <v>30873.225000000002</v>
      </c>
    </row>
    <row r="4" spans="1:26" ht="23.25" x14ac:dyDescent="0.25">
      <c r="A4" s="8" t="s">
        <v>28</v>
      </c>
      <c r="B4" s="14">
        <v>71191.399999999994</v>
      </c>
      <c r="C4" s="14">
        <v>50293.7</v>
      </c>
      <c r="D4" s="11">
        <f t="shared" si="0"/>
        <v>-0.29354247844543024</v>
      </c>
      <c r="E4" s="14">
        <v>51027.5</v>
      </c>
      <c r="F4" s="12">
        <f t="shared" si="1"/>
        <v>1.4590296597784658E-2</v>
      </c>
      <c r="G4" s="14">
        <v>55293.3</v>
      </c>
      <c r="H4" s="12">
        <f t="shared" si="2"/>
        <v>8.3598059869678165E-2</v>
      </c>
      <c r="I4" s="14">
        <v>63238.3</v>
      </c>
      <c r="J4" s="12">
        <f t="shared" si="3"/>
        <v>0.14368829496521274</v>
      </c>
      <c r="K4" s="14">
        <v>59498.5</v>
      </c>
      <c r="L4" s="12">
        <f t="shared" si="4"/>
        <v>-5.9138212127777035E-2</v>
      </c>
      <c r="M4" s="14">
        <v>60385.8</v>
      </c>
      <c r="N4" s="12">
        <f t="shared" si="5"/>
        <v>1.4912980999520986E-2</v>
      </c>
      <c r="O4" s="14">
        <v>55501.3</v>
      </c>
      <c r="P4" s="12">
        <f t="shared" si="6"/>
        <v>-8.0888222065452431E-2</v>
      </c>
      <c r="Q4" s="14">
        <v>52557</v>
      </c>
      <c r="R4" s="12">
        <f t="shared" si="7"/>
        <v>-5.3049207856392555E-2</v>
      </c>
      <c r="S4" s="14">
        <v>56410.400000000001</v>
      </c>
      <c r="T4" s="12">
        <f t="shared" si="8"/>
        <v>7.3318492303594329E-2</v>
      </c>
      <c r="U4" s="29">
        <v>52428.1</v>
      </c>
      <c r="V4" s="12">
        <f t="shared" si="9"/>
        <v>-7.0595138485102127E-2</v>
      </c>
      <c r="W4" s="14">
        <v>51528.1</v>
      </c>
      <c r="X4" s="12">
        <f t="shared" si="10"/>
        <v>-1.7166366891037455E-2</v>
      </c>
      <c r="Y4" s="32">
        <f>('2015'!B4-'2014'!B4)/('2014'!B4/100)</f>
        <v>3.332003584702655</v>
      </c>
      <c r="Z4">
        <f t="shared" si="11"/>
        <v>56612.783333333326</v>
      </c>
    </row>
    <row r="5" spans="1:26" ht="68.25" x14ac:dyDescent="0.25">
      <c r="A5" s="27" t="s">
        <v>29</v>
      </c>
      <c r="B5" s="9">
        <v>80911.100000000006</v>
      </c>
      <c r="C5" s="9">
        <v>53191.6</v>
      </c>
      <c r="D5" s="22">
        <f t="shared" si="0"/>
        <v>-0.34259205473661836</v>
      </c>
      <c r="E5" s="9">
        <v>52930.8</v>
      </c>
      <c r="F5" s="23">
        <f t="shared" si="1"/>
        <v>-4.9030298016978779E-3</v>
      </c>
      <c r="G5" s="9">
        <v>60138.400000000001</v>
      </c>
      <c r="H5" s="23">
        <f t="shared" si="2"/>
        <v>0.13617024492356045</v>
      </c>
      <c r="I5" s="9">
        <v>63379.199999999997</v>
      </c>
      <c r="J5" s="23">
        <f t="shared" si="3"/>
        <v>5.3889029305734804E-2</v>
      </c>
      <c r="K5" s="9">
        <v>61573.5</v>
      </c>
      <c r="L5" s="23">
        <f t="shared" si="4"/>
        <v>-2.849041956982723E-2</v>
      </c>
      <c r="M5" s="9">
        <v>65525</v>
      </c>
      <c r="N5" s="23">
        <f t="shared" si="5"/>
        <v>6.417533516853835E-2</v>
      </c>
      <c r="O5" s="9">
        <v>58885.8</v>
      </c>
      <c r="P5" s="23">
        <f t="shared" si="6"/>
        <v>-0.10132315909958023</v>
      </c>
      <c r="Q5" s="9">
        <v>54269.5</v>
      </c>
      <c r="R5" s="23">
        <f t="shared" si="7"/>
        <v>-7.8394111993044246E-2</v>
      </c>
      <c r="S5" s="9">
        <v>61706.6</v>
      </c>
      <c r="T5" s="23">
        <f t="shared" si="8"/>
        <v>0.13704014225301497</v>
      </c>
      <c r="U5" s="30">
        <v>55190.8</v>
      </c>
      <c r="V5" s="23">
        <f t="shared" si="9"/>
        <v>-0.10559324286218974</v>
      </c>
      <c r="W5" s="9">
        <v>53450.8</v>
      </c>
      <c r="X5" s="23">
        <f t="shared" si="10"/>
        <v>-3.1526993629373057E-2</v>
      </c>
      <c r="Y5" s="32">
        <f>('2015'!B5-'2014'!B5)/('2014'!B5/100)</f>
        <v>2.5725765686043074</v>
      </c>
      <c r="Z5">
        <f t="shared" si="11"/>
        <v>60096.091666666667</v>
      </c>
    </row>
    <row r="6" spans="1:26" ht="45.75" x14ac:dyDescent="0.25">
      <c r="A6" s="28" t="s">
        <v>30</v>
      </c>
      <c r="B6" s="14">
        <v>87910.6</v>
      </c>
      <c r="C6" s="14">
        <v>70115.5</v>
      </c>
      <c r="D6" s="11">
        <f t="shared" si="0"/>
        <v>-0.20242268850400302</v>
      </c>
      <c r="E6" s="14">
        <v>71151</v>
      </c>
      <c r="F6" s="12">
        <f t="shared" si="1"/>
        <v>1.4768489135783103E-2</v>
      </c>
      <c r="G6" s="14">
        <v>71948.7</v>
      </c>
      <c r="H6" s="12">
        <f t="shared" si="2"/>
        <v>1.1211367373613834E-2</v>
      </c>
      <c r="I6" s="14">
        <v>99226.9</v>
      </c>
      <c r="J6" s="12">
        <f t="shared" si="3"/>
        <v>0.37913402187947809</v>
      </c>
      <c r="K6" s="14">
        <v>86301.5</v>
      </c>
      <c r="L6" s="12">
        <f t="shared" si="4"/>
        <v>-0.13026104816335082</v>
      </c>
      <c r="M6" s="14">
        <v>79280.800000000003</v>
      </c>
      <c r="N6" s="12">
        <f t="shared" si="5"/>
        <v>-8.1350845582058184E-2</v>
      </c>
      <c r="O6" s="14">
        <v>74963.199999999997</v>
      </c>
      <c r="P6" s="12">
        <f t="shared" si="6"/>
        <v>-5.4459591729649648E-2</v>
      </c>
      <c r="Q6" s="14">
        <v>72816.5</v>
      </c>
      <c r="R6" s="12">
        <f t="shared" si="7"/>
        <v>-2.8636717749509044E-2</v>
      </c>
      <c r="S6" s="14">
        <v>73213.3</v>
      </c>
      <c r="T6" s="12">
        <f t="shared" si="8"/>
        <v>5.449314372429459E-3</v>
      </c>
      <c r="U6" s="29">
        <v>70438.7</v>
      </c>
      <c r="V6" s="12">
        <f t="shared" si="9"/>
        <v>-3.7897485839321621E-2</v>
      </c>
      <c r="W6" s="14">
        <v>71080.7</v>
      </c>
      <c r="X6" s="12">
        <f t="shared" si="10"/>
        <v>9.1143079017641515E-3</v>
      </c>
      <c r="Y6" s="32">
        <f>('2015'!B6-'2014'!B6)/('2014'!B6/100)</f>
        <v>2.3099603460788538</v>
      </c>
      <c r="Z6">
        <f t="shared" si="11"/>
        <v>77370.616666666654</v>
      </c>
    </row>
    <row r="7" spans="1:26" ht="79.5" x14ac:dyDescent="0.25">
      <c r="A7" s="27" t="s">
        <v>31</v>
      </c>
      <c r="B7" s="9">
        <v>42916</v>
      </c>
      <c r="C7" s="9">
        <v>31263</v>
      </c>
      <c r="D7" s="22">
        <f t="shared" si="0"/>
        <v>-0.27153043154068413</v>
      </c>
      <c r="E7" s="9">
        <v>33332.1</v>
      </c>
      <c r="F7" s="23">
        <f t="shared" si="1"/>
        <v>6.6183667594280626E-2</v>
      </c>
      <c r="G7" s="9">
        <v>35188.400000000001</v>
      </c>
      <c r="H7" s="23">
        <f t="shared" si="2"/>
        <v>5.5691060569241113E-2</v>
      </c>
      <c r="I7" s="9">
        <v>37043.4</v>
      </c>
      <c r="J7" s="23">
        <f t="shared" si="3"/>
        <v>5.2716236032328778E-2</v>
      </c>
      <c r="K7" s="9">
        <v>36645.9</v>
      </c>
      <c r="L7" s="23">
        <f t="shared" si="4"/>
        <v>-1.0730656473217914E-2</v>
      </c>
      <c r="M7" s="9">
        <v>38092.5</v>
      </c>
      <c r="N7" s="23">
        <f t="shared" si="5"/>
        <v>3.9475084525144588E-2</v>
      </c>
      <c r="O7" s="9">
        <v>35631.300000000003</v>
      </c>
      <c r="P7" s="23">
        <f t="shared" si="6"/>
        <v>-6.4611143925969561E-2</v>
      </c>
      <c r="Q7" s="9">
        <v>34899.800000000003</v>
      </c>
      <c r="R7" s="23">
        <f t="shared" si="7"/>
        <v>-2.0529702817466688E-2</v>
      </c>
      <c r="S7" s="9">
        <v>35104</v>
      </c>
      <c r="T7" s="23">
        <f t="shared" si="8"/>
        <v>5.8510363956238987E-3</v>
      </c>
      <c r="U7" s="30">
        <v>34564</v>
      </c>
      <c r="V7" s="23">
        <f t="shared" si="9"/>
        <v>-1.5382862351868698E-2</v>
      </c>
      <c r="W7" s="9">
        <v>33947.699999999997</v>
      </c>
      <c r="X7" s="23">
        <f t="shared" si="10"/>
        <v>-1.7830690892257972E-2</v>
      </c>
      <c r="Y7" s="32">
        <f>('2015'!B7-'2014'!B7)/('2014'!B7/100)</f>
        <v>6.5665486065802927</v>
      </c>
      <c r="Z7">
        <f t="shared" si="11"/>
        <v>35719.008333333331</v>
      </c>
    </row>
    <row r="8" spans="1:26" ht="23.25" x14ac:dyDescent="0.25">
      <c r="A8" s="8" t="s">
        <v>32</v>
      </c>
      <c r="B8" s="14">
        <v>34097.599999999999</v>
      </c>
      <c r="C8" s="14">
        <v>27459.1</v>
      </c>
      <c r="D8" s="11">
        <f t="shared" si="0"/>
        <v>-0.19469112195579752</v>
      </c>
      <c r="E8" s="14">
        <v>28120.1</v>
      </c>
      <c r="F8" s="12">
        <f t="shared" si="1"/>
        <v>2.4072165511615395E-2</v>
      </c>
      <c r="G8" s="14">
        <v>28882.9</v>
      </c>
      <c r="H8" s="12">
        <f t="shared" si="2"/>
        <v>2.7126503817554104E-2</v>
      </c>
      <c r="I8" s="14">
        <v>29921.9</v>
      </c>
      <c r="J8" s="12">
        <f t="shared" si="3"/>
        <v>3.5972842062258259E-2</v>
      </c>
      <c r="K8" s="14">
        <v>29925.9</v>
      </c>
      <c r="L8" s="12">
        <f t="shared" si="4"/>
        <v>1.3368135044911078E-4</v>
      </c>
      <c r="M8" s="14">
        <v>30524.3</v>
      </c>
      <c r="N8" s="12">
        <f t="shared" si="5"/>
        <v>1.9996056927277017E-2</v>
      </c>
      <c r="O8" s="14">
        <v>29852.5</v>
      </c>
      <c r="P8" s="12">
        <f t="shared" si="6"/>
        <v>-2.2008694712081778E-2</v>
      </c>
      <c r="Q8" s="14">
        <v>28566</v>
      </c>
      <c r="R8" s="12">
        <f t="shared" si="7"/>
        <v>-4.3095218155933313E-2</v>
      </c>
      <c r="S8" s="14">
        <v>29019.5</v>
      </c>
      <c r="T8" s="12">
        <f t="shared" si="8"/>
        <v>1.5875516348106133E-2</v>
      </c>
      <c r="U8" s="29">
        <v>30191.1</v>
      </c>
      <c r="V8" s="12">
        <f t="shared" si="9"/>
        <v>4.037285273695268E-2</v>
      </c>
      <c r="W8" s="14">
        <v>29790.9</v>
      </c>
      <c r="X8" s="12">
        <f t="shared" si="10"/>
        <v>-1.3255562069616422E-2</v>
      </c>
      <c r="Y8" s="32">
        <f>('2015'!B8-'2014'!B8)/('2014'!B8/100)</f>
        <v>3.4726784289803345</v>
      </c>
      <c r="Z8">
        <f t="shared" si="11"/>
        <v>29695.983333333326</v>
      </c>
    </row>
    <row r="9" spans="1:26" x14ac:dyDescent="0.25">
      <c r="A9" s="8"/>
      <c r="B9" s="14"/>
      <c r="C9" s="14"/>
      <c r="D9" s="11"/>
      <c r="E9" s="14"/>
      <c r="F9" s="12"/>
      <c r="G9" s="14"/>
      <c r="H9" s="12"/>
      <c r="I9" s="14"/>
      <c r="J9" s="12"/>
      <c r="K9" s="14"/>
      <c r="L9" s="12"/>
      <c r="M9" s="14"/>
      <c r="N9" s="12"/>
      <c r="O9" s="14"/>
      <c r="P9" s="12"/>
      <c r="Q9" s="14"/>
      <c r="R9" s="12"/>
      <c r="S9" s="14"/>
      <c r="T9" s="12"/>
      <c r="U9" s="14"/>
      <c r="V9" s="12"/>
      <c r="W9" s="14"/>
      <c r="X9" s="12"/>
      <c r="Y9" s="16"/>
    </row>
    <row r="10" spans="1:26" x14ac:dyDescent="0.25">
      <c r="A10" s="8"/>
      <c r="B10" s="9"/>
      <c r="C10" s="9"/>
      <c r="D10" s="11"/>
      <c r="E10" s="9"/>
      <c r="F10" s="12"/>
      <c r="G10" s="9"/>
      <c r="H10" s="12"/>
      <c r="I10" s="9"/>
      <c r="J10" s="12"/>
      <c r="K10" s="9"/>
      <c r="L10" s="12"/>
      <c r="M10" s="9"/>
      <c r="N10" s="12"/>
      <c r="O10" s="9"/>
      <c r="P10" s="12"/>
      <c r="Q10" s="9"/>
      <c r="R10" s="12"/>
      <c r="S10" s="9"/>
      <c r="T10" s="12"/>
      <c r="U10" s="9"/>
      <c r="V10" s="12"/>
      <c r="W10" s="9"/>
      <c r="X10" s="12"/>
      <c r="Y10" s="13"/>
    </row>
    <row r="11" spans="1:26" x14ac:dyDescent="0.25">
      <c r="A11" s="8"/>
      <c r="B11" s="14"/>
      <c r="C11" s="14"/>
      <c r="D11" s="11"/>
      <c r="E11" s="14"/>
      <c r="F11" s="12"/>
      <c r="G11" s="14"/>
      <c r="H11" s="12"/>
      <c r="I11" s="14"/>
      <c r="J11" s="12"/>
      <c r="K11" s="14"/>
      <c r="L11" s="12"/>
      <c r="M11" s="14"/>
      <c r="N11" s="12"/>
      <c r="O11" s="14"/>
      <c r="P11" s="12"/>
      <c r="Q11" s="14"/>
      <c r="R11" s="12"/>
      <c r="S11" s="14"/>
      <c r="T11" s="12"/>
      <c r="U11" s="14"/>
      <c r="V11" s="12"/>
      <c r="W11" s="14"/>
      <c r="X11" s="12"/>
      <c r="Y11" s="16"/>
    </row>
    <row r="12" spans="1:26" x14ac:dyDescent="0.25">
      <c r="A12" s="27"/>
      <c r="B12" s="9"/>
      <c r="C12" s="9"/>
      <c r="D12" s="22"/>
      <c r="E12" s="9"/>
      <c r="F12" s="23"/>
      <c r="G12" s="9"/>
      <c r="H12" s="23"/>
      <c r="I12" s="9"/>
      <c r="J12" s="23"/>
      <c r="K12" s="9"/>
      <c r="L12" s="23"/>
      <c r="M12" s="9"/>
      <c r="N12" s="23"/>
      <c r="O12" s="9"/>
      <c r="P12" s="23"/>
      <c r="Q12" s="9"/>
      <c r="R12" s="23"/>
      <c r="S12" s="9"/>
      <c r="T12" s="23"/>
      <c r="U12" s="9"/>
      <c r="V12" s="23"/>
      <c r="W12" s="9"/>
      <c r="X12" s="23"/>
      <c r="Y12" s="13"/>
    </row>
    <row r="13" spans="1:26" x14ac:dyDescent="0.25">
      <c r="A13" s="28"/>
      <c r="B13" s="14"/>
      <c r="C13" s="14"/>
      <c r="D13" s="11"/>
      <c r="E13" s="14"/>
      <c r="F13" s="12"/>
      <c r="G13" s="14"/>
      <c r="H13" s="12"/>
      <c r="I13" s="14"/>
      <c r="J13" s="12"/>
      <c r="K13" s="14"/>
      <c r="L13" s="12"/>
      <c r="M13" s="14"/>
      <c r="N13" s="12"/>
      <c r="O13" s="14"/>
      <c r="P13" s="12"/>
      <c r="Q13" s="14"/>
      <c r="R13" s="12"/>
      <c r="S13" s="14"/>
      <c r="T13" s="12"/>
      <c r="U13" s="14"/>
      <c r="V13" s="12"/>
      <c r="W13" s="14"/>
      <c r="X13" s="12"/>
      <c r="Y13" s="16"/>
    </row>
    <row r="14" spans="1:26" x14ac:dyDescent="0.25">
      <c r="A14" s="27"/>
      <c r="B14" s="9"/>
      <c r="C14" s="9"/>
      <c r="D14" s="22"/>
      <c r="E14" s="9"/>
      <c r="F14" s="23"/>
      <c r="G14" s="9"/>
      <c r="H14" s="23"/>
      <c r="I14" s="9"/>
      <c r="J14" s="23"/>
      <c r="K14" s="9"/>
      <c r="L14" s="23"/>
      <c r="M14" s="9"/>
      <c r="N14" s="23"/>
      <c r="O14" s="9"/>
      <c r="P14" s="23"/>
      <c r="Q14" s="9"/>
      <c r="R14" s="23"/>
      <c r="S14" s="9"/>
      <c r="T14" s="23"/>
      <c r="U14" s="9"/>
      <c r="V14" s="23"/>
      <c r="W14" s="9"/>
      <c r="X14" s="23"/>
      <c r="Y14" s="13"/>
    </row>
    <row r="15" spans="1:26" x14ac:dyDescent="0.25">
      <c r="A15" s="8"/>
      <c r="B15" s="14"/>
      <c r="C15" s="14"/>
      <c r="D15" s="11"/>
      <c r="E15" s="14"/>
      <c r="F15" s="12"/>
      <c r="G15" s="14"/>
      <c r="H15" s="12"/>
      <c r="I15" s="14"/>
      <c r="J15" s="12"/>
      <c r="K15" s="14"/>
      <c r="L15" s="12"/>
      <c r="M15" s="14"/>
      <c r="N15" s="12"/>
      <c r="O15" s="14"/>
      <c r="P15" s="12"/>
      <c r="Q15" s="14"/>
      <c r="R15" s="12"/>
      <c r="S15" s="14"/>
      <c r="T15" s="12"/>
      <c r="U15" s="14"/>
      <c r="V15" s="12"/>
      <c r="W15" s="14"/>
      <c r="X15" s="12"/>
      <c r="Y15" s="16"/>
    </row>
  </sheetData>
  <conditionalFormatting sqref="F1 D1 H1 J1 L1 N1 P1 R1 X1 V1 T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1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:D15 F9:F15 H9:H15 J9:J15 L9:L15 N9:N15 P9:P15 R9:R15 X9:X15 V9:V15 T9:T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:Y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8 F2:F8 H2:H8 J2:J8 L2:L8 N2:N8 P2:P8 R2:R8 X2:X8 V2:V8 T2:T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"/>
  <sheetViews>
    <sheetView workbookViewId="0">
      <selection activeCell="AB5" sqref="AB5"/>
    </sheetView>
  </sheetViews>
  <sheetFormatPr defaultRowHeight="15" x14ac:dyDescent="0.25"/>
  <cols>
    <col min="26" max="26" width="17.42578125" bestFit="1" customWidth="1"/>
  </cols>
  <sheetData>
    <row r="1" spans="1:26" ht="31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4" t="s">
        <v>16</v>
      </c>
      <c r="R1" s="2" t="s">
        <v>17</v>
      </c>
      <c r="S1" s="5" t="s">
        <v>18</v>
      </c>
      <c r="T1" s="2" t="s">
        <v>19</v>
      </c>
      <c r="U1" s="5" t="s">
        <v>20</v>
      </c>
      <c r="V1" s="2" t="s">
        <v>21</v>
      </c>
      <c r="W1" s="5" t="s">
        <v>22</v>
      </c>
      <c r="X1" s="2" t="s">
        <v>23</v>
      </c>
      <c r="Y1" s="6" t="s">
        <v>24</v>
      </c>
      <c r="Z1" s="7" t="s">
        <v>25</v>
      </c>
    </row>
    <row r="2" spans="1:26" ht="23.25" x14ac:dyDescent="0.25">
      <c r="A2" s="8" t="s">
        <v>26</v>
      </c>
      <c r="B2" s="14">
        <v>26998.5</v>
      </c>
      <c r="C2" s="14">
        <v>20931.400000000001</v>
      </c>
      <c r="D2" s="11">
        <f t="shared" ref="D2:D8" si="0">C2/B2-1</f>
        <v>-0.22471989184584318</v>
      </c>
      <c r="E2" s="14">
        <v>21113.3</v>
      </c>
      <c r="F2" s="12">
        <f t="shared" ref="F2:F8" si="1">E2/C2-1</f>
        <v>8.6902930525429856E-3</v>
      </c>
      <c r="G2" s="14">
        <v>22596.6</v>
      </c>
      <c r="H2" s="12">
        <f t="shared" ref="H2:H8" si="2">G2/E2-1</f>
        <v>7.0254294686287855E-2</v>
      </c>
      <c r="I2" s="14">
        <v>22021.200000000001</v>
      </c>
      <c r="J2" s="12">
        <f t="shared" ref="J2:J8" si="3">I2/G2-1</f>
        <v>-2.5464007859589355E-2</v>
      </c>
      <c r="K2" s="14">
        <v>24453.200000000001</v>
      </c>
      <c r="L2" s="12">
        <f t="shared" ref="L2:L8" si="4">K2/I2-1</f>
        <v>0.11043903147875689</v>
      </c>
      <c r="M2" s="14">
        <v>25173.5</v>
      </c>
      <c r="N2" s="12">
        <f t="shared" ref="N2:N8" si="5">M2/K2-1</f>
        <v>2.9456267482374399E-2</v>
      </c>
      <c r="O2" s="14">
        <v>22734.5</v>
      </c>
      <c r="P2" s="12">
        <f t="shared" ref="P2:P8" si="6">O2/M2-1</f>
        <v>-9.6887600055614032E-2</v>
      </c>
      <c r="Q2" s="14">
        <v>22675.7</v>
      </c>
      <c r="R2" s="12">
        <f t="shared" ref="R2:R8" si="7">Q2/O2-1</f>
        <v>-2.5863775319447946E-3</v>
      </c>
      <c r="S2" s="14">
        <v>23088.9</v>
      </c>
      <c r="T2" s="12">
        <f t="shared" ref="T2:T8" si="8">S2/Q2-1</f>
        <v>1.8222149702104007E-2</v>
      </c>
      <c r="U2" s="14">
        <v>22943.8</v>
      </c>
      <c r="V2" s="12">
        <f t="shared" ref="V2:V8" si="9">U2/S2-1</f>
        <v>-6.2844050604403678E-3</v>
      </c>
      <c r="W2" s="14">
        <v>23491</v>
      </c>
      <c r="X2" s="12">
        <f t="shared" ref="X2:X8" si="10">W2/U2-1</f>
        <v>2.3849580278768157E-2</v>
      </c>
      <c r="Y2" s="32">
        <f>('2016'!B2-'2015'!B2)/('2015'!B2/100)</f>
        <v>8.6164046150712039</v>
      </c>
      <c r="Z2">
        <f>(B2+C2+E2+G2+I2+K2+M2+O2+Q2+S2+U2+W2)/12</f>
        <v>23185.133333333331</v>
      </c>
    </row>
    <row r="3" spans="1:26" ht="34.5" x14ac:dyDescent="0.25">
      <c r="A3" s="8" t="s">
        <v>27</v>
      </c>
      <c r="B3" s="9">
        <v>37606.5</v>
      </c>
      <c r="C3" s="9">
        <v>29961.9</v>
      </c>
      <c r="D3" s="11">
        <f t="shared" si="0"/>
        <v>-0.20327868852459008</v>
      </c>
      <c r="E3" s="9">
        <v>29873.599999999999</v>
      </c>
      <c r="F3" s="12">
        <f t="shared" si="1"/>
        <v>-2.947076120005887E-3</v>
      </c>
      <c r="G3" s="9">
        <v>31309.9</v>
      </c>
      <c r="H3" s="12">
        <f t="shared" si="2"/>
        <v>4.8079240533447587E-2</v>
      </c>
      <c r="I3" s="9">
        <v>31781.7</v>
      </c>
      <c r="J3" s="12">
        <f t="shared" si="3"/>
        <v>1.5068716284625694E-2</v>
      </c>
      <c r="K3" s="9">
        <v>32826.300000000003</v>
      </c>
      <c r="L3" s="12">
        <f t="shared" si="4"/>
        <v>3.2867971190968515E-2</v>
      </c>
      <c r="M3" s="9">
        <v>34127.800000000003</v>
      </c>
      <c r="N3" s="12">
        <f t="shared" si="5"/>
        <v>3.9648087052150283E-2</v>
      </c>
      <c r="O3" s="9">
        <v>32045.7</v>
      </c>
      <c r="P3" s="12">
        <f t="shared" si="6"/>
        <v>-6.1008913554345789E-2</v>
      </c>
      <c r="Q3" s="9">
        <v>31637.599999999999</v>
      </c>
      <c r="R3" s="12">
        <f t="shared" si="7"/>
        <v>-1.2734937916787703E-2</v>
      </c>
      <c r="S3" s="9">
        <v>32279.7</v>
      </c>
      <c r="T3" s="12">
        <f t="shared" si="8"/>
        <v>2.0295471211470018E-2</v>
      </c>
      <c r="U3" s="9">
        <v>32630.7</v>
      </c>
      <c r="V3" s="12">
        <f t="shared" si="9"/>
        <v>1.0873707004712019E-2</v>
      </c>
      <c r="W3" s="9">
        <v>33320.9</v>
      </c>
      <c r="X3" s="12">
        <f t="shared" si="10"/>
        <v>2.1151860058166161E-2</v>
      </c>
      <c r="Y3" s="32">
        <f>('2016'!B3-'2015'!B3)/('2015'!B3/100)</f>
        <v>9.103213540212467</v>
      </c>
      <c r="Z3">
        <f t="shared" ref="Z3:Z8" si="11">(B3+C3+E3+G3+I3+K3+M3+O3+Q3+S3+U3+W3)/12</f>
        <v>32450.191666666669</v>
      </c>
    </row>
    <row r="4" spans="1:26" ht="23.25" x14ac:dyDescent="0.25">
      <c r="A4" s="8" t="s">
        <v>28</v>
      </c>
      <c r="B4" s="14">
        <v>73563.5</v>
      </c>
      <c r="C4" s="14">
        <v>54950.3</v>
      </c>
      <c r="D4" s="11">
        <f t="shared" si="0"/>
        <v>-0.2530222188993182</v>
      </c>
      <c r="E4" s="14">
        <v>55160.5</v>
      </c>
      <c r="F4" s="12">
        <f t="shared" si="1"/>
        <v>3.8252748392637592E-3</v>
      </c>
      <c r="G4" s="14">
        <v>59319.3</v>
      </c>
      <c r="H4" s="12">
        <f t="shared" si="2"/>
        <v>7.539453050643119E-2</v>
      </c>
      <c r="I4" s="14">
        <v>63085.1</v>
      </c>
      <c r="J4" s="12">
        <f t="shared" si="3"/>
        <v>6.3483554256371866E-2</v>
      </c>
      <c r="K4" s="14">
        <v>67432.399999999994</v>
      </c>
      <c r="L4" s="12">
        <f t="shared" si="4"/>
        <v>6.8911676449747938E-2</v>
      </c>
      <c r="M4" s="14">
        <v>65262.8</v>
      </c>
      <c r="N4" s="12">
        <f t="shared" si="5"/>
        <v>-3.2174444332397911E-2</v>
      </c>
      <c r="O4" s="14">
        <v>58535.5</v>
      </c>
      <c r="P4" s="12">
        <f t="shared" si="6"/>
        <v>-0.10308016205250159</v>
      </c>
      <c r="Q4" s="14">
        <v>55511.5</v>
      </c>
      <c r="R4" s="12">
        <f t="shared" si="7"/>
        <v>-5.1660957880260705E-2</v>
      </c>
      <c r="S4" s="14">
        <v>59784.7</v>
      </c>
      <c r="T4" s="12">
        <f t="shared" si="8"/>
        <v>7.6978644064743307E-2</v>
      </c>
      <c r="U4" s="14">
        <v>55278.7</v>
      </c>
      <c r="V4" s="12">
        <f t="shared" si="9"/>
        <v>-7.5370454313561819E-2</v>
      </c>
      <c r="W4" s="14">
        <v>54077.3</v>
      </c>
      <c r="X4" s="12">
        <f t="shared" si="10"/>
        <v>-2.1733506757575571E-2</v>
      </c>
      <c r="Y4" s="32">
        <f>('2016'!B4-'2015'!B4)/('2015'!B4/100)</f>
        <v>7.0125809674634798</v>
      </c>
      <c r="Z4">
        <f t="shared" si="11"/>
        <v>60163.466666666653</v>
      </c>
    </row>
    <row r="5" spans="1:26" ht="68.25" x14ac:dyDescent="0.25">
      <c r="A5" s="27" t="s">
        <v>29</v>
      </c>
      <c r="B5" s="9">
        <v>82992.600000000006</v>
      </c>
      <c r="C5" s="9">
        <v>57415</v>
      </c>
      <c r="D5" s="22">
        <f t="shared" si="0"/>
        <v>-0.30819133272123067</v>
      </c>
      <c r="E5" s="9">
        <v>57025.5</v>
      </c>
      <c r="F5" s="23">
        <f t="shared" si="1"/>
        <v>-6.7839414787076446E-3</v>
      </c>
      <c r="G5" s="9">
        <v>63101.1</v>
      </c>
      <c r="H5" s="23">
        <f t="shared" si="2"/>
        <v>0.10654181024278619</v>
      </c>
      <c r="I5" s="9">
        <v>61446.5</v>
      </c>
      <c r="J5" s="23">
        <f t="shared" si="3"/>
        <v>-2.6221412938918665E-2</v>
      </c>
      <c r="K5" s="9">
        <v>70641.100000000006</v>
      </c>
      <c r="L5" s="23">
        <f t="shared" si="4"/>
        <v>0.14963586209141289</v>
      </c>
      <c r="M5" s="9">
        <v>71075.399999999994</v>
      </c>
      <c r="N5" s="23">
        <f t="shared" si="5"/>
        <v>6.1479790093867948E-3</v>
      </c>
      <c r="O5" s="9">
        <v>60899.9</v>
      </c>
      <c r="P5" s="23">
        <f t="shared" si="6"/>
        <v>-0.14316486435531839</v>
      </c>
      <c r="Q5" s="9">
        <v>56361.599999999999</v>
      </c>
      <c r="R5" s="23">
        <f t="shared" si="7"/>
        <v>-7.4520647817155727E-2</v>
      </c>
      <c r="S5" s="9">
        <v>65031.4</v>
      </c>
      <c r="T5" s="23">
        <f t="shared" si="8"/>
        <v>0.15382458979163127</v>
      </c>
      <c r="U5" s="9">
        <v>57275.9</v>
      </c>
      <c r="V5" s="23">
        <f t="shared" si="9"/>
        <v>-0.11925777393689818</v>
      </c>
      <c r="W5" s="9">
        <v>55641.2</v>
      </c>
      <c r="X5" s="23">
        <f t="shared" si="10"/>
        <v>-2.8540799882673218E-2</v>
      </c>
      <c r="Y5" s="32">
        <f>('2016'!B5-'2015'!B5)/('2015'!B5/100)</f>
        <v>6.0090899670572933</v>
      </c>
      <c r="Z5">
        <f t="shared" si="11"/>
        <v>63242.26666666667</v>
      </c>
    </row>
    <row r="6" spans="1:26" ht="45.75" x14ac:dyDescent="0.25">
      <c r="A6" s="28" t="s">
        <v>30</v>
      </c>
      <c r="B6" s="14">
        <v>89941.3</v>
      </c>
      <c r="C6" s="14">
        <v>77880.100000000006</v>
      </c>
      <c r="D6" s="11">
        <f t="shared" si="0"/>
        <v>-0.13410079685305853</v>
      </c>
      <c r="E6" s="14">
        <v>77992.800000000003</v>
      </c>
      <c r="F6" s="12">
        <f t="shared" si="1"/>
        <v>1.4470962415302768E-3</v>
      </c>
      <c r="G6" s="14">
        <v>80437.5</v>
      </c>
      <c r="H6" s="12">
        <f t="shared" si="2"/>
        <v>3.1345201095485775E-2</v>
      </c>
      <c r="I6" s="14">
        <v>101554</v>
      </c>
      <c r="J6" s="12">
        <f t="shared" si="3"/>
        <v>0.26252059052059051</v>
      </c>
      <c r="K6" s="14">
        <v>94768.5</v>
      </c>
      <c r="L6" s="12">
        <f t="shared" si="4"/>
        <v>-6.6816668964294834E-2</v>
      </c>
      <c r="M6" s="14">
        <v>86719.7</v>
      </c>
      <c r="N6" s="12">
        <f t="shared" si="5"/>
        <v>-8.4931174388114261E-2</v>
      </c>
      <c r="O6" s="14">
        <v>82525.600000000006</v>
      </c>
      <c r="P6" s="12">
        <f t="shared" si="6"/>
        <v>-4.8363866572416536E-2</v>
      </c>
      <c r="Q6" s="14">
        <v>78247.100000000006</v>
      </c>
      <c r="R6" s="12">
        <f t="shared" si="7"/>
        <v>-5.1844518549395535E-2</v>
      </c>
      <c r="S6" s="14">
        <v>77392.800000000003</v>
      </c>
      <c r="T6" s="12">
        <f t="shared" si="8"/>
        <v>-1.0917976512867633E-2</v>
      </c>
      <c r="U6" s="14">
        <v>75630.100000000006</v>
      </c>
      <c r="V6" s="12">
        <f t="shared" si="9"/>
        <v>-2.2776020508367689E-2</v>
      </c>
      <c r="W6" s="14">
        <v>74205.2</v>
      </c>
      <c r="X6" s="12">
        <f t="shared" si="10"/>
        <v>-1.8840382334546768E-2</v>
      </c>
      <c r="Y6" s="32">
        <f>('2016'!B6-'2015'!B6)/('2015'!B6/100)</f>
        <v>10.03988156719994</v>
      </c>
      <c r="Z6">
        <f t="shared" si="11"/>
        <v>83107.891666666663</v>
      </c>
    </row>
    <row r="7" spans="1:26" ht="79.5" x14ac:dyDescent="0.25">
      <c r="A7" s="27" t="s">
        <v>31</v>
      </c>
      <c r="B7" s="9">
        <v>45734.1</v>
      </c>
      <c r="C7" s="9">
        <v>33826.6</v>
      </c>
      <c r="D7" s="22">
        <f t="shared" si="0"/>
        <v>-0.26036371110396839</v>
      </c>
      <c r="E7" s="9">
        <v>35077.599999999999</v>
      </c>
      <c r="F7" s="23">
        <f t="shared" si="1"/>
        <v>3.6982729567854866E-2</v>
      </c>
      <c r="G7" s="9">
        <v>37434.1</v>
      </c>
      <c r="H7" s="23">
        <f t="shared" si="2"/>
        <v>6.7179624603735721E-2</v>
      </c>
      <c r="I7" s="9">
        <v>37261.9</v>
      </c>
      <c r="J7" s="23">
        <f t="shared" si="3"/>
        <v>-4.6000838807396249E-3</v>
      </c>
      <c r="K7" s="9">
        <v>41906.9</v>
      </c>
      <c r="L7" s="23">
        <f t="shared" si="4"/>
        <v>0.12465816289561182</v>
      </c>
      <c r="M7" s="9">
        <v>39917.300000000003</v>
      </c>
      <c r="N7" s="23">
        <f t="shared" si="5"/>
        <v>-4.7476668519981113E-2</v>
      </c>
      <c r="O7" s="9">
        <v>36924.6</v>
      </c>
      <c r="P7" s="23">
        <f t="shared" si="6"/>
        <v>-7.4972505655442778E-2</v>
      </c>
      <c r="Q7" s="9">
        <v>37254.699999999997</v>
      </c>
      <c r="R7" s="23">
        <f t="shared" si="7"/>
        <v>8.9398395649511464E-3</v>
      </c>
      <c r="S7" s="9">
        <v>38093.4</v>
      </c>
      <c r="T7" s="23">
        <f t="shared" si="8"/>
        <v>2.2512595726176921E-2</v>
      </c>
      <c r="U7" s="9">
        <v>37010.6</v>
      </c>
      <c r="V7" s="23">
        <f t="shared" si="9"/>
        <v>-2.8424871500049909E-2</v>
      </c>
      <c r="W7" s="9">
        <v>36736.199999999997</v>
      </c>
      <c r="X7" s="23">
        <f t="shared" si="10"/>
        <v>-7.4140921789973557E-3</v>
      </c>
      <c r="Y7" s="32">
        <f>('2016'!B7-'2015'!B7)/('2015'!B7/100)</f>
        <v>7.1769205035192618</v>
      </c>
      <c r="Z7">
        <f t="shared" si="11"/>
        <v>38098.166666666664</v>
      </c>
    </row>
    <row r="8" spans="1:26" ht="23.25" x14ac:dyDescent="0.25">
      <c r="A8" s="8" t="s">
        <v>32</v>
      </c>
      <c r="B8" s="14">
        <v>35281.699999999997</v>
      </c>
      <c r="C8" s="14">
        <v>29158.3</v>
      </c>
      <c r="D8" s="11">
        <f t="shared" si="0"/>
        <v>-0.17355739661070746</v>
      </c>
      <c r="E8" s="14">
        <v>28651.599999999999</v>
      </c>
      <c r="F8" s="12">
        <f t="shared" si="1"/>
        <v>-1.7377556304722819E-2</v>
      </c>
      <c r="G8" s="14">
        <v>30166</v>
      </c>
      <c r="H8" s="12">
        <f t="shared" si="2"/>
        <v>5.2855686942439473E-2</v>
      </c>
      <c r="I8" s="14">
        <v>30719.7</v>
      </c>
      <c r="J8" s="12">
        <f t="shared" si="3"/>
        <v>1.8355101770204829E-2</v>
      </c>
      <c r="K8" s="14">
        <v>30987.5</v>
      </c>
      <c r="L8" s="12">
        <f t="shared" si="4"/>
        <v>8.7175330488253877E-3</v>
      </c>
      <c r="M8" s="14">
        <v>31900.3</v>
      </c>
      <c r="N8" s="12">
        <f t="shared" si="5"/>
        <v>2.9457039128680806E-2</v>
      </c>
      <c r="O8" s="14">
        <v>30474.2</v>
      </c>
      <c r="P8" s="12">
        <f t="shared" si="6"/>
        <v>-4.4704908731265758E-2</v>
      </c>
      <c r="Q8" s="14">
        <v>30160.5</v>
      </c>
      <c r="R8" s="12">
        <f t="shared" si="7"/>
        <v>-1.0293953573842773E-2</v>
      </c>
      <c r="S8" s="14">
        <v>30388.7</v>
      </c>
      <c r="T8" s="12">
        <f t="shared" si="8"/>
        <v>7.5661875632035969E-3</v>
      </c>
      <c r="U8" s="14">
        <v>31270.1</v>
      </c>
      <c r="V8" s="12">
        <f t="shared" si="9"/>
        <v>2.9004202219903963E-2</v>
      </c>
      <c r="W8" s="14">
        <v>31095.4</v>
      </c>
      <c r="X8" s="12">
        <f t="shared" si="10"/>
        <v>-5.5868065660166222E-3</v>
      </c>
      <c r="Y8" s="32">
        <f>('2016'!B8-'2015'!B8)/('2015'!B8/100)</f>
        <v>6.2978824716496096</v>
      </c>
      <c r="Z8">
        <f t="shared" si="11"/>
        <v>30854.500000000004</v>
      </c>
    </row>
    <row r="9" spans="1:26" x14ac:dyDescent="0.25">
      <c r="A9" s="8"/>
      <c r="B9" s="17"/>
      <c r="C9" s="17"/>
      <c r="D9" s="11"/>
      <c r="E9" s="17"/>
      <c r="F9" s="12"/>
      <c r="G9" s="17"/>
      <c r="H9" s="12"/>
      <c r="I9" s="17"/>
      <c r="J9" s="12"/>
      <c r="K9" s="18"/>
      <c r="L9" s="12"/>
      <c r="M9" s="14"/>
      <c r="N9" s="12"/>
      <c r="O9" s="18"/>
      <c r="P9" s="12"/>
      <c r="Q9" s="14"/>
      <c r="R9" s="12"/>
      <c r="S9" s="19"/>
      <c r="T9" s="12"/>
      <c r="U9" s="14"/>
      <c r="V9" s="12"/>
      <c r="W9" s="14"/>
      <c r="X9" s="12"/>
      <c r="Y9" s="20"/>
    </row>
    <row r="10" spans="1:26" x14ac:dyDescent="0.25">
      <c r="A10" s="8"/>
      <c r="B10" s="21"/>
      <c r="C10" s="21"/>
      <c r="D10" s="22"/>
      <c r="E10" s="21"/>
      <c r="F10" s="23"/>
      <c r="G10" s="21"/>
      <c r="H10" s="23"/>
      <c r="I10" s="21"/>
      <c r="J10" s="23"/>
      <c r="K10" s="24"/>
      <c r="L10" s="23"/>
      <c r="M10" s="9"/>
      <c r="N10" s="23"/>
      <c r="O10" s="24"/>
      <c r="P10" s="23"/>
      <c r="Q10" s="9"/>
      <c r="R10" s="23"/>
      <c r="S10" s="25"/>
      <c r="T10" s="23"/>
      <c r="U10" s="9"/>
      <c r="V10" s="23"/>
      <c r="W10" s="9"/>
      <c r="X10" s="23"/>
      <c r="Y10" s="26"/>
    </row>
    <row r="11" spans="1:26" x14ac:dyDescent="0.25">
      <c r="A11" s="8"/>
      <c r="B11" s="17"/>
      <c r="C11" s="17"/>
      <c r="D11" s="11"/>
      <c r="E11" s="17"/>
      <c r="F11" s="12"/>
      <c r="G11" s="17"/>
      <c r="H11" s="12"/>
      <c r="I11" s="17"/>
      <c r="J11" s="12"/>
      <c r="K11" s="18"/>
      <c r="L11" s="12"/>
      <c r="M11" s="14"/>
      <c r="N11" s="12"/>
      <c r="O11" s="18"/>
      <c r="P11" s="12"/>
      <c r="Q11" s="14"/>
      <c r="R11" s="12"/>
      <c r="S11" s="19"/>
      <c r="T11" s="12"/>
      <c r="U11" s="14"/>
      <c r="V11" s="12"/>
      <c r="W11" s="14"/>
      <c r="X11" s="12"/>
      <c r="Y11" s="20"/>
    </row>
    <row r="12" spans="1:26" x14ac:dyDescent="0.25">
      <c r="A12" s="27"/>
      <c r="B12" s="21"/>
      <c r="C12" s="21"/>
      <c r="D12" s="22"/>
      <c r="E12" s="21"/>
      <c r="F12" s="23"/>
      <c r="G12" s="21"/>
      <c r="H12" s="23"/>
      <c r="I12" s="21"/>
      <c r="J12" s="23"/>
      <c r="K12" s="24"/>
      <c r="L12" s="23"/>
      <c r="M12" s="9"/>
      <c r="N12" s="23"/>
      <c r="O12" s="24"/>
      <c r="P12" s="23"/>
      <c r="Q12" s="9"/>
      <c r="R12" s="23"/>
      <c r="S12" s="25"/>
      <c r="T12" s="23"/>
      <c r="U12" s="9"/>
      <c r="V12" s="23"/>
      <c r="W12" s="9"/>
      <c r="X12" s="23"/>
      <c r="Y12" s="26"/>
    </row>
    <row r="13" spans="1:26" x14ac:dyDescent="0.25">
      <c r="A13" s="28"/>
      <c r="B13" s="17"/>
      <c r="C13" s="17"/>
      <c r="D13" s="11"/>
      <c r="E13" s="17"/>
      <c r="F13" s="12"/>
      <c r="G13" s="17"/>
      <c r="H13" s="12"/>
      <c r="I13" s="17"/>
      <c r="J13" s="12"/>
      <c r="K13" s="18"/>
      <c r="L13" s="12"/>
      <c r="M13" s="14"/>
      <c r="N13" s="12"/>
      <c r="O13" s="18"/>
      <c r="P13" s="12"/>
      <c r="Q13" s="14"/>
      <c r="R13" s="12"/>
      <c r="S13" s="19"/>
      <c r="T13" s="12"/>
      <c r="U13" s="14"/>
      <c r="V13" s="12"/>
      <c r="W13" s="14"/>
      <c r="X13" s="12"/>
      <c r="Y13" s="20"/>
    </row>
    <row r="14" spans="1:26" x14ac:dyDescent="0.25">
      <c r="A14" s="27"/>
      <c r="B14" s="21"/>
      <c r="C14" s="21"/>
      <c r="D14" s="22"/>
      <c r="E14" s="21"/>
      <c r="F14" s="23"/>
      <c r="G14" s="21"/>
      <c r="H14" s="23"/>
      <c r="I14" s="21"/>
      <c r="J14" s="23"/>
      <c r="K14" s="24"/>
      <c r="L14" s="23"/>
      <c r="M14" s="9"/>
      <c r="N14" s="23"/>
      <c r="O14" s="24"/>
      <c r="P14" s="23"/>
      <c r="Q14" s="9"/>
      <c r="R14" s="23"/>
      <c r="S14" s="25"/>
      <c r="T14" s="23"/>
      <c r="U14" s="9"/>
      <c r="V14" s="23"/>
      <c r="W14" s="9"/>
      <c r="X14" s="23"/>
      <c r="Y14" s="26"/>
    </row>
    <row r="15" spans="1:26" x14ac:dyDescent="0.25">
      <c r="A15" s="8"/>
      <c r="B15" s="17"/>
      <c r="C15" s="17"/>
      <c r="D15" s="11"/>
      <c r="E15" s="17"/>
      <c r="F15" s="12"/>
      <c r="G15" s="17"/>
      <c r="H15" s="12"/>
      <c r="I15" s="17"/>
      <c r="J15" s="12"/>
      <c r="K15" s="18"/>
      <c r="L15" s="12"/>
      <c r="M15" s="14"/>
      <c r="N15" s="12"/>
      <c r="O15" s="18"/>
      <c r="P15" s="12"/>
      <c r="Q15" s="14"/>
      <c r="R15" s="12"/>
      <c r="S15" s="19"/>
      <c r="T15" s="12"/>
      <c r="U15" s="14"/>
      <c r="V15" s="12"/>
      <c r="W15" s="14"/>
      <c r="X15" s="12"/>
      <c r="Y15" s="20"/>
    </row>
  </sheetData>
  <conditionalFormatting sqref="D1 F1 H1 J1 L1 N1 P1 R1 X1 V1 T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:Z1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:Y1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9:X15 V9:V15 T9:T15 R9:R15 P9:P15 N9:N15 L9:L15 J9:J15 H9:H15 F9:F15 D9:D1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8 F2:F8 H2:H8 J2:J8 L2:L8 N2:N8 P2:P8 R2:R8 X2:X8 V2:V8 T2:T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"/>
  <sheetViews>
    <sheetView workbookViewId="0">
      <selection activeCell="AC3" sqref="AC3"/>
    </sheetView>
  </sheetViews>
  <sheetFormatPr defaultRowHeight="15" x14ac:dyDescent="0.25"/>
  <sheetData>
    <row r="1" spans="1:26" ht="31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4" t="s">
        <v>16</v>
      </c>
      <c r="R1" s="2" t="s">
        <v>17</v>
      </c>
      <c r="S1" s="5" t="s">
        <v>18</v>
      </c>
      <c r="T1" s="2" t="s">
        <v>19</v>
      </c>
      <c r="U1" s="5" t="s">
        <v>20</v>
      </c>
      <c r="V1" s="2" t="s">
        <v>21</v>
      </c>
      <c r="W1" s="5" t="s">
        <v>22</v>
      </c>
      <c r="X1" s="2" t="s">
        <v>23</v>
      </c>
      <c r="Y1" s="6" t="s">
        <v>24</v>
      </c>
      <c r="Z1" s="7" t="s">
        <v>25</v>
      </c>
    </row>
    <row r="2" spans="1:26" ht="23.25" x14ac:dyDescent="0.25">
      <c r="A2" s="8" t="s">
        <v>26</v>
      </c>
      <c r="B2" s="14">
        <v>29324.799999999999</v>
      </c>
      <c r="C2" s="15">
        <v>22588.599956129889</v>
      </c>
      <c r="D2" s="11">
        <f t="shared" ref="D2:D8" si="0">C2/B2-1</f>
        <v>-0.22971000804336639</v>
      </c>
      <c r="E2" s="15">
        <v>22445.953933011991</v>
      </c>
      <c r="F2" s="12">
        <f t="shared" ref="F2:F8" si="1">E2/C2-1</f>
        <v>-6.3149563671469622E-3</v>
      </c>
      <c r="G2" s="15">
        <v>23862.219874959468</v>
      </c>
      <c r="H2" s="12">
        <f t="shared" ref="H2:H8" si="2">G2/E2-1</f>
        <v>6.3096714275285404E-2</v>
      </c>
      <c r="I2" s="15">
        <v>24047.648543650615</v>
      </c>
      <c r="J2" s="12">
        <f t="shared" ref="J2:J8" si="3">I2/G2-1</f>
        <v>7.7708054683434113E-3</v>
      </c>
      <c r="K2" s="15">
        <v>26561.481176677411</v>
      </c>
      <c r="L2" s="12">
        <f t="shared" ref="L2:L8" si="4">K2/I2-1</f>
        <v>0.10453548622285291</v>
      </c>
      <c r="M2" s="15">
        <v>27260.053919768765</v>
      </c>
      <c r="N2" s="12">
        <f t="shared" ref="N2:N8" si="5">M2/K2-1</f>
        <v>2.6300217914983604E-2</v>
      </c>
      <c r="O2" s="15">
        <v>24771.664321694265</v>
      </c>
      <c r="P2" s="12">
        <f t="shared" ref="P2:P8" si="6">O2/M2-1</f>
        <v>-9.1283370363032912E-2</v>
      </c>
      <c r="Q2" s="15">
        <v>24529.215354466171</v>
      </c>
      <c r="R2" s="12">
        <f t="shared" ref="R2:R8" si="7">Q2/O2-1</f>
        <v>-9.7873507439613094E-3</v>
      </c>
      <c r="S2" s="15">
        <v>25640.187131575749</v>
      </c>
      <c r="T2" s="12">
        <f t="shared" ref="T2:T8" si="8">S2/Q2-1</f>
        <v>4.5291778031020469E-2</v>
      </c>
      <c r="U2" s="15">
        <v>25656.998113543235</v>
      </c>
      <c r="V2" s="12">
        <f t="shared" ref="V2:V8" si="9">U2/S2-1</f>
        <v>6.5564973770348978E-4</v>
      </c>
      <c r="W2" s="15">
        <v>25022.174377733554</v>
      </c>
      <c r="X2" s="12">
        <f t="shared" ref="X2:X8" si="10">W2/U2-1</f>
        <v>-2.474271280686513E-2</v>
      </c>
      <c r="Y2" s="32">
        <f>('2017'!B2-'2016'!B2)/('2016'!B2/100)</f>
        <v>7.6598970300377749</v>
      </c>
      <c r="Z2">
        <f>(B2+C2+E2+G2+I2+K2+M2+O2+Q2+S2+U2+W2)/12</f>
        <v>25142.583058600925</v>
      </c>
    </row>
    <row r="3" spans="1:26" ht="34.5" x14ac:dyDescent="0.25">
      <c r="A3" s="8" t="s">
        <v>27</v>
      </c>
      <c r="B3" s="9">
        <v>41029.9</v>
      </c>
      <c r="C3" s="10">
        <v>32256.500282926805</v>
      </c>
      <c r="D3" s="11">
        <f t="shared" si="0"/>
        <v>-0.213829419937002</v>
      </c>
      <c r="E3" s="10">
        <v>32861.983641831037</v>
      </c>
      <c r="F3" s="12">
        <f t="shared" si="1"/>
        <v>1.8770894349772638E-2</v>
      </c>
      <c r="G3" s="10">
        <v>34061.183911584019</v>
      </c>
      <c r="H3" s="12">
        <f t="shared" si="2"/>
        <v>3.6492023209045765E-2</v>
      </c>
      <c r="I3" s="10">
        <v>34661.682372191179</v>
      </c>
      <c r="J3" s="12">
        <f t="shared" si="3"/>
        <v>1.7629993783126574E-2</v>
      </c>
      <c r="K3" s="10">
        <v>35984.7743034753</v>
      </c>
      <c r="L3" s="12">
        <f t="shared" si="4"/>
        <v>3.8171601628478102E-2</v>
      </c>
      <c r="M3" s="10">
        <v>37438.70686359518</v>
      </c>
      <c r="N3" s="12">
        <f t="shared" si="5"/>
        <v>4.0404103909565503E-2</v>
      </c>
      <c r="O3" s="10">
        <v>33061.05226488562</v>
      </c>
      <c r="P3" s="12">
        <f t="shared" si="6"/>
        <v>-0.11692857380622623</v>
      </c>
      <c r="Q3" s="10">
        <v>32049.924003019612</v>
      </c>
      <c r="R3" s="12">
        <f t="shared" si="7"/>
        <v>-3.0583668473853631E-2</v>
      </c>
      <c r="S3" s="10">
        <v>32669.80844074249</v>
      </c>
      <c r="T3" s="12">
        <f t="shared" si="8"/>
        <v>1.9341213965576864E-2</v>
      </c>
      <c r="U3" s="10">
        <v>33686.00807846211</v>
      </c>
      <c r="V3" s="12">
        <f t="shared" si="9"/>
        <v>3.1105160581606617E-2</v>
      </c>
      <c r="W3" s="10">
        <v>33623.156325404183</v>
      </c>
      <c r="X3" s="12">
        <f t="shared" si="10"/>
        <v>-1.8658118501762022E-3</v>
      </c>
      <c r="Y3" s="32">
        <f>('2017'!B3-'2016'!B3)/('2016'!B3/100)</f>
        <v>1.5015941246739148</v>
      </c>
      <c r="Z3">
        <f t="shared" ref="Z3:Z8" si="11">(B3+C3+E3+G3+I3+K3+M3+O3+Q3+S3+U3+W3)/12</f>
        <v>34448.723374009794</v>
      </c>
    </row>
    <row r="4" spans="1:26" ht="23.25" x14ac:dyDescent="0.25">
      <c r="A4" s="8" t="s">
        <v>28</v>
      </c>
      <c r="B4" s="14">
        <v>78722.2</v>
      </c>
      <c r="C4" s="15">
        <v>56267.021372892486</v>
      </c>
      <c r="D4" s="11">
        <f t="shared" si="0"/>
        <v>-0.28524582172636836</v>
      </c>
      <c r="E4" s="15">
        <v>56017.259844585082</v>
      </c>
      <c r="F4" s="12">
        <f t="shared" si="1"/>
        <v>-4.4388617384273354E-3</v>
      </c>
      <c r="G4" s="15">
        <v>61906.270015702677</v>
      </c>
      <c r="H4" s="12">
        <f t="shared" si="2"/>
        <v>0.10512849410085634</v>
      </c>
      <c r="I4" s="15">
        <v>67375.885924534829</v>
      </c>
      <c r="J4" s="12">
        <f t="shared" si="3"/>
        <v>8.8353181470063769E-2</v>
      </c>
      <c r="K4" s="15">
        <v>71682.821370734368</v>
      </c>
      <c r="L4" s="12">
        <f t="shared" si="4"/>
        <v>6.3923989823652549E-2</v>
      </c>
      <c r="M4" s="15">
        <v>68430.893166592519</v>
      </c>
      <c r="N4" s="12">
        <f t="shared" si="5"/>
        <v>-4.5365516339309409E-2</v>
      </c>
      <c r="O4" s="15">
        <v>61564.683671249448</v>
      </c>
      <c r="P4" s="12">
        <f t="shared" si="6"/>
        <v>-0.10033786171148662</v>
      </c>
      <c r="Q4" s="15">
        <v>58321.96089658828</v>
      </c>
      <c r="R4" s="12">
        <f t="shared" si="7"/>
        <v>-5.2671801125090623E-2</v>
      </c>
      <c r="S4" s="15">
        <v>61942.575087946614</v>
      </c>
      <c r="T4" s="12">
        <f t="shared" si="8"/>
        <v>6.2079774680040556E-2</v>
      </c>
      <c r="U4" s="15">
        <v>59737.307432731417</v>
      </c>
      <c r="V4" s="12">
        <f t="shared" si="9"/>
        <v>-3.5601807837083554E-2</v>
      </c>
      <c r="W4" s="15">
        <v>58645.470982283477</v>
      </c>
      <c r="X4" s="12">
        <f t="shared" si="10"/>
        <v>-1.8277296004300614E-2</v>
      </c>
      <c r="Y4" s="32">
        <f>('2017'!B4-'2016'!B4)/('2016'!B4/100)</f>
        <v>6.343376834206274</v>
      </c>
      <c r="Z4">
        <f t="shared" si="11"/>
        <v>63384.529147153429</v>
      </c>
    </row>
    <row r="5" spans="1:26" ht="68.25" x14ac:dyDescent="0.25">
      <c r="A5" s="27" t="s">
        <v>29</v>
      </c>
      <c r="B5" s="9">
        <v>87979.7</v>
      </c>
      <c r="C5" s="10">
        <v>58625.757733359162</v>
      </c>
      <c r="D5" s="22">
        <f t="shared" si="0"/>
        <v>-0.33364449147520203</v>
      </c>
      <c r="E5" s="10">
        <v>56902.833354268339</v>
      </c>
      <c r="F5" s="23">
        <f t="shared" si="1"/>
        <v>-2.9388522139483508E-2</v>
      </c>
      <c r="G5" s="10">
        <v>64635.245425667053</v>
      </c>
      <c r="H5" s="23">
        <f t="shared" si="2"/>
        <v>0.13588799740880919</v>
      </c>
      <c r="I5" s="10">
        <v>64768.470465962317</v>
      </c>
      <c r="J5" s="23">
        <f t="shared" si="3"/>
        <v>2.0611825547793838E-3</v>
      </c>
      <c r="K5" s="10">
        <v>74159.269405322164</v>
      </c>
      <c r="L5" s="23">
        <f t="shared" si="4"/>
        <v>0.14499028418920257</v>
      </c>
      <c r="M5" s="10">
        <v>73340.309647032365</v>
      </c>
      <c r="N5" s="23">
        <f t="shared" si="5"/>
        <v>-1.1043255480494563E-2</v>
      </c>
      <c r="O5" s="10">
        <v>63000.062017067001</v>
      </c>
      <c r="P5" s="23">
        <f t="shared" si="6"/>
        <v>-0.14098996417836607</v>
      </c>
      <c r="Q5" s="10">
        <v>58866.518635246022</v>
      </c>
      <c r="R5" s="23">
        <f t="shared" si="7"/>
        <v>-6.561173512339058E-2</v>
      </c>
      <c r="S5" s="10">
        <v>67116.493030194164</v>
      </c>
      <c r="T5" s="23">
        <f t="shared" si="8"/>
        <v>0.14014714282778251</v>
      </c>
      <c r="U5" s="10">
        <v>61508.328120716003</v>
      </c>
      <c r="V5" s="23">
        <f t="shared" si="9"/>
        <v>-8.3558670250472922E-2</v>
      </c>
      <c r="W5" s="10">
        <v>59552.384039352619</v>
      </c>
      <c r="X5" s="23">
        <f t="shared" si="10"/>
        <v>-3.1799662600561329E-2</v>
      </c>
      <c r="Y5" s="32">
        <f>('2017'!B5-'2016'!B5)/('2016'!B5/100)</f>
        <v>6.4563240656932779</v>
      </c>
      <c r="Z5">
        <f t="shared" si="11"/>
        <v>65871.28098951561</v>
      </c>
    </row>
    <row r="6" spans="1:26" ht="45.75" x14ac:dyDescent="0.25">
      <c r="A6" s="28" t="s">
        <v>30</v>
      </c>
      <c r="B6" s="14">
        <v>98971.3</v>
      </c>
      <c r="C6" s="15">
        <v>80259.785496522207</v>
      </c>
      <c r="D6" s="11">
        <f t="shared" si="0"/>
        <v>-0.18906000530939571</v>
      </c>
      <c r="E6" s="15">
        <v>82329.238356959046</v>
      </c>
      <c r="F6" s="12">
        <f t="shared" si="1"/>
        <v>2.5784430491986754E-2</v>
      </c>
      <c r="G6" s="15">
        <v>86741.255318095253</v>
      </c>
      <c r="H6" s="12">
        <f t="shared" si="2"/>
        <v>5.3589915917924502E-2</v>
      </c>
      <c r="I6" s="15">
        <v>110635.72629481048</v>
      </c>
      <c r="J6" s="12">
        <f t="shared" si="3"/>
        <v>0.27546835573326733</v>
      </c>
      <c r="K6" s="15">
        <v>105617.01292632794</v>
      </c>
      <c r="L6" s="12">
        <f t="shared" si="4"/>
        <v>-4.5362502118973747E-2</v>
      </c>
      <c r="M6" s="15">
        <v>93377.075180962551</v>
      </c>
      <c r="N6" s="12">
        <f t="shared" si="5"/>
        <v>-0.11588983068384284</v>
      </c>
      <c r="O6" s="15">
        <v>86971.015642282931</v>
      </c>
      <c r="P6" s="12">
        <f t="shared" si="6"/>
        <v>-6.8604199973760438E-2</v>
      </c>
      <c r="Q6" s="15">
        <v>84204.599554577537</v>
      </c>
      <c r="R6" s="12">
        <f t="shared" si="7"/>
        <v>-3.1808483174254665E-2</v>
      </c>
      <c r="S6" s="15">
        <v>81840.573143836024</v>
      </c>
      <c r="T6" s="12">
        <f t="shared" si="8"/>
        <v>-2.8074789539367817E-2</v>
      </c>
      <c r="U6" s="15">
        <v>82769.495180998289</v>
      </c>
      <c r="V6" s="12">
        <f t="shared" si="9"/>
        <v>1.1350385285421538E-2</v>
      </c>
      <c r="W6" s="15">
        <v>81481.464963967956</v>
      </c>
      <c r="X6" s="12">
        <f t="shared" si="10"/>
        <v>-1.5561653652878982E-2</v>
      </c>
      <c r="Y6" s="32">
        <f>('2017'!B6-'2016'!B6)/('2016'!B6/100)</f>
        <v>3.8180597654306898</v>
      </c>
      <c r="Z6">
        <f t="shared" si="11"/>
        <v>89599.878504945009</v>
      </c>
    </row>
    <row r="7" spans="1:26" ht="79.5" x14ac:dyDescent="0.25">
      <c r="A7" s="27" t="s">
        <v>31</v>
      </c>
      <c r="B7" s="9">
        <v>49016.4</v>
      </c>
      <c r="C7" s="10">
        <v>35546.54533173197</v>
      </c>
      <c r="D7" s="22">
        <f t="shared" si="0"/>
        <v>-0.27480301834218812</v>
      </c>
      <c r="E7" s="10">
        <v>35935.551414680202</v>
      </c>
      <c r="F7" s="23">
        <f t="shared" si="1"/>
        <v>1.0943569320672308E-2</v>
      </c>
      <c r="G7" s="10">
        <v>39825.25592655388</v>
      </c>
      <c r="H7" s="23">
        <f t="shared" si="2"/>
        <v>0.10824112497922256</v>
      </c>
      <c r="I7" s="10">
        <v>40912.394228067009</v>
      </c>
      <c r="J7" s="23">
        <f t="shared" si="3"/>
        <v>2.7297710365453476E-2</v>
      </c>
      <c r="K7" s="10">
        <v>43524.718211325875</v>
      </c>
      <c r="L7" s="23">
        <f t="shared" si="4"/>
        <v>6.3851652599366648E-2</v>
      </c>
      <c r="M7" s="10">
        <v>42618.880709668454</v>
      </c>
      <c r="N7" s="23">
        <f t="shared" si="5"/>
        <v>-2.0812024497420145E-2</v>
      </c>
      <c r="O7" s="10">
        <v>41094.966399397461</v>
      </c>
      <c r="P7" s="23">
        <f t="shared" si="6"/>
        <v>-3.5756788655533112E-2</v>
      </c>
      <c r="Q7" s="10">
        <v>38767.253100115093</v>
      </c>
      <c r="R7" s="23">
        <f t="shared" si="7"/>
        <v>-5.6642297177215806E-2</v>
      </c>
      <c r="S7" s="10">
        <v>39068.091569815595</v>
      </c>
      <c r="T7" s="23">
        <f t="shared" si="8"/>
        <v>7.7601182865238982E-3</v>
      </c>
      <c r="U7" s="10">
        <v>40236.963818687786</v>
      </c>
      <c r="V7" s="23">
        <f t="shared" si="9"/>
        <v>2.991884686210966E-2</v>
      </c>
      <c r="W7" s="10">
        <v>40714.985266879936</v>
      </c>
      <c r="X7" s="23">
        <f t="shared" si="10"/>
        <v>1.1880157020449422E-2</v>
      </c>
      <c r="Y7" s="32">
        <f>('2017'!B7-'2016'!B7)/('2016'!B7/100)</f>
        <v>9.2674182787233494</v>
      </c>
      <c r="Z7">
        <f t="shared" si="11"/>
        <v>40605.167164743609</v>
      </c>
    </row>
    <row r="8" spans="1:26" ht="23.25" x14ac:dyDescent="0.25">
      <c r="A8" s="8" t="s">
        <v>32</v>
      </c>
      <c r="B8" s="14">
        <v>37503.699999999997</v>
      </c>
      <c r="C8" s="15">
        <v>29263.676131280743</v>
      </c>
      <c r="D8" s="11">
        <f t="shared" si="0"/>
        <v>-0.21971229155308025</v>
      </c>
      <c r="E8" s="15">
        <v>29284.626948692592</v>
      </c>
      <c r="F8" s="12">
        <f t="shared" si="1"/>
        <v>7.1593252050283773E-4</v>
      </c>
      <c r="G8" s="15">
        <v>31040.213269028216</v>
      </c>
      <c r="H8" s="12">
        <f t="shared" si="2"/>
        <v>5.9949075786809747E-2</v>
      </c>
      <c r="I8" s="15">
        <v>32335.087808664444</v>
      </c>
      <c r="J8" s="12">
        <f t="shared" si="3"/>
        <v>4.1716032309876194E-2</v>
      </c>
      <c r="K8" s="15">
        <v>32726.729288669299</v>
      </c>
      <c r="L8" s="12">
        <f t="shared" si="4"/>
        <v>1.2111965871943964E-2</v>
      </c>
      <c r="M8" s="15">
        <v>34305.377774506858</v>
      </c>
      <c r="N8" s="12">
        <f t="shared" si="5"/>
        <v>4.8237282495080303E-2</v>
      </c>
      <c r="O8" s="15">
        <v>32037.32937904563</v>
      </c>
      <c r="P8" s="12">
        <f t="shared" si="6"/>
        <v>-6.6113494227329817E-2</v>
      </c>
      <c r="Q8" s="15">
        <v>30997.187587687593</v>
      </c>
      <c r="R8" s="12">
        <f t="shared" si="7"/>
        <v>-3.2466557341647606E-2</v>
      </c>
      <c r="S8" s="15">
        <v>31713.459848451854</v>
      </c>
      <c r="T8" s="12">
        <f t="shared" si="8"/>
        <v>2.3107653193955358E-2</v>
      </c>
      <c r="U8" s="15">
        <v>32599.619129780571</v>
      </c>
      <c r="V8" s="12">
        <f t="shared" si="9"/>
        <v>2.7942686971506037E-2</v>
      </c>
      <c r="W8" s="15">
        <v>32511.899128587076</v>
      </c>
      <c r="X8" s="12">
        <f t="shared" si="10"/>
        <v>-2.6908290199427753E-3</v>
      </c>
      <c r="Y8" s="32">
        <f>('2017'!B8-'2016'!B8)/('2016'!B8/100)</f>
        <v>1.9802676096061911</v>
      </c>
      <c r="Z8">
        <f t="shared" si="11"/>
        <v>32193.242191199573</v>
      </c>
    </row>
    <row r="9" spans="1:26" x14ac:dyDescent="0.25">
      <c r="A9" s="8"/>
      <c r="B9" s="17"/>
      <c r="C9" s="17"/>
      <c r="D9" s="11"/>
      <c r="E9" s="17"/>
      <c r="F9" s="12"/>
      <c r="G9" s="17"/>
      <c r="H9" s="12"/>
      <c r="I9" s="17"/>
      <c r="J9" s="12"/>
      <c r="K9" s="18"/>
      <c r="L9" s="12"/>
      <c r="M9" s="14"/>
      <c r="N9" s="12"/>
      <c r="O9" s="18"/>
      <c r="P9" s="12"/>
      <c r="Q9" s="14"/>
      <c r="R9" s="12"/>
      <c r="S9" s="19"/>
      <c r="T9" s="12"/>
      <c r="U9" s="14"/>
      <c r="V9" s="12"/>
      <c r="W9" s="14"/>
      <c r="X9" s="12"/>
      <c r="Y9" s="20"/>
    </row>
    <row r="10" spans="1:26" x14ac:dyDescent="0.25">
      <c r="A10" s="8"/>
      <c r="B10" s="21"/>
      <c r="C10" s="21"/>
      <c r="D10" s="22"/>
      <c r="E10" s="21"/>
      <c r="F10" s="23"/>
      <c r="G10" s="21"/>
      <c r="H10" s="23"/>
      <c r="I10" s="21"/>
      <c r="J10" s="23"/>
      <c r="K10" s="24"/>
      <c r="L10" s="23"/>
      <c r="M10" s="9"/>
      <c r="N10" s="23"/>
      <c r="O10" s="24"/>
      <c r="P10" s="23"/>
      <c r="Q10" s="9"/>
      <c r="R10" s="23"/>
      <c r="S10" s="25"/>
      <c r="T10" s="23"/>
      <c r="U10" s="9"/>
      <c r="V10" s="23"/>
      <c r="W10" s="9"/>
      <c r="X10" s="23"/>
      <c r="Y10" s="26"/>
    </row>
    <row r="11" spans="1:26" x14ac:dyDescent="0.25">
      <c r="A11" s="8"/>
      <c r="B11" s="17"/>
      <c r="C11" s="17"/>
      <c r="D11" s="11"/>
      <c r="E11" s="17"/>
      <c r="F11" s="12"/>
      <c r="G11" s="17"/>
      <c r="H11" s="12"/>
      <c r="I11" s="17"/>
      <c r="J11" s="12"/>
      <c r="K11" s="18"/>
      <c r="L11" s="12"/>
      <c r="M11" s="14"/>
      <c r="N11" s="12"/>
      <c r="O11" s="18"/>
      <c r="P11" s="12"/>
      <c r="Q11" s="14"/>
      <c r="R11" s="12"/>
      <c r="S11" s="19"/>
      <c r="T11" s="12"/>
      <c r="U11" s="14"/>
      <c r="V11" s="12"/>
      <c r="W11" s="14"/>
      <c r="X11" s="12"/>
      <c r="Y11" s="20"/>
    </row>
    <row r="12" spans="1:26" x14ac:dyDescent="0.25">
      <c r="A12" s="27"/>
      <c r="B12" s="21"/>
      <c r="C12" s="21"/>
      <c r="D12" s="22"/>
      <c r="E12" s="21"/>
      <c r="F12" s="23"/>
      <c r="G12" s="21"/>
      <c r="H12" s="23"/>
      <c r="I12" s="21"/>
      <c r="J12" s="23"/>
      <c r="K12" s="24"/>
      <c r="L12" s="23"/>
      <c r="M12" s="9"/>
      <c r="N12" s="23"/>
      <c r="O12" s="24"/>
      <c r="P12" s="23"/>
      <c r="Q12" s="9"/>
      <c r="R12" s="23"/>
      <c r="S12" s="25"/>
      <c r="T12" s="23"/>
      <c r="U12" s="9"/>
      <c r="V12" s="23"/>
      <c r="W12" s="9"/>
      <c r="X12" s="23"/>
      <c r="Y12" s="26"/>
    </row>
    <row r="13" spans="1:26" x14ac:dyDescent="0.25">
      <c r="A13" s="28"/>
      <c r="B13" s="17"/>
      <c r="C13" s="17"/>
      <c r="D13" s="11"/>
      <c r="E13" s="17"/>
      <c r="F13" s="12"/>
      <c r="G13" s="17"/>
      <c r="H13" s="12"/>
      <c r="I13" s="17"/>
      <c r="J13" s="12"/>
      <c r="K13" s="18"/>
      <c r="L13" s="12"/>
      <c r="M13" s="14"/>
      <c r="N13" s="12"/>
      <c r="O13" s="18"/>
      <c r="P13" s="12"/>
      <c r="Q13" s="14"/>
      <c r="R13" s="12"/>
      <c r="S13" s="19"/>
      <c r="T13" s="12"/>
      <c r="U13" s="14"/>
      <c r="V13" s="12"/>
      <c r="W13" s="14"/>
      <c r="X13" s="12"/>
      <c r="Y13" s="20"/>
    </row>
    <row r="14" spans="1:26" x14ac:dyDescent="0.25">
      <c r="A14" s="27"/>
      <c r="B14" s="21"/>
      <c r="C14" s="21"/>
      <c r="D14" s="22"/>
      <c r="E14" s="21"/>
      <c r="F14" s="23"/>
      <c r="G14" s="21"/>
      <c r="H14" s="23"/>
      <c r="I14" s="21"/>
      <c r="J14" s="23"/>
      <c r="K14" s="24"/>
      <c r="L14" s="23"/>
      <c r="M14" s="9"/>
      <c r="N14" s="23"/>
      <c r="O14" s="24"/>
      <c r="P14" s="23"/>
      <c r="Q14" s="9"/>
      <c r="R14" s="23"/>
      <c r="S14" s="25"/>
      <c r="T14" s="23"/>
      <c r="U14" s="9"/>
      <c r="V14" s="23"/>
      <c r="W14" s="9"/>
      <c r="X14" s="23"/>
      <c r="Y14" s="26"/>
    </row>
    <row r="15" spans="1:26" x14ac:dyDescent="0.25">
      <c r="A15" s="8"/>
      <c r="B15" s="17"/>
      <c r="C15" s="17"/>
      <c r="D15" s="11"/>
      <c r="E15" s="17"/>
      <c r="F15" s="12"/>
      <c r="G15" s="17"/>
      <c r="H15" s="12"/>
      <c r="I15" s="17"/>
      <c r="J15" s="12"/>
      <c r="K15" s="18"/>
      <c r="L15" s="12"/>
      <c r="M15" s="14"/>
      <c r="N15" s="12"/>
      <c r="O15" s="18"/>
      <c r="P15" s="12"/>
      <c r="Q15" s="14"/>
      <c r="R15" s="12"/>
      <c r="S15" s="19"/>
      <c r="T15" s="12"/>
      <c r="U15" s="14"/>
      <c r="V15" s="12"/>
      <c r="W15" s="14"/>
      <c r="X15" s="12"/>
      <c r="Y15" s="20"/>
    </row>
  </sheetData>
  <conditionalFormatting sqref="F1 D1 H1 J1 L1 N1 P1 R1 X1 V1 T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:Z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:Y1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9:X15 V9:V15 T9:T15 R9:R15 P9:P15 N9:N15 L9:L15 J9:J15 H9:H15 F9:F15 D9:D1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8 F2:F8 H2:H8 J2:J8 L2:L8 N2:N8 P2:P8 R2:R8 X2:X8 V2:V8 T2:T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"/>
  <sheetViews>
    <sheetView workbookViewId="0">
      <selection activeCell="Y2" sqref="Y2"/>
    </sheetView>
  </sheetViews>
  <sheetFormatPr defaultRowHeight="15" x14ac:dyDescent="0.25"/>
  <cols>
    <col min="25" max="25" width="10.140625" bestFit="1" customWidth="1"/>
  </cols>
  <sheetData>
    <row r="1" spans="1:26" ht="31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4" t="s">
        <v>16</v>
      </c>
      <c r="R1" s="2" t="s">
        <v>17</v>
      </c>
      <c r="S1" s="5" t="s">
        <v>18</v>
      </c>
      <c r="T1" s="2" t="s">
        <v>19</v>
      </c>
      <c r="U1" s="5" t="s">
        <v>20</v>
      </c>
      <c r="V1" s="2" t="s">
        <v>21</v>
      </c>
      <c r="W1" s="5" t="s">
        <v>22</v>
      </c>
      <c r="X1" s="2" t="s">
        <v>23</v>
      </c>
      <c r="Y1" s="6" t="s">
        <v>24</v>
      </c>
      <c r="Z1" s="7" t="s">
        <v>25</v>
      </c>
    </row>
    <row r="2" spans="1:26" ht="23.25" x14ac:dyDescent="0.25">
      <c r="A2" s="8" t="s">
        <v>26</v>
      </c>
      <c r="B2" s="15">
        <v>31571.049484264517</v>
      </c>
      <c r="C2" s="15">
        <v>25548.408337392222</v>
      </c>
      <c r="D2" s="11">
        <f t="shared" ref="D2:D8" si="0">C2/B2-1</f>
        <v>-0.19076467983346801</v>
      </c>
      <c r="E2" s="15">
        <v>25509.702776474987</v>
      </c>
      <c r="F2" s="12">
        <f t="shared" ref="F2:F8" si="1">E2/C2-1</f>
        <v>-1.5149891298936735E-3</v>
      </c>
      <c r="G2" s="15">
        <v>26621.887476242136</v>
      </c>
      <c r="H2" s="12">
        <f t="shared" ref="H2:H8" si="2">G2/E2-1</f>
        <v>4.3598496992007352E-2</v>
      </c>
      <c r="I2" s="15">
        <v>26501.668704118092</v>
      </c>
      <c r="J2" s="12">
        <f t="shared" ref="J2:J8" si="3">I2/G2-1</f>
        <v>-4.5157869527969741E-3</v>
      </c>
      <c r="K2" s="15">
        <v>29707.107606606955</v>
      </c>
      <c r="L2" s="12">
        <f t="shared" ref="L2:L8" si="4">K2/I2-1</f>
        <v>0.12095234221952111</v>
      </c>
      <c r="M2" s="15">
        <v>29506.675412110577</v>
      </c>
      <c r="N2" s="12">
        <f t="shared" ref="N2:N8" si="5">M2/K2-1</f>
        <v>-6.7469441034306854E-3</v>
      </c>
      <c r="O2" s="15">
        <v>27399.59753191737</v>
      </c>
      <c r="P2" s="12">
        <f t="shared" ref="P2:P8" si="6">O2/M2-1</f>
        <v>-7.1410209749634745E-2</v>
      </c>
      <c r="Q2" s="15">
        <v>26981.222122512292</v>
      </c>
      <c r="R2" s="12">
        <f t="shared" ref="R2:R8" si="7">Q2/O2-1</f>
        <v>-1.5269399812085527E-2</v>
      </c>
      <c r="S2" s="15">
        <v>27084.681346405185</v>
      </c>
      <c r="T2" s="12">
        <f t="shared" ref="T2:T8" si="8">S2/Q2-1</f>
        <v>3.8344899064661764E-3</v>
      </c>
      <c r="U2" s="15">
        <v>27017.567724463817</v>
      </c>
      <c r="V2" s="12">
        <f t="shared" ref="V2:V8" si="9">U2/S2-1</f>
        <v>-2.4779180926296496E-3</v>
      </c>
      <c r="W2" s="15">
        <v>27886.614516762831</v>
      </c>
      <c r="X2" s="12">
        <f t="shared" ref="X2:X8" si="10">W2/U2-1</f>
        <v>3.2165989224563374E-2</v>
      </c>
      <c r="Y2" s="32">
        <f>('2018'!B2-'2017'!B2)/('2017'!B2/100)</f>
        <v>-19.076467983346795</v>
      </c>
      <c r="Z2">
        <f>(B2+C2+E2+G2+I2+K2+M2+O2+Q2+S2+U2+W2)/12</f>
        <v>27611.348586605916</v>
      </c>
    </row>
    <row r="3" spans="1:26" ht="34.5" x14ac:dyDescent="0.25">
      <c r="A3" s="8" t="s">
        <v>27</v>
      </c>
      <c r="B3" s="10">
        <v>41646.002567759584</v>
      </c>
      <c r="C3" s="10">
        <v>33809.365002895247</v>
      </c>
      <c r="D3" s="11">
        <f t="shared" si="0"/>
        <v>-0.18817262358167119</v>
      </c>
      <c r="E3" s="10">
        <v>34437.64804521999</v>
      </c>
      <c r="F3" s="12">
        <f t="shared" si="1"/>
        <v>1.8583106848381714E-2</v>
      </c>
      <c r="G3" s="10">
        <v>35336.677314905493</v>
      </c>
      <c r="H3" s="12">
        <f t="shared" si="2"/>
        <v>2.6106000865825374E-2</v>
      </c>
      <c r="I3" s="10">
        <v>35910.500840290326</v>
      </c>
      <c r="J3" s="12">
        <f t="shared" si="3"/>
        <v>1.6238751602793977E-2</v>
      </c>
      <c r="K3" s="10">
        <v>38729.710822573397</v>
      </c>
      <c r="L3" s="12">
        <f t="shared" si="4"/>
        <v>7.8506562601878827E-2</v>
      </c>
      <c r="M3" s="10">
        <v>40338.331713316074</v>
      </c>
      <c r="N3" s="12">
        <f t="shared" si="5"/>
        <v>4.1534544322110012E-2</v>
      </c>
      <c r="O3" s="10">
        <v>37804.898131105751</v>
      </c>
      <c r="P3" s="12">
        <f t="shared" si="6"/>
        <v>-6.2804619690655539E-2</v>
      </c>
      <c r="Q3" s="10">
        <v>36471.267928755304</v>
      </c>
      <c r="R3" s="12">
        <f t="shared" si="7"/>
        <v>-3.5276651129318659E-2</v>
      </c>
      <c r="S3" s="10">
        <v>36787.314156088527</v>
      </c>
      <c r="T3" s="12">
        <f t="shared" si="8"/>
        <v>8.6656221535978961E-3</v>
      </c>
      <c r="U3" s="10">
        <v>36221.821199408936</v>
      </c>
      <c r="V3" s="12">
        <f t="shared" si="9"/>
        <v>-1.5371955513800328E-2</v>
      </c>
      <c r="W3" s="10">
        <v>37604.52887178697</v>
      </c>
      <c r="X3" s="12">
        <f t="shared" si="10"/>
        <v>3.8173333824545352E-2</v>
      </c>
      <c r="Y3" s="32">
        <f>('2018'!B3-'2017'!B3)/('2017'!B3/100)</f>
        <v>-18.81726235816712</v>
      </c>
      <c r="Z3">
        <f t="shared" ref="Z3:Z8" si="11">(B3+C3+E3+G3+I3+K3+M3+O3+Q3+S3+U3+W3)/12</f>
        <v>37091.505549508802</v>
      </c>
    </row>
    <row r="4" spans="1:26" ht="23.25" x14ac:dyDescent="0.25">
      <c r="A4" s="8" t="s">
        <v>28</v>
      </c>
      <c r="B4" s="15">
        <v>83715.845798177528</v>
      </c>
      <c r="C4" s="15">
        <v>62084.131480534474</v>
      </c>
      <c r="D4" s="11">
        <f t="shared" si="0"/>
        <v>-0.2583945023955545</v>
      </c>
      <c r="E4" s="15">
        <v>62882.021467122213</v>
      </c>
      <c r="F4" s="12">
        <f t="shared" si="1"/>
        <v>1.2851754024100437E-2</v>
      </c>
      <c r="G4" s="15">
        <v>69655.90757840882</v>
      </c>
      <c r="H4" s="12">
        <f t="shared" si="2"/>
        <v>0.1077237333222234</v>
      </c>
      <c r="I4" s="15">
        <v>70333.89931706326</v>
      </c>
      <c r="J4" s="12">
        <f t="shared" si="3"/>
        <v>9.7334420327701565E-3</v>
      </c>
      <c r="K4" s="15">
        <v>77614.145282392754</v>
      </c>
      <c r="L4" s="12">
        <f t="shared" si="4"/>
        <v>0.10350977318220833</v>
      </c>
      <c r="M4" s="15">
        <v>72097.283468469352</v>
      </c>
      <c r="N4" s="12">
        <f t="shared" si="5"/>
        <v>-7.1080623175720725E-2</v>
      </c>
      <c r="O4" s="15">
        <v>65580.718090773575</v>
      </c>
      <c r="P4" s="12">
        <f t="shared" si="6"/>
        <v>-9.0385726953855272E-2</v>
      </c>
      <c r="Q4" s="15">
        <v>63800.700872812798</v>
      </c>
      <c r="R4" s="12">
        <f t="shared" si="7"/>
        <v>-2.7142386814016928E-2</v>
      </c>
      <c r="S4" s="15">
        <v>66178.630936460264</v>
      </c>
      <c r="T4" s="12">
        <f t="shared" si="8"/>
        <v>3.7271221649866959E-2</v>
      </c>
      <c r="U4" s="15">
        <v>62978.899505630427</v>
      </c>
      <c r="V4" s="12">
        <f t="shared" si="9"/>
        <v>-4.8349918781214751E-2</v>
      </c>
      <c r="W4" s="15">
        <v>61936.511754755265</v>
      </c>
      <c r="X4" s="12">
        <f t="shared" si="10"/>
        <v>-1.6551380844340935E-2</v>
      </c>
      <c r="Y4" s="32">
        <f>('2018'!B4-'2017'!B4)/('2017'!B4/100)</f>
        <v>-25.83945023955545</v>
      </c>
      <c r="Z4">
        <f t="shared" si="11"/>
        <v>68238.224629383389</v>
      </c>
    </row>
    <row r="5" spans="1:26" ht="68.25" x14ac:dyDescent="0.25">
      <c r="A5" s="27" t="s">
        <v>29</v>
      </c>
      <c r="B5" s="10">
        <v>93659.954544024746</v>
      </c>
      <c r="C5" s="10">
        <v>64151.7880750697</v>
      </c>
      <c r="D5" s="22">
        <f t="shared" si="0"/>
        <v>-0.31505638255552182</v>
      </c>
      <c r="E5" s="10">
        <v>64541.955630363816</v>
      </c>
      <c r="F5" s="23">
        <f t="shared" si="1"/>
        <v>6.0819435747845318E-3</v>
      </c>
      <c r="G5" s="10">
        <v>72917.045608031287</v>
      </c>
      <c r="H5" s="23">
        <f t="shared" si="2"/>
        <v>0.12976194935325758</v>
      </c>
      <c r="I5" s="10">
        <v>67550.76333730582</v>
      </c>
      <c r="J5" s="23">
        <f t="shared" si="3"/>
        <v>-7.3594345821032636E-2</v>
      </c>
      <c r="K5" s="10">
        <v>78191.196058712652</v>
      </c>
      <c r="L5" s="23">
        <f t="shared" si="4"/>
        <v>0.15751757930958132</v>
      </c>
      <c r="M5" s="10">
        <v>76795.016608874968</v>
      </c>
      <c r="N5" s="23">
        <f t="shared" si="5"/>
        <v>-1.785596742617046E-2</v>
      </c>
      <c r="O5" s="10">
        <v>67599.459238176103</v>
      </c>
      <c r="P5" s="23">
        <f t="shared" si="6"/>
        <v>-0.11974158971190541</v>
      </c>
      <c r="Q5" s="10">
        <v>65065.054861005505</v>
      </c>
      <c r="R5" s="23">
        <f t="shared" si="7"/>
        <v>-3.749148892213805E-2</v>
      </c>
      <c r="S5" s="10">
        <v>71579.690855103516</v>
      </c>
      <c r="T5" s="23">
        <f t="shared" si="8"/>
        <v>0.10012495967328139</v>
      </c>
      <c r="U5" s="10">
        <v>64575.291592826077</v>
      </c>
      <c r="V5" s="23">
        <f t="shared" si="9"/>
        <v>-9.7854561518800343E-2</v>
      </c>
      <c r="W5" s="10">
        <v>62555.110906380236</v>
      </c>
      <c r="X5" s="23">
        <f t="shared" si="10"/>
        <v>-3.1284112492807825E-2</v>
      </c>
      <c r="Y5" s="32">
        <f>('2018'!B5-'2017'!B5)/('2017'!B5/100)</f>
        <v>-31.505638255552185</v>
      </c>
      <c r="Z5">
        <f t="shared" si="11"/>
        <v>70765.193942989528</v>
      </c>
    </row>
    <row r="6" spans="1:26" ht="45.75" x14ac:dyDescent="0.25">
      <c r="A6" s="28" t="s">
        <v>30</v>
      </c>
      <c r="B6" s="15">
        <v>102750.08338462371</v>
      </c>
      <c r="C6" s="15">
        <v>88232.154783523234</v>
      </c>
      <c r="D6" s="11">
        <f t="shared" si="0"/>
        <v>-0.14129359434926791</v>
      </c>
      <c r="E6" s="15">
        <v>91312.478761050632</v>
      </c>
      <c r="F6" s="12">
        <f t="shared" si="1"/>
        <v>3.4911580535292863E-2</v>
      </c>
      <c r="G6" s="15">
        <v>96772.060776625352</v>
      </c>
      <c r="H6" s="12">
        <f t="shared" si="2"/>
        <v>5.9790097581969404E-2</v>
      </c>
      <c r="I6" s="15">
        <v>112884.17270993874</v>
      </c>
      <c r="J6" s="12">
        <f t="shared" si="3"/>
        <v>0.16649549264538499</v>
      </c>
      <c r="K6" s="15">
        <v>117681.64843459288</v>
      </c>
      <c r="L6" s="12">
        <f t="shared" si="4"/>
        <v>4.2499099824928388E-2</v>
      </c>
      <c r="M6" s="15">
        <v>98366.211164538647</v>
      </c>
      <c r="N6" s="12">
        <f t="shared" si="5"/>
        <v>-0.16413295978590658</v>
      </c>
      <c r="O6" s="15">
        <v>91307.57734482814</v>
      </c>
      <c r="P6" s="12">
        <f t="shared" si="6"/>
        <v>-7.1758724221912207E-2</v>
      </c>
      <c r="Q6" s="15">
        <v>90869.353016728011</v>
      </c>
      <c r="R6" s="12">
        <f t="shared" si="7"/>
        <v>-4.799430023700535E-3</v>
      </c>
      <c r="S6" s="15">
        <v>86012.605662773029</v>
      </c>
      <c r="T6" s="12">
        <f t="shared" si="8"/>
        <v>-5.344758373112779E-2</v>
      </c>
      <c r="U6" s="15">
        <v>86532.433099253656</v>
      </c>
      <c r="V6" s="12">
        <f t="shared" si="9"/>
        <v>6.0436192169168734E-3</v>
      </c>
      <c r="W6" s="15">
        <v>86560.334343572162</v>
      </c>
      <c r="X6" s="12">
        <f t="shared" si="10"/>
        <v>3.2243684037513987E-4</v>
      </c>
      <c r="Y6" s="32">
        <f>('2018'!B6-'2017'!B6)/('2017'!B6/100)</f>
        <v>-14.129359434926789</v>
      </c>
      <c r="Z6">
        <f t="shared" si="11"/>
        <v>95773.426123504018</v>
      </c>
    </row>
    <row r="7" spans="1:26" ht="79.5" x14ac:dyDescent="0.25">
      <c r="A7" s="27" t="s">
        <v>31</v>
      </c>
      <c r="B7" s="10">
        <v>53558.954813172153</v>
      </c>
      <c r="C7" s="10">
        <v>40175.558068364175</v>
      </c>
      <c r="D7" s="22">
        <f t="shared" si="0"/>
        <v>-0.2498815892037628</v>
      </c>
      <c r="E7" s="10">
        <v>39990.359037917413</v>
      </c>
      <c r="F7" s="23">
        <f t="shared" si="1"/>
        <v>-4.6097438181598172E-3</v>
      </c>
      <c r="G7" s="10">
        <v>44842.909476922789</v>
      </c>
      <c r="H7" s="23">
        <f t="shared" si="2"/>
        <v>0.1213430075585058</v>
      </c>
      <c r="I7" s="10">
        <v>44395.695198501737</v>
      </c>
      <c r="J7" s="23">
        <f t="shared" si="3"/>
        <v>-9.9729095109495347E-3</v>
      </c>
      <c r="K7" s="10">
        <v>48590.031251627457</v>
      </c>
      <c r="L7" s="23">
        <f t="shared" si="4"/>
        <v>9.4476188161307872E-2</v>
      </c>
      <c r="M7" s="10">
        <v>45960.738941997661</v>
      </c>
      <c r="N7" s="23">
        <f t="shared" si="5"/>
        <v>-5.411176411914187E-2</v>
      </c>
      <c r="O7" s="10">
        <v>44030.991668903545</v>
      </c>
      <c r="P7" s="23">
        <f t="shared" si="6"/>
        <v>-4.1986863516912831E-2</v>
      </c>
      <c r="Q7" s="10">
        <v>42634.815742553692</v>
      </c>
      <c r="R7" s="23">
        <f t="shared" si="7"/>
        <v>-3.1708936670074794E-2</v>
      </c>
      <c r="S7" s="10">
        <v>43486.281487396023</v>
      </c>
      <c r="T7" s="23">
        <f t="shared" si="8"/>
        <v>1.9971136968993219E-2</v>
      </c>
      <c r="U7" s="10">
        <v>43909.614128868758</v>
      </c>
      <c r="V7" s="23">
        <f t="shared" si="9"/>
        <v>9.7348549242002314E-3</v>
      </c>
      <c r="W7" s="10">
        <v>43729.080000496804</v>
      </c>
      <c r="X7" s="23">
        <f t="shared" si="10"/>
        <v>-4.1114943037784402E-3</v>
      </c>
      <c r="Y7" s="32">
        <f>('2018'!B7-'2017'!B7)/('2017'!B7/100)</f>
        <v>-24.988158920376279</v>
      </c>
      <c r="Z7">
        <f t="shared" si="11"/>
        <v>44608.752484726843</v>
      </c>
    </row>
    <row r="8" spans="1:26" ht="23.25" x14ac:dyDescent="0.25">
      <c r="A8" s="8" t="s">
        <v>32</v>
      </c>
      <c r="B8" s="15">
        <v>38246.373623503874</v>
      </c>
      <c r="C8" s="15">
        <v>32959.524703677496</v>
      </c>
      <c r="D8" s="11">
        <f t="shared" si="0"/>
        <v>-0.13823137774759919</v>
      </c>
      <c r="E8" s="15">
        <v>32679.904882330658</v>
      </c>
      <c r="F8" s="12">
        <f t="shared" si="1"/>
        <v>-8.4837334233657247E-3</v>
      </c>
      <c r="G8" s="15">
        <v>34149.269247462078</v>
      </c>
      <c r="H8" s="12">
        <f t="shared" si="2"/>
        <v>4.496232074181683E-2</v>
      </c>
      <c r="I8" s="15">
        <v>34554.28486820167</v>
      </c>
      <c r="J8" s="12">
        <f t="shared" si="3"/>
        <v>1.1860154833904346E-2</v>
      </c>
      <c r="K8" s="15">
        <v>35424.260872586201</v>
      </c>
      <c r="L8" s="12">
        <f t="shared" si="4"/>
        <v>2.5177080286940656E-2</v>
      </c>
      <c r="M8" s="15">
        <v>36401.531700588908</v>
      </c>
      <c r="N8" s="12">
        <f t="shared" si="5"/>
        <v>2.7587613797158683E-2</v>
      </c>
      <c r="O8" s="15">
        <v>34270.879917311329</v>
      </c>
      <c r="P8" s="12">
        <f t="shared" si="6"/>
        <v>-5.8531926645359E-2</v>
      </c>
      <c r="Q8" s="15">
        <v>33775.031731232753</v>
      </c>
      <c r="R8" s="12">
        <f t="shared" si="7"/>
        <v>-1.4468498832681198E-2</v>
      </c>
      <c r="S8" s="15">
        <v>33873.050665698538</v>
      </c>
      <c r="T8" s="12">
        <f t="shared" si="8"/>
        <v>2.9021122835879432E-3</v>
      </c>
      <c r="U8" s="15">
        <v>34983.684816779132</v>
      </c>
      <c r="V8" s="12">
        <f t="shared" si="9"/>
        <v>3.2788134793104939E-2</v>
      </c>
      <c r="W8" s="15">
        <v>34943.773109523361</v>
      </c>
      <c r="X8" s="12">
        <f t="shared" si="10"/>
        <v>-1.1408663056736712E-3</v>
      </c>
      <c r="Y8" s="32">
        <f>('2018'!B8-'2017'!B8)/('2017'!B8/100)</f>
        <v>-13.823137774759918</v>
      </c>
      <c r="Z8">
        <f t="shared" si="11"/>
        <v>34688.464178241331</v>
      </c>
    </row>
    <row r="9" spans="1:26" x14ac:dyDescent="0.25">
      <c r="A9" s="8"/>
      <c r="B9" s="17"/>
      <c r="C9" s="17"/>
      <c r="D9" s="11"/>
      <c r="E9" s="17"/>
      <c r="F9" s="12"/>
      <c r="G9" s="17"/>
      <c r="H9" s="12"/>
      <c r="I9" s="17"/>
      <c r="J9" s="12"/>
      <c r="K9" s="18"/>
      <c r="L9" s="12"/>
      <c r="M9" s="14"/>
      <c r="N9" s="12"/>
      <c r="O9" s="18"/>
      <c r="P9" s="12"/>
      <c r="Q9" s="14"/>
      <c r="R9" s="12"/>
      <c r="S9" s="19"/>
      <c r="T9" s="12"/>
      <c r="U9" s="14"/>
      <c r="V9" s="12"/>
      <c r="W9" s="14"/>
      <c r="X9" s="12"/>
      <c r="Y9" s="20"/>
    </row>
    <row r="10" spans="1:26" x14ac:dyDescent="0.25">
      <c r="A10" s="8"/>
      <c r="B10" s="21"/>
      <c r="C10" s="21"/>
      <c r="D10" s="22"/>
      <c r="E10" s="21"/>
      <c r="F10" s="23"/>
      <c r="G10" s="21"/>
      <c r="H10" s="23"/>
      <c r="I10" s="21"/>
      <c r="J10" s="23"/>
      <c r="K10" s="24"/>
      <c r="L10" s="23"/>
      <c r="M10" s="9"/>
      <c r="N10" s="23"/>
      <c r="O10" s="24"/>
      <c r="P10" s="23"/>
      <c r="Q10" s="9"/>
      <c r="R10" s="23"/>
      <c r="S10" s="25"/>
      <c r="T10" s="23"/>
      <c r="U10" s="9"/>
      <c r="V10" s="23"/>
      <c r="W10" s="9"/>
      <c r="X10" s="23"/>
      <c r="Y10" s="26"/>
    </row>
    <row r="11" spans="1:26" x14ac:dyDescent="0.25">
      <c r="A11" s="8"/>
      <c r="B11" s="17"/>
      <c r="C11" s="17"/>
      <c r="D11" s="11"/>
      <c r="E11" s="17"/>
      <c r="F11" s="12"/>
      <c r="G11" s="17"/>
      <c r="H11" s="12"/>
      <c r="I11" s="17"/>
      <c r="J11" s="12"/>
      <c r="K11" s="18"/>
      <c r="L11" s="12"/>
      <c r="M11" s="14"/>
      <c r="N11" s="12"/>
      <c r="O11" s="18"/>
      <c r="P11" s="12"/>
      <c r="Q11" s="14"/>
      <c r="R11" s="12"/>
      <c r="S11" s="19"/>
      <c r="T11" s="12"/>
      <c r="U11" s="14"/>
      <c r="V11" s="12"/>
      <c r="W11" s="14"/>
      <c r="X11" s="12"/>
      <c r="Y11" s="20"/>
    </row>
    <row r="12" spans="1:26" x14ac:dyDescent="0.25">
      <c r="A12" s="27"/>
      <c r="B12" s="21"/>
      <c r="C12" s="21"/>
      <c r="D12" s="22"/>
      <c r="E12" s="21"/>
      <c r="F12" s="23"/>
      <c r="G12" s="21"/>
      <c r="H12" s="23"/>
      <c r="I12" s="21"/>
      <c r="J12" s="23"/>
      <c r="K12" s="24"/>
      <c r="L12" s="23"/>
      <c r="M12" s="9"/>
      <c r="N12" s="23"/>
      <c r="O12" s="24"/>
      <c r="P12" s="23"/>
      <c r="Q12" s="9"/>
      <c r="R12" s="23"/>
      <c r="S12" s="25"/>
      <c r="T12" s="23"/>
      <c r="U12" s="9"/>
      <c r="V12" s="23"/>
      <c r="W12" s="9"/>
      <c r="X12" s="23"/>
      <c r="Y12" s="26"/>
    </row>
    <row r="13" spans="1:26" x14ac:dyDescent="0.25">
      <c r="A13" s="28"/>
      <c r="B13" s="17"/>
      <c r="C13" s="17"/>
      <c r="D13" s="11"/>
      <c r="E13" s="17"/>
      <c r="F13" s="12"/>
      <c r="G13" s="17"/>
      <c r="H13" s="12"/>
      <c r="I13" s="17"/>
      <c r="J13" s="12"/>
      <c r="K13" s="18"/>
      <c r="L13" s="12"/>
      <c r="M13" s="14"/>
      <c r="N13" s="12"/>
      <c r="O13" s="18"/>
      <c r="P13" s="12"/>
      <c r="Q13" s="14"/>
      <c r="R13" s="12"/>
      <c r="S13" s="19"/>
      <c r="T13" s="12"/>
      <c r="U13" s="14"/>
      <c r="V13" s="12"/>
      <c r="W13" s="14"/>
      <c r="X13" s="12"/>
      <c r="Y13" s="20"/>
    </row>
    <row r="14" spans="1:26" x14ac:dyDescent="0.25">
      <c r="A14" s="27"/>
      <c r="B14" s="21"/>
      <c r="C14" s="21"/>
      <c r="D14" s="22"/>
      <c r="E14" s="21"/>
      <c r="F14" s="23"/>
      <c r="G14" s="21"/>
      <c r="H14" s="23"/>
      <c r="I14" s="21"/>
      <c r="J14" s="23"/>
      <c r="K14" s="24"/>
      <c r="L14" s="23"/>
      <c r="M14" s="9"/>
      <c r="N14" s="23"/>
      <c r="O14" s="24"/>
      <c r="P14" s="23"/>
      <c r="Q14" s="9"/>
      <c r="R14" s="23"/>
      <c r="S14" s="25"/>
      <c r="T14" s="23"/>
      <c r="U14" s="9"/>
      <c r="V14" s="23"/>
      <c r="W14" s="9"/>
      <c r="X14" s="23"/>
      <c r="Y14" s="26"/>
    </row>
    <row r="15" spans="1:26" x14ac:dyDescent="0.25">
      <c r="A15" s="8"/>
      <c r="B15" s="17"/>
      <c r="C15" s="17"/>
      <c r="D15" s="11"/>
      <c r="E15" s="17"/>
      <c r="F15" s="12"/>
      <c r="G15" s="17"/>
      <c r="H15" s="12"/>
      <c r="I15" s="17"/>
      <c r="J15" s="12"/>
      <c r="K15" s="18"/>
      <c r="L15" s="12"/>
      <c r="M15" s="14"/>
      <c r="N15" s="12"/>
      <c r="O15" s="18"/>
      <c r="P15" s="12"/>
      <c r="Q15" s="14"/>
      <c r="R15" s="12"/>
      <c r="S15" s="19"/>
      <c r="T15" s="12"/>
      <c r="U15" s="14"/>
      <c r="V15" s="12"/>
      <c r="W15" s="14"/>
      <c r="X15" s="12"/>
      <c r="Y15" s="20"/>
    </row>
  </sheetData>
  <conditionalFormatting sqref="F1 D1 H1 J1 L1 N1 P1 R1 X1 V1 T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:Z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:Y1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9:X15 V9:V15 T9:T15 R9:R15 P9:P15 N9:N15 L9:L15 J9:J15 H9:H15 F9:F15 D9:D1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8 F2:F8 H2:H8 J2:J8 L2:L8 N2:N8 P2:P8 R2:R8 X2:X8 V2:V8 T2:T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"/>
  <sheetViews>
    <sheetView workbookViewId="0">
      <selection activeCell="Y2" sqref="Y2:Y8"/>
    </sheetView>
  </sheetViews>
  <sheetFormatPr defaultRowHeight="15" x14ac:dyDescent="0.25"/>
  <cols>
    <col min="25" max="25" width="9.85546875" bestFit="1" customWidth="1"/>
  </cols>
  <sheetData>
    <row r="1" spans="1:26" ht="31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4" t="s">
        <v>16</v>
      </c>
      <c r="R1" s="2" t="s">
        <v>17</v>
      </c>
      <c r="S1" s="5" t="s">
        <v>18</v>
      </c>
      <c r="T1" s="2" t="s">
        <v>19</v>
      </c>
      <c r="U1" s="5" t="s">
        <v>20</v>
      </c>
      <c r="V1" s="2" t="s">
        <v>21</v>
      </c>
      <c r="W1" s="5" t="s">
        <v>22</v>
      </c>
      <c r="X1" s="2" t="s">
        <v>23</v>
      </c>
      <c r="Y1" s="6" t="s">
        <v>24</v>
      </c>
      <c r="Z1" s="7" t="s">
        <v>25</v>
      </c>
    </row>
    <row r="2" spans="1:26" ht="23.25" x14ac:dyDescent="0.25">
      <c r="A2" s="8" t="s">
        <v>26</v>
      </c>
      <c r="B2" s="15">
        <v>25548.408337392222</v>
      </c>
      <c r="C2" s="15">
        <v>25509.702776474987</v>
      </c>
      <c r="D2" s="11">
        <f t="shared" ref="D2:D8" si="0">C2/B2-1</f>
        <v>-1.5149891298936735E-3</v>
      </c>
      <c r="E2" s="15">
        <v>26621.887476242136</v>
      </c>
      <c r="F2" s="12">
        <f t="shared" ref="F2:F8" si="1">E2/C2-1</f>
        <v>4.3598496992007352E-2</v>
      </c>
      <c r="G2" s="15">
        <v>26501.668704118092</v>
      </c>
      <c r="H2" s="12">
        <f t="shared" ref="H2:H8" si="2">G2/E2-1</f>
        <v>-4.5157869527969741E-3</v>
      </c>
      <c r="I2" s="15">
        <v>29707.107606606955</v>
      </c>
      <c r="J2" s="12">
        <f t="shared" ref="J2:J8" si="3">I2/G2-1</f>
        <v>0.12095234221952111</v>
      </c>
      <c r="K2" s="15">
        <v>29506.675412110577</v>
      </c>
      <c r="L2" s="12">
        <f t="shared" ref="L2:L8" si="4">K2/I2-1</f>
        <v>-6.7469441034306854E-3</v>
      </c>
      <c r="M2" s="15">
        <v>27399.59753191737</v>
      </c>
      <c r="N2" s="12">
        <f t="shared" ref="N2:N8" si="5">M2/K2-1</f>
        <v>-7.1410209749634745E-2</v>
      </c>
      <c r="O2" s="15">
        <v>26981.222122512292</v>
      </c>
      <c r="P2" s="12">
        <f t="shared" ref="P2:P8" si="6">O2/M2-1</f>
        <v>-1.5269399812085527E-2</v>
      </c>
      <c r="Q2" s="15">
        <v>26981.222122512292</v>
      </c>
      <c r="R2" s="12">
        <f t="shared" ref="R2:R8" si="7">Q2/O2-1</f>
        <v>0</v>
      </c>
      <c r="S2" s="15">
        <v>27017.567724463817</v>
      </c>
      <c r="T2" s="12">
        <f t="shared" ref="T2:T8" si="8">S2/Q2-1</f>
        <v>1.3470702619211572E-3</v>
      </c>
      <c r="U2" s="15">
        <v>27886.614516762831</v>
      </c>
      <c r="V2" s="12">
        <f t="shared" ref="V2:V8" si="9">U2/S2-1</f>
        <v>3.2165989224563374E-2</v>
      </c>
      <c r="W2" s="15">
        <v>33552.65989605034</v>
      </c>
      <c r="X2" s="12">
        <f t="shared" ref="X2:X8" si="10">W2/U2-1</f>
        <v>0.20318154345632777</v>
      </c>
      <c r="Y2" s="32">
        <f>('2019'!B2-'2018'!B2)/('2018'!B2/100)</f>
        <v>8.0940136673064114</v>
      </c>
      <c r="Z2">
        <f t="shared" ref="Z2:Z8" si="11">(B2+C2+E2+G2+I2+K2+M2+O2+Q2+S2+U2+W2)/12</f>
        <v>27767.861185596994</v>
      </c>
    </row>
    <row r="3" spans="1:26" ht="34.5" x14ac:dyDescent="0.25">
      <c r="A3" s="8" t="s">
        <v>27</v>
      </c>
      <c r="B3" s="10">
        <v>33809.365002895247</v>
      </c>
      <c r="C3" s="10">
        <v>34437.64804521999</v>
      </c>
      <c r="D3" s="22">
        <f t="shared" si="0"/>
        <v>1.8583106848381714E-2</v>
      </c>
      <c r="E3" s="10">
        <v>35336.677314905493</v>
      </c>
      <c r="F3" s="23">
        <f t="shared" si="1"/>
        <v>2.6106000865825374E-2</v>
      </c>
      <c r="G3" s="10">
        <v>35910.500840290326</v>
      </c>
      <c r="H3" s="23">
        <f t="shared" si="2"/>
        <v>1.6238751602793977E-2</v>
      </c>
      <c r="I3" s="10">
        <v>38729.710822573397</v>
      </c>
      <c r="J3" s="23">
        <f t="shared" si="3"/>
        <v>7.8506562601878827E-2</v>
      </c>
      <c r="K3" s="10">
        <v>40338.331713316074</v>
      </c>
      <c r="L3" s="23">
        <f t="shared" si="4"/>
        <v>4.1534544322110012E-2</v>
      </c>
      <c r="M3" s="10">
        <v>37804.898131105751</v>
      </c>
      <c r="N3" s="23">
        <f t="shared" si="5"/>
        <v>-6.2804619690655539E-2</v>
      </c>
      <c r="O3" s="10">
        <v>36471.267928755304</v>
      </c>
      <c r="P3" s="23">
        <f t="shared" si="6"/>
        <v>-3.5276651129318659E-2</v>
      </c>
      <c r="Q3" s="10">
        <v>36471.267928755304</v>
      </c>
      <c r="R3" s="23">
        <f t="shared" si="7"/>
        <v>0</v>
      </c>
      <c r="S3" s="10">
        <v>36221.821199408936</v>
      </c>
      <c r="T3" s="23">
        <f t="shared" si="8"/>
        <v>-6.8395409184470735E-3</v>
      </c>
      <c r="U3" s="10">
        <v>37604.52887178697</v>
      </c>
      <c r="V3" s="23">
        <f t="shared" si="9"/>
        <v>3.8173333824545352E-2</v>
      </c>
      <c r="W3" s="10">
        <v>47241.53556568519</v>
      </c>
      <c r="X3" s="23">
        <f t="shared" si="10"/>
        <v>0.25627250182433325</v>
      </c>
      <c r="Y3" s="32">
        <f>('2019'!B3-'2018'!B3)/('2018'!B3/100)</f>
        <v>10.057376105151825</v>
      </c>
      <c r="Z3">
        <f t="shared" si="11"/>
        <v>37531.462780391499</v>
      </c>
    </row>
    <row r="4" spans="1:26" ht="23.25" x14ac:dyDescent="0.25">
      <c r="A4" s="8" t="s">
        <v>28</v>
      </c>
      <c r="B4" s="15">
        <v>62084.131480534474</v>
      </c>
      <c r="C4" s="15">
        <v>62882.021467122213</v>
      </c>
      <c r="D4" s="11">
        <f t="shared" si="0"/>
        <v>1.2851754024100437E-2</v>
      </c>
      <c r="E4" s="15">
        <v>69655.90757840882</v>
      </c>
      <c r="F4" s="12">
        <f t="shared" si="1"/>
        <v>0.1077237333222234</v>
      </c>
      <c r="G4" s="15">
        <v>70333.89931706326</v>
      </c>
      <c r="H4" s="12">
        <f t="shared" si="2"/>
        <v>9.7334420327701565E-3</v>
      </c>
      <c r="I4" s="15">
        <v>77614.145282392754</v>
      </c>
      <c r="J4" s="12">
        <f t="shared" si="3"/>
        <v>0.10350977318220833</v>
      </c>
      <c r="K4" s="15">
        <v>72097.283468469352</v>
      </c>
      <c r="L4" s="12">
        <f t="shared" si="4"/>
        <v>-7.1080623175720725E-2</v>
      </c>
      <c r="M4" s="15">
        <v>65580.718090773575</v>
      </c>
      <c r="N4" s="12">
        <f t="shared" si="5"/>
        <v>-9.0385726953855272E-2</v>
      </c>
      <c r="O4" s="15">
        <v>63800.700872812798</v>
      </c>
      <c r="P4" s="12">
        <f t="shared" si="6"/>
        <v>-2.7142386814016928E-2</v>
      </c>
      <c r="Q4" s="15">
        <v>63800.700872812798</v>
      </c>
      <c r="R4" s="12">
        <f t="shared" si="7"/>
        <v>0</v>
      </c>
      <c r="S4" s="15">
        <v>62978.899505630427</v>
      </c>
      <c r="T4" s="12">
        <f t="shared" si="8"/>
        <v>-1.2880757670995502E-2</v>
      </c>
      <c r="U4" s="15">
        <v>61936.511754755265</v>
      </c>
      <c r="V4" s="12">
        <f t="shared" si="9"/>
        <v>-1.6551380844340935E-2</v>
      </c>
      <c r="W4" s="15">
        <v>87464.664406553842</v>
      </c>
      <c r="X4" s="12">
        <f t="shared" si="10"/>
        <v>0.41216645769268112</v>
      </c>
      <c r="Y4" s="32">
        <f>('2019'!B4-'2018'!B4)/('2018'!B4/100)</f>
        <v>3.74277365898898</v>
      </c>
      <c r="Z4">
        <f t="shared" si="11"/>
        <v>68352.465341444142</v>
      </c>
    </row>
    <row r="5" spans="1:26" ht="68.25" x14ac:dyDescent="0.25">
      <c r="A5" s="27" t="s">
        <v>29</v>
      </c>
      <c r="B5" s="10">
        <v>64151.7880750697</v>
      </c>
      <c r="C5" s="10">
        <v>64541.955630363816</v>
      </c>
      <c r="D5" s="22">
        <f t="shared" si="0"/>
        <v>6.0819435747845318E-3</v>
      </c>
      <c r="E5" s="10">
        <v>72917.045608031287</v>
      </c>
      <c r="F5" s="23">
        <f t="shared" si="1"/>
        <v>0.12976194935325758</v>
      </c>
      <c r="G5" s="10">
        <v>67550.76333730582</v>
      </c>
      <c r="H5" s="23">
        <f t="shared" si="2"/>
        <v>-7.3594345821032636E-2</v>
      </c>
      <c r="I5" s="10">
        <v>78191.196058712652</v>
      </c>
      <c r="J5" s="23">
        <f t="shared" si="3"/>
        <v>0.15751757930958132</v>
      </c>
      <c r="K5" s="10">
        <v>76795.016608874968</v>
      </c>
      <c r="L5" s="23">
        <f t="shared" si="4"/>
        <v>-1.785596742617046E-2</v>
      </c>
      <c r="M5" s="10">
        <v>67599.459238176103</v>
      </c>
      <c r="N5" s="23">
        <f t="shared" si="5"/>
        <v>-0.11974158971190541</v>
      </c>
      <c r="O5" s="10">
        <v>65065.054861005505</v>
      </c>
      <c r="P5" s="23">
        <f t="shared" si="6"/>
        <v>-3.749148892213805E-2</v>
      </c>
      <c r="Q5" s="10">
        <v>65065.054861005505</v>
      </c>
      <c r="R5" s="23">
        <f t="shared" si="7"/>
        <v>0</v>
      </c>
      <c r="S5" s="10">
        <v>64575.291592826077</v>
      </c>
      <c r="T5" s="23">
        <f t="shared" si="8"/>
        <v>-7.527285871435585E-3</v>
      </c>
      <c r="U5" s="10">
        <v>62555.110906380236</v>
      </c>
      <c r="V5" s="23">
        <f t="shared" si="9"/>
        <v>-3.1284112492807825E-2</v>
      </c>
      <c r="W5" s="10">
        <v>95941.023597360952</v>
      </c>
      <c r="X5" s="23">
        <f t="shared" si="10"/>
        <v>0.53370399647993527</v>
      </c>
      <c r="Y5" s="32">
        <f>('2019'!B5-'2018'!B5)/('2018'!B5/100)</f>
        <v>3.3615772679738503</v>
      </c>
      <c r="Z5">
        <f t="shared" si="11"/>
        <v>70412.396697926059</v>
      </c>
    </row>
    <row r="6" spans="1:26" ht="45.75" x14ac:dyDescent="0.25">
      <c r="A6" s="28" t="s">
        <v>30</v>
      </c>
      <c r="B6" s="15">
        <v>88232.154783523234</v>
      </c>
      <c r="C6" s="15">
        <v>91312.478761050632</v>
      </c>
      <c r="D6" s="11">
        <f t="shared" si="0"/>
        <v>3.4911580535292863E-2</v>
      </c>
      <c r="E6" s="15">
        <v>96772.060776625352</v>
      </c>
      <c r="F6" s="12">
        <f t="shared" si="1"/>
        <v>5.9790097581969404E-2</v>
      </c>
      <c r="G6" s="15">
        <v>112884.17270993874</v>
      </c>
      <c r="H6" s="12">
        <f t="shared" si="2"/>
        <v>0.16649549264538499</v>
      </c>
      <c r="I6" s="15">
        <v>117681.64843459288</v>
      </c>
      <c r="J6" s="12">
        <f t="shared" si="3"/>
        <v>4.2499099824928388E-2</v>
      </c>
      <c r="K6" s="15">
        <v>98366.211164538647</v>
      </c>
      <c r="L6" s="12">
        <f t="shared" si="4"/>
        <v>-0.16413295978590658</v>
      </c>
      <c r="M6" s="15">
        <v>91307.57734482814</v>
      </c>
      <c r="N6" s="12">
        <f t="shared" si="5"/>
        <v>-7.1758724221912207E-2</v>
      </c>
      <c r="O6" s="15">
        <v>90869.353016728011</v>
      </c>
      <c r="P6" s="12">
        <f t="shared" si="6"/>
        <v>-4.799430023700535E-3</v>
      </c>
      <c r="Q6" s="15">
        <v>90869.353016728011</v>
      </c>
      <c r="R6" s="12">
        <f t="shared" si="7"/>
        <v>0</v>
      </c>
      <c r="S6" s="15">
        <v>86532.433099253656</v>
      </c>
      <c r="T6" s="12">
        <f t="shared" si="8"/>
        <v>-4.7726981358346188E-2</v>
      </c>
      <c r="U6" s="15">
        <v>86560.334343572162</v>
      </c>
      <c r="V6" s="12">
        <f t="shared" si="9"/>
        <v>3.2243684037513987E-4</v>
      </c>
      <c r="W6" s="15">
        <v>113623.51049966172</v>
      </c>
      <c r="X6" s="12">
        <f t="shared" si="10"/>
        <v>0.31265101228319403</v>
      </c>
      <c r="Y6" s="32">
        <f>('2019'!B6-'2018'!B6)/('2018'!B6/100)</f>
        <v>3.6384073633394389</v>
      </c>
      <c r="Z6">
        <f t="shared" si="11"/>
        <v>97084.273995920128</v>
      </c>
    </row>
    <row r="7" spans="1:26" ht="79.5" x14ac:dyDescent="0.25">
      <c r="A7" s="27" t="s">
        <v>31</v>
      </c>
      <c r="B7" s="10">
        <v>40175.558068364175</v>
      </c>
      <c r="C7" s="10">
        <v>39990.359037917413</v>
      </c>
      <c r="D7" s="11">
        <f t="shared" si="0"/>
        <v>-4.6097438181598172E-3</v>
      </c>
      <c r="E7" s="10">
        <v>44842.909476922789</v>
      </c>
      <c r="F7" s="12">
        <f t="shared" si="1"/>
        <v>0.1213430075585058</v>
      </c>
      <c r="G7" s="10">
        <v>44395.695198501737</v>
      </c>
      <c r="H7" s="12">
        <f t="shared" si="2"/>
        <v>-9.9729095109495347E-3</v>
      </c>
      <c r="I7" s="10">
        <v>48590.031251627457</v>
      </c>
      <c r="J7" s="12">
        <f t="shared" si="3"/>
        <v>9.4476188161307872E-2</v>
      </c>
      <c r="K7" s="10">
        <v>45960.738941997661</v>
      </c>
      <c r="L7" s="12">
        <f t="shared" si="4"/>
        <v>-5.411176411914187E-2</v>
      </c>
      <c r="M7" s="10">
        <v>44030.991668903545</v>
      </c>
      <c r="N7" s="12">
        <f t="shared" si="5"/>
        <v>-4.1986863516912831E-2</v>
      </c>
      <c r="O7" s="10">
        <v>42634.815742553692</v>
      </c>
      <c r="P7" s="12">
        <f t="shared" si="6"/>
        <v>-3.1708936670074794E-2</v>
      </c>
      <c r="Q7" s="10">
        <v>42634.815742553692</v>
      </c>
      <c r="R7" s="12">
        <f t="shared" si="7"/>
        <v>0</v>
      </c>
      <c r="S7" s="10">
        <v>43909.614128868758</v>
      </c>
      <c r="T7" s="12">
        <f t="shared" si="8"/>
        <v>2.9900408014257973E-2</v>
      </c>
      <c r="U7" s="10">
        <v>43729.080000496804</v>
      </c>
      <c r="V7" s="12">
        <f t="shared" si="9"/>
        <v>-4.1114943037784402E-3</v>
      </c>
      <c r="W7" s="10">
        <v>55663.054662283947</v>
      </c>
      <c r="X7" s="12">
        <f t="shared" si="10"/>
        <v>0.27290706005366583</v>
      </c>
      <c r="Y7" s="32">
        <f>('2019'!B7-'2018'!B7)/('2018'!B7/100)</f>
        <v>5.6000265828477467</v>
      </c>
      <c r="Z7">
        <f t="shared" si="11"/>
        <v>44713.138660082644</v>
      </c>
    </row>
    <row r="8" spans="1:26" ht="23.25" x14ac:dyDescent="0.25">
      <c r="A8" s="8" t="s">
        <v>32</v>
      </c>
      <c r="B8" s="15">
        <v>32959.524703677496</v>
      </c>
      <c r="C8" s="15">
        <v>32679.904882330658</v>
      </c>
      <c r="D8" s="11">
        <f t="shared" si="0"/>
        <v>-8.4837334233657247E-3</v>
      </c>
      <c r="E8" s="15">
        <v>34149.269247462078</v>
      </c>
      <c r="F8" s="12">
        <f t="shared" si="1"/>
        <v>4.496232074181683E-2</v>
      </c>
      <c r="G8" s="15">
        <v>34554.28486820167</v>
      </c>
      <c r="H8" s="12">
        <f t="shared" si="2"/>
        <v>1.1860154833904346E-2</v>
      </c>
      <c r="I8" s="15">
        <v>35424.260872586201</v>
      </c>
      <c r="J8" s="12">
        <f t="shared" si="3"/>
        <v>2.5177080286940656E-2</v>
      </c>
      <c r="K8" s="15">
        <v>36401.531700588908</v>
      </c>
      <c r="L8" s="12">
        <f t="shared" si="4"/>
        <v>2.7587613797158683E-2</v>
      </c>
      <c r="M8" s="15">
        <v>34270.879917311329</v>
      </c>
      <c r="N8" s="12">
        <f t="shared" si="5"/>
        <v>-5.8531926645359E-2</v>
      </c>
      <c r="O8" s="15">
        <v>33775.031731232753</v>
      </c>
      <c r="P8" s="12">
        <f t="shared" si="6"/>
        <v>-1.4468498832681198E-2</v>
      </c>
      <c r="Q8" s="15">
        <v>33775.031731232753</v>
      </c>
      <c r="R8" s="12">
        <f t="shared" si="7"/>
        <v>0</v>
      </c>
      <c r="S8" s="15">
        <v>34983.684816779132</v>
      </c>
      <c r="T8" s="12">
        <f t="shared" si="8"/>
        <v>3.5785401925431781E-2</v>
      </c>
      <c r="U8" s="15">
        <v>34943.773109523361</v>
      </c>
      <c r="V8" s="12">
        <f t="shared" si="9"/>
        <v>-1.1408663056736712E-3</v>
      </c>
      <c r="W8" s="15">
        <v>42401.277532192777</v>
      </c>
      <c r="X8" s="12">
        <f t="shared" si="10"/>
        <v>0.21341440145274393</v>
      </c>
      <c r="Y8" s="32">
        <f>('2019'!B8-'2018'!B8)/('2018'!B8/100)</f>
        <v>2.5594279769100536</v>
      </c>
      <c r="Z8">
        <f t="shared" si="11"/>
        <v>35026.53792609326</v>
      </c>
    </row>
    <row r="9" spans="1:26" x14ac:dyDescent="0.25">
      <c r="A9" s="8"/>
      <c r="B9" s="17"/>
      <c r="C9" s="17"/>
      <c r="D9" s="11"/>
      <c r="E9" s="17"/>
      <c r="F9" s="12"/>
      <c r="G9" s="17"/>
      <c r="H9" s="12"/>
      <c r="I9" s="17"/>
      <c r="J9" s="12"/>
      <c r="K9" s="18"/>
      <c r="L9" s="12"/>
      <c r="M9" s="14"/>
      <c r="N9" s="12"/>
      <c r="O9" s="18"/>
      <c r="P9" s="12"/>
      <c r="Q9" s="14"/>
      <c r="R9" s="12"/>
      <c r="S9" s="19"/>
      <c r="T9" s="12"/>
      <c r="U9" s="14"/>
      <c r="V9" s="12"/>
      <c r="W9" s="14"/>
      <c r="X9" s="12"/>
      <c r="Y9" s="20"/>
    </row>
    <row r="10" spans="1:26" x14ac:dyDescent="0.25">
      <c r="A10" s="8"/>
      <c r="B10" s="21"/>
      <c r="C10" s="21"/>
      <c r="D10" s="22"/>
      <c r="E10" s="21"/>
      <c r="F10" s="23"/>
      <c r="G10" s="21"/>
      <c r="H10" s="23"/>
      <c r="I10" s="21"/>
      <c r="J10" s="23"/>
      <c r="K10" s="24"/>
      <c r="L10" s="23"/>
      <c r="M10" s="9"/>
      <c r="N10" s="23"/>
      <c r="O10" s="24"/>
      <c r="P10" s="23"/>
      <c r="Q10" s="9"/>
      <c r="R10" s="23"/>
      <c r="S10" s="25"/>
      <c r="T10" s="23"/>
      <c r="U10" s="9"/>
      <c r="V10" s="23"/>
      <c r="W10" s="9"/>
      <c r="X10" s="23"/>
      <c r="Y10" s="26"/>
    </row>
    <row r="11" spans="1:26" x14ac:dyDescent="0.25">
      <c r="A11" s="8"/>
      <c r="B11" s="17"/>
      <c r="C11" s="17"/>
      <c r="D11" s="11"/>
      <c r="E11" s="17"/>
      <c r="F11" s="12"/>
      <c r="G11" s="17"/>
      <c r="H11" s="12"/>
      <c r="I11" s="17"/>
      <c r="J11" s="12"/>
      <c r="K11" s="18"/>
      <c r="L11" s="12"/>
      <c r="M11" s="14"/>
      <c r="N11" s="12"/>
      <c r="O11" s="18"/>
      <c r="P11" s="12"/>
      <c r="Q11" s="14"/>
      <c r="R11" s="12"/>
      <c r="S11" s="19"/>
      <c r="T11" s="12"/>
      <c r="U11" s="14"/>
      <c r="V11" s="12"/>
      <c r="W11" s="14"/>
      <c r="X11" s="12"/>
      <c r="Y11" s="20"/>
    </row>
    <row r="12" spans="1:26" x14ac:dyDescent="0.25">
      <c r="A12" s="27"/>
      <c r="B12" s="21"/>
      <c r="C12" s="21"/>
      <c r="D12" s="22"/>
      <c r="E12" s="21"/>
      <c r="F12" s="23"/>
      <c r="G12" s="21"/>
      <c r="H12" s="23"/>
      <c r="I12" s="21"/>
      <c r="J12" s="23"/>
      <c r="K12" s="24"/>
      <c r="L12" s="23"/>
      <c r="M12" s="9"/>
      <c r="N12" s="23"/>
      <c r="O12" s="24"/>
      <c r="P12" s="23"/>
      <c r="Q12" s="9"/>
      <c r="R12" s="23"/>
      <c r="S12" s="25"/>
      <c r="T12" s="23"/>
      <c r="U12" s="9"/>
      <c r="V12" s="23"/>
      <c r="W12" s="9"/>
      <c r="X12" s="23"/>
      <c r="Y12" s="26"/>
    </row>
    <row r="13" spans="1:26" x14ac:dyDescent="0.25">
      <c r="A13" s="28"/>
      <c r="B13" s="17"/>
      <c r="C13" s="17"/>
      <c r="D13" s="11"/>
      <c r="E13" s="17"/>
      <c r="F13" s="12"/>
      <c r="G13" s="17"/>
      <c r="H13" s="12"/>
      <c r="I13" s="17"/>
      <c r="J13" s="12"/>
      <c r="K13" s="18"/>
      <c r="L13" s="12"/>
      <c r="M13" s="14"/>
      <c r="N13" s="12"/>
      <c r="O13" s="18"/>
      <c r="P13" s="12"/>
      <c r="Q13" s="14"/>
      <c r="R13" s="12"/>
      <c r="S13" s="19"/>
      <c r="T13" s="12"/>
      <c r="U13" s="14"/>
      <c r="V13" s="12"/>
      <c r="W13" s="14"/>
      <c r="X13" s="12"/>
      <c r="Y13" s="20"/>
    </row>
    <row r="14" spans="1:26" x14ac:dyDescent="0.25">
      <c r="A14" s="27"/>
      <c r="B14" s="21"/>
      <c r="C14" s="21"/>
      <c r="D14" s="22"/>
      <c r="E14" s="21"/>
      <c r="F14" s="23"/>
      <c r="G14" s="21"/>
      <c r="H14" s="23"/>
      <c r="I14" s="21"/>
      <c r="J14" s="23"/>
      <c r="K14" s="24"/>
      <c r="L14" s="23"/>
      <c r="M14" s="9"/>
      <c r="N14" s="23"/>
      <c r="O14" s="24"/>
      <c r="P14" s="23"/>
      <c r="Q14" s="9"/>
      <c r="R14" s="23"/>
      <c r="S14" s="25"/>
      <c r="T14" s="23"/>
      <c r="U14" s="9"/>
      <c r="V14" s="23"/>
      <c r="W14" s="9"/>
      <c r="X14" s="23"/>
      <c r="Y14" s="26"/>
    </row>
    <row r="15" spans="1:26" x14ac:dyDescent="0.25">
      <c r="A15" s="8"/>
      <c r="B15" s="17"/>
      <c r="C15" s="17"/>
      <c r="D15" s="11"/>
      <c r="E15" s="17"/>
      <c r="F15" s="12"/>
      <c r="G15" s="17"/>
      <c r="H15" s="12"/>
      <c r="I15" s="17"/>
      <c r="J15" s="12"/>
      <c r="K15" s="18"/>
      <c r="L15" s="12"/>
      <c r="M15" s="14"/>
      <c r="N15" s="12"/>
      <c r="O15" s="18"/>
      <c r="P15" s="12"/>
      <c r="Q15" s="14"/>
      <c r="R15" s="12"/>
      <c r="S15" s="19"/>
      <c r="T15" s="12"/>
      <c r="U15" s="14"/>
      <c r="V15" s="12"/>
      <c r="W15" s="14"/>
      <c r="X15" s="12"/>
      <c r="Y15" s="20"/>
    </row>
  </sheetData>
  <sortState ref="A2:Z8">
    <sortCondition descending="1" ref="Z2"/>
  </sortState>
  <conditionalFormatting sqref="F1 D1 H1 J1 L1 N1 P1 R1 X1 V1 T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:Z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:Y1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9:X15 V9:V15 T9:T15 R9:R15 P9:P15 N9:N15 L9:L15 J9:J15 H9:H15 F9:F15 D9:D1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8 F2:F8 H2:H8 J2:J8 L2:L8 N2:N8 P2:P8 R2:R8 X2:X8 V2:V8 T2:T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"/>
  <sheetViews>
    <sheetView workbookViewId="0">
      <selection activeCell="Z1" sqref="Z1"/>
    </sheetView>
  </sheetViews>
  <sheetFormatPr defaultRowHeight="15" x14ac:dyDescent="0.25"/>
  <cols>
    <col min="25" max="25" width="18.140625" bestFit="1" customWidth="1"/>
    <col min="26" max="26" width="17.42578125" bestFit="1" customWidth="1"/>
  </cols>
  <sheetData>
    <row r="1" spans="1:26" ht="31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4" t="s">
        <v>16</v>
      </c>
      <c r="R1" s="2" t="s">
        <v>17</v>
      </c>
      <c r="S1" s="5" t="s">
        <v>18</v>
      </c>
      <c r="T1" s="2" t="s">
        <v>19</v>
      </c>
      <c r="U1" s="5" t="s">
        <v>20</v>
      </c>
      <c r="V1" s="2" t="s">
        <v>21</v>
      </c>
      <c r="W1" s="5" t="s">
        <v>22</v>
      </c>
      <c r="X1" s="2" t="s">
        <v>23</v>
      </c>
      <c r="Y1" s="6" t="s">
        <v>24</v>
      </c>
      <c r="Z1" s="7" t="s">
        <v>25</v>
      </c>
    </row>
    <row r="2" spans="1:26" ht="23.25" x14ac:dyDescent="0.25">
      <c r="A2" s="8" t="s">
        <v>26</v>
      </c>
      <c r="B2" s="31">
        <v>27616.3</v>
      </c>
      <c r="C2" s="31">
        <v>27309.8</v>
      </c>
      <c r="D2" s="11">
        <f t="shared" ref="D2:D8" si="0">C2/B2-1</f>
        <v>-1.109851790428118E-2</v>
      </c>
      <c r="E2" s="31">
        <v>28371.599999999999</v>
      </c>
      <c r="F2" s="12">
        <f t="shared" ref="F2:F8" si="1">E2/C2-1</f>
        <v>3.8879816036734072E-2</v>
      </c>
      <c r="G2" s="31">
        <v>29403.3</v>
      </c>
      <c r="H2" s="12">
        <f t="shared" ref="H2:H8" si="2">G2/E2-1</f>
        <v>3.6363828617349769E-2</v>
      </c>
      <c r="I2" s="31">
        <v>32226.7</v>
      </c>
      <c r="J2" s="12">
        <f t="shared" ref="J2:J8" si="3">I2/G2-1</f>
        <v>9.6023235487173286E-2</v>
      </c>
      <c r="K2" s="31">
        <v>31773.200000000001</v>
      </c>
      <c r="L2" s="12">
        <f t="shared" ref="L2:L8" si="4">K2/I2-1</f>
        <v>-1.4072182382930953E-2</v>
      </c>
      <c r="M2" s="31">
        <v>29316.3</v>
      </c>
      <c r="N2" s="12">
        <f t="shared" ref="N2:N8" si="5">M2/K2-1</f>
        <v>-7.732617426006827E-2</v>
      </c>
      <c r="O2" s="31">
        <v>29879.200000000001</v>
      </c>
      <c r="P2" s="12">
        <f t="shared" ref="P2:P8" si="6">O2/M2-1</f>
        <v>1.9200922353775907E-2</v>
      </c>
      <c r="Q2" s="31">
        <v>29579.9</v>
      </c>
      <c r="R2" s="12">
        <f t="shared" ref="R2:R8" si="7">Q2/O2-1</f>
        <v>-1.001700179389009E-2</v>
      </c>
      <c r="S2" s="31">
        <v>30252.799999999999</v>
      </c>
      <c r="T2" s="12">
        <f t="shared" ref="T2:T8" si="8">S2/Q2-1</f>
        <v>2.2748555607016829E-2</v>
      </c>
      <c r="U2" s="31">
        <v>30033.3</v>
      </c>
      <c r="V2" s="12">
        <f t="shared" ref="V2:V8" si="9">U2/S2-1</f>
        <v>-7.2555267611592589E-3</v>
      </c>
      <c r="W2" s="31">
        <v>38667</v>
      </c>
      <c r="X2" s="12">
        <f t="shared" ref="X2:X8" si="10">W2/U2-1</f>
        <v>0.28747090729290492</v>
      </c>
      <c r="Y2" s="32">
        <f>('2020'!B2-'2019'!B2)/('2019'!B2/100)</f>
        <v>8.8494838193385839</v>
      </c>
      <c r="Z2">
        <f>(B2+C2+E2+G2+I2+K2+M2+O2+Q2+S2+U2+W2)/12</f>
        <v>30369.116666666669</v>
      </c>
    </row>
    <row r="3" spans="1:26" ht="34.5" x14ac:dyDescent="0.25">
      <c r="A3" s="8" t="s">
        <v>27</v>
      </c>
      <c r="B3" s="31">
        <v>37209.699999999997</v>
      </c>
      <c r="C3" s="31">
        <v>38084</v>
      </c>
      <c r="D3" s="22">
        <f t="shared" si="0"/>
        <v>2.3496561380500269E-2</v>
      </c>
      <c r="E3" s="31">
        <v>39128.400000000001</v>
      </c>
      <c r="F3" s="23">
        <f t="shared" si="1"/>
        <v>2.7423589959038042E-2</v>
      </c>
      <c r="G3" s="31">
        <v>40168.199999999997</v>
      </c>
      <c r="H3" s="23">
        <f t="shared" si="2"/>
        <v>2.6574048517189475E-2</v>
      </c>
      <c r="I3" s="31">
        <v>41689.199999999997</v>
      </c>
      <c r="J3" s="23">
        <f t="shared" si="3"/>
        <v>3.7865774418569975E-2</v>
      </c>
      <c r="K3" s="31">
        <v>42702.400000000001</v>
      </c>
      <c r="L3" s="23">
        <f t="shared" si="4"/>
        <v>2.4303656582520317E-2</v>
      </c>
      <c r="M3" s="31">
        <v>40272.800000000003</v>
      </c>
      <c r="N3" s="23">
        <f t="shared" si="5"/>
        <v>-5.6896099516654752E-2</v>
      </c>
      <c r="O3" s="31">
        <v>38623.800000000003</v>
      </c>
      <c r="P3" s="23">
        <f t="shared" si="6"/>
        <v>-4.0945749985101587E-2</v>
      </c>
      <c r="Q3" s="31">
        <v>39653.4</v>
      </c>
      <c r="R3" s="23">
        <f t="shared" si="7"/>
        <v>2.6657138862566487E-2</v>
      </c>
      <c r="S3" s="31">
        <v>41078.800000000003</v>
      </c>
      <c r="T3" s="23">
        <f t="shared" si="8"/>
        <v>3.5946476216415224E-2</v>
      </c>
      <c r="U3" s="31">
        <v>41155.300000000003</v>
      </c>
      <c r="V3" s="23">
        <f t="shared" si="9"/>
        <v>1.862274457871127E-3</v>
      </c>
      <c r="W3" s="31">
        <v>50909.2</v>
      </c>
      <c r="X3" s="23">
        <f t="shared" si="10"/>
        <v>0.23700228160164039</v>
      </c>
      <c r="Y3" s="32">
        <f>('2020'!B3-'2019'!B3)/('2019'!B3/100)</f>
        <v>10.401320085891591</v>
      </c>
      <c r="Z3">
        <f t="shared" ref="Z3:Z8" si="11">(B3+C3+E3+G3+I3+K3+M3+O3+Q3+S3+U3+W3)/12</f>
        <v>40889.599999999999</v>
      </c>
    </row>
    <row r="4" spans="1:26" ht="23.25" x14ac:dyDescent="0.25">
      <c r="A4" s="8" t="s">
        <v>28</v>
      </c>
      <c r="B4" s="31">
        <v>64407.8</v>
      </c>
      <c r="C4" s="31">
        <v>64397.2</v>
      </c>
      <c r="D4" s="11">
        <f t="shared" si="0"/>
        <v>-1.6457634013278266E-4</v>
      </c>
      <c r="E4" s="31">
        <v>71192.600000000006</v>
      </c>
      <c r="F4" s="12">
        <f t="shared" si="1"/>
        <v>0.10552322150652538</v>
      </c>
      <c r="G4" s="31">
        <v>73571.8</v>
      </c>
      <c r="H4" s="12">
        <f t="shared" si="2"/>
        <v>3.3419203681281484E-2</v>
      </c>
      <c r="I4" s="31">
        <v>83024</v>
      </c>
      <c r="J4" s="12">
        <f t="shared" si="3"/>
        <v>0.12847585623839564</v>
      </c>
      <c r="K4" s="31">
        <v>76769.2</v>
      </c>
      <c r="L4" s="12">
        <f t="shared" si="4"/>
        <v>-7.5337251878974776E-2</v>
      </c>
      <c r="M4" s="31">
        <v>70051.8</v>
      </c>
      <c r="N4" s="12">
        <f t="shared" si="5"/>
        <v>-8.7501237475445803E-2</v>
      </c>
      <c r="O4" s="31">
        <v>67849.399999999994</v>
      </c>
      <c r="P4" s="12">
        <f t="shared" si="6"/>
        <v>-3.143959184489209E-2</v>
      </c>
      <c r="Q4" s="31">
        <v>69344.899999999994</v>
      </c>
      <c r="R4" s="12">
        <f t="shared" si="7"/>
        <v>2.2041462415290258E-2</v>
      </c>
      <c r="S4" s="31">
        <v>66332.899999999994</v>
      </c>
      <c r="T4" s="12">
        <f t="shared" si="8"/>
        <v>-4.3435061554634835E-2</v>
      </c>
      <c r="U4" s="31">
        <v>64492.5</v>
      </c>
      <c r="V4" s="12">
        <f t="shared" si="9"/>
        <v>-2.7744904866212616E-2</v>
      </c>
      <c r="W4" s="31">
        <v>93715.5</v>
      </c>
      <c r="X4" s="12">
        <f t="shared" si="10"/>
        <v>0.45312245609954638</v>
      </c>
      <c r="Y4" s="32">
        <f>('2020'!B4-'2019'!B4)/('2019'!B4/100)</f>
        <v>6.6735705923816733</v>
      </c>
      <c r="Z4">
        <f t="shared" si="11"/>
        <v>72095.8</v>
      </c>
    </row>
    <row r="5" spans="1:26" ht="68.25" x14ac:dyDescent="0.25">
      <c r="A5" s="27" t="s">
        <v>29</v>
      </c>
      <c r="B5" s="31">
        <v>66308.3</v>
      </c>
      <c r="C5" s="31">
        <v>65384</v>
      </c>
      <c r="D5" s="22">
        <f t="shared" si="0"/>
        <v>-1.3939431413563685E-2</v>
      </c>
      <c r="E5" s="31">
        <v>73414.8</v>
      </c>
      <c r="F5" s="23">
        <f t="shared" si="1"/>
        <v>0.12282515600146837</v>
      </c>
      <c r="G5" s="31">
        <v>70581.8</v>
      </c>
      <c r="H5" s="23">
        <f t="shared" si="2"/>
        <v>-3.8588949367157621E-2</v>
      </c>
      <c r="I5" s="31">
        <v>85427.3</v>
      </c>
      <c r="J5" s="23">
        <f t="shared" si="3"/>
        <v>0.21033042512375721</v>
      </c>
      <c r="K5" s="31">
        <v>81566.7</v>
      </c>
      <c r="L5" s="23">
        <f t="shared" si="4"/>
        <v>-4.519164248431129E-2</v>
      </c>
      <c r="M5" s="31">
        <v>72130.100000000006</v>
      </c>
      <c r="N5" s="23">
        <f t="shared" si="5"/>
        <v>-0.115691820313927</v>
      </c>
      <c r="O5" s="31">
        <v>68392.5</v>
      </c>
      <c r="P5" s="23">
        <f t="shared" si="6"/>
        <v>-5.1817479803854538E-2</v>
      </c>
      <c r="Q5" s="31">
        <v>75149</v>
      </c>
      <c r="R5" s="23">
        <f t="shared" si="7"/>
        <v>9.8790072010819907E-2</v>
      </c>
      <c r="S5" s="31">
        <v>67764.899999999994</v>
      </c>
      <c r="T5" s="23">
        <f t="shared" si="8"/>
        <v>-9.8259457877017731E-2</v>
      </c>
      <c r="U5" s="31">
        <v>65039.6</v>
      </c>
      <c r="V5" s="23">
        <f t="shared" si="9"/>
        <v>-4.0216985489538004E-2</v>
      </c>
      <c r="W5" s="31">
        <v>101982.7</v>
      </c>
      <c r="X5" s="23">
        <f t="shared" si="10"/>
        <v>0.56800933585077407</v>
      </c>
      <c r="Y5" s="32">
        <f>('2020'!B5-'2019'!B5)/('2019'!B5/100)</f>
        <v>4.8378558943601231</v>
      </c>
      <c r="Z5">
        <f t="shared" si="11"/>
        <v>74428.474999999991</v>
      </c>
    </row>
    <row r="6" spans="1:26" ht="45.75" x14ac:dyDescent="0.25">
      <c r="A6" s="28" t="s">
        <v>30</v>
      </c>
      <c r="B6" s="31">
        <v>91442.4</v>
      </c>
      <c r="C6" s="31">
        <v>92193.3</v>
      </c>
      <c r="D6" s="11">
        <f t="shared" si="0"/>
        <v>8.2117267263326355E-3</v>
      </c>
      <c r="E6" s="31">
        <v>96390.8</v>
      </c>
      <c r="F6" s="12">
        <f t="shared" si="1"/>
        <v>4.5529338899898297E-2</v>
      </c>
      <c r="G6" s="31">
        <v>117691.1</v>
      </c>
      <c r="H6" s="12">
        <f t="shared" si="2"/>
        <v>0.22097855811965461</v>
      </c>
      <c r="I6" s="31">
        <v>120671.2</v>
      </c>
      <c r="J6" s="12">
        <f t="shared" si="3"/>
        <v>2.5321370944786814E-2</v>
      </c>
      <c r="K6" s="31">
        <v>104035.1</v>
      </c>
      <c r="L6" s="12">
        <f t="shared" si="4"/>
        <v>-0.13786305265879506</v>
      </c>
      <c r="M6" s="31">
        <v>97385</v>
      </c>
      <c r="N6" s="12">
        <f t="shared" si="5"/>
        <v>-6.392169565848449E-2</v>
      </c>
      <c r="O6" s="31">
        <v>97365.1</v>
      </c>
      <c r="P6" s="12">
        <f t="shared" si="6"/>
        <v>-2.0434358474086256E-4</v>
      </c>
      <c r="Q6" s="31">
        <v>89703.2</v>
      </c>
      <c r="R6" s="12">
        <f t="shared" si="7"/>
        <v>-7.869246783498407E-2</v>
      </c>
      <c r="S6" s="31">
        <v>90694</v>
      </c>
      <c r="T6" s="12">
        <f t="shared" si="8"/>
        <v>1.1045313879549434E-2</v>
      </c>
      <c r="U6" s="31">
        <v>89778.2</v>
      </c>
      <c r="V6" s="12">
        <f t="shared" si="9"/>
        <v>-1.0097691137230691E-2</v>
      </c>
      <c r="W6" s="31">
        <v>116810.4</v>
      </c>
      <c r="X6" s="12">
        <f t="shared" si="10"/>
        <v>0.30109982156024517</v>
      </c>
      <c r="Y6" s="32">
        <f>('2020'!B6-'2019'!B6)/('2019'!B6/100)</f>
        <v>7.8763243309449482</v>
      </c>
      <c r="Z6">
        <f t="shared" si="11"/>
        <v>100346.64999999998</v>
      </c>
    </row>
    <row r="7" spans="1:26" ht="79.5" x14ac:dyDescent="0.25">
      <c r="A7" s="27" t="s">
        <v>31</v>
      </c>
      <c r="B7" s="31">
        <v>42425.4</v>
      </c>
      <c r="C7" s="31">
        <v>43173.7</v>
      </c>
      <c r="D7" s="22">
        <f t="shared" si="0"/>
        <v>1.7638018734060124E-2</v>
      </c>
      <c r="E7" s="31">
        <v>49636.4</v>
      </c>
      <c r="F7" s="23">
        <f t="shared" si="1"/>
        <v>0.14969066816140386</v>
      </c>
      <c r="G7" s="31">
        <v>47123.5</v>
      </c>
      <c r="H7" s="23">
        <f t="shared" si="2"/>
        <v>-5.0626153387433481E-2</v>
      </c>
      <c r="I7" s="31">
        <v>52382.1</v>
      </c>
      <c r="J7" s="23">
        <f t="shared" si="3"/>
        <v>0.111591880908676</v>
      </c>
      <c r="K7" s="31">
        <v>49586.400000000001</v>
      </c>
      <c r="L7" s="23">
        <f t="shared" si="4"/>
        <v>-5.3371285229114496E-2</v>
      </c>
      <c r="M7" s="31">
        <v>47227.6</v>
      </c>
      <c r="N7" s="23">
        <f t="shared" si="5"/>
        <v>-4.756949486149431E-2</v>
      </c>
      <c r="O7" s="31">
        <v>45805.9</v>
      </c>
      <c r="P7" s="23">
        <f t="shared" si="6"/>
        <v>-3.0103160016600405E-2</v>
      </c>
      <c r="Q7" s="31">
        <v>45258.9</v>
      </c>
      <c r="R7" s="23">
        <f t="shared" si="7"/>
        <v>-1.1941693100670392E-2</v>
      </c>
      <c r="S7" s="31">
        <v>46342.7</v>
      </c>
      <c r="T7" s="23">
        <f t="shared" si="8"/>
        <v>2.394667126244765E-2</v>
      </c>
      <c r="U7" s="31">
        <v>44906</v>
      </c>
      <c r="V7" s="23">
        <f t="shared" si="9"/>
        <v>-3.1001646429750451E-2</v>
      </c>
      <c r="W7" s="31">
        <v>62779</v>
      </c>
      <c r="X7" s="23">
        <f t="shared" si="10"/>
        <v>0.39800917472052721</v>
      </c>
      <c r="Y7" s="32">
        <f>('2020'!B7-'2019'!B7)/('2019'!B7/100)</f>
        <v>6.8503773682746552</v>
      </c>
      <c r="Z7">
        <f t="shared" si="11"/>
        <v>48053.966666666674</v>
      </c>
    </row>
    <row r="8" spans="1:26" ht="23.25" x14ac:dyDescent="0.25">
      <c r="A8" s="8" t="s">
        <v>32</v>
      </c>
      <c r="B8" s="31">
        <v>33803.1</v>
      </c>
      <c r="C8" s="31">
        <v>34167.4</v>
      </c>
      <c r="D8" s="11">
        <f t="shared" si="0"/>
        <v>1.0777118074969616E-2</v>
      </c>
      <c r="E8" s="31">
        <v>35697.199999999997</v>
      </c>
      <c r="F8" s="12">
        <f t="shared" si="1"/>
        <v>4.4773673150429794E-2</v>
      </c>
      <c r="G8" s="31">
        <v>37392.400000000001</v>
      </c>
      <c r="H8" s="12">
        <f t="shared" si="2"/>
        <v>4.748831841152823E-2</v>
      </c>
      <c r="I8" s="31">
        <v>38403.800000000003</v>
      </c>
      <c r="J8" s="12">
        <f t="shared" si="3"/>
        <v>2.7048277190017345E-2</v>
      </c>
      <c r="K8" s="31">
        <v>39457.9</v>
      </c>
      <c r="L8" s="12">
        <f t="shared" si="4"/>
        <v>2.7447804644332052E-2</v>
      </c>
      <c r="M8" s="31">
        <v>36161.199999999997</v>
      </c>
      <c r="N8" s="12">
        <f t="shared" si="5"/>
        <v>-8.3549808783539015E-2</v>
      </c>
      <c r="O8" s="31">
        <v>34930.6</v>
      </c>
      <c r="P8" s="12">
        <f t="shared" si="6"/>
        <v>-3.4030950300321883E-2</v>
      </c>
      <c r="Q8" s="31">
        <v>36407.300000000003</v>
      </c>
      <c r="R8" s="12">
        <f t="shared" si="7"/>
        <v>4.2275254361505477E-2</v>
      </c>
      <c r="S8" s="31">
        <v>37183.9</v>
      </c>
      <c r="T8" s="12">
        <f t="shared" si="8"/>
        <v>2.133088693750973E-2</v>
      </c>
      <c r="U8" s="31">
        <v>36470.5</v>
      </c>
      <c r="V8" s="12">
        <f t="shared" si="9"/>
        <v>-1.9185722853170328E-2</v>
      </c>
      <c r="W8" s="31">
        <v>46361.1</v>
      </c>
      <c r="X8" s="12">
        <f t="shared" si="10"/>
        <v>0.2711945270835332</v>
      </c>
      <c r="Y8" s="32">
        <f>('2020'!B8-'2019'!B8)/('2019'!B8/100)</f>
        <v>7.5383618662193834</v>
      </c>
      <c r="Z8">
        <f t="shared" si="11"/>
        <v>37203.033333333333</v>
      </c>
    </row>
  </sheetData>
  <conditionalFormatting sqref="F1 D1 H1 J1 L1 N1 P1 R1 X1 V1 T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8 V2:V8 T2:T8 R2:R8 P2:P8 N2:N8 L2:L8 J2:J8 H2:H8 F2:F8 D2:D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"/>
  <sheetViews>
    <sheetView workbookViewId="0">
      <selection activeCell="Y3" sqref="Y3"/>
    </sheetView>
  </sheetViews>
  <sheetFormatPr defaultRowHeight="15" x14ac:dyDescent="0.25"/>
  <sheetData>
    <row r="1" spans="1:26" ht="31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4" t="s">
        <v>16</v>
      </c>
      <c r="R1" s="2" t="s">
        <v>17</v>
      </c>
      <c r="S1" s="5" t="s">
        <v>18</v>
      </c>
      <c r="T1" s="2" t="s">
        <v>19</v>
      </c>
      <c r="U1" s="5" t="s">
        <v>20</v>
      </c>
      <c r="V1" s="2" t="s">
        <v>21</v>
      </c>
      <c r="W1" s="5" t="s">
        <v>22</v>
      </c>
      <c r="X1" s="2" t="s">
        <v>23</v>
      </c>
      <c r="Y1" s="6" t="s">
        <v>24</v>
      </c>
      <c r="Z1" s="7" t="s">
        <v>25</v>
      </c>
    </row>
    <row r="2" spans="1:26" ht="23.25" x14ac:dyDescent="0.25">
      <c r="A2" s="8" t="s">
        <v>26</v>
      </c>
      <c r="B2" s="31">
        <v>30060.2</v>
      </c>
      <c r="C2" s="31">
        <v>30394.3</v>
      </c>
      <c r="D2" s="11">
        <f t="shared" ref="D2:D8" si="0">C2/B2-1</f>
        <v>1.1114363843221176E-2</v>
      </c>
      <c r="E2" s="33">
        <v>31049.200000000001</v>
      </c>
      <c r="F2" s="12">
        <f t="shared" ref="F2:F8" si="1">E2/C2-1</f>
        <v>2.1546803183491781E-2</v>
      </c>
      <c r="G2" s="31">
        <v>31928.1</v>
      </c>
      <c r="H2" s="12">
        <f t="shared" ref="H2:H8" si="2">G2/E2-1</f>
        <v>2.8306687450884382E-2</v>
      </c>
      <c r="I2" s="31">
        <v>33571.699999999997</v>
      </c>
      <c r="J2" s="12">
        <f t="shared" ref="J2:J8" si="3">I2/G2-1</f>
        <v>5.1478165001988874E-2</v>
      </c>
      <c r="K2" s="31">
        <v>34438.6</v>
      </c>
      <c r="L2" s="12">
        <f t="shared" ref="L2:L8" si="4">K2/I2-1</f>
        <v>2.5822344415087795E-2</v>
      </c>
      <c r="M2" s="31">
        <v>32468.9</v>
      </c>
      <c r="N2" s="12">
        <f t="shared" ref="N2:N8" si="5">M2/K2-1</f>
        <v>-5.7194543332191095E-2</v>
      </c>
      <c r="O2" s="31">
        <v>32267.7</v>
      </c>
      <c r="P2" s="12">
        <f t="shared" ref="P2:P8" si="6">O2/M2-1</f>
        <v>-6.1966989950383855E-3</v>
      </c>
      <c r="Q2" s="31">
        <v>31895</v>
      </c>
      <c r="R2" s="12">
        <f t="shared" ref="R2:R8" si="7">Q2/O2-1</f>
        <v>-1.1550249940342816E-2</v>
      </c>
      <c r="S2" s="31">
        <v>30874.2</v>
      </c>
      <c r="T2" s="12">
        <f t="shared" ref="T2:T8" si="8">S2/Q2-1</f>
        <v>-3.2005016460260216E-2</v>
      </c>
      <c r="U2" s="31">
        <v>30813</v>
      </c>
      <c r="V2" s="12">
        <f t="shared" ref="V2:V8" si="9">U2/S2-1</f>
        <v>-1.9822375964397843E-3</v>
      </c>
      <c r="W2" s="31">
        <v>42649.2</v>
      </c>
      <c r="X2" s="12">
        <f t="shared" ref="X2:X8" si="10">W2/U2-1</f>
        <v>0.38413007496835738</v>
      </c>
      <c r="Y2" s="32">
        <f>('2021'!B2-'2020'!B2)/('2020'!B2/100)</f>
        <v>8.1706043206631964</v>
      </c>
      <c r="Z2">
        <f>(B2+C2+E2+G2+I2+K2+M2+O2+Q2+S2+U2+W2)/12</f>
        <v>32700.841666666671</v>
      </c>
    </row>
    <row r="3" spans="1:26" ht="34.5" x14ac:dyDescent="0.25">
      <c r="A3" s="8" t="s">
        <v>27</v>
      </c>
      <c r="B3" s="31">
        <v>41080</v>
      </c>
      <c r="C3" s="31">
        <v>40941.1</v>
      </c>
      <c r="D3" s="22">
        <f t="shared" si="0"/>
        <v>-3.3812074001947634E-3</v>
      </c>
      <c r="E3" s="33">
        <v>42066.5</v>
      </c>
      <c r="F3" s="23">
        <f t="shared" si="1"/>
        <v>2.7488269733837223E-2</v>
      </c>
      <c r="G3" s="31">
        <v>41114.300000000003</v>
      </c>
      <c r="H3" s="23">
        <f t="shared" si="2"/>
        <v>-2.2635588889020841E-2</v>
      </c>
      <c r="I3" s="31">
        <v>44012.2</v>
      </c>
      <c r="J3" s="23">
        <f t="shared" si="3"/>
        <v>7.0483992187632794E-2</v>
      </c>
      <c r="K3" s="31">
        <v>43900.800000000003</v>
      </c>
      <c r="L3" s="23">
        <f t="shared" si="4"/>
        <v>-2.5311163722784302E-3</v>
      </c>
      <c r="M3" s="31">
        <v>41649.9</v>
      </c>
      <c r="N3" s="23">
        <f t="shared" si="5"/>
        <v>-5.1272414170129066E-2</v>
      </c>
      <c r="O3" s="31">
        <v>41199.1</v>
      </c>
      <c r="P3" s="23">
        <f t="shared" si="6"/>
        <v>-1.0823555398692508E-2</v>
      </c>
      <c r="Q3" s="31">
        <v>42241.4</v>
      </c>
      <c r="R3" s="23">
        <f t="shared" si="7"/>
        <v>2.529909633948324E-2</v>
      </c>
      <c r="S3" s="31">
        <v>42630.1</v>
      </c>
      <c r="T3" s="23">
        <f t="shared" si="8"/>
        <v>9.2018730439804575E-3</v>
      </c>
      <c r="U3" s="31">
        <v>42537.1</v>
      </c>
      <c r="V3" s="23">
        <f t="shared" si="9"/>
        <v>-2.1815571626621066E-3</v>
      </c>
      <c r="W3" s="31">
        <v>54298.3</v>
      </c>
      <c r="X3" s="23">
        <f t="shared" si="10"/>
        <v>0.27649275573558163</v>
      </c>
      <c r="Y3" s="32">
        <f>('2021'!B3-'2020'!B3)/('2020'!B3/100)</f>
        <v>4.5452775073028162</v>
      </c>
      <c r="Z3">
        <f t="shared" ref="Z3:Z8" si="11">(B3+C3+E3+G3+I3+K3+M3+O3+Q3+S3+U3+W3)/12</f>
        <v>43139.23333333333</v>
      </c>
    </row>
    <row r="4" spans="1:26" ht="23.25" x14ac:dyDescent="0.25">
      <c r="A4" s="8" t="s">
        <v>28</v>
      </c>
      <c r="B4" s="31">
        <v>68706.100000000006</v>
      </c>
      <c r="C4" s="31">
        <v>71615</v>
      </c>
      <c r="D4" s="11">
        <f t="shared" si="0"/>
        <v>4.2338307661182739E-2</v>
      </c>
      <c r="E4" s="34">
        <v>76156.3</v>
      </c>
      <c r="F4" s="12">
        <f t="shared" si="1"/>
        <v>6.3412692871605225E-2</v>
      </c>
      <c r="G4" s="31">
        <v>74904.3</v>
      </c>
      <c r="H4" s="12">
        <f t="shared" si="2"/>
        <v>-1.6439874311120706E-2</v>
      </c>
      <c r="I4" s="31">
        <v>89253.2</v>
      </c>
      <c r="J4" s="12">
        <f t="shared" si="3"/>
        <v>0.19156310118377706</v>
      </c>
      <c r="K4" s="31">
        <v>81710.399999999994</v>
      </c>
      <c r="L4" s="12">
        <f t="shared" si="4"/>
        <v>-8.4510135210838389E-2</v>
      </c>
      <c r="M4" s="31">
        <v>75053.7</v>
      </c>
      <c r="N4" s="12">
        <f t="shared" si="5"/>
        <v>-8.1466985842683415E-2</v>
      </c>
      <c r="O4" s="31">
        <v>71242.100000000006</v>
      </c>
      <c r="P4" s="12">
        <f t="shared" si="6"/>
        <v>-5.0784971293886816E-2</v>
      </c>
      <c r="Q4" s="31">
        <v>76243.5</v>
      </c>
      <c r="R4" s="12">
        <f t="shared" si="7"/>
        <v>7.0202871616642293E-2</v>
      </c>
      <c r="S4" s="31">
        <v>70398.3</v>
      </c>
      <c r="T4" s="12">
        <f t="shared" si="8"/>
        <v>-7.6664896023923346E-2</v>
      </c>
      <c r="U4" s="31">
        <v>69703.100000000006</v>
      </c>
      <c r="V4" s="12">
        <f t="shared" si="9"/>
        <v>-9.8752384645651725E-3</v>
      </c>
      <c r="W4" s="31">
        <v>105852.3</v>
      </c>
      <c r="X4" s="12">
        <f t="shared" si="10"/>
        <v>0.51861681905108936</v>
      </c>
      <c r="Y4" s="32">
        <f>('2021'!B4-'2020'!B4)/('2020'!B4/100)</f>
        <v>7.0728799917329024</v>
      </c>
      <c r="Z4">
        <f t="shared" si="11"/>
        <v>77569.858333333337</v>
      </c>
    </row>
    <row r="5" spans="1:26" ht="68.25" x14ac:dyDescent="0.25">
      <c r="A5" s="27" t="s">
        <v>29</v>
      </c>
      <c r="B5" s="31">
        <v>69516.2</v>
      </c>
      <c r="C5" s="31">
        <v>72049.600000000006</v>
      </c>
      <c r="D5" s="22">
        <f t="shared" si="0"/>
        <v>3.6443303862984555E-2</v>
      </c>
      <c r="E5" s="33">
        <v>77969.600000000006</v>
      </c>
      <c r="F5" s="23">
        <f t="shared" si="1"/>
        <v>8.2165619240079035E-2</v>
      </c>
      <c r="G5" s="31">
        <v>73349</v>
      </c>
      <c r="H5" s="23">
        <f t="shared" si="2"/>
        <v>-5.9261558350947152E-2</v>
      </c>
      <c r="I5" s="31">
        <v>89603.1</v>
      </c>
      <c r="J5" s="23">
        <f t="shared" si="3"/>
        <v>0.22159947647548028</v>
      </c>
      <c r="K5" s="31">
        <v>83854.5</v>
      </c>
      <c r="L5" s="23">
        <f t="shared" si="4"/>
        <v>-6.4156262450741131E-2</v>
      </c>
      <c r="M5" s="31">
        <v>76072</v>
      </c>
      <c r="N5" s="23">
        <f t="shared" si="5"/>
        <v>-9.2809568955750765E-2</v>
      </c>
      <c r="O5" s="31">
        <v>71947.5</v>
      </c>
      <c r="P5" s="23">
        <f t="shared" si="6"/>
        <v>-5.4218372068566612E-2</v>
      </c>
      <c r="Q5" s="31">
        <v>79628.399999999994</v>
      </c>
      <c r="R5" s="23">
        <f t="shared" si="7"/>
        <v>0.10675701032002505</v>
      </c>
      <c r="S5" s="31">
        <v>69536.100000000006</v>
      </c>
      <c r="T5" s="23">
        <f t="shared" si="8"/>
        <v>-0.12674246876742457</v>
      </c>
      <c r="U5" s="31">
        <v>69722.5</v>
      </c>
      <c r="V5" s="23">
        <f t="shared" si="9"/>
        <v>2.6806220078490206E-3</v>
      </c>
      <c r="W5" s="31">
        <v>112294.8</v>
      </c>
      <c r="X5" s="23">
        <f t="shared" si="10"/>
        <v>0.61059629244505009</v>
      </c>
      <c r="Y5" s="32">
        <f>('2021'!B5-'2020'!B5)/('2020'!B5/100)</f>
        <v>4.5618143684493653</v>
      </c>
      <c r="Z5">
        <f t="shared" si="11"/>
        <v>78795.275000000009</v>
      </c>
    </row>
    <row r="6" spans="1:26" ht="45.75" x14ac:dyDescent="0.25">
      <c r="A6" s="28" t="s">
        <v>30</v>
      </c>
      <c r="B6" s="31">
        <v>98644.7</v>
      </c>
      <c r="C6" s="31">
        <v>101040.1</v>
      </c>
      <c r="D6" s="11">
        <f t="shared" si="0"/>
        <v>2.4283108975951206E-2</v>
      </c>
      <c r="E6" s="33">
        <v>104927.3</v>
      </c>
      <c r="F6" s="12">
        <f t="shared" si="1"/>
        <v>3.8471854244008119E-2</v>
      </c>
      <c r="G6" s="31">
        <v>111954.9</v>
      </c>
      <c r="H6" s="12">
        <f t="shared" si="2"/>
        <v>6.6975896644628996E-2</v>
      </c>
      <c r="I6" s="31">
        <v>141319.29999999999</v>
      </c>
      <c r="J6" s="12">
        <f t="shared" si="3"/>
        <v>0.2622877605178513</v>
      </c>
      <c r="K6" s="31">
        <v>117335.2</v>
      </c>
      <c r="L6" s="12">
        <f t="shared" si="4"/>
        <v>-0.16971567224009743</v>
      </c>
      <c r="M6" s="31">
        <v>106530.7</v>
      </c>
      <c r="N6" s="12">
        <f t="shared" si="5"/>
        <v>-9.2082341871833839E-2</v>
      </c>
      <c r="O6" s="31">
        <v>100890.2</v>
      </c>
      <c r="P6" s="12">
        <f t="shared" si="6"/>
        <v>-5.2947178606730261E-2</v>
      </c>
      <c r="Q6" s="31">
        <v>105397.7</v>
      </c>
      <c r="R6" s="12">
        <f t="shared" si="7"/>
        <v>4.4677282828262888E-2</v>
      </c>
      <c r="S6" s="31">
        <v>100601.9</v>
      </c>
      <c r="T6" s="12">
        <f t="shared" si="8"/>
        <v>-4.5501941693224857E-2</v>
      </c>
      <c r="U6" s="31">
        <v>96622.2</v>
      </c>
      <c r="V6" s="12">
        <f t="shared" si="9"/>
        <v>-3.955889501092924E-2</v>
      </c>
      <c r="W6" s="31">
        <v>140808</v>
      </c>
      <c r="X6" s="12">
        <f t="shared" si="10"/>
        <v>0.4573048429863944</v>
      </c>
      <c r="Y6" s="32">
        <f>('2021'!B6-'2020'!B6)/('2020'!B6/100)</f>
        <v>8.9881159352707272</v>
      </c>
      <c r="Z6">
        <f t="shared" si="11"/>
        <v>110506.01666666665</v>
      </c>
    </row>
    <row r="7" spans="1:26" ht="79.5" x14ac:dyDescent="0.25">
      <c r="A7" s="27" t="s">
        <v>31</v>
      </c>
      <c r="B7" s="31">
        <v>45331.7</v>
      </c>
      <c r="C7" s="31">
        <v>48989</v>
      </c>
      <c r="D7" s="22">
        <f t="shared" si="0"/>
        <v>8.0678642098134468E-2</v>
      </c>
      <c r="E7" s="33">
        <v>51524.9</v>
      </c>
      <c r="F7" s="23">
        <f t="shared" si="1"/>
        <v>5.1764681867358053E-2</v>
      </c>
      <c r="G7" s="31">
        <v>49862.5</v>
      </c>
      <c r="H7" s="23">
        <f t="shared" si="2"/>
        <v>-3.226401215722885E-2</v>
      </c>
      <c r="I7" s="31">
        <v>49993.8</v>
      </c>
      <c r="J7" s="23">
        <f t="shared" si="3"/>
        <v>2.6332414138883209E-3</v>
      </c>
      <c r="K7" s="31">
        <v>51452.1</v>
      </c>
      <c r="L7" s="23">
        <f t="shared" si="4"/>
        <v>2.9169617032511974E-2</v>
      </c>
      <c r="M7" s="31">
        <v>49253.9</v>
      </c>
      <c r="N7" s="23">
        <f t="shared" si="5"/>
        <v>-4.2723231899183811E-2</v>
      </c>
      <c r="O7" s="31">
        <v>47146</v>
      </c>
      <c r="P7" s="23">
        <f t="shared" si="6"/>
        <v>-4.2796611029786491E-2</v>
      </c>
      <c r="Q7" s="31">
        <v>47887</v>
      </c>
      <c r="R7" s="23">
        <f t="shared" si="7"/>
        <v>1.5717134009247902E-2</v>
      </c>
      <c r="S7" s="31">
        <v>48417.7</v>
      </c>
      <c r="T7" s="23">
        <f t="shared" si="8"/>
        <v>1.1082339674650665E-2</v>
      </c>
      <c r="U7" s="31">
        <v>48653.2</v>
      </c>
      <c r="V7" s="23">
        <f t="shared" si="9"/>
        <v>4.8639237303713667E-3</v>
      </c>
      <c r="W7" s="31">
        <v>67660.5</v>
      </c>
      <c r="X7" s="23">
        <f t="shared" si="10"/>
        <v>0.39066906184999151</v>
      </c>
      <c r="Y7" s="32">
        <f>('2021'!B7-'2020'!B7)/('2020'!B7/100)</f>
        <v>6.7623759973704942</v>
      </c>
      <c r="Z7">
        <f t="shared" si="11"/>
        <v>50514.358333333337</v>
      </c>
    </row>
    <row r="8" spans="1:26" ht="23.25" x14ac:dyDescent="0.25">
      <c r="A8" s="8" t="s">
        <v>32</v>
      </c>
      <c r="B8" s="31">
        <v>36351.300000000003</v>
      </c>
      <c r="C8" s="31">
        <v>36357.1</v>
      </c>
      <c r="D8" s="11">
        <f t="shared" si="0"/>
        <v>1.5955412873802644E-4</v>
      </c>
      <c r="E8" s="33">
        <v>39409.599999999999</v>
      </c>
      <c r="F8" s="12">
        <f t="shared" si="1"/>
        <v>8.3958841601778023E-2</v>
      </c>
      <c r="G8" s="31">
        <v>37887.4</v>
      </c>
      <c r="H8" s="12">
        <f t="shared" si="2"/>
        <v>-3.8625106573017653E-2</v>
      </c>
      <c r="I8" s="31">
        <v>39734.6</v>
      </c>
      <c r="J8" s="12">
        <f t="shared" si="3"/>
        <v>4.8754995064322015E-2</v>
      </c>
      <c r="K8" s="31">
        <v>41022.6</v>
      </c>
      <c r="L8" s="12">
        <f t="shared" si="4"/>
        <v>3.241507401609689E-2</v>
      </c>
      <c r="M8" s="31">
        <v>36902</v>
      </c>
      <c r="N8" s="12">
        <f t="shared" si="5"/>
        <v>-0.10044707063911107</v>
      </c>
      <c r="O8" s="31">
        <v>35670.400000000001</v>
      </c>
      <c r="P8" s="12">
        <f t="shared" si="6"/>
        <v>-3.3374884830090434E-2</v>
      </c>
      <c r="Q8" s="31">
        <v>38005.1</v>
      </c>
      <c r="R8" s="12">
        <f t="shared" si="7"/>
        <v>6.5452027451332162E-2</v>
      </c>
      <c r="S8" s="31">
        <v>37272.1</v>
      </c>
      <c r="T8" s="12">
        <f t="shared" si="8"/>
        <v>-1.9286885181199365E-2</v>
      </c>
      <c r="U8" s="31">
        <v>36801.5</v>
      </c>
      <c r="V8" s="12">
        <f t="shared" si="9"/>
        <v>-1.2626066145991155E-2</v>
      </c>
      <c r="W8" s="31">
        <v>47208.800000000003</v>
      </c>
      <c r="X8" s="12">
        <f t="shared" si="10"/>
        <v>0.2827955382253442</v>
      </c>
      <c r="Y8" s="32">
        <f>('2021'!B8-'2020'!B8)/('2020'!B8/100)</f>
        <v>1.9088725850244534</v>
      </c>
      <c r="Z8">
        <f t="shared" si="11"/>
        <v>38551.874999999993</v>
      </c>
    </row>
  </sheetData>
  <conditionalFormatting sqref="F1 D1 H1 J1 L1 N1 P1 R1 X1 V1 T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8 V2:V8 T2:T8 R2:R8 P2:P8 N2:N8 L2:L8 J2:J8 H2:H8 F2:F8 D2:D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"/>
  <sheetViews>
    <sheetView workbookViewId="0">
      <selection activeCell="I20" sqref="I20"/>
    </sheetView>
  </sheetViews>
  <sheetFormatPr defaultRowHeight="15" x14ac:dyDescent="0.25"/>
  <cols>
    <col min="25" max="25" width="9.85546875" bestFit="1" customWidth="1"/>
  </cols>
  <sheetData>
    <row r="1" spans="1:26" ht="31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4" t="s">
        <v>16</v>
      </c>
      <c r="R1" s="2" t="s">
        <v>17</v>
      </c>
      <c r="S1" s="5" t="s">
        <v>18</v>
      </c>
      <c r="T1" s="2" t="s">
        <v>19</v>
      </c>
      <c r="U1" s="5" t="s">
        <v>20</v>
      </c>
      <c r="V1" s="2" t="s">
        <v>21</v>
      </c>
      <c r="W1" s="5" t="s">
        <v>22</v>
      </c>
      <c r="X1" s="2" t="s">
        <v>23</v>
      </c>
      <c r="Y1" s="6" t="s">
        <v>24</v>
      </c>
      <c r="Z1" s="7" t="s">
        <v>25</v>
      </c>
    </row>
    <row r="2" spans="1:26" ht="23.25" x14ac:dyDescent="0.25">
      <c r="A2" s="8" t="s">
        <v>26</v>
      </c>
      <c r="B2" s="31">
        <v>32516.3</v>
      </c>
      <c r="C2" s="31">
        <v>31666.400000000001</v>
      </c>
      <c r="D2" s="11">
        <f t="shared" ref="D2:D8" si="0">C2/B2-1</f>
        <v>-2.6137660188889855E-2</v>
      </c>
      <c r="E2" s="31">
        <v>33879.599999999999</v>
      </c>
      <c r="F2" s="12">
        <f t="shared" ref="F2:F8" si="1">E2/C2-1</f>
        <v>6.9891114872546289E-2</v>
      </c>
      <c r="G2" s="31">
        <v>35181.800000000003</v>
      </c>
      <c r="H2" s="12">
        <f t="shared" ref="H2:H8" si="2">G2/E2-1</f>
        <v>3.843610904497119E-2</v>
      </c>
      <c r="I2" s="31">
        <v>35899.300000000003</v>
      </c>
      <c r="J2" s="12">
        <f t="shared" ref="J2:J8" si="3">I2/G2-1</f>
        <v>2.0394067387115022E-2</v>
      </c>
      <c r="K2" s="35">
        <v>37793.9</v>
      </c>
      <c r="L2" s="12">
        <f t="shared" ref="L2:L8" si="4">K2/I2-1</f>
        <v>5.2775402305894392E-2</v>
      </c>
      <c r="M2" s="35">
        <v>34314.300000000003</v>
      </c>
      <c r="N2" s="12">
        <f t="shared" ref="N2:N8" si="5">M2/K2-1</f>
        <v>-9.2067767549789736E-2</v>
      </c>
      <c r="O2" s="35">
        <v>33375.800000000003</v>
      </c>
      <c r="P2" s="12">
        <f t="shared" ref="P2:P8" si="6">O2/M2-1</f>
        <v>-2.7350113509528096E-2</v>
      </c>
      <c r="Q2" s="35">
        <v>35033.4</v>
      </c>
      <c r="R2" s="12">
        <f t="shared" ref="R2:R8" si="7">Q2/O2-1</f>
        <v>4.9664727137626707E-2</v>
      </c>
      <c r="S2" s="35">
        <v>33936</v>
      </c>
      <c r="T2" s="12">
        <f t="shared" ref="T2:T8" si="8">S2/Q2-1</f>
        <v>-3.1324393293257313E-2</v>
      </c>
      <c r="U2" s="36">
        <v>35100.6</v>
      </c>
      <c r="V2" s="12">
        <f t="shared" ref="V2:V8" si="9">U2/S2-1</f>
        <v>3.4317538896746713E-2</v>
      </c>
      <c r="W2" s="35">
        <v>45577.7</v>
      </c>
      <c r="X2" s="12">
        <f t="shared" ref="X2:X8" si="10">W2/U2-1</f>
        <v>0.29848777513774682</v>
      </c>
      <c r="Y2" s="32">
        <f>('2022'!B2-'2021'!B2)/('2021'!B2/100)</f>
        <v>5.8223106565015108</v>
      </c>
      <c r="Z2">
        <f>(B2+C2+E2+G2+I2+K2+M2+O2+Q2+S2+U2+W2)/12</f>
        <v>35356.258333333331</v>
      </c>
    </row>
    <row r="3" spans="1:26" ht="34.5" x14ac:dyDescent="0.25">
      <c r="A3" s="8" t="s">
        <v>27</v>
      </c>
      <c r="B3" s="31">
        <v>42947.199999999997</v>
      </c>
      <c r="C3" s="31">
        <v>43412.800000000003</v>
      </c>
      <c r="D3" s="22">
        <f t="shared" si="0"/>
        <v>1.084121898517254E-2</v>
      </c>
      <c r="E3" s="31">
        <v>45512.5</v>
      </c>
      <c r="F3" s="23">
        <f t="shared" si="1"/>
        <v>4.83659197287436E-2</v>
      </c>
      <c r="G3" s="31">
        <v>47999.8</v>
      </c>
      <c r="H3" s="23">
        <f t="shared" si="2"/>
        <v>5.4650920076902088E-2</v>
      </c>
      <c r="I3" s="31">
        <v>47890.1</v>
      </c>
      <c r="J3" s="23">
        <f t="shared" si="3"/>
        <v>-2.2854261892758521E-3</v>
      </c>
      <c r="K3" s="35">
        <v>50998.6</v>
      </c>
      <c r="L3" s="23">
        <f t="shared" si="4"/>
        <v>6.4909031302920583E-2</v>
      </c>
      <c r="M3" s="35">
        <v>47280.2</v>
      </c>
      <c r="N3" s="23">
        <f t="shared" si="5"/>
        <v>-7.2911805422109621E-2</v>
      </c>
      <c r="O3" s="35">
        <v>45779.4</v>
      </c>
      <c r="P3" s="23">
        <f t="shared" si="6"/>
        <v>-3.1742674523373315E-2</v>
      </c>
      <c r="Q3" s="35">
        <v>47976.3</v>
      </c>
      <c r="R3" s="23">
        <f t="shared" si="7"/>
        <v>4.7988833405418152E-2</v>
      </c>
      <c r="S3" s="35">
        <v>47861.9</v>
      </c>
      <c r="T3" s="23">
        <f t="shared" si="8"/>
        <v>-2.3845106854842868E-3</v>
      </c>
      <c r="U3" s="36">
        <v>49691.5</v>
      </c>
      <c r="V3" s="23">
        <f t="shared" si="9"/>
        <v>3.8226647918281564E-2</v>
      </c>
      <c r="W3" s="35">
        <v>62811.5</v>
      </c>
      <c r="X3" s="23">
        <f t="shared" si="10"/>
        <v>0.26402905929585541</v>
      </c>
      <c r="Y3" s="32">
        <f>('2022'!B3-'2021'!B3)/('2021'!B3/100)</f>
        <v>14.84613665151628</v>
      </c>
      <c r="Z3">
        <f t="shared" ref="Z3:Z8" si="11">(B3+C3+E3+G3+I3+K3+M3+O3+Q3+S3+U3+W3)/12</f>
        <v>48346.816666666673</v>
      </c>
    </row>
    <row r="4" spans="1:26" ht="23.25" x14ac:dyDescent="0.25">
      <c r="A4" s="8" t="s">
        <v>28</v>
      </c>
      <c r="B4" s="31">
        <v>73565.600000000006</v>
      </c>
      <c r="C4" s="31">
        <v>76957.8</v>
      </c>
      <c r="D4" s="11">
        <f t="shared" si="0"/>
        <v>4.611122589906147E-2</v>
      </c>
      <c r="E4" s="31">
        <v>81268.2</v>
      </c>
      <c r="F4" s="12">
        <f t="shared" si="1"/>
        <v>5.6009917123410524E-2</v>
      </c>
      <c r="G4" s="31">
        <v>82076.100000000006</v>
      </c>
      <c r="H4" s="12">
        <f t="shared" si="2"/>
        <v>9.9411577960384356E-3</v>
      </c>
      <c r="I4" s="31">
        <v>92697.1</v>
      </c>
      <c r="J4" s="12">
        <f t="shared" si="3"/>
        <v>0.12940429674411913</v>
      </c>
      <c r="K4" s="35">
        <v>95979</v>
      </c>
      <c r="L4" s="12">
        <f t="shared" si="4"/>
        <v>3.5404559581691197E-2</v>
      </c>
      <c r="M4" s="35">
        <v>81322.3</v>
      </c>
      <c r="N4" s="12">
        <f t="shared" si="5"/>
        <v>-0.15270736306900468</v>
      </c>
      <c r="O4" s="35">
        <v>76753.5</v>
      </c>
      <c r="P4" s="12">
        <f t="shared" si="6"/>
        <v>-5.6181391819955961E-2</v>
      </c>
      <c r="Q4" s="35">
        <v>80796</v>
      </c>
      <c r="R4" s="12">
        <f t="shared" si="7"/>
        <v>5.2668607946217527E-2</v>
      </c>
      <c r="S4" s="35">
        <v>76711</v>
      </c>
      <c r="T4" s="12">
        <f t="shared" si="8"/>
        <v>-5.0559433635328443E-2</v>
      </c>
      <c r="U4" s="35">
        <v>76473.899999999994</v>
      </c>
      <c r="V4" s="12">
        <f t="shared" si="9"/>
        <v>-3.0908213945849417E-3</v>
      </c>
      <c r="W4" s="35">
        <v>110645.6</v>
      </c>
      <c r="X4" s="12">
        <f t="shared" si="10"/>
        <v>0.44684134064040171</v>
      </c>
      <c r="Y4" s="32">
        <f>('2022'!B4-'2021'!B4)/('2021'!B4/100)</f>
        <v>9.8251084746131259</v>
      </c>
      <c r="Z4">
        <f t="shared" si="11"/>
        <v>83770.508333333346</v>
      </c>
    </row>
    <row r="5" spans="1:26" ht="68.25" x14ac:dyDescent="0.25">
      <c r="A5" s="27" t="s">
        <v>29</v>
      </c>
      <c r="B5" s="31">
        <v>72687.399999999994</v>
      </c>
      <c r="C5" s="31">
        <v>76345.600000000006</v>
      </c>
      <c r="D5" s="22">
        <f t="shared" si="0"/>
        <v>5.0327842239507925E-2</v>
      </c>
      <c r="E5" s="31">
        <v>83301.100000000006</v>
      </c>
      <c r="F5" s="23">
        <f t="shared" si="1"/>
        <v>9.110544681029431E-2</v>
      </c>
      <c r="G5" s="31">
        <v>80614.2</v>
      </c>
      <c r="H5" s="23">
        <f t="shared" si="2"/>
        <v>-3.2255276340888761E-2</v>
      </c>
      <c r="I5" s="31">
        <v>89757.4</v>
      </c>
      <c r="J5" s="23">
        <f t="shared" si="3"/>
        <v>0.11341922390844283</v>
      </c>
      <c r="K5" s="35">
        <v>102944.5</v>
      </c>
      <c r="L5" s="23">
        <f t="shared" si="4"/>
        <v>0.1469193626375096</v>
      </c>
      <c r="M5" s="35">
        <v>82180.5</v>
      </c>
      <c r="N5" s="23">
        <f t="shared" si="5"/>
        <v>-0.20170091651326683</v>
      </c>
      <c r="O5" s="35">
        <v>75737</v>
      </c>
      <c r="P5" s="23">
        <f t="shared" si="6"/>
        <v>-7.8406677983219875E-2</v>
      </c>
      <c r="Q5" s="35">
        <v>86099.3</v>
      </c>
      <c r="R5" s="23">
        <f t="shared" si="7"/>
        <v>0.13681952018168131</v>
      </c>
      <c r="S5" s="35">
        <v>76840.399999999994</v>
      </c>
      <c r="T5" s="23">
        <f t="shared" si="8"/>
        <v>-0.10753745965414363</v>
      </c>
      <c r="U5" s="36">
        <v>75844.800000000003</v>
      </c>
      <c r="V5" s="23">
        <f t="shared" si="9"/>
        <v>-1.2956725888985332E-2</v>
      </c>
      <c r="W5" s="35">
        <v>120180</v>
      </c>
      <c r="X5" s="23">
        <f t="shared" si="10"/>
        <v>0.58455161065755323</v>
      </c>
      <c r="Y5" s="32">
        <f>('2022'!B5-'2021'!B5)/('2021'!B5/100)</f>
        <v>11.212122045911677</v>
      </c>
      <c r="Z5">
        <f t="shared" si="11"/>
        <v>85211.016666666677</v>
      </c>
    </row>
    <row r="6" spans="1:26" ht="45.75" x14ac:dyDescent="0.25">
      <c r="A6" s="28" t="s">
        <v>30</v>
      </c>
      <c r="B6" s="31">
        <v>107511</v>
      </c>
      <c r="C6" s="31">
        <v>109692.6</v>
      </c>
      <c r="D6" s="11">
        <f t="shared" si="0"/>
        <v>2.0291877110249157E-2</v>
      </c>
      <c r="E6" s="31">
        <v>110890.7</v>
      </c>
      <c r="F6" s="12">
        <f t="shared" si="1"/>
        <v>1.0922341160661597E-2</v>
      </c>
      <c r="G6" s="31">
        <v>119136.9</v>
      </c>
      <c r="H6" s="12">
        <f t="shared" si="2"/>
        <v>7.4363314506987521E-2</v>
      </c>
      <c r="I6" s="31">
        <v>143478.79999999999</v>
      </c>
      <c r="J6" s="12">
        <f t="shared" si="3"/>
        <v>0.20431872912590476</v>
      </c>
      <c r="K6" s="35">
        <v>127718.9</v>
      </c>
      <c r="L6" s="12">
        <f t="shared" si="4"/>
        <v>-0.10984131453566659</v>
      </c>
      <c r="M6" s="35">
        <v>110478.8</v>
      </c>
      <c r="N6" s="12">
        <f t="shared" si="5"/>
        <v>-0.13498472035070763</v>
      </c>
      <c r="O6" s="35">
        <v>108319.5</v>
      </c>
      <c r="P6" s="12">
        <f t="shared" si="6"/>
        <v>-1.9544926266396812E-2</v>
      </c>
      <c r="Q6" s="35">
        <v>104116</v>
      </c>
      <c r="R6" s="12">
        <f t="shared" si="7"/>
        <v>-3.8806493752279181E-2</v>
      </c>
      <c r="S6" s="35">
        <v>105655.6</v>
      </c>
      <c r="T6" s="12">
        <f t="shared" si="8"/>
        <v>1.4787352568289336E-2</v>
      </c>
      <c r="U6" s="36">
        <v>107161.9</v>
      </c>
      <c r="V6" s="12">
        <f t="shared" si="9"/>
        <v>1.4256698177853133E-2</v>
      </c>
      <c r="W6" s="35">
        <v>137678.70000000001</v>
      </c>
      <c r="X6" s="12">
        <f t="shared" si="10"/>
        <v>0.28477285303825361</v>
      </c>
      <c r="Y6" s="32">
        <f>('2022'!B6-'2021'!B6)/('2021'!B6/100)</f>
        <v>8.666182995228402</v>
      </c>
      <c r="Z6">
        <f t="shared" si="11"/>
        <v>115986.61666666665</v>
      </c>
    </row>
    <row r="7" spans="1:26" ht="79.5" x14ac:dyDescent="0.25">
      <c r="A7" s="27" t="s">
        <v>31</v>
      </c>
      <c r="B7" s="31">
        <v>48397.2</v>
      </c>
      <c r="C7" s="31">
        <v>52056</v>
      </c>
      <c r="D7" s="22">
        <f t="shared" si="0"/>
        <v>7.5599414842181023E-2</v>
      </c>
      <c r="E7" s="31">
        <v>54392.5</v>
      </c>
      <c r="F7" s="23">
        <f t="shared" si="1"/>
        <v>4.4884355309666502E-2</v>
      </c>
      <c r="G7" s="31">
        <v>54908.2</v>
      </c>
      <c r="H7" s="23">
        <f t="shared" si="2"/>
        <v>9.4810865468584193E-3</v>
      </c>
      <c r="I7" s="31">
        <v>57001.8</v>
      </c>
      <c r="J7" s="23">
        <f t="shared" si="3"/>
        <v>3.8129095472078989E-2</v>
      </c>
      <c r="K7" s="35">
        <v>59034.8</v>
      </c>
      <c r="L7" s="23">
        <f t="shared" si="4"/>
        <v>3.5665540386443872E-2</v>
      </c>
      <c r="M7" s="35">
        <v>56662</v>
      </c>
      <c r="N7" s="23">
        <f t="shared" si="5"/>
        <v>-4.0193241952204528E-2</v>
      </c>
      <c r="O7" s="35">
        <v>53234.8</v>
      </c>
      <c r="P7" s="23">
        <f t="shared" si="6"/>
        <v>-6.0484981116091907E-2</v>
      </c>
      <c r="Q7" s="35">
        <v>53377.8</v>
      </c>
      <c r="R7" s="23">
        <f t="shared" si="7"/>
        <v>2.686212778107544E-3</v>
      </c>
      <c r="S7" s="35">
        <v>53482.7</v>
      </c>
      <c r="T7" s="23">
        <f t="shared" si="8"/>
        <v>1.9652364840812009E-3</v>
      </c>
      <c r="U7" s="36">
        <v>53142.400000000001</v>
      </c>
      <c r="V7" s="23">
        <f t="shared" si="9"/>
        <v>-6.3628051687740772E-3</v>
      </c>
      <c r="W7" s="35">
        <v>73555.199999999997</v>
      </c>
      <c r="X7" s="23">
        <f t="shared" si="10"/>
        <v>0.38411513217317994</v>
      </c>
      <c r="Y7" s="32">
        <f>('2022'!B7-'2021'!B7)/('2021'!B7/100)</f>
        <v>8.6579388890266475</v>
      </c>
      <c r="Z7">
        <f t="shared" si="11"/>
        <v>55770.44999999999</v>
      </c>
    </row>
    <row r="8" spans="1:26" ht="23.25" x14ac:dyDescent="0.25">
      <c r="A8" s="8" t="s">
        <v>32</v>
      </c>
      <c r="B8" s="31">
        <v>37045.199999999997</v>
      </c>
      <c r="C8" s="31">
        <v>38767.699999999997</v>
      </c>
      <c r="D8" s="11">
        <f t="shared" si="0"/>
        <v>4.6497252005657908E-2</v>
      </c>
      <c r="E8" s="31">
        <v>41184.6</v>
      </c>
      <c r="F8" s="12">
        <f t="shared" si="1"/>
        <v>6.2343136167479773E-2</v>
      </c>
      <c r="G8" s="31">
        <v>43838.1</v>
      </c>
      <c r="H8" s="12">
        <f t="shared" si="2"/>
        <v>6.4429422648271339E-2</v>
      </c>
      <c r="I8" s="31">
        <v>43724.3</v>
      </c>
      <c r="J8" s="12">
        <f t="shared" si="3"/>
        <v>-2.5959154251665728E-3</v>
      </c>
      <c r="K8" s="35">
        <v>46217.3</v>
      </c>
      <c r="L8" s="12">
        <f t="shared" si="4"/>
        <v>5.701635017598905E-2</v>
      </c>
      <c r="M8" s="35">
        <v>43001.1</v>
      </c>
      <c r="N8" s="12">
        <f t="shared" si="5"/>
        <v>-6.95886605232241E-2</v>
      </c>
      <c r="O8" s="35">
        <v>41215.599999999999</v>
      </c>
      <c r="P8" s="12">
        <f t="shared" si="6"/>
        <v>-4.1522193618302783E-2</v>
      </c>
      <c r="Q8" s="35">
        <v>42517.599999999999</v>
      </c>
      <c r="R8" s="12">
        <f t="shared" si="7"/>
        <v>3.1589980492823022E-2</v>
      </c>
      <c r="S8" s="35">
        <v>43729.599999999999</v>
      </c>
      <c r="T8" s="12">
        <f t="shared" si="8"/>
        <v>2.8505842286488337E-2</v>
      </c>
      <c r="U8" s="36">
        <v>44802.400000000001</v>
      </c>
      <c r="V8" s="12">
        <f t="shared" si="9"/>
        <v>2.4532582049687335E-2</v>
      </c>
      <c r="W8" s="35">
        <v>55677</v>
      </c>
      <c r="X8" s="12">
        <f t="shared" si="10"/>
        <v>0.24272360409263793</v>
      </c>
      <c r="Y8" s="32">
        <f>('2022'!B8-'2021'!B8)/('2021'!B8/100)</f>
        <v>19.586883050975565</v>
      </c>
      <c r="Z8">
        <f t="shared" si="11"/>
        <v>43476.708333333328</v>
      </c>
    </row>
  </sheetData>
  <conditionalFormatting sqref="F1 D1 H1 J1 L1 N1 P1 R1 X1 V1 T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8 V2:V8 T2:T8 R2:R8 P2:P8 N2:N8 L2:L8 J2:J8 H2:H8 F2:F8 D2:D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2024-11-26T16:19:45Z</dcterms:modified>
</cp:coreProperties>
</file>