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ayas\EnMo\Rumi-India\Global Data\Supply\Source\"/>
    </mc:Choice>
  </mc:AlternateContent>
  <bookViews>
    <workbookView xWindow="-105" yWindow="-105" windowWidth="22365" windowHeight="10830"/>
  </bookViews>
  <sheets>
    <sheet name="FileInfo" sheetId="17" r:id="rId1"/>
    <sheet name="Maps" sheetId="7" r:id="rId2"/>
    <sheet name="COAL" sheetId="13" r:id="rId3"/>
    <sheet name="EG" sheetId="6" r:id="rId4"/>
    <sheet name="ECT_LegacyRetirement" sheetId="10" r:id="rId5"/>
    <sheet name="COAL_PRS" sheetId="14" r:id="rId6"/>
    <sheet name="EG_PRS" sheetId="15" r:id="rId7"/>
    <sheet name="ECT_LegacyRetirement_PRS" sheetId="16" r:id="rId8"/>
  </sheets>
  <externalReferences>
    <externalReference r:id="rId9"/>
    <externalReference r:id="rId10"/>
    <externalReference r:id="rId11"/>
  </externalReferences>
  <definedNames>
    <definedName name="__123Graph_A" localSheetId="5" hidden="1">[1]CE!#REF!</definedName>
    <definedName name="__123Graph_A" localSheetId="6" hidden="1">[1]CE!#REF!</definedName>
    <definedName name="__123Graph_A" hidden="1">[1]CE!#REF!</definedName>
    <definedName name="__123Graph_ASTNPLF" localSheetId="5" hidden="1">[1]CE!#REF!</definedName>
    <definedName name="__123Graph_ASTNPLF" localSheetId="6" hidden="1">[1]CE!#REF!</definedName>
    <definedName name="__123Graph_ASTNPLF" hidden="1">[1]CE!#REF!</definedName>
    <definedName name="__123Graph_B" localSheetId="5" hidden="1">[1]CE!#REF!</definedName>
    <definedName name="__123Graph_B" localSheetId="6" hidden="1">[1]CE!#REF!</definedName>
    <definedName name="__123Graph_B" hidden="1">[1]CE!#REF!</definedName>
    <definedName name="__123Graph_BSTNPLF" localSheetId="5" hidden="1">[1]CE!#REF!</definedName>
    <definedName name="__123Graph_BSTNPLF" localSheetId="6" hidden="1">[1]CE!#REF!</definedName>
    <definedName name="__123Graph_BSTNPLF" hidden="1">[1]CE!#REF!</definedName>
    <definedName name="__123Graph_C" localSheetId="5" hidden="1">[1]CE!#REF!</definedName>
    <definedName name="__123Graph_C" localSheetId="6" hidden="1">[1]CE!#REF!</definedName>
    <definedName name="__123Graph_C" hidden="1">[1]CE!#REF!</definedName>
    <definedName name="__123Graph_CSTNPLF" localSheetId="5" hidden="1">[1]CE!#REF!</definedName>
    <definedName name="__123Graph_CSTNPLF" localSheetId="6" hidden="1">[1]CE!#REF!</definedName>
    <definedName name="__123Graph_CSTNPLF" hidden="1">[1]CE!#REF!</definedName>
    <definedName name="__123Graph_X" localSheetId="5" hidden="1">[1]CE!#REF!</definedName>
    <definedName name="__123Graph_X" localSheetId="6" hidden="1">[1]CE!#REF!</definedName>
    <definedName name="__123Graph_X" hidden="1">[1]CE!#REF!</definedName>
    <definedName name="__123Graph_XSTNPLF" localSheetId="5" hidden="1">[1]CE!#REF!</definedName>
    <definedName name="__123Graph_XSTNPLF" localSheetId="6" hidden="1">[1]CE!#REF!</definedName>
    <definedName name="__123Graph_XSTNPLF" hidden="1">[1]CE!#REF!</definedName>
    <definedName name="_Fill" localSheetId="5" hidden="1">#REF!</definedName>
    <definedName name="_Fill" localSheetId="6" hidden="1">#REF!</definedName>
    <definedName name="_Fill" hidden="1">#REF!</definedName>
    <definedName name="_xlnm._FilterDatabase" localSheetId="2" hidden="1">COAL!$A$13:$P$13</definedName>
    <definedName name="_xlnm._FilterDatabase" localSheetId="5" hidden="1">COAL_PRS!$A$13:$P$13</definedName>
    <definedName name="_Order1" hidden="1">255</definedName>
    <definedName name="ExternalData_1" localSheetId="4" hidden="1">ECT_LegacyRetirement!$A$1:$F$551</definedName>
    <definedName name="ExternalData_1" localSheetId="7" hidden="1">ECT_LegacyRetirement_PRS!$A$1:$F$551</definedName>
    <definedName name="NEP_cat">Maps!$A$45:$B$47</definedName>
    <definedName name="new" localSheetId="5" hidden="1">[2]CE!#REF!</definedName>
    <definedName name="new" localSheetId="6" hidden="1">[2]CE!#REF!</definedName>
    <definedName name="new" hidden="1">[2]CE!#REF!</definedName>
    <definedName name="xxxx" localSheetId="5" hidden="1">[3]CE!#REF!</definedName>
    <definedName name="xxxx" localSheetId="6" hidden="1">[3]CE!#REF!</definedName>
    <definedName name="xxxx" hidden="1">[3]CE!#REF!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51" i="15" l="1"/>
  <c r="F51" i="15" s="1"/>
  <c r="G51" i="15" s="1"/>
  <c r="H51" i="15" s="1"/>
  <c r="O208" i="14"/>
  <c r="L208" i="14"/>
  <c r="D208" i="14"/>
  <c r="O207" i="14"/>
  <c r="L207" i="14"/>
  <c r="M207" i="14" s="1"/>
  <c r="N207" i="14" s="1"/>
  <c r="P207" i="14" s="1"/>
  <c r="D207" i="14"/>
  <c r="O206" i="14"/>
  <c r="L206" i="14"/>
  <c r="D206" i="14"/>
  <c r="O205" i="14"/>
  <c r="L205" i="14"/>
  <c r="M205" i="14" s="1"/>
  <c r="N205" i="14" s="1"/>
  <c r="P205" i="14" s="1"/>
  <c r="D205" i="14"/>
  <c r="O204" i="14"/>
  <c r="L204" i="14"/>
  <c r="D204" i="14"/>
  <c r="O203" i="14"/>
  <c r="L203" i="14"/>
  <c r="M203" i="14" s="1"/>
  <c r="N203" i="14" s="1"/>
  <c r="P203" i="14" s="1"/>
  <c r="D203" i="14"/>
  <c r="O202" i="14"/>
  <c r="L202" i="14"/>
  <c r="D202" i="14"/>
  <c r="O201" i="14"/>
  <c r="L201" i="14"/>
  <c r="M201" i="14" s="1"/>
  <c r="N201" i="14" s="1"/>
  <c r="P201" i="14" s="1"/>
  <c r="D201" i="14"/>
  <c r="O200" i="14"/>
  <c r="L200" i="14"/>
  <c r="D200" i="14"/>
  <c r="O199" i="14"/>
  <c r="L199" i="14"/>
  <c r="M199" i="14" s="1"/>
  <c r="N199" i="14" s="1"/>
  <c r="P199" i="14" s="1"/>
  <c r="D199" i="14"/>
  <c r="O198" i="14"/>
  <c r="L198" i="14"/>
  <c r="D198" i="14"/>
  <c r="O197" i="14"/>
  <c r="L197" i="14"/>
  <c r="M197" i="14" s="1"/>
  <c r="N197" i="14" s="1"/>
  <c r="P197" i="14" s="1"/>
  <c r="D197" i="14"/>
  <c r="O196" i="14"/>
  <c r="L196" i="14"/>
  <c r="M196" i="14" s="1"/>
  <c r="N196" i="14" s="1"/>
  <c r="P196" i="14" s="1"/>
  <c r="D196" i="14"/>
  <c r="O195" i="14"/>
  <c r="L195" i="14"/>
  <c r="M195" i="14" s="1"/>
  <c r="N195" i="14" s="1"/>
  <c r="P195" i="14" s="1"/>
  <c r="D195" i="14"/>
  <c r="O194" i="14"/>
  <c r="L194" i="14"/>
  <c r="M194" i="14" s="1"/>
  <c r="N194" i="14" s="1"/>
  <c r="P194" i="14" s="1"/>
  <c r="D194" i="14"/>
  <c r="O193" i="14"/>
  <c r="L193" i="14"/>
  <c r="M193" i="14" s="1"/>
  <c r="N193" i="14" s="1"/>
  <c r="P193" i="14" s="1"/>
  <c r="D193" i="14"/>
  <c r="O192" i="14"/>
  <c r="L192" i="14"/>
  <c r="M192" i="14" s="1"/>
  <c r="N192" i="14" s="1"/>
  <c r="P192" i="14" s="1"/>
  <c r="D192" i="14"/>
  <c r="O191" i="14"/>
  <c r="L191" i="14"/>
  <c r="M191" i="14" s="1"/>
  <c r="N191" i="14" s="1"/>
  <c r="P191" i="14" s="1"/>
  <c r="D191" i="14"/>
  <c r="O190" i="14"/>
  <c r="L190" i="14"/>
  <c r="D190" i="14"/>
  <c r="O189" i="14"/>
  <c r="L189" i="14"/>
  <c r="M189" i="14" s="1"/>
  <c r="N189" i="14" s="1"/>
  <c r="P189" i="14" s="1"/>
  <c r="D189" i="14"/>
  <c r="O188" i="14"/>
  <c r="L188" i="14"/>
  <c r="D188" i="14"/>
  <c r="O187" i="14"/>
  <c r="L187" i="14"/>
  <c r="M187" i="14" s="1"/>
  <c r="N187" i="14" s="1"/>
  <c r="P187" i="14" s="1"/>
  <c r="D187" i="14"/>
  <c r="O186" i="14"/>
  <c r="L186" i="14"/>
  <c r="D186" i="14"/>
  <c r="O185" i="14"/>
  <c r="L185" i="14"/>
  <c r="M185" i="14" s="1"/>
  <c r="N185" i="14" s="1"/>
  <c r="P185" i="14" s="1"/>
  <c r="D185" i="14"/>
  <c r="O184" i="14"/>
  <c r="L184" i="14"/>
  <c r="M184" i="14" s="1"/>
  <c r="N184" i="14" s="1"/>
  <c r="P184" i="14" s="1"/>
  <c r="D184" i="14"/>
  <c r="O183" i="14"/>
  <c r="L183" i="14"/>
  <c r="M183" i="14" s="1"/>
  <c r="N183" i="14" s="1"/>
  <c r="P183" i="14" s="1"/>
  <c r="D183" i="14"/>
  <c r="O182" i="14"/>
  <c r="L182" i="14"/>
  <c r="M182" i="14" s="1"/>
  <c r="N182" i="14" s="1"/>
  <c r="P182" i="14" s="1"/>
  <c r="D182" i="14"/>
  <c r="O181" i="14"/>
  <c r="L181" i="14"/>
  <c r="M181" i="14" s="1"/>
  <c r="N181" i="14" s="1"/>
  <c r="P181" i="14" s="1"/>
  <c r="D181" i="14"/>
  <c r="O180" i="14"/>
  <c r="L180" i="14"/>
  <c r="D180" i="14"/>
  <c r="O179" i="14"/>
  <c r="L179" i="14"/>
  <c r="M179" i="14" s="1"/>
  <c r="N179" i="14" s="1"/>
  <c r="P179" i="14" s="1"/>
  <c r="D179" i="14"/>
  <c r="O178" i="14"/>
  <c r="L178" i="14"/>
  <c r="D178" i="14"/>
  <c r="O177" i="14"/>
  <c r="L177" i="14"/>
  <c r="M177" i="14" s="1"/>
  <c r="N177" i="14" s="1"/>
  <c r="P177" i="14" s="1"/>
  <c r="D177" i="14"/>
  <c r="O176" i="14"/>
  <c r="L176" i="14"/>
  <c r="M176" i="14" s="1"/>
  <c r="N176" i="14" s="1"/>
  <c r="P176" i="14" s="1"/>
  <c r="D176" i="14"/>
  <c r="O175" i="14"/>
  <c r="L175" i="14"/>
  <c r="M175" i="14" s="1"/>
  <c r="N175" i="14" s="1"/>
  <c r="P175" i="14" s="1"/>
  <c r="D175" i="14"/>
  <c r="O174" i="14"/>
  <c r="L174" i="14"/>
  <c r="M174" i="14" s="1"/>
  <c r="N174" i="14" s="1"/>
  <c r="P174" i="14" s="1"/>
  <c r="D174" i="14"/>
  <c r="O173" i="14"/>
  <c r="L173" i="14"/>
  <c r="M173" i="14" s="1"/>
  <c r="N173" i="14" s="1"/>
  <c r="P173" i="14" s="1"/>
  <c r="D173" i="14"/>
  <c r="O172" i="14"/>
  <c r="L172" i="14"/>
  <c r="M172" i="14" s="1"/>
  <c r="N172" i="14" s="1"/>
  <c r="P172" i="14" s="1"/>
  <c r="D172" i="14"/>
  <c r="O171" i="14"/>
  <c r="L171" i="14"/>
  <c r="M171" i="14" s="1"/>
  <c r="N171" i="14" s="1"/>
  <c r="P171" i="14" s="1"/>
  <c r="D171" i="14"/>
  <c r="O170" i="14"/>
  <c r="L170" i="14"/>
  <c r="M170" i="14" s="1"/>
  <c r="N170" i="14" s="1"/>
  <c r="P170" i="14" s="1"/>
  <c r="D170" i="14"/>
  <c r="O169" i="14"/>
  <c r="L169" i="14"/>
  <c r="M169" i="14" s="1"/>
  <c r="N169" i="14" s="1"/>
  <c r="P169" i="14" s="1"/>
  <c r="D169" i="14"/>
  <c r="O168" i="14"/>
  <c r="L168" i="14"/>
  <c r="M168" i="14" s="1"/>
  <c r="N168" i="14" s="1"/>
  <c r="P168" i="14" s="1"/>
  <c r="D168" i="14"/>
  <c r="O167" i="14"/>
  <c r="L167" i="14"/>
  <c r="M167" i="14" s="1"/>
  <c r="N167" i="14" s="1"/>
  <c r="P167" i="14" s="1"/>
  <c r="D167" i="14"/>
  <c r="O166" i="14"/>
  <c r="L166" i="14"/>
  <c r="D166" i="14"/>
  <c r="M166" i="14" s="1"/>
  <c r="N166" i="14" s="1"/>
  <c r="P166" i="14" s="1"/>
  <c r="O165" i="14"/>
  <c r="L165" i="14"/>
  <c r="M165" i="14" s="1"/>
  <c r="N165" i="14" s="1"/>
  <c r="P165" i="14" s="1"/>
  <c r="D165" i="14"/>
  <c r="O164" i="14"/>
  <c r="L164" i="14"/>
  <c r="M164" i="14" s="1"/>
  <c r="N164" i="14" s="1"/>
  <c r="P164" i="14" s="1"/>
  <c r="D164" i="14"/>
  <c r="O163" i="14"/>
  <c r="L163" i="14"/>
  <c r="M163" i="14" s="1"/>
  <c r="N163" i="14" s="1"/>
  <c r="P163" i="14" s="1"/>
  <c r="D163" i="14"/>
  <c r="O162" i="14"/>
  <c r="L162" i="14"/>
  <c r="M162" i="14" s="1"/>
  <c r="N162" i="14" s="1"/>
  <c r="P162" i="14" s="1"/>
  <c r="D162" i="14"/>
  <c r="O161" i="14"/>
  <c r="L161" i="14"/>
  <c r="M161" i="14" s="1"/>
  <c r="N161" i="14" s="1"/>
  <c r="P161" i="14" s="1"/>
  <c r="D161" i="14"/>
  <c r="O160" i="14"/>
  <c r="L160" i="14"/>
  <c r="M160" i="14" s="1"/>
  <c r="N160" i="14" s="1"/>
  <c r="P160" i="14" s="1"/>
  <c r="D160" i="14"/>
  <c r="O159" i="14"/>
  <c r="L159" i="14"/>
  <c r="M159" i="14" s="1"/>
  <c r="N159" i="14" s="1"/>
  <c r="P159" i="14" s="1"/>
  <c r="D159" i="14"/>
  <c r="O158" i="14"/>
  <c r="L158" i="14"/>
  <c r="D158" i="14"/>
  <c r="M158" i="14" s="1"/>
  <c r="N158" i="14" s="1"/>
  <c r="P158" i="14" s="1"/>
  <c r="O157" i="14"/>
  <c r="L157" i="14"/>
  <c r="M157" i="14" s="1"/>
  <c r="N157" i="14" s="1"/>
  <c r="P157" i="14" s="1"/>
  <c r="D157" i="14"/>
  <c r="O156" i="14"/>
  <c r="L156" i="14"/>
  <c r="D156" i="14"/>
  <c r="O155" i="14"/>
  <c r="L155" i="14"/>
  <c r="M155" i="14" s="1"/>
  <c r="N155" i="14" s="1"/>
  <c r="P155" i="14" s="1"/>
  <c r="D155" i="14"/>
  <c r="O154" i="14"/>
  <c r="L154" i="14"/>
  <c r="D154" i="14"/>
  <c r="M154" i="14" s="1"/>
  <c r="N154" i="14" s="1"/>
  <c r="P154" i="14" s="1"/>
  <c r="O153" i="14"/>
  <c r="L153" i="14"/>
  <c r="M153" i="14" s="1"/>
  <c r="N153" i="14" s="1"/>
  <c r="P153" i="14" s="1"/>
  <c r="D153" i="14"/>
  <c r="O152" i="14"/>
  <c r="L152" i="14"/>
  <c r="D152" i="14"/>
  <c r="O151" i="14"/>
  <c r="L151" i="14"/>
  <c r="M151" i="14" s="1"/>
  <c r="N151" i="14" s="1"/>
  <c r="P151" i="14" s="1"/>
  <c r="D151" i="14"/>
  <c r="O150" i="14"/>
  <c r="L150" i="14"/>
  <c r="D150" i="14"/>
  <c r="O149" i="14"/>
  <c r="L149" i="14"/>
  <c r="D149" i="14"/>
  <c r="O148" i="14"/>
  <c r="L148" i="14"/>
  <c r="D148" i="14"/>
  <c r="O147" i="14"/>
  <c r="L147" i="14"/>
  <c r="M147" i="14" s="1"/>
  <c r="N147" i="14" s="1"/>
  <c r="P147" i="14" s="1"/>
  <c r="D147" i="14"/>
  <c r="O146" i="14"/>
  <c r="L146" i="14"/>
  <c r="D146" i="14"/>
  <c r="O145" i="14"/>
  <c r="L145" i="14"/>
  <c r="D145" i="14"/>
  <c r="O144" i="14"/>
  <c r="L144" i="14"/>
  <c r="M144" i="14" s="1"/>
  <c r="N144" i="14" s="1"/>
  <c r="P144" i="14" s="1"/>
  <c r="D144" i="14"/>
  <c r="O143" i="14"/>
  <c r="L143" i="14"/>
  <c r="M143" i="14" s="1"/>
  <c r="N143" i="14" s="1"/>
  <c r="P143" i="14" s="1"/>
  <c r="D143" i="14"/>
  <c r="O142" i="14"/>
  <c r="L142" i="14"/>
  <c r="D142" i="14"/>
  <c r="O141" i="14"/>
  <c r="L141" i="14"/>
  <c r="D141" i="14"/>
  <c r="O140" i="14"/>
  <c r="L140" i="14"/>
  <c r="D140" i="14"/>
  <c r="O139" i="14"/>
  <c r="L139" i="14"/>
  <c r="M139" i="14" s="1"/>
  <c r="N139" i="14" s="1"/>
  <c r="P139" i="14" s="1"/>
  <c r="D139" i="14"/>
  <c r="O138" i="14"/>
  <c r="L138" i="14"/>
  <c r="D138" i="14"/>
  <c r="O137" i="14"/>
  <c r="L137" i="14"/>
  <c r="D137" i="14"/>
  <c r="O136" i="14"/>
  <c r="L136" i="14"/>
  <c r="M136" i="14" s="1"/>
  <c r="N136" i="14" s="1"/>
  <c r="P136" i="14" s="1"/>
  <c r="D136" i="14"/>
  <c r="O135" i="14"/>
  <c r="L135" i="14"/>
  <c r="M135" i="14" s="1"/>
  <c r="N135" i="14" s="1"/>
  <c r="P135" i="14" s="1"/>
  <c r="D135" i="14"/>
  <c r="O134" i="14"/>
  <c r="L134" i="14"/>
  <c r="M134" i="14" s="1"/>
  <c r="N134" i="14" s="1"/>
  <c r="P134" i="14" s="1"/>
  <c r="D134" i="14"/>
  <c r="O133" i="14"/>
  <c r="L133" i="14"/>
  <c r="M133" i="14" s="1"/>
  <c r="N133" i="14" s="1"/>
  <c r="P133" i="14" s="1"/>
  <c r="D133" i="14"/>
  <c r="O132" i="14"/>
  <c r="L132" i="14"/>
  <c r="M132" i="14" s="1"/>
  <c r="N132" i="14" s="1"/>
  <c r="P132" i="14" s="1"/>
  <c r="D132" i="14"/>
  <c r="O131" i="14"/>
  <c r="L131" i="14"/>
  <c r="M131" i="14" s="1"/>
  <c r="N131" i="14" s="1"/>
  <c r="P131" i="14" s="1"/>
  <c r="D131" i="14"/>
  <c r="O130" i="14"/>
  <c r="L130" i="14"/>
  <c r="D130" i="14"/>
  <c r="O129" i="14"/>
  <c r="L129" i="14"/>
  <c r="M129" i="14" s="1"/>
  <c r="N129" i="14" s="1"/>
  <c r="P129" i="14" s="1"/>
  <c r="D129" i="14"/>
  <c r="O128" i="14"/>
  <c r="L128" i="14"/>
  <c r="D128" i="14"/>
  <c r="O127" i="14"/>
  <c r="L127" i="14"/>
  <c r="M127" i="14" s="1"/>
  <c r="N127" i="14" s="1"/>
  <c r="P127" i="14" s="1"/>
  <c r="D127" i="14"/>
  <c r="O126" i="14"/>
  <c r="L126" i="14"/>
  <c r="D126" i="14"/>
  <c r="O125" i="14"/>
  <c r="L125" i="14"/>
  <c r="M125" i="14" s="1"/>
  <c r="N125" i="14" s="1"/>
  <c r="P125" i="14" s="1"/>
  <c r="D125" i="14"/>
  <c r="O124" i="14"/>
  <c r="L124" i="14"/>
  <c r="D124" i="14"/>
  <c r="O123" i="14"/>
  <c r="L123" i="14"/>
  <c r="M123" i="14" s="1"/>
  <c r="N123" i="14" s="1"/>
  <c r="P123" i="14" s="1"/>
  <c r="D123" i="14"/>
  <c r="O122" i="14"/>
  <c r="L122" i="14"/>
  <c r="M122" i="14" s="1"/>
  <c r="N122" i="14" s="1"/>
  <c r="P122" i="14" s="1"/>
  <c r="D122" i="14"/>
  <c r="O121" i="14"/>
  <c r="L121" i="14"/>
  <c r="M121" i="14" s="1"/>
  <c r="N121" i="14" s="1"/>
  <c r="P121" i="14" s="1"/>
  <c r="D121" i="14"/>
  <c r="O120" i="14"/>
  <c r="L120" i="14"/>
  <c r="M120" i="14" s="1"/>
  <c r="N120" i="14" s="1"/>
  <c r="P120" i="14" s="1"/>
  <c r="D120" i="14"/>
  <c r="O119" i="14"/>
  <c r="L119" i="14"/>
  <c r="M119" i="14" s="1"/>
  <c r="N119" i="14" s="1"/>
  <c r="P119" i="14" s="1"/>
  <c r="D119" i="14"/>
  <c r="O118" i="14"/>
  <c r="L118" i="14"/>
  <c r="D118" i="14"/>
  <c r="M118" i="14" s="1"/>
  <c r="N118" i="14" s="1"/>
  <c r="P118" i="14" s="1"/>
  <c r="O117" i="14"/>
  <c r="L117" i="14"/>
  <c r="M117" i="14" s="1"/>
  <c r="N117" i="14" s="1"/>
  <c r="P117" i="14" s="1"/>
  <c r="D117" i="14"/>
  <c r="O116" i="14"/>
  <c r="L116" i="14"/>
  <c r="D116" i="14"/>
  <c r="M116" i="14" s="1"/>
  <c r="N116" i="14" s="1"/>
  <c r="P116" i="14" s="1"/>
  <c r="O115" i="14"/>
  <c r="L115" i="14"/>
  <c r="M115" i="14" s="1"/>
  <c r="N115" i="14" s="1"/>
  <c r="P115" i="14" s="1"/>
  <c r="D115" i="14"/>
  <c r="O114" i="14"/>
  <c r="L114" i="14"/>
  <c r="M114" i="14" s="1"/>
  <c r="N114" i="14" s="1"/>
  <c r="P114" i="14" s="1"/>
  <c r="D114" i="14"/>
  <c r="O113" i="14"/>
  <c r="L113" i="14"/>
  <c r="M113" i="14" s="1"/>
  <c r="N113" i="14" s="1"/>
  <c r="P113" i="14" s="1"/>
  <c r="D113" i="14"/>
  <c r="O112" i="14"/>
  <c r="L112" i="14"/>
  <c r="M112" i="14" s="1"/>
  <c r="N112" i="14" s="1"/>
  <c r="P112" i="14" s="1"/>
  <c r="D112" i="14"/>
  <c r="O111" i="14"/>
  <c r="L111" i="14"/>
  <c r="M111" i="14" s="1"/>
  <c r="N111" i="14" s="1"/>
  <c r="P111" i="14" s="1"/>
  <c r="D111" i="14"/>
  <c r="O110" i="14"/>
  <c r="L110" i="14"/>
  <c r="M110" i="14" s="1"/>
  <c r="N110" i="14" s="1"/>
  <c r="P110" i="14" s="1"/>
  <c r="D110" i="14"/>
  <c r="O109" i="14"/>
  <c r="L109" i="14"/>
  <c r="M109" i="14" s="1"/>
  <c r="N109" i="14" s="1"/>
  <c r="P109" i="14" s="1"/>
  <c r="D109" i="14"/>
  <c r="O108" i="14"/>
  <c r="L108" i="14"/>
  <c r="M108" i="14" s="1"/>
  <c r="N108" i="14" s="1"/>
  <c r="P108" i="14" s="1"/>
  <c r="D108" i="14"/>
  <c r="O107" i="14"/>
  <c r="L107" i="14"/>
  <c r="M107" i="14" s="1"/>
  <c r="N107" i="14" s="1"/>
  <c r="P107" i="14" s="1"/>
  <c r="D107" i="14"/>
  <c r="O106" i="14"/>
  <c r="L106" i="14"/>
  <c r="M106" i="14" s="1"/>
  <c r="N106" i="14" s="1"/>
  <c r="P106" i="14" s="1"/>
  <c r="D106" i="14"/>
  <c r="O105" i="14"/>
  <c r="L105" i="14"/>
  <c r="M105" i="14" s="1"/>
  <c r="N105" i="14" s="1"/>
  <c r="P105" i="14" s="1"/>
  <c r="D105" i="14"/>
  <c r="O104" i="14"/>
  <c r="L104" i="14"/>
  <c r="D104" i="14"/>
  <c r="M104" i="14" s="1"/>
  <c r="N104" i="14" s="1"/>
  <c r="P104" i="14" s="1"/>
  <c r="O103" i="14"/>
  <c r="L103" i="14"/>
  <c r="D103" i="14"/>
  <c r="M103" i="14" s="1"/>
  <c r="N103" i="14" s="1"/>
  <c r="P103" i="14" s="1"/>
  <c r="O102" i="14"/>
  <c r="L102" i="14"/>
  <c r="D102" i="14"/>
  <c r="O101" i="14"/>
  <c r="L101" i="14"/>
  <c r="D101" i="14"/>
  <c r="O100" i="14"/>
  <c r="L100" i="14"/>
  <c r="D100" i="14"/>
  <c r="O99" i="14"/>
  <c r="L99" i="14"/>
  <c r="D99" i="14"/>
  <c r="O98" i="14"/>
  <c r="L98" i="14"/>
  <c r="D98" i="14"/>
  <c r="O97" i="14"/>
  <c r="L97" i="14"/>
  <c r="D97" i="14"/>
  <c r="O96" i="14"/>
  <c r="L96" i="14"/>
  <c r="D96" i="14"/>
  <c r="O95" i="14"/>
  <c r="L95" i="14"/>
  <c r="D95" i="14"/>
  <c r="O94" i="14"/>
  <c r="L94" i="14"/>
  <c r="D94" i="14"/>
  <c r="O93" i="14"/>
  <c r="L93" i="14"/>
  <c r="M93" i="14" s="1"/>
  <c r="N93" i="14" s="1"/>
  <c r="P93" i="14" s="1"/>
  <c r="D93" i="14"/>
  <c r="O92" i="14"/>
  <c r="L92" i="14"/>
  <c r="M92" i="14" s="1"/>
  <c r="N92" i="14" s="1"/>
  <c r="P92" i="14" s="1"/>
  <c r="D92" i="14"/>
  <c r="O91" i="14"/>
  <c r="L91" i="14"/>
  <c r="M91" i="14" s="1"/>
  <c r="N91" i="14" s="1"/>
  <c r="P91" i="14" s="1"/>
  <c r="D91" i="14"/>
  <c r="O90" i="14"/>
  <c r="L90" i="14"/>
  <c r="M90" i="14" s="1"/>
  <c r="N90" i="14" s="1"/>
  <c r="P90" i="14" s="1"/>
  <c r="D90" i="14"/>
  <c r="O89" i="14"/>
  <c r="L89" i="14"/>
  <c r="M89" i="14" s="1"/>
  <c r="N89" i="14" s="1"/>
  <c r="P89" i="14" s="1"/>
  <c r="D89" i="14"/>
  <c r="O88" i="14"/>
  <c r="L88" i="14"/>
  <c r="M88" i="14" s="1"/>
  <c r="N88" i="14" s="1"/>
  <c r="P88" i="14" s="1"/>
  <c r="D88" i="14"/>
  <c r="O87" i="14"/>
  <c r="L87" i="14"/>
  <c r="D87" i="14"/>
  <c r="O86" i="14"/>
  <c r="L86" i="14"/>
  <c r="D86" i="14"/>
  <c r="O85" i="14"/>
  <c r="L85" i="14"/>
  <c r="M85" i="14" s="1"/>
  <c r="N85" i="14" s="1"/>
  <c r="P85" i="14" s="1"/>
  <c r="D85" i="14"/>
  <c r="O84" i="14"/>
  <c r="L84" i="14"/>
  <c r="M84" i="14" s="1"/>
  <c r="N84" i="14" s="1"/>
  <c r="P84" i="14" s="1"/>
  <c r="D84" i="14"/>
  <c r="O83" i="14"/>
  <c r="L83" i="14"/>
  <c r="M83" i="14" s="1"/>
  <c r="N83" i="14" s="1"/>
  <c r="P83" i="14" s="1"/>
  <c r="D83" i="14"/>
  <c r="O82" i="14"/>
  <c r="L82" i="14"/>
  <c r="M82" i="14" s="1"/>
  <c r="N82" i="14" s="1"/>
  <c r="P82" i="14" s="1"/>
  <c r="D82" i="14"/>
  <c r="O81" i="14"/>
  <c r="L81" i="14"/>
  <c r="M81" i="14" s="1"/>
  <c r="N81" i="14" s="1"/>
  <c r="P81" i="14" s="1"/>
  <c r="D81" i="14"/>
  <c r="O80" i="14"/>
  <c r="L80" i="14"/>
  <c r="M80" i="14" s="1"/>
  <c r="N80" i="14" s="1"/>
  <c r="P80" i="14" s="1"/>
  <c r="D80" i="14"/>
  <c r="O79" i="14"/>
  <c r="L79" i="14"/>
  <c r="M79" i="14" s="1"/>
  <c r="N79" i="14" s="1"/>
  <c r="P79" i="14" s="1"/>
  <c r="D79" i="14"/>
  <c r="O78" i="14"/>
  <c r="L78" i="14"/>
  <c r="M78" i="14" s="1"/>
  <c r="N78" i="14" s="1"/>
  <c r="P78" i="14" s="1"/>
  <c r="D78" i="14"/>
  <c r="O77" i="14"/>
  <c r="L77" i="14"/>
  <c r="M77" i="14" s="1"/>
  <c r="N77" i="14" s="1"/>
  <c r="P77" i="14" s="1"/>
  <c r="D77" i="14"/>
  <c r="O76" i="14"/>
  <c r="L76" i="14"/>
  <c r="M76" i="14" s="1"/>
  <c r="N76" i="14" s="1"/>
  <c r="P76" i="14" s="1"/>
  <c r="D76" i="14"/>
  <c r="O75" i="14"/>
  <c r="L75" i="14"/>
  <c r="M75" i="14" s="1"/>
  <c r="N75" i="14" s="1"/>
  <c r="P75" i="14" s="1"/>
  <c r="D75" i="14"/>
  <c r="O74" i="14"/>
  <c r="L74" i="14"/>
  <c r="M74" i="14" s="1"/>
  <c r="N74" i="14" s="1"/>
  <c r="P74" i="14" s="1"/>
  <c r="D74" i="14"/>
  <c r="O73" i="14"/>
  <c r="L73" i="14"/>
  <c r="M73" i="14" s="1"/>
  <c r="N73" i="14" s="1"/>
  <c r="P73" i="14" s="1"/>
  <c r="D73" i="14"/>
  <c r="O72" i="14"/>
  <c r="L72" i="14"/>
  <c r="M72" i="14" s="1"/>
  <c r="N72" i="14" s="1"/>
  <c r="P72" i="14" s="1"/>
  <c r="D72" i="14"/>
  <c r="O71" i="14"/>
  <c r="L71" i="14"/>
  <c r="D71" i="14"/>
  <c r="M71" i="14" s="1"/>
  <c r="N71" i="14" s="1"/>
  <c r="P71" i="14" s="1"/>
  <c r="O70" i="14"/>
  <c r="L70" i="14"/>
  <c r="D70" i="14"/>
  <c r="O69" i="14"/>
  <c r="L69" i="14"/>
  <c r="D69" i="14"/>
  <c r="O68" i="14"/>
  <c r="L68" i="14"/>
  <c r="D68" i="14"/>
  <c r="O67" i="14"/>
  <c r="L67" i="14"/>
  <c r="D67" i="14"/>
  <c r="M67" i="14" s="1"/>
  <c r="N67" i="14" s="1"/>
  <c r="P67" i="14" s="1"/>
  <c r="O66" i="14"/>
  <c r="L66" i="14"/>
  <c r="D66" i="14"/>
  <c r="O65" i="14"/>
  <c r="L65" i="14"/>
  <c r="D65" i="14"/>
  <c r="O64" i="14"/>
  <c r="L64" i="14"/>
  <c r="D64" i="14"/>
  <c r="O63" i="14"/>
  <c r="L63" i="14"/>
  <c r="D63" i="14"/>
  <c r="M63" i="14" s="1"/>
  <c r="N63" i="14" s="1"/>
  <c r="P63" i="14" s="1"/>
  <c r="O62" i="14"/>
  <c r="L62" i="14"/>
  <c r="M62" i="14" s="1"/>
  <c r="N62" i="14" s="1"/>
  <c r="P62" i="14" s="1"/>
  <c r="D62" i="14"/>
  <c r="O61" i="14"/>
  <c r="L61" i="14"/>
  <c r="D61" i="14"/>
  <c r="O60" i="14"/>
  <c r="L60" i="14"/>
  <c r="D60" i="14"/>
  <c r="O59" i="14"/>
  <c r="L59" i="14"/>
  <c r="D59" i="14"/>
  <c r="O58" i="14"/>
  <c r="L58" i="14"/>
  <c r="D58" i="14"/>
  <c r="O57" i="14"/>
  <c r="L57" i="14"/>
  <c r="D57" i="14"/>
  <c r="O56" i="14"/>
  <c r="L56" i="14"/>
  <c r="D56" i="14"/>
  <c r="O55" i="14"/>
  <c r="L55" i="14"/>
  <c r="D55" i="14"/>
  <c r="O54" i="14"/>
  <c r="L54" i="14"/>
  <c r="D54" i="14"/>
  <c r="O53" i="14"/>
  <c r="L53" i="14"/>
  <c r="D53" i="14"/>
  <c r="O52" i="14"/>
  <c r="L52" i="14"/>
  <c r="D52" i="14"/>
  <c r="O51" i="14"/>
  <c r="L51" i="14"/>
  <c r="M51" i="14" s="1"/>
  <c r="N51" i="14" s="1"/>
  <c r="P51" i="14" s="1"/>
  <c r="D51" i="14"/>
  <c r="O50" i="14"/>
  <c r="L50" i="14"/>
  <c r="M50" i="14" s="1"/>
  <c r="N50" i="14" s="1"/>
  <c r="P50" i="14" s="1"/>
  <c r="D50" i="14"/>
  <c r="O49" i="14"/>
  <c r="L49" i="14"/>
  <c r="D49" i="14"/>
  <c r="O48" i="14"/>
  <c r="L48" i="14"/>
  <c r="D48" i="14"/>
  <c r="O47" i="14"/>
  <c r="L47" i="14"/>
  <c r="D47" i="14"/>
  <c r="O46" i="14"/>
  <c r="L46" i="14"/>
  <c r="D46" i="14"/>
  <c r="O45" i="14"/>
  <c r="L45" i="14"/>
  <c r="D45" i="14"/>
  <c r="O44" i="14"/>
  <c r="L44" i="14"/>
  <c r="D44" i="14"/>
  <c r="O43" i="14"/>
  <c r="L43" i="14"/>
  <c r="M43" i="14" s="1"/>
  <c r="N43" i="14" s="1"/>
  <c r="P43" i="14" s="1"/>
  <c r="D43" i="14"/>
  <c r="O42" i="14"/>
  <c r="L42" i="14"/>
  <c r="D42" i="14"/>
  <c r="O41" i="14"/>
  <c r="L41" i="14"/>
  <c r="D41" i="14"/>
  <c r="O40" i="14"/>
  <c r="L40" i="14"/>
  <c r="D40" i="14"/>
  <c r="O39" i="14"/>
  <c r="L39" i="14"/>
  <c r="D39" i="14"/>
  <c r="O38" i="14"/>
  <c r="L38" i="14"/>
  <c r="D38" i="14"/>
  <c r="O37" i="14"/>
  <c r="L37" i="14"/>
  <c r="D37" i="14"/>
  <c r="O36" i="14"/>
  <c r="L36" i="14"/>
  <c r="D36" i="14"/>
  <c r="O35" i="14"/>
  <c r="L35" i="14"/>
  <c r="M35" i="14" s="1"/>
  <c r="N35" i="14" s="1"/>
  <c r="P35" i="14" s="1"/>
  <c r="D35" i="14"/>
  <c r="O34" i="14"/>
  <c r="L34" i="14"/>
  <c r="D34" i="14"/>
  <c r="O33" i="14"/>
  <c r="L33" i="14"/>
  <c r="D33" i="14"/>
  <c r="O32" i="14"/>
  <c r="L32" i="14"/>
  <c r="D32" i="14"/>
  <c r="O31" i="14"/>
  <c r="L31" i="14"/>
  <c r="D31" i="14"/>
  <c r="O30" i="14"/>
  <c r="L30" i="14"/>
  <c r="D30" i="14"/>
  <c r="O29" i="14"/>
  <c r="L29" i="14"/>
  <c r="D29" i="14"/>
  <c r="O28" i="14"/>
  <c r="L28" i="14"/>
  <c r="D28" i="14"/>
  <c r="O27" i="14"/>
  <c r="L27" i="14"/>
  <c r="D27" i="14"/>
  <c r="O26" i="14"/>
  <c r="L26" i="14"/>
  <c r="D26" i="14"/>
  <c r="O25" i="14"/>
  <c r="L25" i="14"/>
  <c r="M25" i="14" s="1"/>
  <c r="N25" i="14" s="1"/>
  <c r="P25" i="14" s="1"/>
  <c r="D25" i="14"/>
  <c r="O24" i="14"/>
  <c r="L24" i="14"/>
  <c r="D24" i="14"/>
  <c r="O23" i="14"/>
  <c r="L23" i="14"/>
  <c r="M23" i="14" s="1"/>
  <c r="N23" i="14" s="1"/>
  <c r="P23" i="14" s="1"/>
  <c r="D23" i="14"/>
  <c r="O22" i="14"/>
  <c r="L22" i="14"/>
  <c r="M22" i="14" s="1"/>
  <c r="N22" i="14" s="1"/>
  <c r="P22" i="14" s="1"/>
  <c r="D22" i="14"/>
  <c r="O21" i="14"/>
  <c r="L21" i="14"/>
  <c r="M21" i="14" s="1"/>
  <c r="N21" i="14" s="1"/>
  <c r="P21" i="14" s="1"/>
  <c r="D21" i="14"/>
  <c r="O20" i="14"/>
  <c r="L20" i="14"/>
  <c r="M20" i="14" s="1"/>
  <c r="N20" i="14" s="1"/>
  <c r="P20" i="14" s="1"/>
  <c r="D20" i="14"/>
  <c r="O19" i="14"/>
  <c r="L19" i="14"/>
  <c r="M19" i="14" s="1"/>
  <c r="N19" i="14" s="1"/>
  <c r="P19" i="14" s="1"/>
  <c r="D19" i="14"/>
  <c r="O18" i="14"/>
  <c r="L18" i="14"/>
  <c r="D18" i="14"/>
  <c r="O17" i="14"/>
  <c r="L17" i="14"/>
  <c r="D17" i="14"/>
  <c r="O16" i="14"/>
  <c r="L16" i="14"/>
  <c r="D16" i="14"/>
  <c r="O15" i="14"/>
  <c r="L15" i="14"/>
  <c r="D15" i="14"/>
  <c r="O14" i="14"/>
  <c r="L14" i="14"/>
  <c r="D14" i="14"/>
  <c r="M14" i="14" l="1"/>
  <c r="N14" i="14" s="1"/>
  <c r="P14" i="14" s="1"/>
  <c r="M17" i="14"/>
  <c r="N17" i="14" s="1"/>
  <c r="P17" i="14" s="1"/>
  <c r="M27" i="14"/>
  <c r="N27" i="14" s="1"/>
  <c r="P27" i="14" s="1"/>
  <c r="M29" i="14"/>
  <c r="N29" i="14" s="1"/>
  <c r="P29" i="14" s="1"/>
  <c r="M31" i="14"/>
  <c r="N31" i="14" s="1"/>
  <c r="P31" i="14" s="1"/>
  <c r="M33" i="14"/>
  <c r="N33" i="14" s="1"/>
  <c r="P33" i="14" s="1"/>
  <c r="M37" i="14"/>
  <c r="N37" i="14" s="1"/>
  <c r="P37" i="14" s="1"/>
  <c r="M39" i="14"/>
  <c r="N39" i="14" s="1"/>
  <c r="P39" i="14" s="1"/>
  <c r="M41" i="14"/>
  <c r="N41" i="14" s="1"/>
  <c r="P41" i="14" s="1"/>
  <c r="M45" i="14"/>
  <c r="N45" i="14" s="1"/>
  <c r="P45" i="14" s="1"/>
  <c r="M47" i="14"/>
  <c r="N47" i="14" s="1"/>
  <c r="P47" i="14" s="1"/>
  <c r="M49" i="14"/>
  <c r="N49" i="14" s="1"/>
  <c r="P49" i="14" s="1"/>
  <c r="M52" i="14"/>
  <c r="N52" i="14" s="1"/>
  <c r="P52" i="14" s="1"/>
  <c r="M53" i="14"/>
  <c r="N53" i="14" s="1"/>
  <c r="P53" i="14" s="1"/>
  <c r="M55" i="14"/>
  <c r="N55" i="14" s="1"/>
  <c r="P55" i="14" s="1"/>
  <c r="M56" i="14"/>
  <c r="N56" i="14" s="1"/>
  <c r="P56" i="14" s="1"/>
  <c r="M57" i="14"/>
  <c r="N57" i="14" s="1"/>
  <c r="P57" i="14" s="1"/>
  <c r="M59" i="14"/>
  <c r="N59" i="14" s="1"/>
  <c r="P59" i="14" s="1"/>
  <c r="M60" i="14"/>
  <c r="N60" i="14" s="1"/>
  <c r="P60" i="14" s="1"/>
  <c r="M61" i="14"/>
  <c r="N61" i="14" s="1"/>
  <c r="P61" i="14" s="1"/>
  <c r="M64" i="14"/>
  <c r="N64" i="14" s="1"/>
  <c r="P64" i="14" s="1"/>
  <c r="M68" i="14"/>
  <c r="N68" i="14" s="1"/>
  <c r="P68" i="14" s="1"/>
  <c r="M87" i="14"/>
  <c r="N87" i="14" s="1"/>
  <c r="P87" i="14" s="1"/>
  <c r="M95" i="14"/>
  <c r="N95" i="14" s="1"/>
  <c r="P95" i="14" s="1"/>
  <c r="M96" i="14"/>
  <c r="N96" i="14" s="1"/>
  <c r="P96" i="14" s="1"/>
  <c r="M97" i="14"/>
  <c r="N97" i="14" s="1"/>
  <c r="P97" i="14" s="1"/>
  <c r="M99" i="14"/>
  <c r="N99" i="14" s="1"/>
  <c r="P99" i="14" s="1"/>
  <c r="M100" i="14"/>
  <c r="N100" i="14" s="1"/>
  <c r="P100" i="14" s="1"/>
  <c r="M101" i="14"/>
  <c r="N101" i="14" s="1"/>
  <c r="P101" i="14" s="1"/>
  <c r="M126" i="14"/>
  <c r="N126" i="14" s="1"/>
  <c r="P126" i="14" s="1"/>
  <c r="M130" i="14"/>
  <c r="N130" i="14" s="1"/>
  <c r="P130" i="14" s="1"/>
  <c r="M137" i="14"/>
  <c r="N137" i="14" s="1"/>
  <c r="P137" i="14" s="1"/>
  <c r="M138" i="14"/>
  <c r="N138" i="14" s="1"/>
  <c r="P138" i="14" s="1"/>
  <c r="M141" i="14"/>
  <c r="N141" i="14" s="1"/>
  <c r="P141" i="14" s="1"/>
  <c r="M142" i="14"/>
  <c r="N142" i="14" s="1"/>
  <c r="P142" i="14" s="1"/>
  <c r="M145" i="14"/>
  <c r="N145" i="14" s="1"/>
  <c r="P145" i="14" s="1"/>
  <c r="M146" i="14"/>
  <c r="N146" i="14" s="1"/>
  <c r="P146" i="14" s="1"/>
  <c r="M149" i="14"/>
  <c r="N149" i="14" s="1"/>
  <c r="P149" i="14" s="1"/>
  <c r="M150" i="14"/>
  <c r="N150" i="14" s="1"/>
  <c r="P150" i="14" s="1"/>
  <c r="M180" i="14"/>
  <c r="N180" i="14" s="1"/>
  <c r="P180" i="14" s="1"/>
  <c r="M186" i="14"/>
  <c r="N186" i="14" s="1"/>
  <c r="P186" i="14" s="1"/>
  <c r="M188" i="14"/>
  <c r="N188" i="14" s="1"/>
  <c r="P188" i="14" s="1"/>
  <c r="M190" i="14"/>
  <c r="N190" i="14" s="1"/>
  <c r="P190" i="14" s="1"/>
  <c r="M208" i="14"/>
  <c r="N208" i="14" s="1"/>
  <c r="P208" i="14" s="1"/>
  <c r="D3" i="14"/>
  <c r="M18" i="14"/>
  <c r="N18" i="14" s="1"/>
  <c r="P18" i="14" s="1"/>
  <c r="M128" i="14"/>
  <c r="N128" i="14" s="1"/>
  <c r="P128" i="14" s="1"/>
  <c r="M178" i="14"/>
  <c r="N178" i="14" s="1"/>
  <c r="P178" i="14" s="1"/>
  <c r="M26" i="14"/>
  <c r="N26" i="14" s="1"/>
  <c r="P26" i="14" s="1"/>
  <c r="M30" i="14"/>
  <c r="N30" i="14" s="1"/>
  <c r="P30" i="14" s="1"/>
  <c r="M34" i="14"/>
  <c r="N34" i="14" s="1"/>
  <c r="P34" i="14" s="1"/>
  <c r="M38" i="14"/>
  <c r="N38" i="14" s="1"/>
  <c r="P38" i="14" s="1"/>
  <c r="M42" i="14"/>
  <c r="N42" i="14" s="1"/>
  <c r="P42" i="14" s="1"/>
  <c r="M46" i="14"/>
  <c r="N46" i="14" s="1"/>
  <c r="P46" i="14" s="1"/>
  <c r="M86" i="14"/>
  <c r="N86" i="14" s="1"/>
  <c r="P86" i="14" s="1"/>
  <c r="M98" i="14"/>
  <c r="N98" i="14" s="1"/>
  <c r="P98" i="14" s="1"/>
  <c r="M156" i="14"/>
  <c r="N156" i="14" s="1"/>
  <c r="P156" i="14" s="1"/>
  <c r="M16" i="14"/>
  <c r="N16" i="14" s="1"/>
  <c r="P16" i="14" s="1"/>
  <c r="M24" i="14"/>
  <c r="N24" i="14" s="1"/>
  <c r="P24" i="14" s="1"/>
  <c r="M28" i="14"/>
  <c r="N28" i="14" s="1"/>
  <c r="P28" i="14" s="1"/>
  <c r="M32" i="14"/>
  <c r="N32" i="14" s="1"/>
  <c r="P32" i="14" s="1"/>
  <c r="M36" i="14"/>
  <c r="N36" i="14" s="1"/>
  <c r="P36" i="14" s="1"/>
  <c r="M40" i="14"/>
  <c r="N40" i="14" s="1"/>
  <c r="P40" i="14" s="1"/>
  <c r="M44" i="14"/>
  <c r="N44" i="14" s="1"/>
  <c r="P44" i="14" s="1"/>
  <c r="M48" i="14"/>
  <c r="N48" i="14" s="1"/>
  <c r="P48" i="14" s="1"/>
  <c r="M54" i="14"/>
  <c r="N54" i="14" s="1"/>
  <c r="P54" i="14" s="1"/>
  <c r="M58" i="14"/>
  <c r="N58" i="14" s="1"/>
  <c r="P58" i="14" s="1"/>
  <c r="M66" i="14"/>
  <c r="N66" i="14" s="1"/>
  <c r="P66" i="14" s="1"/>
  <c r="M70" i="14"/>
  <c r="N70" i="14" s="1"/>
  <c r="P70" i="14" s="1"/>
  <c r="M140" i="14"/>
  <c r="N140" i="14" s="1"/>
  <c r="P140" i="14" s="1"/>
  <c r="M148" i="14"/>
  <c r="N148" i="14" s="1"/>
  <c r="P148" i="14" s="1"/>
  <c r="B3" i="14"/>
  <c r="M65" i="14"/>
  <c r="N65" i="14" s="1"/>
  <c r="P65" i="14" s="1"/>
  <c r="M69" i="14"/>
  <c r="N69" i="14" s="1"/>
  <c r="P69" i="14" s="1"/>
  <c r="M94" i="14"/>
  <c r="N94" i="14" s="1"/>
  <c r="P94" i="14" s="1"/>
  <c r="M102" i="14"/>
  <c r="N102" i="14" s="1"/>
  <c r="P102" i="14" s="1"/>
  <c r="M124" i="14"/>
  <c r="N124" i="14" s="1"/>
  <c r="P124" i="14" s="1"/>
  <c r="M152" i="14"/>
  <c r="N152" i="14" s="1"/>
  <c r="P152" i="14" s="1"/>
  <c r="M198" i="14"/>
  <c r="N198" i="14" s="1"/>
  <c r="P198" i="14" s="1"/>
  <c r="M200" i="14"/>
  <c r="N200" i="14" s="1"/>
  <c r="P200" i="14" s="1"/>
  <c r="M202" i="14"/>
  <c r="N202" i="14" s="1"/>
  <c r="P202" i="14" s="1"/>
  <c r="M204" i="14"/>
  <c r="N204" i="14" s="1"/>
  <c r="P204" i="14" s="1"/>
  <c r="M206" i="14"/>
  <c r="N206" i="14" s="1"/>
  <c r="P206" i="14" s="1"/>
  <c r="C3" i="14"/>
  <c r="C4" i="14"/>
  <c r="M15" i="14"/>
  <c r="N15" i="14" s="1"/>
  <c r="P15" i="14" s="1"/>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102" i="13"/>
  <c r="L103" i="13"/>
  <c r="L104" i="13"/>
  <c r="L105" i="13"/>
  <c r="L106" i="13"/>
  <c r="L107" i="13"/>
  <c r="L108" i="13"/>
  <c r="L109" i="13"/>
  <c r="L110" i="13"/>
  <c r="L111" i="13"/>
  <c r="L112" i="13"/>
  <c r="L113" i="13"/>
  <c r="L114" i="13"/>
  <c r="L115" i="13"/>
  <c r="L116" i="13"/>
  <c r="L117" i="13"/>
  <c r="L118" i="13"/>
  <c r="L119" i="13"/>
  <c r="L120" i="13"/>
  <c r="L121" i="13"/>
  <c r="L122" i="13"/>
  <c r="L123" i="13"/>
  <c r="L124" i="13"/>
  <c r="L125" i="13"/>
  <c r="L126" i="13"/>
  <c r="L127" i="13"/>
  <c r="L128" i="13"/>
  <c r="L129" i="13"/>
  <c r="L130" i="13"/>
  <c r="L131" i="13"/>
  <c r="L132" i="13"/>
  <c r="L133" i="13"/>
  <c r="L134" i="13"/>
  <c r="L135" i="13"/>
  <c r="L136" i="13"/>
  <c r="L137" i="13"/>
  <c r="L138" i="13"/>
  <c r="L139" i="13"/>
  <c r="L140" i="13"/>
  <c r="L141" i="13"/>
  <c r="L142" i="13"/>
  <c r="L143" i="13"/>
  <c r="L144" i="13"/>
  <c r="L145" i="13"/>
  <c r="L146" i="13"/>
  <c r="L147" i="13"/>
  <c r="L148" i="13"/>
  <c r="L149" i="13"/>
  <c r="L150" i="13"/>
  <c r="L151" i="13"/>
  <c r="L152" i="13"/>
  <c r="L153" i="13"/>
  <c r="L154" i="13"/>
  <c r="L155" i="13"/>
  <c r="L156" i="13"/>
  <c r="L157" i="13"/>
  <c r="L158" i="13"/>
  <c r="L159" i="13"/>
  <c r="L160" i="13"/>
  <c r="L161" i="13"/>
  <c r="L162" i="13"/>
  <c r="L163" i="13"/>
  <c r="L164" i="13"/>
  <c r="L165" i="13"/>
  <c r="L166" i="13"/>
  <c r="L167" i="13"/>
  <c r="L168" i="13"/>
  <c r="L169" i="13"/>
  <c r="L170" i="13"/>
  <c r="L171" i="13"/>
  <c r="L172" i="13"/>
  <c r="L173" i="13"/>
  <c r="L174" i="13"/>
  <c r="L175" i="13"/>
  <c r="L176" i="13"/>
  <c r="L177" i="13"/>
  <c r="L178" i="13"/>
  <c r="L179" i="13"/>
  <c r="L180" i="13"/>
  <c r="L181" i="13"/>
  <c r="L182" i="13"/>
  <c r="L183" i="13"/>
  <c r="L184" i="13"/>
  <c r="L185" i="13"/>
  <c r="L186" i="13"/>
  <c r="L187" i="13"/>
  <c r="L188" i="13"/>
  <c r="L189" i="13"/>
  <c r="L190" i="13"/>
  <c r="L191" i="13"/>
  <c r="L192" i="13"/>
  <c r="L193" i="13"/>
  <c r="L194" i="13"/>
  <c r="L195" i="13"/>
  <c r="L196" i="13"/>
  <c r="L197" i="13"/>
  <c r="L198" i="13"/>
  <c r="L199" i="13"/>
  <c r="L200" i="13"/>
  <c r="L201" i="13"/>
  <c r="L202" i="13"/>
  <c r="L203" i="13"/>
  <c r="L204" i="13"/>
  <c r="L205" i="13"/>
  <c r="L206" i="13"/>
  <c r="L207" i="13"/>
  <c r="L208" i="13"/>
  <c r="L14" i="13"/>
  <c r="C5" i="14" l="1"/>
  <c r="B4" i="14"/>
  <c r="B5" i="14" s="1"/>
  <c r="F4" i="15"/>
  <c r="D7" i="15"/>
  <c r="B5" i="15"/>
  <c r="E7" i="15"/>
  <c r="C13" i="15"/>
  <c r="G17" i="15"/>
  <c r="F20" i="15"/>
  <c r="E23" i="15"/>
  <c r="I27" i="15"/>
  <c r="B7" i="15"/>
  <c r="F11" i="15"/>
  <c r="J15" i="15"/>
  <c r="H21" i="15"/>
  <c r="G24" i="15"/>
  <c r="L3" i="15"/>
  <c r="D8" i="15"/>
  <c r="H12" i="15"/>
  <c r="L16" i="15"/>
  <c r="E21" i="15"/>
  <c r="I25" i="15"/>
  <c r="G6" i="15"/>
  <c r="J4" i="15"/>
  <c r="D6" i="15"/>
  <c r="I7" i="15"/>
  <c r="C9" i="15"/>
  <c r="H10" i="15"/>
  <c r="B12" i="15"/>
  <c r="G13" i="15"/>
  <c r="L14" i="15"/>
  <c r="F16" i="15"/>
  <c r="K17" i="15"/>
  <c r="E19" i="15"/>
  <c r="J20" i="15"/>
  <c r="D22" i="15"/>
  <c r="I23" i="15"/>
  <c r="C25" i="15"/>
  <c r="H26" i="15"/>
  <c r="C3" i="15"/>
  <c r="G4" i="15"/>
  <c r="L5" i="15"/>
  <c r="F7" i="15"/>
  <c r="K8" i="15"/>
  <c r="E10" i="15"/>
  <c r="J11" i="15"/>
  <c r="D13" i="15"/>
  <c r="I14" i="15"/>
  <c r="C16" i="15"/>
  <c r="H17" i="15"/>
  <c r="B19" i="15"/>
  <c r="G20" i="15"/>
  <c r="L21" i="15"/>
  <c r="F23" i="15"/>
  <c r="K24" i="15"/>
  <c r="E26" i="15"/>
  <c r="J27" i="15"/>
  <c r="D4" i="15"/>
  <c r="I5" i="15"/>
  <c r="C7" i="15"/>
  <c r="H8" i="15"/>
  <c r="B10" i="15"/>
  <c r="G11" i="15"/>
  <c r="L12" i="15"/>
  <c r="F14" i="15"/>
  <c r="K15" i="15"/>
  <c r="E17" i="15"/>
  <c r="J18" i="15"/>
  <c r="D20" i="15"/>
  <c r="I21" i="15"/>
  <c r="C23" i="15"/>
  <c r="H24" i="15"/>
  <c r="B26" i="15"/>
  <c r="G27" i="15"/>
  <c r="B3" i="15"/>
  <c r="F5" i="15"/>
  <c r="K6" i="15"/>
  <c r="K5" i="15"/>
  <c r="D10" i="15"/>
  <c r="H14" i="15"/>
  <c r="L18" i="15"/>
  <c r="D26" i="15"/>
  <c r="H5" i="15"/>
  <c r="G8" i="15"/>
  <c r="E14" i="15"/>
  <c r="I18" i="15"/>
  <c r="B23" i="15"/>
  <c r="F27" i="15"/>
  <c r="J6" i="15"/>
  <c r="C11" i="15"/>
  <c r="G15" i="15"/>
  <c r="K19" i="15"/>
  <c r="D24" i="15"/>
  <c r="I3" i="15"/>
  <c r="C5" i="15"/>
  <c r="H6" i="15"/>
  <c r="B8" i="15"/>
  <c r="G9" i="15"/>
  <c r="L10" i="15"/>
  <c r="F12" i="15"/>
  <c r="K13" i="15"/>
  <c r="E15" i="15"/>
  <c r="J16" i="15"/>
  <c r="D18" i="15"/>
  <c r="I19" i="15"/>
  <c r="C21" i="15"/>
  <c r="H22" i="15"/>
  <c r="B24" i="15"/>
  <c r="G25" i="15"/>
  <c r="L26" i="15"/>
  <c r="G3" i="15"/>
  <c r="K4" i="15"/>
  <c r="E6" i="15"/>
  <c r="J7" i="15"/>
  <c r="D9" i="15"/>
  <c r="I10" i="15"/>
  <c r="C12" i="15"/>
  <c r="H13" i="15"/>
  <c r="B15" i="15"/>
  <c r="G16" i="15"/>
  <c r="L17" i="15"/>
  <c r="F19" i="15"/>
  <c r="K20" i="15"/>
  <c r="E22" i="15"/>
  <c r="J23" i="15"/>
  <c r="D25" i="15"/>
  <c r="I26" i="15"/>
  <c r="D3" i="15"/>
  <c r="H4" i="15"/>
  <c r="B6" i="15"/>
  <c r="G7" i="15"/>
  <c r="L8" i="15"/>
  <c r="F10" i="15"/>
  <c r="K11" i="15"/>
  <c r="E13" i="15"/>
  <c r="J14" i="15"/>
  <c r="D16" i="15"/>
  <c r="I17" i="15"/>
  <c r="C19" i="15"/>
  <c r="H20" i="15"/>
  <c r="B22" i="15"/>
  <c r="G23" i="15"/>
  <c r="L24" i="15"/>
  <c r="F26" i="15"/>
  <c r="K27" i="15"/>
  <c r="E4" i="15"/>
  <c r="J5" i="15"/>
  <c r="J8" i="15"/>
  <c r="I11" i="15"/>
  <c r="B16" i="15"/>
  <c r="K21" i="15"/>
  <c r="J24" i="15"/>
  <c r="C4" i="15"/>
  <c r="L9" i="15"/>
  <c r="K12" i="15"/>
  <c r="D17" i="15"/>
  <c r="C20" i="15"/>
  <c r="L25" i="15"/>
  <c r="E5" i="15"/>
  <c r="I9" i="15"/>
  <c r="B14" i="15"/>
  <c r="F18" i="15"/>
  <c r="J22" i="15"/>
  <c r="C27" i="15"/>
  <c r="N12" i="14"/>
  <c r="E8" i="15"/>
  <c r="J9" i="15"/>
  <c r="K10" i="15"/>
  <c r="L11" i="15"/>
  <c r="L7" i="15"/>
  <c r="G10" i="15"/>
  <c r="H11" i="15"/>
  <c r="H7" i="15"/>
  <c r="I8" i="15"/>
  <c r="B9" i="15"/>
  <c r="F9" i="15"/>
  <c r="C10" i="15"/>
  <c r="D11" i="15"/>
  <c r="E12" i="15"/>
  <c r="J13" i="15"/>
  <c r="D15" i="15"/>
  <c r="I16" i="15"/>
  <c r="C18" i="15"/>
  <c r="H19" i="15"/>
  <c r="B21" i="15"/>
  <c r="G22" i="15"/>
  <c r="L23" i="15"/>
  <c r="F25" i="15"/>
  <c r="K26" i="15"/>
  <c r="F3" i="15"/>
  <c r="K14" i="15"/>
  <c r="D19" i="15"/>
  <c r="C22" i="15"/>
  <c r="G26" i="15"/>
  <c r="I12" i="15"/>
  <c r="C14" i="15"/>
  <c r="H15" i="15"/>
  <c r="B17" i="15"/>
  <c r="G18" i="15"/>
  <c r="L19" i="15"/>
  <c r="F21" i="15"/>
  <c r="K22" i="15"/>
  <c r="E24" i="15"/>
  <c r="J25" i="15"/>
  <c r="D27" i="15"/>
  <c r="J3" i="15"/>
  <c r="F13" i="15"/>
  <c r="J17" i="15"/>
  <c r="I20" i="15"/>
  <c r="B25" i="15"/>
  <c r="B13" i="15"/>
  <c r="G14" i="15"/>
  <c r="L15" i="15"/>
  <c r="F17" i="15"/>
  <c r="K18" i="15"/>
  <c r="E20" i="15"/>
  <c r="J21" i="15"/>
  <c r="D23" i="15"/>
  <c r="I24" i="15"/>
  <c r="C26" i="15"/>
  <c r="H27" i="15"/>
  <c r="E16" i="15"/>
  <c r="H23" i="15"/>
  <c r="L27" i="15"/>
  <c r="G5" i="15"/>
  <c r="L6" i="15"/>
  <c r="F8" i="15"/>
  <c r="K9" i="15"/>
  <c r="E11" i="15"/>
  <c r="J12" i="15"/>
  <c r="D14" i="15"/>
  <c r="I15" i="15"/>
  <c r="C17" i="15"/>
  <c r="H18" i="15"/>
  <c r="B20" i="15"/>
  <c r="G21" i="15"/>
  <c r="L22" i="15"/>
  <c r="F24" i="15"/>
  <c r="K25" i="15"/>
  <c r="E27" i="15"/>
  <c r="K3" i="15"/>
  <c r="D5" i="15"/>
  <c r="I6" i="15"/>
  <c r="C8" i="15"/>
  <c r="H9" i="15"/>
  <c r="B11" i="15"/>
  <c r="G12" i="15"/>
  <c r="L13" i="15"/>
  <c r="F15" i="15"/>
  <c r="K16" i="15"/>
  <c r="E18" i="15"/>
  <c r="J19" i="15"/>
  <c r="D21" i="15"/>
  <c r="I22" i="15"/>
  <c r="C24" i="15"/>
  <c r="H25" i="15"/>
  <c r="B27" i="15"/>
  <c r="H3" i="15"/>
  <c r="L4" i="15"/>
  <c r="F6" i="15"/>
  <c r="K7" i="15"/>
  <c r="E9" i="15"/>
  <c r="J10" i="15"/>
  <c r="D12" i="15"/>
  <c r="I13" i="15"/>
  <c r="C15" i="15"/>
  <c r="H16" i="15"/>
  <c r="B18" i="15"/>
  <c r="G19" i="15"/>
  <c r="L20" i="15"/>
  <c r="F22" i="15"/>
  <c r="K23" i="15"/>
  <c r="E25" i="15"/>
  <c r="J26" i="15"/>
  <c r="E3" i="15"/>
  <c r="I4" i="15"/>
  <c r="C6" i="15"/>
  <c r="B4" i="15"/>
  <c r="E3" i="14"/>
  <c r="D4" i="14"/>
  <c r="D5" i="14" s="1"/>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52" i="13"/>
  <c r="O53" i="13"/>
  <c r="O54" i="13"/>
  <c r="O55" i="13"/>
  <c r="O56" i="13"/>
  <c r="O57" i="13"/>
  <c r="O58" i="13"/>
  <c r="O59" i="13"/>
  <c r="O60" i="13"/>
  <c r="O61" i="13"/>
  <c r="O62" i="13"/>
  <c r="O63" i="13"/>
  <c r="O64" i="13"/>
  <c r="O65" i="13"/>
  <c r="O66" i="13"/>
  <c r="O67" i="13"/>
  <c r="O68" i="13"/>
  <c r="O69" i="13"/>
  <c r="O70" i="13"/>
  <c r="O71" i="13"/>
  <c r="O72" i="13"/>
  <c r="O73" i="13"/>
  <c r="O74" i="13"/>
  <c r="O75" i="13"/>
  <c r="O76" i="13"/>
  <c r="O77" i="13"/>
  <c r="O78" i="13"/>
  <c r="O79" i="13"/>
  <c r="O80" i="13"/>
  <c r="O81" i="13"/>
  <c r="O82" i="13"/>
  <c r="O83" i="13"/>
  <c r="O84" i="13"/>
  <c r="O85" i="13"/>
  <c r="O86" i="13"/>
  <c r="O87" i="13"/>
  <c r="O88" i="13"/>
  <c r="O89" i="13"/>
  <c r="O90" i="13"/>
  <c r="O91" i="13"/>
  <c r="O92" i="13"/>
  <c r="O93" i="13"/>
  <c r="O94" i="13"/>
  <c r="O95" i="13"/>
  <c r="O96" i="13"/>
  <c r="O97" i="13"/>
  <c r="O98" i="13"/>
  <c r="O99" i="13"/>
  <c r="O100" i="13"/>
  <c r="O101" i="13"/>
  <c r="O102" i="13"/>
  <c r="O103" i="13"/>
  <c r="O104" i="13"/>
  <c r="O105" i="13"/>
  <c r="O106" i="13"/>
  <c r="O107" i="13"/>
  <c r="O108" i="13"/>
  <c r="O109" i="13"/>
  <c r="O110" i="13"/>
  <c r="O111" i="13"/>
  <c r="O112" i="13"/>
  <c r="O113" i="13"/>
  <c r="O114" i="13"/>
  <c r="O115" i="13"/>
  <c r="O116" i="13"/>
  <c r="O117" i="13"/>
  <c r="O118" i="13"/>
  <c r="O119" i="13"/>
  <c r="O120" i="13"/>
  <c r="O121" i="13"/>
  <c r="O122" i="13"/>
  <c r="O123" i="13"/>
  <c r="O124" i="13"/>
  <c r="O125" i="13"/>
  <c r="O126" i="13"/>
  <c r="O127" i="13"/>
  <c r="O128" i="13"/>
  <c r="O129" i="13"/>
  <c r="O130" i="13"/>
  <c r="O131" i="13"/>
  <c r="O132" i="13"/>
  <c r="O133" i="13"/>
  <c r="O134" i="13"/>
  <c r="O135" i="13"/>
  <c r="O136" i="13"/>
  <c r="O137" i="13"/>
  <c r="O138" i="13"/>
  <c r="O139" i="13"/>
  <c r="O140" i="13"/>
  <c r="O141" i="13"/>
  <c r="O142" i="13"/>
  <c r="O143" i="13"/>
  <c r="O144" i="13"/>
  <c r="O145" i="13"/>
  <c r="O146" i="13"/>
  <c r="O147" i="13"/>
  <c r="O148" i="13"/>
  <c r="O149" i="13"/>
  <c r="O150" i="13"/>
  <c r="O151" i="13"/>
  <c r="O152" i="13"/>
  <c r="O153" i="13"/>
  <c r="O154" i="13"/>
  <c r="O155" i="13"/>
  <c r="O156" i="13"/>
  <c r="O157" i="13"/>
  <c r="O158" i="13"/>
  <c r="O159" i="13"/>
  <c r="O160" i="13"/>
  <c r="O161" i="13"/>
  <c r="O162" i="13"/>
  <c r="O163" i="13"/>
  <c r="O164" i="13"/>
  <c r="O165" i="13"/>
  <c r="O166" i="13"/>
  <c r="O167" i="13"/>
  <c r="O168" i="13"/>
  <c r="O169" i="13"/>
  <c r="O170" i="13"/>
  <c r="O171" i="13"/>
  <c r="O172" i="13"/>
  <c r="O173" i="13"/>
  <c r="O174" i="13"/>
  <c r="O175" i="13"/>
  <c r="O176" i="13"/>
  <c r="O177" i="13"/>
  <c r="O178" i="13"/>
  <c r="O179" i="13"/>
  <c r="O180" i="13"/>
  <c r="O181" i="13"/>
  <c r="O182" i="13"/>
  <c r="O183" i="13"/>
  <c r="O184" i="13"/>
  <c r="O185" i="13"/>
  <c r="O186" i="13"/>
  <c r="O187" i="13"/>
  <c r="O188" i="13"/>
  <c r="O189" i="13"/>
  <c r="O190" i="13"/>
  <c r="O191" i="13"/>
  <c r="O192" i="13"/>
  <c r="O193" i="13"/>
  <c r="O194" i="13"/>
  <c r="O195" i="13"/>
  <c r="O196" i="13"/>
  <c r="O197" i="13"/>
  <c r="O198" i="13"/>
  <c r="O199" i="13"/>
  <c r="O200" i="13"/>
  <c r="O201" i="13"/>
  <c r="O202" i="13"/>
  <c r="O203" i="13"/>
  <c r="O204" i="13"/>
  <c r="O205" i="13"/>
  <c r="O206" i="13"/>
  <c r="O207" i="13"/>
  <c r="O208" i="13"/>
  <c r="O14" i="13"/>
  <c r="M19" i="13"/>
  <c r="N19" i="13" s="1"/>
  <c r="P19" i="13" s="1"/>
  <c r="M20" i="13"/>
  <c r="N20" i="13" s="1"/>
  <c r="P20" i="13" s="1"/>
  <c r="M21" i="13"/>
  <c r="N21" i="13" s="1"/>
  <c r="P21" i="13" s="1"/>
  <c r="M22" i="13"/>
  <c r="N22" i="13" s="1"/>
  <c r="P22" i="13" s="1"/>
  <c r="M23" i="13"/>
  <c r="N23" i="13" s="1"/>
  <c r="P23" i="13" s="1"/>
  <c r="M25" i="13"/>
  <c r="N25" i="13" s="1"/>
  <c r="P25" i="13" s="1"/>
  <c r="M35" i="13"/>
  <c r="N35" i="13" s="1"/>
  <c r="P35" i="13" s="1"/>
  <c r="M43" i="13"/>
  <c r="N43" i="13" s="1"/>
  <c r="P43" i="13" s="1"/>
  <c r="M50" i="13"/>
  <c r="N50" i="13" s="1"/>
  <c r="P50" i="13" s="1"/>
  <c r="M51" i="13"/>
  <c r="N51" i="13" s="1"/>
  <c r="P51" i="13" s="1"/>
  <c r="M72" i="13"/>
  <c r="N72" i="13" s="1"/>
  <c r="P72" i="13" s="1"/>
  <c r="M73" i="13"/>
  <c r="N73" i="13" s="1"/>
  <c r="P73" i="13" s="1"/>
  <c r="M74" i="13"/>
  <c r="N74" i="13" s="1"/>
  <c r="P74" i="13" s="1"/>
  <c r="M75" i="13"/>
  <c r="N75" i="13" s="1"/>
  <c r="P75" i="13" s="1"/>
  <c r="M76" i="13"/>
  <c r="N76" i="13" s="1"/>
  <c r="P76" i="13" s="1"/>
  <c r="M77" i="13"/>
  <c r="N77" i="13" s="1"/>
  <c r="P77" i="13" s="1"/>
  <c r="M78" i="13"/>
  <c r="N78" i="13" s="1"/>
  <c r="P78" i="13" s="1"/>
  <c r="M79" i="13"/>
  <c r="N79" i="13" s="1"/>
  <c r="P79" i="13" s="1"/>
  <c r="M80" i="13"/>
  <c r="N80" i="13" s="1"/>
  <c r="P80" i="13" s="1"/>
  <c r="M81" i="13"/>
  <c r="N81" i="13" s="1"/>
  <c r="P81" i="13" s="1"/>
  <c r="M82" i="13"/>
  <c r="N82" i="13" s="1"/>
  <c r="P82" i="13" s="1"/>
  <c r="M83" i="13"/>
  <c r="N83" i="13" s="1"/>
  <c r="P83" i="13" s="1"/>
  <c r="M84" i="13"/>
  <c r="N84" i="13" s="1"/>
  <c r="P84" i="13" s="1"/>
  <c r="M85" i="13"/>
  <c r="N85" i="13" s="1"/>
  <c r="P85" i="13" s="1"/>
  <c r="M88" i="13"/>
  <c r="N88" i="13" s="1"/>
  <c r="P88" i="13" s="1"/>
  <c r="M89" i="13"/>
  <c r="N89" i="13" s="1"/>
  <c r="P89" i="13" s="1"/>
  <c r="M90" i="13"/>
  <c r="N90" i="13" s="1"/>
  <c r="P90" i="13" s="1"/>
  <c r="M91" i="13"/>
  <c r="N91" i="13" s="1"/>
  <c r="P91" i="13" s="1"/>
  <c r="M92" i="13"/>
  <c r="N92" i="13" s="1"/>
  <c r="P92" i="13" s="1"/>
  <c r="M93" i="13"/>
  <c r="N93" i="13" s="1"/>
  <c r="P93" i="13" s="1"/>
  <c r="M105" i="13"/>
  <c r="N105" i="13" s="1"/>
  <c r="P105" i="13" s="1"/>
  <c r="M106" i="13"/>
  <c r="N106" i="13" s="1"/>
  <c r="P106" i="13" s="1"/>
  <c r="M107" i="13"/>
  <c r="N107" i="13" s="1"/>
  <c r="P107" i="13" s="1"/>
  <c r="M108" i="13"/>
  <c r="N108" i="13" s="1"/>
  <c r="P108" i="13" s="1"/>
  <c r="M109" i="13"/>
  <c r="N109" i="13" s="1"/>
  <c r="P109" i="13" s="1"/>
  <c r="M110" i="13"/>
  <c r="N110" i="13" s="1"/>
  <c r="P110" i="13" s="1"/>
  <c r="M111" i="13"/>
  <c r="N111" i="13" s="1"/>
  <c r="P111" i="13" s="1"/>
  <c r="M112" i="13"/>
  <c r="N112" i="13" s="1"/>
  <c r="P112" i="13" s="1"/>
  <c r="M113" i="13"/>
  <c r="N113" i="13" s="1"/>
  <c r="P113" i="13" s="1"/>
  <c r="M114" i="13"/>
  <c r="N114" i="13" s="1"/>
  <c r="P114" i="13" s="1"/>
  <c r="M120" i="13"/>
  <c r="N120" i="13" s="1"/>
  <c r="P120" i="13" s="1"/>
  <c r="M121" i="13"/>
  <c r="N121" i="13" s="1"/>
  <c r="P121" i="13" s="1"/>
  <c r="M122" i="13"/>
  <c r="N122" i="13" s="1"/>
  <c r="P122" i="13" s="1"/>
  <c r="M123" i="13"/>
  <c r="N123" i="13" s="1"/>
  <c r="P123" i="13" s="1"/>
  <c r="M131" i="13"/>
  <c r="N131" i="13" s="1"/>
  <c r="P131" i="13" s="1"/>
  <c r="M132" i="13"/>
  <c r="N132" i="13" s="1"/>
  <c r="P132" i="13" s="1"/>
  <c r="M133" i="13"/>
  <c r="N133" i="13" s="1"/>
  <c r="P133" i="13" s="1"/>
  <c r="M134" i="13"/>
  <c r="N134" i="13" s="1"/>
  <c r="P134" i="13" s="1"/>
  <c r="M135" i="13"/>
  <c r="N135" i="13" s="1"/>
  <c r="P135" i="13" s="1"/>
  <c r="M136" i="13"/>
  <c r="N136" i="13" s="1"/>
  <c r="P136" i="13" s="1"/>
  <c r="M143" i="13"/>
  <c r="N143" i="13" s="1"/>
  <c r="P143" i="13" s="1"/>
  <c r="M144" i="13"/>
  <c r="N144" i="13" s="1"/>
  <c r="P144" i="13" s="1"/>
  <c r="M160" i="13"/>
  <c r="N160" i="13" s="1"/>
  <c r="P160" i="13" s="1"/>
  <c r="M161" i="13"/>
  <c r="N161" i="13" s="1"/>
  <c r="P161" i="13" s="1"/>
  <c r="M162" i="13"/>
  <c r="N162" i="13" s="1"/>
  <c r="P162" i="13" s="1"/>
  <c r="M163" i="13"/>
  <c r="N163" i="13" s="1"/>
  <c r="P163" i="13" s="1"/>
  <c r="M164" i="13"/>
  <c r="N164" i="13" s="1"/>
  <c r="P164" i="13" s="1"/>
  <c r="M165" i="13"/>
  <c r="N165" i="13" s="1"/>
  <c r="P165" i="13" s="1"/>
  <c r="M168" i="13"/>
  <c r="N168" i="13" s="1"/>
  <c r="P168" i="13" s="1"/>
  <c r="M169" i="13"/>
  <c r="N169" i="13" s="1"/>
  <c r="P169" i="13" s="1"/>
  <c r="M170" i="13"/>
  <c r="N170" i="13" s="1"/>
  <c r="P170" i="13" s="1"/>
  <c r="M171" i="13"/>
  <c r="N171" i="13" s="1"/>
  <c r="P171" i="13" s="1"/>
  <c r="M172" i="13"/>
  <c r="N172" i="13" s="1"/>
  <c r="P172" i="13" s="1"/>
  <c r="M173" i="13"/>
  <c r="N173" i="13" s="1"/>
  <c r="P173" i="13" s="1"/>
  <c r="M174" i="13"/>
  <c r="N174" i="13" s="1"/>
  <c r="P174" i="13" s="1"/>
  <c r="M175" i="13"/>
  <c r="N175" i="13" s="1"/>
  <c r="P175" i="13" s="1"/>
  <c r="M176" i="13"/>
  <c r="N176" i="13" s="1"/>
  <c r="P176" i="13" s="1"/>
  <c r="M177" i="13"/>
  <c r="N177" i="13" s="1"/>
  <c r="P177" i="13" s="1"/>
  <c r="M181" i="13"/>
  <c r="N181" i="13" s="1"/>
  <c r="P181" i="13" s="1"/>
  <c r="M182" i="13"/>
  <c r="N182" i="13" s="1"/>
  <c r="P182" i="13" s="1"/>
  <c r="M183" i="13"/>
  <c r="N183" i="13" s="1"/>
  <c r="P183" i="13" s="1"/>
  <c r="M184" i="13"/>
  <c r="N184" i="13" s="1"/>
  <c r="P184" i="13" s="1"/>
  <c r="M185" i="13"/>
  <c r="N185" i="13" s="1"/>
  <c r="P185" i="13" s="1"/>
  <c r="M191" i="13"/>
  <c r="N191" i="13" s="1"/>
  <c r="P191" i="13" s="1"/>
  <c r="M192" i="13"/>
  <c r="N192" i="13" s="1"/>
  <c r="P192" i="13" s="1"/>
  <c r="M193" i="13"/>
  <c r="N193" i="13" s="1"/>
  <c r="P193" i="13" s="1"/>
  <c r="M194" i="13"/>
  <c r="N194" i="13" s="1"/>
  <c r="P194" i="13" s="1"/>
  <c r="M195" i="13"/>
  <c r="N195" i="13" s="1"/>
  <c r="P195" i="13" s="1"/>
  <c r="M196" i="13"/>
  <c r="N196" i="13" s="1"/>
  <c r="P196" i="13" s="1"/>
  <c r="D15" i="13"/>
  <c r="M15" i="13" s="1"/>
  <c r="N15" i="13" s="1"/>
  <c r="P15" i="13" s="1"/>
  <c r="D16" i="13"/>
  <c r="M16" i="13" s="1"/>
  <c r="N16" i="13" s="1"/>
  <c r="P16" i="13" s="1"/>
  <c r="D17" i="13"/>
  <c r="M17" i="13" s="1"/>
  <c r="N17" i="13" s="1"/>
  <c r="P17" i="13" s="1"/>
  <c r="D18" i="13"/>
  <c r="M18" i="13" s="1"/>
  <c r="N18" i="13" s="1"/>
  <c r="P18" i="13" s="1"/>
  <c r="D19" i="13"/>
  <c r="D20" i="13"/>
  <c r="D21" i="13"/>
  <c r="D22" i="13"/>
  <c r="D23" i="13"/>
  <c r="D24" i="13"/>
  <c r="M24" i="13" s="1"/>
  <c r="N24" i="13" s="1"/>
  <c r="P24" i="13" s="1"/>
  <c r="D25" i="13"/>
  <c r="D26" i="13"/>
  <c r="M26" i="13" s="1"/>
  <c r="N26" i="13" s="1"/>
  <c r="P26" i="13" s="1"/>
  <c r="D27" i="13"/>
  <c r="M27" i="13" s="1"/>
  <c r="N27" i="13" s="1"/>
  <c r="P27" i="13" s="1"/>
  <c r="D28" i="13"/>
  <c r="M28" i="13" s="1"/>
  <c r="N28" i="13" s="1"/>
  <c r="P28" i="13" s="1"/>
  <c r="D29" i="13"/>
  <c r="M29" i="13" s="1"/>
  <c r="N29" i="13" s="1"/>
  <c r="P29" i="13" s="1"/>
  <c r="D30" i="13"/>
  <c r="M30" i="13" s="1"/>
  <c r="N30" i="13" s="1"/>
  <c r="P30" i="13" s="1"/>
  <c r="D31" i="13"/>
  <c r="M31" i="13" s="1"/>
  <c r="N31" i="13" s="1"/>
  <c r="P31" i="13" s="1"/>
  <c r="D32" i="13"/>
  <c r="M32" i="13" s="1"/>
  <c r="N32" i="13" s="1"/>
  <c r="P32" i="13" s="1"/>
  <c r="D33" i="13"/>
  <c r="M33" i="13" s="1"/>
  <c r="N33" i="13" s="1"/>
  <c r="P33" i="13" s="1"/>
  <c r="D34" i="13"/>
  <c r="M34" i="13" s="1"/>
  <c r="N34" i="13" s="1"/>
  <c r="P34" i="13" s="1"/>
  <c r="D35" i="13"/>
  <c r="D36" i="13"/>
  <c r="M36" i="13" s="1"/>
  <c r="N36" i="13" s="1"/>
  <c r="P36" i="13" s="1"/>
  <c r="D37" i="13"/>
  <c r="M37" i="13" s="1"/>
  <c r="N37" i="13" s="1"/>
  <c r="P37" i="13" s="1"/>
  <c r="D38" i="13"/>
  <c r="M38" i="13" s="1"/>
  <c r="N38" i="13" s="1"/>
  <c r="P38" i="13" s="1"/>
  <c r="D39" i="13"/>
  <c r="M39" i="13" s="1"/>
  <c r="N39" i="13" s="1"/>
  <c r="P39" i="13" s="1"/>
  <c r="D40" i="13"/>
  <c r="M40" i="13" s="1"/>
  <c r="N40" i="13" s="1"/>
  <c r="P40" i="13" s="1"/>
  <c r="D41" i="13"/>
  <c r="M41" i="13" s="1"/>
  <c r="N41" i="13" s="1"/>
  <c r="P41" i="13" s="1"/>
  <c r="D42" i="13"/>
  <c r="M42" i="13" s="1"/>
  <c r="N42" i="13" s="1"/>
  <c r="P42" i="13" s="1"/>
  <c r="D43" i="13"/>
  <c r="D44" i="13"/>
  <c r="M44" i="13" s="1"/>
  <c r="N44" i="13" s="1"/>
  <c r="P44" i="13" s="1"/>
  <c r="D45" i="13"/>
  <c r="M45" i="13" s="1"/>
  <c r="N45" i="13" s="1"/>
  <c r="P45" i="13" s="1"/>
  <c r="D46" i="13"/>
  <c r="M46" i="13" s="1"/>
  <c r="N46" i="13" s="1"/>
  <c r="P46" i="13" s="1"/>
  <c r="D47" i="13"/>
  <c r="M47" i="13" s="1"/>
  <c r="N47" i="13" s="1"/>
  <c r="P47" i="13" s="1"/>
  <c r="D48" i="13"/>
  <c r="M48" i="13" s="1"/>
  <c r="N48" i="13" s="1"/>
  <c r="P48" i="13" s="1"/>
  <c r="D49" i="13"/>
  <c r="M49" i="13" s="1"/>
  <c r="N49" i="13" s="1"/>
  <c r="P49" i="13" s="1"/>
  <c r="D50" i="13"/>
  <c r="D51" i="13"/>
  <c r="D52" i="13"/>
  <c r="M52" i="13" s="1"/>
  <c r="N52" i="13" s="1"/>
  <c r="P52" i="13" s="1"/>
  <c r="D53" i="13"/>
  <c r="M53" i="13" s="1"/>
  <c r="N53" i="13" s="1"/>
  <c r="P53" i="13" s="1"/>
  <c r="D54" i="13"/>
  <c r="M54" i="13" s="1"/>
  <c r="N54" i="13" s="1"/>
  <c r="P54" i="13" s="1"/>
  <c r="D55" i="13"/>
  <c r="M55" i="13" s="1"/>
  <c r="N55" i="13" s="1"/>
  <c r="P55" i="13" s="1"/>
  <c r="D56" i="13"/>
  <c r="M56" i="13" s="1"/>
  <c r="N56" i="13" s="1"/>
  <c r="P56" i="13" s="1"/>
  <c r="D57" i="13"/>
  <c r="M57" i="13" s="1"/>
  <c r="N57" i="13" s="1"/>
  <c r="P57" i="13" s="1"/>
  <c r="D58" i="13"/>
  <c r="M58" i="13" s="1"/>
  <c r="N58" i="13" s="1"/>
  <c r="P58" i="13" s="1"/>
  <c r="D59" i="13"/>
  <c r="M59" i="13" s="1"/>
  <c r="N59" i="13" s="1"/>
  <c r="P59" i="13" s="1"/>
  <c r="D60" i="13"/>
  <c r="M60" i="13" s="1"/>
  <c r="N60" i="13" s="1"/>
  <c r="P60" i="13" s="1"/>
  <c r="D61" i="13"/>
  <c r="M61" i="13" s="1"/>
  <c r="N61" i="13" s="1"/>
  <c r="P61" i="13" s="1"/>
  <c r="D62" i="13"/>
  <c r="M62" i="13" s="1"/>
  <c r="N62" i="13" s="1"/>
  <c r="P62" i="13" s="1"/>
  <c r="D63" i="13"/>
  <c r="M63" i="13" s="1"/>
  <c r="N63" i="13" s="1"/>
  <c r="P63" i="13" s="1"/>
  <c r="D64" i="13"/>
  <c r="M64" i="13" s="1"/>
  <c r="N64" i="13" s="1"/>
  <c r="P64" i="13" s="1"/>
  <c r="D65" i="13"/>
  <c r="M65" i="13" s="1"/>
  <c r="N65" i="13" s="1"/>
  <c r="P65" i="13" s="1"/>
  <c r="D66" i="13"/>
  <c r="M66" i="13" s="1"/>
  <c r="N66" i="13" s="1"/>
  <c r="P66" i="13" s="1"/>
  <c r="D67" i="13"/>
  <c r="M67" i="13" s="1"/>
  <c r="N67" i="13" s="1"/>
  <c r="P67" i="13" s="1"/>
  <c r="D68" i="13"/>
  <c r="M68" i="13" s="1"/>
  <c r="N68" i="13" s="1"/>
  <c r="P68" i="13" s="1"/>
  <c r="D69" i="13"/>
  <c r="M69" i="13" s="1"/>
  <c r="N69" i="13" s="1"/>
  <c r="P69" i="13" s="1"/>
  <c r="D70" i="13"/>
  <c r="M70" i="13" s="1"/>
  <c r="N70" i="13" s="1"/>
  <c r="P70" i="13" s="1"/>
  <c r="D71" i="13"/>
  <c r="M71" i="13" s="1"/>
  <c r="N71" i="13" s="1"/>
  <c r="P71" i="13" s="1"/>
  <c r="D72" i="13"/>
  <c r="D73" i="13"/>
  <c r="D74" i="13"/>
  <c r="D75" i="13"/>
  <c r="D76" i="13"/>
  <c r="D77" i="13"/>
  <c r="D78" i="13"/>
  <c r="D79" i="13"/>
  <c r="D80" i="13"/>
  <c r="D81" i="13"/>
  <c r="D82" i="13"/>
  <c r="D83" i="13"/>
  <c r="D84" i="13"/>
  <c r="D85" i="13"/>
  <c r="D86" i="13"/>
  <c r="M86" i="13" s="1"/>
  <c r="N86" i="13" s="1"/>
  <c r="P86" i="13" s="1"/>
  <c r="D87" i="13"/>
  <c r="M87" i="13" s="1"/>
  <c r="N87" i="13" s="1"/>
  <c r="P87" i="13" s="1"/>
  <c r="D88" i="13"/>
  <c r="D89" i="13"/>
  <c r="D90" i="13"/>
  <c r="D91" i="13"/>
  <c r="D92" i="13"/>
  <c r="D93" i="13"/>
  <c r="D94" i="13"/>
  <c r="M94" i="13" s="1"/>
  <c r="N94" i="13" s="1"/>
  <c r="P94" i="13" s="1"/>
  <c r="D95" i="13"/>
  <c r="M95" i="13" s="1"/>
  <c r="N95" i="13" s="1"/>
  <c r="P95" i="13" s="1"/>
  <c r="D96" i="13"/>
  <c r="M96" i="13" s="1"/>
  <c r="N96" i="13" s="1"/>
  <c r="P96" i="13" s="1"/>
  <c r="D97" i="13"/>
  <c r="M97" i="13" s="1"/>
  <c r="N97" i="13" s="1"/>
  <c r="P97" i="13" s="1"/>
  <c r="D98" i="13"/>
  <c r="M98" i="13" s="1"/>
  <c r="N98" i="13" s="1"/>
  <c r="P98" i="13" s="1"/>
  <c r="D99" i="13"/>
  <c r="M99" i="13" s="1"/>
  <c r="N99" i="13" s="1"/>
  <c r="P99" i="13" s="1"/>
  <c r="D100" i="13"/>
  <c r="M100" i="13" s="1"/>
  <c r="N100" i="13" s="1"/>
  <c r="P100" i="13" s="1"/>
  <c r="D101" i="13"/>
  <c r="M101" i="13" s="1"/>
  <c r="N101" i="13" s="1"/>
  <c r="P101" i="13" s="1"/>
  <c r="D102" i="13"/>
  <c r="M102" i="13" s="1"/>
  <c r="N102" i="13" s="1"/>
  <c r="P102" i="13" s="1"/>
  <c r="D103" i="13"/>
  <c r="M103" i="13" s="1"/>
  <c r="N103" i="13" s="1"/>
  <c r="P103" i="13" s="1"/>
  <c r="D104" i="13"/>
  <c r="M104" i="13" s="1"/>
  <c r="N104" i="13" s="1"/>
  <c r="P104" i="13" s="1"/>
  <c r="D105" i="13"/>
  <c r="D106" i="13"/>
  <c r="D107" i="13"/>
  <c r="D108" i="13"/>
  <c r="D109" i="13"/>
  <c r="D110" i="13"/>
  <c r="D111" i="13"/>
  <c r="D112" i="13"/>
  <c r="D113" i="13"/>
  <c r="D114" i="13"/>
  <c r="D115" i="13"/>
  <c r="M115" i="13" s="1"/>
  <c r="N115" i="13" s="1"/>
  <c r="P115" i="13" s="1"/>
  <c r="D116" i="13"/>
  <c r="M116" i="13" s="1"/>
  <c r="N116" i="13" s="1"/>
  <c r="P116" i="13" s="1"/>
  <c r="D117" i="13"/>
  <c r="M117" i="13" s="1"/>
  <c r="N117" i="13" s="1"/>
  <c r="P117" i="13" s="1"/>
  <c r="D118" i="13"/>
  <c r="M118" i="13" s="1"/>
  <c r="N118" i="13" s="1"/>
  <c r="P118" i="13" s="1"/>
  <c r="D119" i="13"/>
  <c r="M119" i="13" s="1"/>
  <c r="N119" i="13" s="1"/>
  <c r="P119" i="13" s="1"/>
  <c r="D120" i="13"/>
  <c r="D121" i="13"/>
  <c r="D122" i="13"/>
  <c r="D123" i="13"/>
  <c r="D124" i="13"/>
  <c r="M124" i="13" s="1"/>
  <c r="N124" i="13" s="1"/>
  <c r="P124" i="13" s="1"/>
  <c r="D125" i="13"/>
  <c r="M125" i="13" s="1"/>
  <c r="N125" i="13" s="1"/>
  <c r="P125" i="13" s="1"/>
  <c r="D126" i="13"/>
  <c r="M126" i="13" s="1"/>
  <c r="N126" i="13" s="1"/>
  <c r="P126" i="13" s="1"/>
  <c r="D127" i="13"/>
  <c r="M127" i="13" s="1"/>
  <c r="N127" i="13" s="1"/>
  <c r="P127" i="13" s="1"/>
  <c r="D128" i="13"/>
  <c r="M128" i="13" s="1"/>
  <c r="N128" i="13" s="1"/>
  <c r="P128" i="13" s="1"/>
  <c r="D129" i="13"/>
  <c r="M129" i="13" s="1"/>
  <c r="N129" i="13" s="1"/>
  <c r="P129" i="13" s="1"/>
  <c r="D130" i="13"/>
  <c r="M130" i="13" s="1"/>
  <c r="N130" i="13" s="1"/>
  <c r="P130" i="13" s="1"/>
  <c r="D131" i="13"/>
  <c r="D132" i="13"/>
  <c r="D133" i="13"/>
  <c r="D134" i="13"/>
  <c r="D135" i="13"/>
  <c r="D136" i="13"/>
  <c r="D137" i="13"/>
  <c r="M137" i="13" s="1"/>
  <c r="N137" i="13" s="1"/>
  <c r="P137" i="13" s="1"/>
  <c r="D138" i="13"/>
  <c r="M138" i="13" s="1"/>
  <c r="N138" i="13" s="1"/>
  <c r="P138" i="13" s="1"/>
  <c r="D139" i="13"/>
  <c r="M139" i="13" s="1"/>
  <c r="N139" i="13" s="1"/>
  <c r="P139" i="13" s="1"/>
  <c r="D140" i="13"/>
  <c r="M140" i="13" s="1"/>
  <c r="N140" i="13" s="1"/>
  <c r="P140" i="13" s="1"/>
  <c r="D141" i="13"/>
  <c r="M141" i="13" s="1"/>
  <c r="N141" i="13" s="1"/>
  <c r="P141" i="13" s="1"/>
  <c r="D142" i="13"/>
  <c r="M142" i="13" s="1"/>
  <c r="N142" i="13" s="1"/>
  <c r="P142" i="13" s="1"/>
  <c r="D143" i="13"/>
  <c r="D144" i="13"/>
  <c r="D145" i="13"/>
  <c r="M145" i="13" s="1"/>
  <c r="N145" i="13" s="1"/>
  <c r="P145" i="13" s="1"/>
  <c r="D146" i="13"/>
  <c r="M146" i="13" s="1"/>
  <c r="N146" i="13" s="1"/>
  <c r="P146" i="13" s="1"/>
  <c r="D147" i="13"/>
  <c r="M147" i="13" s="1"/>
  <c r="N147" i="13" s="1"/>
  <c r="P147" i="13" s="1"/>
  <c r="D148" i="13"/>
  <c r="M148" i="13" s="1"/>
  <c r="N148" i="13" s="1"/>
  <c r="P148" i="13" s="1"/>
  <c r="D149" i="13"/>
  <c r="M149" i="13" s="1"/>
  <c r="N149" i="13" s="1"/>
  <c r="P149" i="13" s="1"/>
  <c r="D150" i="13"/>
  <c r="M150" i="13" s="1"/>
  <c r="N150" i="13" s="1"/>
  <c r="P150" i="13" s="1"/>
  <c r="D151" i="13"/>
  <c r="M151" i="13" s="1"/>
  <c r="N151" i="13" s="1"/>
  <c r="P151" i="13" s="1"/>
  <c r="D152" i="13"/>
  <c r="M152" i="13" s="1"/>
  <c r="N152" i="13" s="1"/>
  <c r="P152" i="13" s="1"/>
  <c r="D153" i="13"/>
  <c r="M153" i="13" s="1"/>
  <c r="N153" i="13" s="1"/>
  <c r="P153" i="13" s="1"/>
  <c r="D154" i="13"/>
  <c r="M154" i="13" s="1"/>
  <c r="N154" i="13" s="1"/>
  <c r="P154" i="13" s="1"/>
  <c r="D155" i="13"/>
  <c r="M155" i="13" s="1"/>
  <c r="N155" i="13" s="1"/>
  <c r="P155" i="13" s="1"/>
  <c r="D156" i="13"/>
  <c r="M156" i="13" s="1"/>
  <c r="N156" i="13" s="1"/>
  <c r="P156" i="13" s="1"/>
  <c r="D157" i="13"/>
  <c r="M157" i="13" s="1"/>
  <c r="N157" i="13" s="1"/>
  <c r="P157" i="13" s="1"/>
  <c r="D158" i="13"/>
  <c r="M158" i="13" s="1"/>
  <c r="N158" i="13" s="1"/>
  <c r="P158" i="13" s="1"/>
  <c r="D159" i="13"/>
  <c r="M159" i="13" s="1"/>
  <c r="N159" i="13" s="1"/>
  <c r="P159" i="13" s="1"/>
  <c r="D160" i="13"/>
  <c r="D161" i="13"/>
  <c r="D162" i="13"/>
  <c r="D163" i="13"/>
  <c r="D164" i="13"/>
  <c r="D165" i="13"/>
  <c r="D166" i="13"/>
  <c r="M166" i="13" s="1"/>
  <c r="N166" i="13" s="1"/>
  <c r="P166" i="13" s="1"/>
  <c r="D167" i="13"/>
  <c r="M167" i="13" s="1"/>
  <c r="N167" i="13" s="1"/>
  <c r="P167" i="13" s="1"/>
  <c r="D168" i="13"/>
  <c r="D169" i="13"/>
  <c r="D170" i="13"/>
  <c r="D171" i="13"/>
  <c r="D172" i="13"/>
  <c r="D173" i="13"/>
  <c r="D174" i="13"/>
  <c r="D175" i="13"/>
  <c r="D176" i="13"/>
  <c r="D177" i="13"/>
  <c r="D178" i="13"/>
  <c r="M178" i="13" s="1"/>
  <c r="N178" i="13" s="1"/>
  <c r="P178" i="13" s="1"/>
  <c r="D179" i="13"/>
  <c r="M179" i="13" s="1"/>
  <c r="N179" i="13" s="1"/>
  <c r="P179" i="13" s="1"/>
  <c r="D180" i="13"/>
  <c r="M180" i="13" s="1"/>
  <c r="N180" i="13" s="1"/>
  <c r="P180" i="13" s="1"/>
  <c r="D181" i="13"/>
  <c r="D182" i="13"/>
  <c r="D183" i="13"/>
  <c r="D184" i="13"/>
  <c r="D185" i="13"/>
  <c r="D186" i="13"/>
  <c r="M186" i="13" s="1"/>
  <c r="N186" i="13" s="1"/>
  <c r="P186" i="13" s="1"/>
  <c r="D187" i="13"/>
  <c r="M187" i="13" s="1"/>
  <c r="N187" i="13" s="1"/>
  <c r="P187" i="13" s="1"/>
  <c r="D188" i="13"/>
  <c r="M188" i="13" s="1"/>
  <c r="N188" i="13" s="1"/>
  <c r="P188" i="13" s="1"/>
  <c r="D189" i="13"/>
  <c r="M189" i="13" s="1"/>
  <c r="N189" i="13" s="1"/>
  <c r="P189" i="13" s="1"/>
  <c r="D190" i="13"/>
  <c r="M190" i="13" s="1"/>
  <c r="N190" i="13" s="1"/>
  <c r="P190" i="13" s="1"/>
  <c r="D191" i="13"/>
  <c r="D192" i="13"/>
  <c r="D193" i="13"/>
  <c r="D194" i="13"/>
  <c r="D195" i="13"/>
  <c r="D196" i="13"/>
  <c r="D197" i="13"/>
  <c r="M197" i="13" s="1"/>
  <c r="N197" i="13" s="1"/>
  <c r="P197" i="13" s="1"/>
  <c r="D198" i="13"/>
  <c r="M198" i="13" s="1"/>
  <c r="N198" i="13" s="1"/>
  <c r="P198" i="13" s="1"/>
  <c r="D199" i="13"/>
  <c r="M199" i="13" s="1"/>
  <c r="N199" i="13" s="1"/>
  <c r="P199" i="13" s="1"/>
  <c r="D200" i="13"/>
  <c r="M200" i="13" s="1"/>
  <c r="N200" i="13" s="1"/>
  <c r="P200" i="13" s="1"/>
  <c r="D201" i="13"/>
  <c r="M201" i="13" s="1"/>
  <c r="N201" i="13" s="1"/>
  <c r="P201" i="13" s="1"/>
  <c r="D202" i="13"/>
  <c r="M202" i="13" s="1"/>
  <c r="N202" i="13" s="1"/>
  <c r="P202" i="13" s="1"/>
  <c r="D203" i="13"/>
  <c r="M203" i="13" s="1"/>
  <c r="N203" i="13" s="1"/>
  <c r="P203" i="13" s="1"/>
  <c r="D204" i="13"/>
  <c r="M204" i="13" s="1"/>
  <c r="N204" i="13" s="1"/>
  <c r="P204" i="13" s="1"/>
  <c r="D205" i="13"/>
  <c r="M205" i="13" s="1"/>
  <c r="N205" i="13" s="1"/>
  <c r="P205" i="13" s="1"/>
  <c r="D206" i="13"/>
  <c r="M206" i="13" s="1"/>
  <c r="N206" i="13" s="1"/>
  <c r="P206" i="13" s="1"/>
  <c r="D207" i="13"/>
  <c r="M207" i="13" s="1"/>
  <c r="N207" i="13" s="1"/>
  <c r="P207" i="13" s="1"/>
  <c r="D208" i="13"/>
  <c r="M208" i="13" s="1"/>
  <c r="N208" i="13" s="1"/>
  <c r="P208" i="13" s="1"/>
  <c r="D14" i="13"/>
  <c r="M14" i="13" s="1"/>
  <c r="E4" i="14" l="1"/>
  <c r="E5" i="14" s="1"/>
  <c r="N14" i="13"/>
  <c r="P14" i="13" s="1"/>
  <c r="E51" i="6" l="1"/>
  <c r="F51" i="6" s="1"/>
  <c r="G51" i="6" s="1"/>
  <c r="H51" i="6" s="1"/>
  <c r="D3" i="13" l="1"/>
  <c r="C3" i="13"/>
  <c r="B3" i="13"/>
  <c r="E3" i="13" l="1"/>
  <c r="D4" i="13" l="1"/>
  <c r="B4" i="6"/>
  <c r="G5" i="6"/>
  <c r="L6" i="6"/>
  <c r="F8" i="6"/>
  <c r="K9" i="6"/>
  <c r="E11" i="6"/>
  <c r="J12" i="6"/>
  <c r="D14" i="6"/>
  <c r="I15" i="6"/>
  <c r="C17" i="6"/>
  <c r="H18" i="6"/>
  <c r="B20" i="6"/>
  <c r="G21" i="6"/>
  <c r="L22" i="6"/>
  <c r="F24" i="6"/>
  <c r="K25" i="6"/>
  <c r="E27" i="6"/>
  <c r="K3" i="6"/>
  <c r="F6" i="6"/>
  <c r="E9" i="6"/>
  <c r="D12" i="6"/>
  <c r="C15" i="6"/>
  <c r="D5" i="6"/>
  <c r="I6" i="6"/>
  <c r="C8" i="6"/>
  <c r="H9" i="6"/>
  <c r="B11" i="6"/>
  <c r="G12" i="6"/>
  <c r="L13" i="6"/>
  <c r="F15" i="6"/>
  <c r="K16" i="6"/>
  <c r="E18" i="6"/>
  <c r="J19" i="6"/>
  <c r="D21" i="6"/>
  <c r="I22" i="6"/>
  <c r="C24" i="6"/>
  <c r="H25" i="6"/>
  <c r="B27" i="6"/>
  <c r="H3" i="6"/>
  <c r="I5" i="6"/>
  <c r="L8" i="6"/>
  <c r="K11" i="6"/>
  <c r="J14" i="6"/>
  <c r="D7" i="6"/>
  <c r="B13" i="6"/>
  <c r="E17" i="6"/>
  <c r="D20" i="6"/>
  <c r="C23" i="6"/>
  <c r="B26" i="6"/>
  <c r="B3" i="6"/>
  <c r="J17" i="6"/>
  <c r="H7" i="6"/>
  <c r="F13" i="6"/>
  <c r="F17" i="6"/>
  <c r="E20" i="6"/>
  <c r="D23" i="6"/>
  <c r="C26" i="6"/>
  <c r="E8" i="6"/>
  <c r="C22" i="6"/>
  <c r="L27" i="6"/>
  <c r="F9" i="6"/>
  <c r="D15" i="6"/>
  <c r="F18" i="6"/>
  <c r="E21" i="6"/>
  <c r="D24" i="6"/>
  <c r="C27" i="6"/>
  <c r="J9" i="6"/>
  <c r="D19" i="6"/>
  <c r="J25" i="6"/>
  <c r="J18" i="6"/>
  <c r="H24" i="6"/>
  <c r="F4" i="6"/>
  <c r="K5" i="6"/>
  <c r="E7" i="6"/>
  <c r="J8" i="6"/>
  <c r="D10" i="6"/>
  <c r="I11" i="6"/>
  <c r="C13" i="6"/>
  <c r="H14" i="6"/>
  <c r="B16" i="6"/>
  <c r="G17" i="6"/>
  <c r="L18" i="6"/>
  <c r="F20" i="6"/>
  <c r="K21" i="6"/>
  <c r="E23" i="6"/>
  <c r="J24" i="6"/>
  <c r="D26" i="6"/>
  <c r="I27" i="6"/>
  <c r="D4" i="6"/>
  <c r="C7" i="6"/>
  <c r="B10" i="6"/>
  <c r="L12" i="6"/>
  <c r="C4" i="6"/>
  <c r="H5" i="6"/>
  <c r="B7" i="6"/>
  <c r="G8" i="6"/>
  <c r="L9" i="6"/>
  <c r="F11" i="6"/>
  <c r="K12" i="6"/>
  <c r="E14" i="6"/>
  <c r="J15" i="6"/>
  <c r="D17" i="6"/>
  <c r="I18" i="6"/>
  <c r="C20" i="6"/>
  <c r="H21" i="6"/>
  <c r="B23" i="6"/>
  <c r="G24" i="6"/>
  <c r="L25" i="6"/>
  <c r="F27" i="6"/>
  <c r="L3" i="6"/>
  <c r="J6" i="6"/>
  <c r="I9" i="6"/>
  <c r="H12" i="6"/>
  <c r="G15" i="6"/>
  <c r="I8" i="6"/>
  <c r="G14" i="6"/>
  <c r="B18" i="6"/>
  <c r="L20" i="6"/>
  <c r="K23" i="6"/>
  <c r="J26" i="6"/>
  <c r="K6" i="6"/>
  <c r="L19" i="6"/>
  <c r="B9" i="6"/>
  <c r="K14" i="6"/>
  <c r="C18" i="6"/>
  <c r="B21" i="6"/>
  <c r="L23" i="6"/>
  <c r="K26" i="6"/>
  <c r="C14" i="6"/>
  <c r="H23" i="6"/>
  <c r="B5" i="6"/>
  <c r="K10" i="6"/>
  <c r="D16" i="6"/>
  <c r="C19" i="6"/>
  <c r="B22" i="6"/>
  <c r="L24" i="6"/>
  <c r="K27" i="6"/>
  <c r="D11" i="6"/>
  <c r="F21" i="6"/>
  <c r="D27" i="6"/>
  <c r="H17" i="6"/>
  <c r="B19" i="6"/>
  <c r="G20" i="6"/>
  <c r="L21" i="6"/>
  <c r="F23" i="6"/>
  <c r="K24" i="6"/>
  <c r="E26" i="6"/>
  <c r="J27" i="6"/>
  <c r="H4" i="6"/>
  <c r="G7" i="6"/>
  <c r="F10" i="6"/>
  <c r="E13" i="6"/>
  <c r="E4" i="6"/>
  <c r="C10" i="6"/>
  <c r="K15" i="6"/>
  <c r="I21" i="6"/>
  <c r="J4" i="6"/>
  <c r="D6" i="6"/>
  <c r="I7" i="6"/>
  <c r="C9" i="6"/>
  <c r="H10" i="6"/>
  <c r="B12" i="6"/>
  <c r="G13" i="6"/>
  <c r="L14" i="6"/>
  <c r="F16" i="6"/>
  <c r="K17" i="6"/>
  <c r="E19" i="6"/>
  <c r="J20" i="6"/>
  <c r="D22" i="6"/>
  <c r="I23" i="6"/>
  <c r="C25" i="6"/>
  <c r="H26" i="6"/>
  <c r="C3" i="6"/>
  <c r="E5" i="6"/>
  <c r="K7" i="6"/>
  <c r="J10" i="6"/>
  <c r="I13" i="6"/>
  <c r="G4" i="6"/>
  <c r="L5" i="6"/>
  <c r="F7" i="6"/>
  <c r="K8" i="6"/>
  <c r="E10" i="6"/>
  <c r="J11" i="6"/>
  <c r="D13" i="6"/>
  <c r="I14" i="6"/>
  <c r="C16" i="6"/>
  <c r="C5" i="6"/>
  <c r="L10" i="6"/>
  <c r="J16" i="6"/>
  <c r="H22" i="6"/>
  <c r="G3" i="6"/>
  <c r="F14" i="6"/>
  <c r="D9" i="6"/>
  <c r="B15" i="6"/>
  <c r="K20" i="6"/>
  <c r="I26" i="6"/>
  <c r="C11" i="6"/>
  <c r="H16" i="6"/>
  <c r="G27" i="6"/>
  <c r="I4" i="6"/>
  <c r="L15" i="6"/>
  <c r="J21" i="6"/>
  <c r="H27" i="6"/>
  <c r="B25" i="6"/>
  <c r="E12" i="6"/>
  <c r="K19" i="6"/>
  <c r="I25" i="6"/>
  <c r="H15" i="6"/>
  <c r="J3" i="6"/>
  <c r="I3" i="6"/>
  <c r="E15" i="6"/>
  <c r="G11" i="6"/>
  <c r="F19" i="6"/>
  <c r="H11" i="6"/>
  <c r="L11" i="6"/>
  <c r="I20" i="6"/>
  <c r="G23" i="6"/>
  <c r="H6" i="6"/>
  <c r="F12" i="6"/>
  <c r="D18" i="6"/>
  <c r="B24" i="6"/>
  <c r="B6" i="6"/>
  <c r="K4" i="6"/>
  <c r="I10" i="6"/>
  <c r="G16" i="6"/>
  <c r="E22" i="6"/>
  <c r="D3" i="6"/>
  <c r="B14" i="6"/>
  <c r="G19" i="6"/>
  <c r="E3" i="6"/>
  <c r="C6" i="6"/>
  <c r="I16" i="6"/>
  <c r="G22" i="6"/>
  <c r="F3" i="6"/>
  <c r="G26" i="6"/>
  <c r="J13" i="6"/>
  <c r="H20" i="6"/>
  <c r="F26" i="6"/>
  <c r="B17" i="6"/>
  <c r="B8" i="6"/>
  <c r="K13" i="6"/>
  <c r="I19" i="6"/>
  <c r="G25" i="6"/>
  <c r="H8" i="6"/>
  <c r="E6" i="6"/>
  <c r="C12" i="6"/>
  <c r="L17" i="6"/>
  <c r="L4" i="6"/>
  <c r="J5" i="6"/>
  <c r="I12" i="6"/>
  <c r="K18" i="6"/>
  <c r="G18" i="6"/>
  <c r="L16" i="6"/>
  <c r="K22" i="6"/>
  <c r="C21" i="6"/>
  <c r="J7" i="6"/>
  <c r="D25" i="6"/>
  <c r="E25" i="6"/>
  <c r="H19" i="6"/>
  <c r="L7" i="6"/>
  <c r="E24" i="6"/>
  <c r="J23" i="6"/>
  <c r="F22" i="6"/>
  <c r="G10" i="6"/>
  <c r="I24" i="6"/>
  <c r="G6" i="6"/>
  <c r="J22" i="6"/>
  <c r="G9" i="6"/>
  <c r="L26" i="6"/>
  <c r="H13" i="6"/>
  <c r="D8" i="6"/>
  <c r="E16" i="6"/>
  <c r="F25" i="6"/>
  <c r="I17" i="6"/>
  <c r="F5" i="6"/>
  <c r="B4" i="13"/>
  <c r="C4" i="13"/>
  <c r="C5" i="13" s="1"/>
  <c r="D5" i="13"/>
  <c r="N12" i="13"/>
  <c r="B5" i="13" l="1"/>
  <c r="E4" i="13"/>
  <c r="E5" i="13" s="1"/>
</calcChain>
</file>

<file path=xl/connections.xml><?xml version="1.0" encoding="utf-8"?>
<connections xmlns="http://schemas.openxmlformats.org/spreadsheetml/2006/main">
  <connection id="1" keepAlive="1" name="Query - EG_CCGT" description="Connection to the 'EG_CCGT' query in the workbook." type="5" refreshedVersion="0" background="1">
    <dbPr connection="Provider=Microsoft.Mashup.OleDb.1;Data Source=$Workbook$;Location=EG_CCGT;Extended Properties=&quot;&quot;" command="SELECT * FROM [EG_CCGT]"/>
  </connection>
  <connection id="2" keepAlive="1" name="Query - EG_CCGT_PRS" description="Connection to the 'EG_CCGT_PRS' query in the workbook." type="5" refreshedVersion="0" background="1">
    <dbPr connection="Provider=Microsoft.Mashup.OleDb.1;Data Source=$Workbook$;Location=EG_CCGT_PRS;Extended Properties=&quot;&quot;" command="SELECT * FROM [EG_CCGT_PRS]"/>
  </connection>
  <connection id="3" keepAlive="1" name="Query - EG_COAL" description="Connection to the 'EG_COAL' query in the workbook." type="5" refreshedVersion="0" background="1">
    <dbPr connection="Provider=Microsoft.Mashup.OleDb.1;Data Source=$Workbook$;Location=EG_COAL;Extended Properties=&quot;&quot;" command="SELECT * FROM [EG_COAL]"/>
  </connection>
  <connection id="4" keepAlive="1" name="Query - EG_COAL_PRS" description="Connection to the 'EG_COAL_PRS' query in the workbook." type="5" refreshedVersion="0" background="1">
    <dbPr connection="Provider=Microsoft.Mashup.OleDb.1;Data Source=$Workbook$;Location=EG_COAL_PRS;Extended Properties=&quot;&quot;" command="SELECT * FROM [EG_COAL_PRS]"/>
  </connection>
  <connection id="5" keepAlive="1" name="Query - EG_LegacyRetirement" description="Connection to the 'EG_LegacyRetirement' query in the workbook." type="5" refreshedVersion="6" background="1" saveData="1">
    <dbPr connection="Provider=Microsoft.Mashup.OleDb.1;Data Source=$Workbook$;Location=EG_LegacyRetirement;Extended Properties=&quot;&quot;" command="SELECT * FROM [EG_LegacyRetirement]"/>
  </connection>
  <connection id="6" keepAlive="1" name="Query - EG_LegacyRetirement_PRS" description="Connection to the 'EG_LegacyRetirement_PRS' query in the workbook." type="5" refreshedVersion="6" background="1" saveData="1">
    <dbPr connection="Provider=Microsoft.Mashup.OleDb.1;Data Source=$Workbook$;Location=EG_LegacyRetirement_PRS;Extended Properties=&quot;&quot;" command="SELECT * FROM [EG_LegacyRetirement_PRS]"/>
  </connection>
  <connection id="7" keepAlive="1" name="Query - Regions" description="Connection to the 'Regions' query in the workbook." type="5" refreshedVersion="0" background="1">
    <dbPr connection="Provider=Microsoft.Mashup.OleDb.1;Data Source=$Workbook$;Location=Regions;Extended Properties=&quot;&quot;" command="SELECT * FROM [Regions]"/>
  </connection>
</connections>
</file>

<file path=xl/sharedStrings.xml><?xml version="1.0" encoding="utf-8"?>
<sst xmlns="http://schemas.openxmlformats.org/spreadsheetml/2006/main" count="8689" uniqueCount="270">
  <si>
    <t>Plant</t>
  </si>
  <si>
    <t>Unit</t>
  </si>
  <si>
    <t>Date of Commissioning</t>
  </si>
  <si>
    <t>Installed Capacity (MW)</t>
  </si>
  <si>
    <t>District</t>
  </si>
  <si>
    <t>State</t>
  </si>
  <si>
    <t>Sector</t>
  </si>
  <si>
    <t>Owner</t>
  </si>
  <si>
    <t>CEA status</t>
  </si>
  <si>
    <t>NEP Status</t>
  </si>
  <si>
    <t>ANPARA</t>
  </si>
  <si>
    <t>SONEBHADRA</t>
  </si>
  <si>
    <t>UTTAR PRADESH</t>
  </si>
  <si>
    <t>STATE</t>
  </si>
  <si>
    <t>UPRVUNL</t>
  </si>
  <si>
    <t>NOT RETIRED</t>
  </si>
  <si>
    <t>ATTAINS 25 YEARS BY JAN 2022 AND FOR RETIREMENT DURING 2022-27</t>
  </si>
  <si>
    <t>BHUSAWAL</t>
  </si>
  <si>
    <t>JALGAON</t>
  </si>
  <si>
    <t>MAHARASHTRA</t>
  </si>
  <si>
    <t>MAHAGENCO</t>
  </si>
  <si>
    <t>CHANDRAPUR_Coal</t>
  </si>
  <si>
    <t>CHANDRAPUR</t>
  </si>
  <si>
    <t>DADRI (NCTPP)</t>
  </si>
  <si>
    <t>GAUTAMBUDHNAGAR</t>
  </si>
  <si>
    <t>CENTER</t>
  </si>
  <si>
    <t>NTPC</t>
  </si>
  <si>
    <t>FARAKKA STPS</t>
  </si>
  <si>
    <t>MURSHIDABAD</t>
  </si>
  <si>
    <t>WEST BENGAL</t>
  </si>
  <si>
    <t>GANDHI NAGAR</t>
  </si>
  <si>
    <t>GUJARAT</t>
  </si>
  <si>
    <t>GSECL</t>
  </si>
  <si>
    <t>I.B.VALLEY</t>
  </si>
  <si>
    <t>JHARSUGUDA</t>
  </si>
  <si>
    <t>ORISSA</t>
  </si>
  <si>
    <t>OPGC</t>
  </si>
  <si>
    <t>K_KHEDA II</t>
  </si>
  <si>
    <t>NAGPUR</t>
  </si>
  <si>
    <t>KAHALGAON</t>
  </si>
  <si>
    <t>BHAGALPUR</t>
  </si>
  <si>
    <t>BIHAR</t>
  </si>
  <si>
    <t>KOLAGHAT</t>
  </si>
  <si>
    <t>MEDINIPUR</t>
  </si>
  <si>
    <t>WBPDC</t>
  </si>
  <si>
    <t>KORADI</t>
  </si>
  <si>
    <t>KORBA STPS</t>
  </si>
  <si>
    <t>KORBA</t>
  </si>
  <si>
    <t>CHATTISGARH</t>
  </si>
  <si>
    <t>MEJIA</t>
  </si>
  <si>
    <t>BANKURA</t>
  </si>
  <si>
    <t>DVC</t>
  </si>
  <si>
    <t>NASIK</t>
  </si>
  <si>
    <t>OBRA-A</t>
  </si>
  <si>
    <t>R_GUNDEM STPS</t>
  </si>
  <si>
    <t>KARIM NAGAR</t>
  </si>
  <si>
    <t>TELANGANA</t>
  </si>
  <si>
    <t>RAYAL SEEMA</t>
  </si>
  <si>
    <t>CUDDAPAH</t>
  </si>
  <si>
    <t>ANDHRA PRADESH</t>
  </si>
  <si>
    <t>APGENCO</t>
  </si>
  <si>
    <t>RIHAND</t>
  </si>
  <si>
    <t>SANJAY GANDHI</t>
  </si>
  <si>
    <t>UMARIA</t>
  </si>
  <si>
    <t>MADHYA PRADESH</t>
  </si>
  <si>
    <t>MPGPCL</t>
  </si>
  <si>
    <t>SINGRAULI STPS</t>
  </si>
  <si>
    <t>SOUTHERN REPL.</t>
  </si>
  <si>
    <t>KOLKATA</t>
  </si>
  <si>
    <t>PVT</t>
  </si>
  <si>
    <t>CESC</t>
  </si>
  <si>
    <t>TALCHER STPS</t>
  </si>
  <si>
    <t>ANGUL</t>
  </si>
  <si>
    <t>TORR POWER SAB.</t>
  </si>
  <si>
    <t>AHMEDABAD</t>
  </si>
  <si>
    <t>TORR POWER</t>
  </si>
  <si>
    <t>UKAI_Coal</t>
  </si>
  <si>
    <t>TAPI</t>
  </si>
  <si>
    <t>UNCHAHAR</t>
  </si>
  <si>
    <t>RAIBARELI</t>
  </si>
  <si>
    <t>VINDH_CHAL STPS</t>
  </si>
  <si>
    <t>SINGRAULI</t>
  </si>
  <si>
    <t>WANAKBORI</t>
  </si>
  <si>
    <t>KHEDA</t>
  </si>
  <si>
    <t>PUNJAB</t>
  </si>
  <si>
    <t>PSEB</t>
  </si>
  <si>
    <t>JHARKHAND</t>
  </si>
  <si>
    <t>RAJASTHAN</t>
  </si>
  <si>
    <t>RRVUNL</t>
  </si>
  <si>
    <t>KARNATAKA</t>
  </si>
  <si>
    <t>BAKRESWAR</t>
  </si>
  <si>
    <t>BIRBHUM</t>
  </si>
  <si>
    <t>NO SPACE FOR FGD AND ATTAINS 25 YEARS BY JAN 2022</t>
  </si>
  <si>
    <t>BANDEL</t>
  </si>
  <si>
    <t>HOOGHLY</t>
  </si>
  <si>
    <t>BOKARO B</t>
  </si>
  <si>
    <t>BOKARO</t>
  </si>
  <si>
    <t>CHANDRAPURA</t>
  </si>
  <si>
    <t>FOR RETIREMENT BY MARCH 2022</t>
  </si>
  <si>
    <t>DURGAPUR</t>
  </si>
  <si>
    <t>BARDHAMAN</t>
  </si>
  <si>
    <t>H_GANJ B</t>
  </si>
  <si>
    <t>ALIGARH</t>
  </si>
  <si>
    <t>K_GUDEM</t>
  </si>
  <si>
    <t>KOTHAGUDEM</t>
  </si>
  <si>
    <t>TSGENCO</t>
  </si>
  <si>
    <t>K_GUDEM NEW</t>
  </si>
  <si>
    <t>KORBA-III</t>
  </si>
  <si>
    <t>CSEB</t>
  </si>
  <si>
    <t>KORBA-WEST</t>
  </si>
  <si>
    <t>KOTA</t>
  </si>
  <si>
    <t>METTUR</t>
  </si>
  <si>
    <t>SALEM</t>
  </si>
  <si>
    <t>TAMIL NADU</t>
  </si>
  <si>
    <t>TNEB</t>
  </si>
  <si>
    <t>MUZAFFARPUR</t>
  </si>
  <si>
    <t>JV NTPC &amp; BSEB</t>
  </si>
  <si>
    <t>NORTH CHENNAI</t>
  </si>
  <si>
    <t>THIRUVALLUR</t>
  </si>
  <si>
    <t>PANIPAT</t>
  </si>
  <si>
    <t>HARYANA</t>
  </si>
  <si>
    <t>HPGCL</t>
  </si>
  <si>
    <t>PARICHA</t>
  </si>
  <si>
    <t>JHANSI</t>
  </si>
  <si>
    <t>R_GUNDEM - B</t>
  </si>
  <si>
    <t>PEDDAPALLI</t>
  </si>
  <si>
    <t>RAICHUR</t>
  </si>
  <si>
    <t>KPCL</t>
  </si>
  <si>
    <t>ROPAR</t>
  </si>
  <si>
    <t>RUPNAGAR</t>
  </si>
  <si>
    <t>SATPURA</t>
  </si>
  <si>
    <t>BETUL</t>
  </si>
  <si>
    <t>TALCHER</t>
  </si>
  <si>
    <t>TANDA</t>
  </si>
  <si>
    <t>AMBEDKAR NAGAR</t>
  </si>
  <si>
    <t>TENUGHAT</t>
  </si>
  <si>
    <t>TVNL</t>
  </si>
  <si>
    <t>TITAGARH</t>
  </si>
  <si>
    <t>NORTH 24 PARGANAS</t>
  </si>
  <si>
    <t>TUTICORIN</t>
  </si>
  <si>
    <t>VIJAYWADA</t>
  </si>
  <si>
    <t>KRISHNA</t>
  </si>
  <si>
    <t>KUTCH LIG.</t>
  </si>
  <si>
    <t>KUTCH</t>
  </si>
  <si>
    <t>NEYVELI ST I</t>
  </si>
  <si>
    <t>NEYVELI</t>
  </si>
  <si>
    <t>NLC</t>
  </si>
  <si>
    <t>NEYVELI ST II</t>
  </si>
  <si>
    <t>DL</t>
  </si>
  <si>
    <t>HR</t>
  </si>
  <si>
    <t>HP</t>
  </si>
  <si>
    <t>JK</t>
  </si>
  <si>
    <t>RJ</t>
  </si>
  <si>
    <t>UP</t>
  </si>
  <si>
    <t>UK</t>
  </si>
  <si>
    <t>GA</t>
  </si>
  <si>
    <t>GJ</t>
  </si>
  <si>
    <t>MP</t>
  </si>
  <si>
    <t>CG</t>
  </si>
  <si>
    <t>MH</t>
  </si>
  <si>
    <t>AP</t>
  </si>
  <si>
    <t>TS</t>
  </si>
  <si>
    <t>KA</t>
  </si>
  <si>
    <t>TN</t>
  </si>
  <si>
    <t>BR</t>
  </si>
  <si>
    <t>JH</t>
  </si>
  <si>
    <t>WB</t>
  </si>
  <si>
    <t>OD</t>
  </si>
  <si>
    <t>AS</t>
  </si>
  <si>
    <t>NE</t>
  </si>
  <si>
    <t>UT</t>
  </si>
  <si>
    <t>ET_CCGT</t>
  </si>
  <si>
    <t>SR</t>
  </si>
  <si>
    <t>(as on August,2017)</t>
  </si>
  <si>
    <t>Sr. No.</t>
  </si>
  <si>
    <t>Developer</t>
  </si>
  <si>
    <t>Name of Project</t>
  </si>
  <si>
    <t xml:space="preserve">Sector </t>
  </si>
  <si>
    <t>Region</t>
  </si>
  <si>
    <t>Unit No</t>
  </si>
  <si>
    <t>Total Capacity</t>
  </si>
  <si>
    <t>ER</t>
  </si>
  <si>
    <t>NR</t>
  </si>
  <si>
    <t>WR</t>
  </si>
  <si>
    <t>Annexure 5.6</t>
  </si>
  <si>
    <t>LIST OF PROJECTS CONSIDERED FOR RETIREMENT DURING 2022-27</t>
  </si>
  <si>
    <t xml:space="preserve">(Thermal station units which shall attain age of =&gt;25 years on 1/1/2022) </t>
  </si>
  <si>
    <t>C</t>
  </si>
  <si>
    <t>KL</t>
  </si>
  <si>
    <t>SubGeography2</t>
  </si>
  <si>
    <t>2021</t>
  </si>
  <si>
    <t>2022</t>
  </si>
  <si>
    <t>2023</t>
  </si>
  <si>
    <t>2024</t>
  </si>
  <si>
    <t>2025</t>
  </si>
  <si>
    <t>2026</t>
  </si>
  <si>
    <t>2027</t>
  </si>
  <si>
    <t>2028</t>
  </si>
  <si>
    <t>2029</t>
  </si>
  <si>
    <t>2030</t>
  </si>
  <si>
    <t>2031</t>
  </si>
  <si>
    <t>PB</t>
  </si>
  <si>
    <t>EG_COAL</t>
  </si>
  <si>
    <t>EG_CCGT</t>
  </si>
  <si>
    <t>EnergyConvTech, G*, Year, RetCapacity</t>
  </si>
  <si>
    <t>ModelGeography</t>
  </si>
  <si>
    <t>SubGeography1</t>
  </si>
  <si>
    <t>Please note that all units in Final CSVs are GW and MTPA (million tonne per annnum)</t>
  </si>
  <si>
    <t>INDIA</t>
  </si>
  <si>
    <t>NER</t>
  </si>
  <si>
    <t>EnergyConvTech</t>
  </si>
  <si>
    <t>Year</t>
  </si>
  <si>
    <t>RetCapacity</t>
  </si>
  <si>
    <t xml:space="preserve">NEP section </t>
  </si>
  <si>
    <t>Annex 5.6</t>
  </si>
  <si>
    <t>Annex 5.5(A)</t>
  </si>
  <si>
    <t>Annex 5.5</t>
  </si>
  <si>
    <t>Retirement</t>
  </si>
  <si>
    <t>%</t>
  </si>
  <si>
    <t>Total</t>
  </si>
  <si>
    <t>Source: CEA's National Electricity Plan Vol1 - Generation</t>
  </si>
  <si>
    <t>We retire the plants equally over 4 years beginning from 2024</t>
  </si>
  <si>
    <t xml:space="preserve">Total Capacity to be retired  as per NEP  </t>
  </si>
  <si>
    <t>Year of Commissioning (FY)</t>
  </si>
  <si>
    <t xml:space="preserve">Annex 5.6, 5.5 </t>
  </si>
  <si>
    <t xml:space="preserve">Retirement Year </t>
  </si>
  <si>
    <t xml:space="preserve">Retirement year within model period </t>
  </si>
  <si>
    <t xml:space="preserve">State </t>
  </si>
  <si>
    <t xml:space="preserve">Model end year </t>
  </si>
  <si>
    <t xml:space="preserve">Retirement start year </t>
  </si>
  <si>
    <t>NEP section</t>
  </si>
  <si>
    <t>Life cutoff (years)</t>
  </si>
  <si>
    <t>Details of plants below Cell  A10</t>
  </si>
  <si>
    <t>As per MoEF Notification, penalties for non compliance of FDG results in penalties kick-in after 31st Dec 2025 (assuming all plants to be non Category-A for simplicity) https://www.egazette.nic.in/WriteReadData/2021/226335.pdf</t>
  </si>
  <si>
    <t>Prayas (Energy Group)</t>
  </si>
  <si>
    <t>Release date:</t>
  </si>
  <si>
    <t xml:space="preserve">Contact: </t>
  </si>
  <si>
    <t>energy.model@prayaspune.org</t>
  </si>
  <si>
    <t xml:space="preserve">Suggested Citations </t>
  </si>
  <si>
    <t>PIER Git repo:</t>
  </si>
  <si>
    <t xml:space="preserve">Link to PIER Git </t>
  </si>
  <si>
    <t>PIER report:</t>
  </si>
  <si>
    <t xml:space="preserve">Link to PIER Report </t>
  </si>
  <si>
    <t>Rumi Git repo:</t>
  </si>
  <si>
    <t xml:space="preserve">Link to Rumi Git </t>
  </si>
  <si>
    <t>Parameter files</t>
  </si>
  <si>
    <t xml:space="preserve">Documentation </t>
  </si>
  <si>
    <t xml:space="preserve">Sources </t>
  </si>
  <si>
    <t>ECT_LegacyRetirement.csv</t>
  </si>
  <si>
    <t xml:space="preserve">This workbook creates input data for Legacy ECT capacity retirement </t>
  </si>
  <si>
    <t xml:space="preserve">Cells in green can be changed to get desirous output </t>
  </si>
  <si>
    <t>This workbook contains PowerQueries, please refresh them in the order they appear in 'Data-&gt;Show Queries'</t>
  </si>
  <si>
    <t>Only EG_COAL and EG_CCGT retirements are considered in PIER</t>
  </si>
  <si>
    <t>CEA's National Electricity Plan Vol1 - Generation (Annexure 5.5, 5.5A, 5.6)</t>
  </si>
  <si>
    <t>Perspectives on Indian Energy based on Rumi (PIER)</t>
  </si>
  <si>
    <r>
      <t xml:space="preserve">Prayas (Energy Group). (2021, October). PIER: Modelling the Indian energy system through the 2020s. </t>
    </r>
    <r>
      <rPr>
        <i/>
        <sz val="11"/>
        <color rgb="FF000000"/>
        <rFont val="Arial"/>
        <family val="2"/>
      </rPr>
      <t>Perspectives on Indian Energy based on Rumi (PIER)</t>
    </r>
    <r>
      <rPr>
        <sz val="11"/>
        <color rgb="FF000000"/>
        <rFont val="Arial"/>
        <family val="2"/>
      </rPr>
      <t>. https://www.prayaspune.org/peg/publications/item/512</t>
    </r>
  </si>
  <si>
    <t>Prayas (Energy Group). (2021, October). Rumi: An open-source energy systems modelling platform developed by Prayas (Energy Group). https://github.com/prayas-energy/Rumi</t>
  </si>
  <si>
    <t>Folder</t>
  </si>
  <si>
    <t xml:space="preserve">Sl no. </t>
  </si>
  <si>
    <t>Capacity retired in PIER</t>
  </si>
  <si>
    <t>Retirement year for existing coal and CCGT capacity is estimated based on data from the National Electricity Plan of CEA.</t>
  </si>
  <si>
    <t>Cut-off year when plants without space of pollution equipment should retire to comply with MoEFCC emission norms</t>
  </si>
  <si>
    <t xml:space="preserve">Total Retired in PIER </t>
  </si>
  <si>
    <t>To be retired in PIER?</t>
  </si>
  <si>
    <t>Sheet COAL has retirement estimation details for coal plants for the Global input parameter, while sheet EG adds in retirement details for gas plants in addition to coal plants for the Global input parameter (i.e. all scenarios except PRS).</t>
  </si>
  <si>
    <t xml:space="preserve">Sheets COAL_PRS and EG_PRS do the same for the PRS scenario. Mainly, existing coal plants are retired later in this case with a lifetime of 50 years rather than 40 years in other cases. </t>
  </si>
  <si>
    <t>Global Data/Supply/Parameters/Technologies</t>
  </si>
  <si>
    <t>Source workbook</t>
  </si>
  <si>
    <t>ECT_LegacyRetirement.xlsx</t>
  </si>
  <si>
    <t>Scenarios/S2_PRS/Supply/Parameters/Technologies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</si>
</sst>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0.0%"/>
    <numFmt numFmtId="166" formatCode="_(* #,##0_);_(* \(#,##0\);_(* &quot;-&quot;??_);_(@_)"/>
    <numFmt numFmtId="167" formatCode="mmmm\ yyyy"/>
  </numFmts>
  <fonts count="19"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6"/>
      <color theme="1"/>
      <name val="Calibri"/>
      <family val="2"/>
      <scheme val="minor"/>
    </font>
    <font>
      <u/>
      <sz val="11"/>
      <color theme="10"/>
      <name val="Calibri"/>
      <family val="2"/>
      <scheme val="minor"/>
    </font>
    <font>
      <sz val="10"/>
      <color rgb="FF000000"/>
      <name val="Arial"/>
      <family val="2"/>
    </font>
    <font>
      <b/>
      <sz val="15"/>
      <name val="Arial"/>
      <family val="2"/>
    </font>
    <font>
      <sz val="10"/>
      <color rgb="FFFF0000"/>
      <name val="Arial"/>
      <family val="2"/>
    </font>
    <font>
      <b/>
      <sz val="13"/>
      <color theme="1"/>
      <name val="Arial"/>
      <family val="2"/>
    </font>
    <font>
      <b/>
      <sz val="12"/>
      <color theme="1"/>
      <name val="Arial"/>
      <family val="2"/>
    </font>
    <font>
      <b/>
      <sz val="10"/>
      <color theme="1"/>
      <name val="Arial"/>
      <family val="2"/>
    </font>
    <font>
      <sz val="10"/>
      <name val="Arial"/>
      <family val="2"/>
    </font>
    <font>
      <b/>
      <sz val="10"/>
      <name val="Arial"/>
      <family val="2"/>
    </font>
    <font>
      <u/>
      <sz val="10"/>
      <color rgb="FF1155CC"/>
      <name val="Arial"/>
      <family val="2"/>
    </font>
    <font>
      <b/>
      <i/>
      <sz val="10"/>
      <color theme="1"/>
      <name val="Arial"/>
      <family val="2"/>
    </font>
    <font>
      <u/>
      <sz val="10"/>
      <color theme="10"/>
      <name val="Arial"/>
      <family val="2"/>
    </font>
    <font>
      <sz val="11"/>
      <color rgb="FF000000"/>
      <name val="Arial"/>
      <family val="2"/>
    </font>
    <font>
      <i/>
      <sz val="11"/>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92D05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7">
    <xf numFmtId="0" fontId="0" fillId="0" borderId="0"/>
    <xf numFmtId="9" fontId="1" fillId="0" borderId="0" applyFont="0" applyFill="0" applyBorder="0" applyAlignment="0" applyProtection="0"/>
    <xf numFmtId="0" fontId="5" fillId="0" borderId="0" applyNumberFormat="0" applyFill="0" applyBorder="0" applyAlignment="0" applyProtection="0"/>
    <xf numFmtId="164" fontId="1" fillId="0" borderId="0" applyFont="0" applyFill="0" applyBorder="0" applyAlignment="0" applyProtection="0"/>
    <xf numFmtId="0" fontId="6" fillId="0" borderId="0"/>
    <xf numFmtId="0" fontId="6" fillId="0" borderId="0"/>
    <xf numFmtId="0" fontId="1" fillId="0" borderId="0"/>
  </cellStyleXfs>
  <cellXfs count="81">
    <xf numFmtId="0" fontId="0" fillId="0" borderId="0" xfId="0"/>
    <xf numFmtId="15" fontId="0" fillId="0" borderId="0" xfId="0" applyNumberFormat="1"/>
    <xf numFmtId="0" fontId="3" fillId="0" borderId="0" xfId="0" applyFont="1"/>
    <xf numFmtId="1" fontId="0" fillId="0" borderId="0" xfId="0" applyNumberFormat="1"/>
    <xf numFmtId="0" fontId="0" fillId="0" borderId="1" xfId="0" applyBorder="1"/>
    <xf numFmtId="0" fontId="0" fillId="0" borderId="1" xfId="0" applyFont="1" applyBorder="1"/>
    <xf numFmtId="0" fontId="0" fillId="0" borderId="0" xfId="0" applyNumberFormat="1"/>
    <xf numFmtId="0" fontId="2" fillId="0" borderId="0" xfId="0" applyFont="1"/>
    <xf numFmtId="0" fontId="0" fillId="2" borderId="3" xfId="0" applyFont="1" applyFill="1" applyBorder="1"/>
    <xf numFmtId="0" fontId="0" fillId="2" borderId="4" xfId="0" applyFont="1" applyFill="1" applyBorder="1"/>
    <xf numFmtId="0" fontId="0" fillId="0" borderId="3" xfId="0" applyFont="1" applyBorder="1"/>
    <xf numFmtId="0" fontId="0" fillId="0" borderId="4" xfId="0" applyFont="1" applyBorder="1"/>
    <xf numFmtId="0" fontId="1" fillId="0" borderId="5" xfId="0" applyFont="1" applyBorder="1"/>
    <xf numFmtId="0" fontId="1" fillId="2" borderId="3" xfId="0" applyFont="1" applyFill="1" applyBorder="1"/>
    <xf numFmtId="0" fontId="1" fillId="0" borderId="3" xfId="0" applyFont="1" applyBorder="1"/>
    <xf numFmtId="0" fontId="2" fillId="0" borderId="1" xfId="0" applyFont="1" applyBorder="1"/>
    <xf numFmtId="9" fontId="0" fillId="0" borderId="0" xfId="1" applyFont="1" applyBorder="1"/>
    <xf numFmtId="0" fontId="0" fillId="0" borderId="0" xfId="0" applyFont="1"/>
    <xf numFmtId="0" fontId="2" fillId="0" borderId="1" xfId="0" applyFont="1" applyFill="1" applyBorder="1"/>
    <xf numFmtId="9" fontId="1" fillId="0" borderId="1" xfId="1" applyFont="1" applyBorder="1"/>
    <xf numFmtId="1" fontId="2" fillId="0" borderId="1" xfId="0" applyNumberFormat="1" applyFont="1" applyBorder="1"/>
    <xf numFmtId="1" fontId="0" fillId="0" borderId="1" xfId="0" applyNumberFormat="1" applyBorder="1"/>
    <xf numFmtId="0" fontId="4" fillId="0" borderId="0" xfId="0" applyFont="1"/>
    <xf numFmtId="0" fontId="4" fillId="4" borderId="2" xfId="0" applyFont="1" applyFill="1" applyBorder="1"/>
    <xf numFmtId="0" fontId="5" fillId="0" borderId="0" xfId="2"/>
    <xf numFmtId="0" fontId="0" fillId="0" borderId="0" xfId="0" applyFont="1" applyAlignment="1">
      <alignment wrapText="1"/>
    </xf>
    <xf numFmtId="0" fontId="0" fillId="0" borderId="0" xfId="0" applyAlignment="1">
      <alignment wrapText="1"/>
    </xf>
    <xf numFmtId="1" fontId="0" fillId="0" borderId="0" xfId="0" applyNumberFormat="1" applyAlignment="1">
      <alignment wrapText="1"/>
    </xf>
    <xf numFmtId="0" fontId="2" fillId="0" borderId="0" xfId="0" applyFont="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1" fontId="2" fillId="0" borderId="0" xfId="0" applyNumberFormat="1" applyFont="1"/>
    <xf numFmtId="1" fontId="0" fillId="0" borderId="0" xfId="0" applyNumberFormat="1" applyFill="1" applyBorder="1"/>
    <xf numFmtId="1" fontId="0" fillId="3" borderId="0" xfId="0" applyNumberFormat="1" applyFill="1"/>
    <xf numFmtId="1" fontId="0" fillId="3" borderId="1" xfId="0" applyNumberFormat="1" applyFill="1" applyBorder="1"/>
    <xf numFmtId="0" fontId="0" fillId="0" borderId="0" xfId="0" applyFill="1"/>
    <xf numFmtId="15" fontId="0" fillId="0" borderId="0" xfId="0" applyNumberFormat="1" applyFill="1"/>
    <xf numFmtId="0" fontId="0" fillId="0" borderId="1" xfId="0" applyFill="1" applyBorder="1"/>
    <xf numFmtId="0" fontId="2" fillId="0" borderId="1" xfId="0" applyFont="1" applyFill="1" applyBorder="1" applyAlignment="1">
      <alignment vertical="center" wrapText="1"/>
    </xf>
    <xf numFmtId="165" fontId="0" fillId="0" borderId="0" xfId="1" applyNumberFormat="1" applyFont="1"/>
    <xf numFmtId="0" fontId="2" fillId="0" borderId="1" xfId="0" applyFont="1" applyBorder="1" applyAlignment="1">
      <alignment wrapText="1"/>
    </xf>
    <xf numFmtId="0" fontId="2" fillId="0" borderId="0" xfId="0" applyFont="1" applyBorder="1"/>
    <xf numFmtId="9" fontId="1" fillId="0" borderId="0" xfId="1" applyFont="1" applyBorder="1"/>
    <xf numFmtId="1" fontId="0" fillId="0" borderId="0" xfId="0" applyNumberFormat="1" applyBorder="1"/>
    <xf numFmtId="1" fontId="0" fillId="0" borderId="1" xfId="0" applyNumberFormat="1" applyBorder="1" applyAlignment="1">
      <alignment wrapText="1"/>
    </xf>
    <xf numFmtId="1" fontId="0" fillId="3" borderId="1" xfId="0" applyNumberFormat="1" applyFill="1" applyBorder="1" applyAlignment="1">
      <alignment wrapText="1"/>
    </xf>
    <xf numFmtId="0" fontId="3" fillId="0" borderId="0" xfId="0" applyFont="1" applyAlignment="1">
      <alignment wrapText="1"/>
    </xf>
    <xf numFmtId="1" fontId="2" fillId="0" borderId="1" xfId="0" applyNumberFormat="1" applyFont="1" applyBorder="1" applyAlignment="1">
      <alignment wrapText="1"/>
    </xf>
    <xf numFmtId="166" fontId="0" fillId="0" borderId="1" xfId="3" applyNumberFormat="1" applyFont="1" applyBorder="1" applyAlignment="1">
      <alignment wrapText="1"/>
    </xf>
    <xf numFmtId="166" fontId="0" fillId="0" borderId="1" xfId="3" applyNumberFormat="1" applyFont="1" applyBorder="1"/>
    <xf numFmtId="0" fontId="6" fillId="0" borderId="0" xfId="4" applyFont="1" applyAlignment="1"/>
    <xf numFmtId="0" fontId="8" fillId="0" borderId="0" xfId="4" applyFont="1" applyAlignment="1"/>
    <xf numFmtId="0" fontId="8" fillId="0" borderId="0" xfId="4" applyFont="1"/>
    <xf numFmtId="0" fontId="13" fillId="0" borderId="11" xfId="4" applyFont="1" applyBorder="1" applyAlignment="1"/>
    <xf numFmtId="0" fontId="12" fillId="0" borderId="11" xfId="4" applyFont="1" applyBorder="1" applyAlignment="1"/>
    <xf numFmtId="0" fontId="13" fillId="0" borderId="0" xfId="4" applyFont="1" applyAlignment="1">
      <alignment horizontal="center"/>
    </xf>
    <xf numFmtId="0" fontId="6" fillId="0" borderId="0" xfId="4" applyFont="1" applyAlignment="1">
      <alignment horizontal="center"/>
    </xf>
    <xf numFmtId="0" fontId="6" fillId="0" borderId="0" xfId="4" applyFont="1" applyAlignment="1">
      <alignment horizontal="left"/>
    </xf>
    <xf numFmtId="0" fontId="15" fillId="0" borderId="0" xfId="0" applyFont="1"/>
    <xf numFmtId="0" fontId="12" fillId="0" borderId="11" xfId="4" applyFont="1" applyBorder="1" applyAlignment="1">
      <alignment wrapText="1"/>
    </xf>
    <xf numFmtId="0" fontId="7" fillId="0" borderId="0" xfId="5" applyFont="1" applyAlignment="1">
      <alignment horizontal="left"/>
    </xf>
    <xf numFmtId="0" fontId="6" fillId="0" borderId="0" xfId="5" applyFont="1" applyAlignment="1"/>
    <xf numFmtId="0" fontId="9" fillId="0" borderId="0" xfId="5" applyFont="1" applyAlignment="1">
      <alignment horizontal="left"/>
    </xf>
    <xf numFmtId="0" fontId="10" fillId="0" borderId="0" xfId="5" applyFont="1" applyAlignment="1">
      <alignment horizontal="left"/>
    </xf>
    <xf numFmtId="0" fontId="11" fillId="0" borderId="0" xfId="5" applyFont="1" applyAlignment="1"/>
    <xf numFmtId="167" fontId="12" fillId="0" borderId="0" xfId="5" applyNumberFormat="1" applyFont="1" applyAlignment="1">
      <alignment horizontal="left"/>
    </xf>
    <xf numFmtId="0" fontId="13" fillId="0" borderId="0" xfId="5" applyFont="1" applyAlignment="1"/>
    <xf numFmtId="0" fontId="12" fillId="0" borderId="0" xfId="5" applyFont="1" applyAlignment="1">
      <alignment horizontal="left"/>
    </xf>
    <xf numFmtId="0" fontId="11" fillId="0" borderId="0" xfId="5" applyFont="1" applyAlignment="1">
      <alignment horizontal="center"/>
    </xf>
    <xf numFmtId="0" fontId="11" fillId="0" borderId="11" xfId="5" applyFont="1" applyBorder="1" applyAlignment="1"/>
    <xf numFmtId="0" fontId="14" fillId="0" borderId="12" xfId="5" applyFont="1" applyBorder="1" applyAlignment="1"/>
    <xf numFmtId="0" fontId="16" fillId="0" borderId="11" xfId="2" applyFont="1" applyBorder="1" applyAlignment="1">
      <alignment wrapText="1"/>
    </xf>
    <xf numFmtId="0" fontId="13" fillId="0" borderId="1" xfId="5" applyFont="1" applyBorder="1" applyAlignment="1">
      <alignment wrapText="1"/>
    </xf>
    <xf numFmtId="0" fontId="11" fillId="0" borderId="1" xfId="0" applyFont="1" applyBorder="1"/>
    <xf numFmtId="0" fontId="12" fillId="0" borderId="11" xfId="5" applyFont="1" applyBorder="1" applyAlignment="1">
      <alignment wrapText="1"/>
    </xf>
    <xf numFmtId="0" fontId="11" fillId="0" borderId="8" xfId="5" applyFont="1" applyBorder="1" applyAlignment="1">
      <alignment horizontal="center"/>
    </xf>
    <xf numFmtId="0" fontId="12" fillId="0" borderId="9" xfId="5" applyFont="1" applyBorder="1"/>
    <xf numFmtId="0" fontId="12" fillId="0" borderId="10" xfId="5" applyFont="1" applyBorder="1"/>
    <xf numFmtId="0" fontId="17" fillId="0" borderId="1" xfId="0" applyFont="1" applyBorder="1" applyAlignment="1">
      <alignment horizontal="left" vertical="center" wrapText="1"/>
    </xf>
    <xf numFmtId="0" fontId="2" fillId="0" borderId="6" xfId="0" applyFont="1" applyBorder="1" applyAlignment="1">
      <alignment horizontal="center"/>
    </xf>
    <xf numFmtId="0" fontId="2" fillId="0" borderId="7" xfId="0" applyFont="1" applyBorder="1" applyAlignment="1">
      <alignment horizontal="center"/>
    </xf>
  </cellXfs>
  <cellStyles count="7">
    <cellStyle name="Comma" xfId="3" builtinId="3"/>
    <cellStyle name="Hyperlink" xfId="2" builtinId="8"/>
    <cellStyle name="Normal" xfId="0" builtinId="0"/>
    <cellStyle name="Normal 2" xfId="4"/>
    <cellStyle name="Normal 2 2" xfId="5"/>
    <cellStyle name="Normal 6" xfId="6"/>
    <cellStyle name="Percent" xfId="1" builtinId="5"/>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style="thin">
          <color theme="4" tint="0.39997558519241921"/>
        </left>
        <right/>
        <top style="thin">
          <color theme="4" tint="0.39997558519241921"/>
        </top>
        <bottom style="thin">
          <color theme="4" tint="0.3999755851924192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ech1\EMAIL\Performance\PERFORMANCE\ocm\Yearly_perf\OCMJAN20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ser21\shared%20doc\ARR%202.6%20REV\Performance\PERFORMANCE\ocm\Yearly_perf\OCMJAN20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Performance\PERFORMANCE\ocm\Yearly_perf\OCMJAN20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input"/>
      <sheetName val="Daily report"/>
      <sheetName val="OCM2"/>
      <sheetName val="OCM4"/>
      <sheetName val="OCM1"/>
      <sheetName val="OCM3"/>
      <sheetName val="OCM5"/>
      <sheetName val="OCM7"/>
      <sheetName val="INDEX"/>
      <sheetName val="OCM6"/>
      <sheetName val="highlight"/>
      <sheetName val="water"/>
      <sheetName val="AWARD"/>
      <sheetName val="CE"/>
      <sheetName val="hrawd"/>
      <sheetName val="2000-01"/>
      <sheetName val="04REL"/>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input"/>
      <sheetName val="Daily report"/>
      <sheetName val="OCM2"/>
      <sheetName val="OCM4"/>
      <sheetName val="OCM1"/>
      <sheetName val="OCM3"/>
      <sheetName val="OCM5"/>
      <sheetName val="OCM7"/>
      <sheetName val="INDEX"/>
      <sheetName val="OCM6"/>
      <sheetName val="highlight"/>
      <sheetName val="water"/>
      <sheetName val="AWARD"/>
      <sheetName val="CE"/>
      <sheetName val="hrawd"/>
      <sheetName val="Assumptions"/>
      <sheetName val="A 3.7"/>
      <sheetName val="water_bal"/>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input"/>
      <sheetName val="Daily report"/>
      <sheetName val="OCM2"/>
      <sheetName val="OCM4"/>
      <sheetName val="OCM1"/>
      <sheetName val="OCM3"/>
      <sheetName val="OCM5"/>
      <sheetName val="OCM7"/>
      <sheetName val="INDEX"/>
      <sheetName val="OCM6"/>
      <sheetName val="highlight"/>
      <sheetName val="water"/>
      <sheetName val="AWARD"/>
      <sheetName val="CE"/>
      <sheetName val="hrawd"/>
      <sheetName val="04REL"/>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Set>
  </externalBook>
</externalLink>
</file>

<file path=xl/queryTables/queryTable1.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7">
    <queryTableFields count="6">
      <queryTableField id="1" name="EnergyConvTech" tableColumnId="1"/>
      <queryTableField id="2" name="ModelGeography" tableColumnId="2"/>
      <queryTableField id="3" name="SubGeography1" tableColumnId="3"/>
      <queryTableField id="4" name="SubGeography2" tableColumnId="4"/>
      <queryTableField id="5" name="Year" tableColumnId="5"/>
      <queryTableField id="6" name="RetCapacity" tableColumnId="6"/>
    </queryTableFields>
  </queryTableRefresh>
</queryTable>
</file>

<file path=xl/queryTables/queryTable2.xml><?xml version="1.0" encoding="utf-8"?>
<queryTable xmlns="http://schemas.openxmlformats.org/spreadsheetml/2006/main" name="ExternalData_1" connectionId="6" autoFormatId="0" applyNumberFormats="0" applyBorderFormats="0" applyFontFormats="1" applyPatternFormats="1" applyAlignmentFormats="0" applyWidthHeightFormats="0">
  <queryTableRefresh preserveSortFilterLayout="0" nextId="7">
    <queryTableFields count="6">
      <queryTableField id="1" name="EnergyConvTech" tableColumnId="1"/>
      <queryTableField id="2" name="ModelGeography" tableColumnId="2"/>
      <queryTableField id="3" name="SubGeography1" tableColumnId="3"/>
      <queryTableField id="4" name="SubGeography2" tableColumnId="4"/>
      <queryTableField id="5" name="Year" tableColumnId="5"/>
      <queryTableField id="6" name="RetCapacity" tableColumnId="6"/>
    </queryTableFields>
  </queryTableRefresh>
</queryTable>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4" name="Regions" displayName="Regions" ref="A1:C26" totalsRowShown="0">
  <autoFilter ref="A1:C26"/>
  <tableColumns count="3">
    <tableColumn id="1" name="ModelGeography"/>
    <tableColumn id="2" name="SubGeography1" dataDxfId="19"/>
    <tableColumn id="3" name="SubGeography2" dataDxfId="18"/>
  </tableColumns>
  <tableStyleInfo name="TableStyleMedium2" showFirstColumn="0" showLastColumn="0" showRowStripes="1" showColumnStripes="0"/>
</table>
</file>

<file path=xl/tables/table2.xml><?xml version="1.0" encoding="utf-8"?>
<table xmlns="http://schemas.openxmlformats.org/spreadsheetml/2006/main" id="2" name="EG_COAL" displayName="EG_COAL" ref="A2:L27" totalsRowShown="0">
  <autoFilter ref="A2:L27"/>
  <tableColumns count="12">
    <tableColumn id="1" name="SubGeography2"/>
    <tableColumn id="2" name="2021" dataDxfId="17">
      <calculatedColumnFormula>SUMIFS(COAL!$E$14:$E$208,COAL!$P$14:$P$208,1,COAL!$N$14:$N$208,B$2,COAL!$O$14:$O$208,$A3)</calculatedColumnFormula>
    </tableColumn>
    <tableColumn id="3" name="2022">
      <calculatedColumnFormula>SUMIFS(COAL!$E$14:$E$208,COAL!$P$14:$P$208,1,COAL!$N$14:$N$208,C$2,COAL!$O$14:$O$208,$A3)</calculatedColumnFormula>
    </tableColumn>
    <tableColumn id="4" name="2023">
      <calculatedColumnFormula>SUMIFS(COAL!$E$14:$E$208,COAL!$P$14:$P$208,1,COAL!$N$14:$N$208,D$2,COAL!$O$14:$O$208,$A3)</calculatedColumnFormula>
    </tableColumn>
    <tableColumn id="5" name="2024">
      <calculatedColumnFormula>SUMIFS(COAL!$E$14:$E$208,COAL!$P$14:$P$208,1,COAL!$N$14:$N$208,E$2,COAL!$O$14:$O$208,$A3)</calculatedColumnFormula>
    </tableColumn>
    <tableColumn id="6" name="2025">
      <calculatedColumnFormula>SUMIFS(COAL!$E$14:$E$208,COAL!$P$14:$P$208,1,COAL!$N$14:$N$208,F$2,COAL!$O$14:$O$208,$A3)</calculatedColumnFormula>
    </tableColumn>
    <tableColumn id="7" name="2026">
      <calculatedColumnFormula>SUMIFS(COAL!$E$14:$E$208,COAL!$P$14:$P$208,1,COAL!$N$14:$N$208,G$2,COAL!$O$14:$O$208,$A3)</calculatedColumnFormula>
    </tableColumn>
    <tableColumn id="8" name="2027">
      <calculatedColumnFormula>SUMIFS(COAL!$E$14:$E$208,COAL!$P$14:$P$208,1,COAL!$N$14:$N$208,H$2,COAL!$O$14:$O$208,$A3)</calculatedColumnFormula>
    </tableColumn>
    <tableColumn id="9" name="2028">
      <calculatedColumnFormula>SUMIFS(COAL!$E$14:$E$208,COAL!$P$14:$P$208,1,COAL!$N$14:$N$208,I$2,COAL!$O$14:$O$208,$A3)</calculatedColumnFormula>
    </tableColumn>
    <tableColumn id="10" name="2029">
      <calculatedColumnFormula>SUMIFS(COAL!$E$14:$E$208,COAL!$P$14:$P$208,1,COAL!$N$14:$N$208,J$2,COAL!$O$14:$O$208,$A3)</calculatedColumnFormula>
    </tableColumn>
    <tableColumn id="11" name="2030">
      <calculatedColumnFormula>SUMIFS(COAL!$E$14:$E$208,COAL!$P$14:$P$208,1,COAL!$N$14:$N$208,K$2,COAL!$O$14:$O$208,$A3)</calculatedColumnFormula>
    </tableColumn>
    <tableColumn id="12" name="2031">
      <calculatedColumnFormula>SUMIFS(COAL!$E$14:$E$208,COAL!$P$14:$P$208,1,COAL!$N$14:$N$208,L$2,COAL!$O$14:$O$208,$A3)</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EG_CCGT" displayName="EG_CCGT" ref="A30:L55" totalsRowShown="0">
  <autoFilter ref="A30:L55"/>
  <tableColumns count="12">
    <tableColumn id="1" name="SubGeography2"/>
    <tableColumn id="2" name="2021"/>
    <tableColumn id="3" name="2022" dataDxfId="16"/>
    <tableColumn id="4" name="2023" dataDxfId="15"/>
    <tableColumn id="5" name="2024"/>
    <tableColumn id="6" name="2025"/>
    <tableColumn id="7" name="2026"/>
    <tableColumn id="8" name="2027"/>
    <tableColumn id="9" name="2028"/>
    <tableColumn id="10" name="2029"/>
    <tableColumn id="11" name="2030"/>
    <tableColumn id="12" name="2031"/>
  </tableColumns>
  <tableStyleInfo name="TableStyleMedium2" showFirstColumn="0" showLastColumn="0" showRowStripes="1" showColumnStripes="0"/>
</table>
</file>

<file path=xl/tables/table4.xml><?xml version="1.0" encoding="utf-8"?>
<table xmlns="http://schemas.openxmlformats.org/spreadsheetml/2006/main" id="6" name="EG_LegacyRetirement" displayName="EG_LegacyRetirement" ref="A1:F551" tableType="queryTable" totalsRowShown="0">
  <autoFilter ref="A1:F551"/>
  <tableColumns count="6">
    <tableColumn id="1" uniqueName="1" name="EnergyConvTech" queryTableFieldId="1" dataDxfId="14"/>
    <tableColumn id="2" uniqueName="2" name="ModelGeography" queryTableFieldId="2" dataDxfId="13"/>
    <tableColumn id="3" uniqueName="3" name="SubGeography1" queryTableFieldId="3" dataDxfId="12"/>
    <tableColumn id="4" uniqueName="4" name="SubGeography2" queryTableFieldId="4" dataDxfId="11"/>
    <tableColumn id="5" uniqueName="5" name="Year" queryTableFieldId="5" dataDxfId="10"/>
    <tableColumn id="6" uniqueName="6" name="RetCapacity" queryTableFieldId="6" dataDxfId="9"/>
  </tableColumns>
  <tableStyleInfo name="TableStyleMedium7" showFirstColumn="0" showLastColumn="0" showRowStripes="1" showColumnStripes="0"/>
</table>
</file>

<file path=xl/tables/table5.xml><?xml version="1.0" encoding="utf-8"?>
<table xmlns="http://schemas.openxmlformats.org/spreadsheetml/2006/main" id="1" name="EG_COAL_ORS" displayName="EG_COAL_ORS" ref="A2:L27" totalsRowShown="0">
  <autoFilter ref="A2:L27"/>
  <tableColumns count="12">
    <tableColumn id="1" name="SubGeography2"/>
    <tableColumn id="2" name="2021" dataDxfId="8">
      <calculatedColumnFormula>SUMIFS(COAL_PRS!$E$14:$E$208,COAL_PRS!$P$14:$P$208,1,COAL_PRS!$N$14:$N$208,B$2,COAL_PRS!$O$14:$O$208,$A3)</calculatedColumnFormula>
    </tableColumn>
    <tableColumn id="3" name="2022">
      <calculatedColumnFormula>SUMIFS(COAL_PRS!$E$14:$E$208,COAL_PRS!$P$14:$P$208,1,COAL_PRS!$N$14:$N$208,C$2,COAL_PRS!$O$14:$O$208,$A3)</calculatedColumnFormula>
    </tableColumn>
    <tableColumn id="4" name="2023">
      <calculatedColumnFormula>SUMIFS(COAL_PRS!$E$14:$E$208,COAL_PRS!$P$14:$P$208,1,COAL_PRS!$N$14:$N$208,D$2,COAL_PRS!$O$14:$O$208,$A3)</calculatedColumnFormula>
    </tableColumn>
    <tableColumn id="5" name="2024">
      <calculatedColumnFormula>SUMIFS(COAL_PRS!$E$14:$E$208,COAL_PRS!$P$14:$P$208,1,COAL_PRS!$N$14:$N$208,E$2,COAL_PRS!$O$14:$O$208,$A3)</calculatedColumnFormula>
    </tableColumn>
    <tableColumn id="6" name="2025">
      <calculatedColumnFormula>SUMIFS(COAL_PRS!$E$14:$E$208,COAL_PRS!$P$14:$P$208,1,COAL_PRS!$N$14:$N$208,F$2,COAL_PRS!$O$14:$O$208,$A3)</calculatedColumnFormula>
    </tableColumn>
    <tableColumn id="7" name="2026">
      <calculatedColumnFormula>SUMIFS(COAL_PRS!$E$14:$E$208,COAL_PRS!$P$14:$P$208,1,COAL_PRS!$N$14:$N$208,G$2,COAL_PRS!$O$14:$O$208,$A3)</calculatedColumnFormula>
    </tableColumn>
    <tableColumn id="8" name="2027">
      <calculatedColumnFormula>SUMIFS(COAL_PRS!$E$14:$E$208,COAL_PRS!$P$14:$P$208,1,COAL_PRS!$N$14:$N$208,H$2,COAL_PRS!$O$14:$O$208,$A3)</calculatedColumnFormula>
    </tableColumn>
    <tableColumn id="9" name="2028">
      <calculatedColumnFormula>SUMIFS(COAL_PRS!$E$14:$E$208,COAL_PRS!$P$14:$P$208,1,COAL_PRS!$N$14:$N$208,I$2,COAL_PRS!$O$14:$O$208,$A3)</calculatedColumnFormula>
    </tableColumn>
    <tableColumn id="10" name="2029">
      <calculatedColumnFormula>SUMIFS(COAL_PRS!$E$14:$E$208,COAL_PRS!$P$14:$P$208,1,COAL_PRS!$N$14:$N$208,J$2,COAL_PRS!$O$14:$O$208,$A3)</calculatedColumnFormula>
    </tableColumn>
    <tableColumn id="11" name="2030">
      <calculatedColumnFormula>SUMIFS(COAL_PRS!$E$14:$E$208,COAL_PRS!$P$14:$P$208,1,COAL_PRS!$N$14:$N$208,K$2,COAL_PRS!$O$14:$O$208,$A3)</calculatedColumnFormula>
    </tableColumn>
    <tableColumn id="12" name="2031">
      <calculatedColumnFormula>SUMIFS(COAL_PRS!$E$14:$E$208,COAL_PRS!$P$14:$P$208,1,COAL_PRS!$N$14:$N$208,L$2,COAL_PRS!$O$14:$O$208,$A3)</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5" name="EG_CCGT_ORS" displayName="EG_CCGT_ORS" ref="A30:L55" totalsRowShown="0">
  <autoFilter ref="A30:L55"/>
  <tableColumns count="12">
    <tableColumn id="1" name="SubGeography2"/>
    <tableColumn id="2" name="2021"/>
    <tableColumn id="3" name="2022" dataDxfId="7"/>
    <tableColumn id="4" name="2023" dataDxfId="6"/>
    <tableColumn id="5" name="2024"/>
    <tableColumn id="6" name="2025"/>
    <tableColumn id="7" name="2026"/>
    <tableColumn id="8" name="2027"/>
    <tableColumn id="9" name="2028"/>
    <tableColumn id="10" name="2029"/>
    <tableColumn id="11" name="2030"/>
    <tableColumn id="12" name="2031"/>
  </tableColumns>
  <tableStyleInfo name="TableStyleMedium2" showFirstColumn="0" showLastColumn="0" showRowStripes="1" showColumnStripes="0"/>
</table>
</file>

<file path=xl/tables/table7.xml><?xml version="1.0" encoding="utf-8"?>
<table xmlns="http://schemas.openxmlformats.org/spreadsheetml/2006/main" id="7" name="EG_LegacyRetirement_PRS" displayName="EG_LegacyRetirement_PRS" ref="A1:F551" tableType="queryTable" totalsRowShown="0">
  <autoFilter ref="A1:F551"/>
  <tableColumns count="6">
    <tableColumn id="1" uniqueName="1" name="EnergyConvTech" queryTableFieldId="1" dataDxfId="5"/>
    <tableColumn id="2" uniqueName="2" name="ModelGeography" queryTableFieldId="2" dataDxfId="4"/>
    <tableColumn id="3" uniqueName="3" name="SubGeography1" queryTableFieldId="3" dataDxfId="3"/>
    <tableColumn id="4" uniqueName="4" name="SubGeography2" queryTableFieldId="4" dataDxfId="2"/>
    <tableColumn id="5" uniqueName="5" name="Year" queryTableFieldId="5" dataDxfId="1"/>
    <tableColumn id="6" uniqueName="6" name="RetCapacity"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rayas-energy/Rumi" TargetMode="External"/><Relationship Id="rId2" Type="http://schemas.openxmlformats.org/officeDocument/2006/relationships/hyperlink" Target="https://www.prayaspune.org/peg/publications/item/512" TargetMode="External"/><Relationship Id="rId1" Type="http://schemas.openxmlformats.org/officeDocument/2006/relationships/hyperlink" Target="https://github.com/prayas-energy/PIER"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81"/>
  <sheetViews>
    <sheetView showGridLines="0" tabSelected="1" zoomScaleNormal="100" workbookViewId="0"/>
  </sheetViews>
  <sheetFormatPr defaultColWidth="14.42578125" defaultRowHeight="15.75" customHeight="1" x14ac:dyDescent="0.2"/>
  <cols>
    <col min="1" max="1" width="28.28515625" style="50" customWidth="1"/>
    <col min="2" max="2" width="20" style="50" customWidth="1"/>
    <col min="3" max="3" width="6.28515625" style="50" customWidth="1"/>
    <col min="4" max="4" width="24.85546875" style="50" bestFit="1" customWidth="1"/>
    <col min="5" max="5" width="17.7109375" style="50" customWidth="1"/>
    <col min="6" max="16384" width="14.42578125" style="50"/>
  </cols>
  <sheetData>
    <row r="1" spans="1:10" ht="19.5" x14ac:dyDescent="0.3">
      <c r="A1" s="60" t="s">
        <v>254</v>
      </c>
      <c r="B1" s="61"/>
      <c r="C1" s="61"/>
      <c r="D1" s="61"/>
      <c r="E1" s="61"/>
      <c r="F1" s="61"/>
      <c r="G1" s="61"/>
      <c r="H1" s="61"/>
      <c r="I1" s="61"/>
      <c r="J1" s="51"/>
    </row>
    <row r="2" spans="1:10" ht="16.5" x14ac:dyDescent="0.25">
      <c r="A2" s="62" t="s">
        <v>234</v>
      </c>
      <c r="B2" s="61"/>
      <c r="C2" s="61"/>
      <c r="D2" s="61"/>
      <c r="E2" s="61"/>
      <c r="F2" s="61"/>
      <c r="G2" s="61"/>
      <c r="H2" s="61"/>
      <c r="I2" s="61"/>
      <c r="J2" s="51"/>
    </row>
    <row r="3" spans="1:10" x14ac:dyDescent="0.25">
      <c r="A3" s="63">
        <v>2021</v>
      </c>
      <c r="B3" s="61"/>
      <c r="C3" s="61"/>
      <c r="D3" s="61"/>
      <c r="E3" s="61"/>
      <c r="F3" s="61"/>
      <c r="G3" s="61"/>
      <c r="H3" s="61"/>
      <c r="I3" s="61"/>
      <c r="J3" s="51"/>
    </row>
    <row r="4" spans="1:10" ht="12.75" x14ac:dyDescent="0.2">
      <c r="A4" s="64" t="s">
        <v>235</v>
      </c>
      <c r="B4" s="65">
        <v>44470</v>
      </c>
      <c r="C4" s="61"/>
      <c r="D4" s="61"/>
      <c r="E4" s="61"/>
      <c r="F4" s="61"/>
      <c r="G4" s="61"/>
      <c r="H4" s="61"/>
      <c r="I4" s="61"/>
      <c r="J4" s="52"/>
    </row>
    <row r="5" spans="1:10" ht="12.75" x14ac:dyDescent="0.2">
      <c r="A5" s="66" t="s">
        <v>236</v>
      </c>
      <c r="B5" s="67" t="s">
        <v>237</v>
      </c>
      <c r="C5" s="68"/>
      <c r="D5" s="68"/>
      <c r="E5" s="68"/>
      <c r="F5" s="68"/>
      <c r="G5" s="68"/>
      <c r="H5" s="68"/>
      <c r="I5" s="68"/>
      <c r="J5" s="52"/>
    </row>
    <row r="6" spans="1:10" ht="12.75" x14ac:dyDescent="0.2">
      <c r="A6" s="61"/>
      <c r="B6" s="61"/>
      <c r="C6" s="68"/>
      <c r="D6" s="68"/>
      <c r="E6" s="68"/>
      <c r="F6" s="68"/>
      <c r="G6" s="68"/>
      <c r="H6" s="68"/>
      <c r="I6" s="68"/>
      <c r="J6" s="52"/>
    </row>
    <row r="7" spans="1:10" ht="12.75" x14ac:dyDescent="0.2">
      <c r="A7" s="61"/>
      <c r="B7" s="61"/>
      <c r="C7" s="75" t="s">
        <v>238</v>
      </c>
      <c r="D7" s="76"/>
      <c r="E7" s="76"/>
      <c r="F7" s="76"/>
      <c r="G7" s="76"/>
      <c r="H7" s="76"/>
      <c r="I7" s="77"/>
      <c r="J7" s="52"/>
    </row>
    <row r="8" spans="1:10" ht="30" customHeight="1" x14ac:dyDescent="0.2">
      <c r="A8" s="69" t="s">
        <v>239</v>
      </c>
      <c r="B8" s="70" t="s">
        <v>240</v>
      </c>
      <c r="C8" s="78" t="s">
        <v>255</v>
      </c>
      <c r="D8" s="78"/>
      <c r="E8" s="78"/>
      <c r="F8" s="78"/>
      <c r="G8" s="78"/>
      <c r="H8" s="78"/>
      <c r="I8" s="78"/>
      <c r="J8" s="52"/>
    </row>
    <row r="9" spans="1:10" ht="30" customHeight="1" x14ac:dyDescent="0.2">
      <c r="A9" s="69" t="s">
        <v>241</v>
      </c>
      <c r="B9" s="70" t="s">
        <v>242</v>
      </c>
      <c r="C9" s="78"/>
      <c r="D9" s="78"/>
      <c r="E9" s="78"/>
      <c r="F9" s="78"/>
      <c r="G9" s="78"/>
      <c r="H9" s="78"/>
      <c r="I9" s="78"/>
      <c r="J9" s="52"/>
    </row>
    <row r="10" spans="1:10" ht="30" customHeight="1" x14ac:dyDescent="0.2">
      <c r="A10" s="69" t="s">
        <v>243</v>
      </c>
      <c r="B10" s="70" t="s">
        <v>244</v>
      </c>
      <c r="C10" s="78" t="s">
        <v>256</v>
      </c>
      <c r="D10" s="78"/>
      <c r="E10" s="78"/>
      <c r="F10" s="78"/>
      <c r="G10" s="78"/>
      <c r="H10" s="78"/>
      <c r="I10" s="78"/>
      <c r="J10" s="52"/>
    </row>
    <row r="11" spans="1:10" ht="12.75" x14ac:dyDescent="0.2">
      <c r="J11" s="52"/>
    </row>
    <row r="12" spans="1:10" ht="12.75" x14ac:dyDescent="0.2">
      <c r="J12" s="52"/>
    </row>
    <row r="13" spans="1:10" ht="12.75" x14ac:dyDescent="0.2">
      <c r="A13" s="58"/>
      <c r="J13" s="52"/>
    </row>
    <row r="14" spans="1:10" ht="12.75" x14ac:dyDescent="0.2">
      <c r="A14" s="72" t="s">
        <v>267</v>
      </c>
      <c r="B14" s="72" t="s">
        <v>257</v>
      </c>
      <c r="C14" s="73" t="s">
        <v>258</v>
      </c>
      <c r="D14" s="53" t="s">
        <v>245</v>
      </c>
      <c r="J14" s="52"/>
    </row>
    <row r="15" spans="1:10" ht="43.15" customHeight="1" x14ac:dyDescent="0.2">
      <c r="A15" s="74" t="s">
        <v>268</v>
      </c>
      <c r="B15" s="59" t="s">
        <v>266</v>
      </c>
      <c r="C15" s="54">
        <v>1</v>
      </c>
      <c r="D15" s="71" t="s">
        <v>248</v>
      </c>
      <c r="J15" s="52"/>
    </row>
    <row r="16" spans="1:10" ht="36" customHeight="1" x14ac:dyDescent="0.2">
      <c r="A16" s="74"/>
      <c r="B16" s="59" t="s">
        <v>269</v>
      </c>
      <c r="C16" s="54">
        <v>2</v>
      </c>
      <c r="D16" s="71" t="s">
        <v>248</v>
      </c>
      <c r="J16" s="52"/>
    </row>
    <row r="17" spans="1:10" ht="12.75" x14ac:dyDescent="0.2">
      <c r="J17" s="52"/>
    </row>
    <row r="18" spans="1:10" ht="12.75" x14ac:dyDescent="0.2">
      <c r="A18" s="55" t="s">
        <v>246</v>
      </c>
      <c r="J18" s="52"/>
    </row>
    <row r="19" spans="1:10" ht="12.75" x14ac:dyDescent="0.2">
      <c r="A19" s="56"/>
      <c r="J19" s="52"/>
    </row>
    <row r="20" spans="1:10" ht="12.75" x14ac:dyDescent="0.2">
      <c r="A20" s="56">
        <v>1</v>
      </c>
      <c r="B20" s="50" t="s">
        <v>249</v>
      </c>
      <c r="J20" s="52"/>
    </row>
    <row r="21" spans="1:10" ht="12.75" x14ac:dyDescent="0.2">
      <c r="A21" s="56">
        <v>2</v>
      </c>
      <c r="B21" s="50" t="s">
        <v>250</v>
      </c>
      <c r="J21" s="52"/>
    </row>
    <row r="22" spans="1:10" ht="12.75" x14ac:dyDescent="0.2">
      <c r="A22" s="56">
        <v>3</v>
      </c>
      <c r="B22" s="50" t="s">
        <v>252</v>
      </c>
      <c r="J22" s="52"/>
    </row>
    <row r="23" spans="1:10" ht="12.75" x14ac:dyDescent="0.2">
      <c r="A23" s="56">
        <v>4</v>
      </c>
      <c r="B23" s="50" t="s">
        <v>260</v>
      </c>
      <c r="J23" s="52"/>
    </row>
    <row r="24" spans="1:10" ht="12.75" x14ac:dyDescent="0.2">
      <c r="A24" s="56">
        <v>5</v>
      </c>
      <c r="B24" s="50" t="s">
        <v>264</v>
      </c>
      <c r="J24" s="52"/>
    </row>
    <row r="25" spans="1:10" ht="12.75" x14ac:dyDescent="0.2">
      <c r="A25" s="56">
        <v>6</v>
      </c>
      <c r="B25" s="50" t="s">
        <v>265</v>
      </c>
      <c r="J25" s="52"/>
    </row>
    <row r="26" spans="1:10" ht="12.75" x14ac:dyDescent="0.2">
      <c r="A26" s="56">
        <v>7</v>
      </c>
      <c r="B26" s="50" t="s">
        <v>251</v>
      </c>
      <c r="J26" s="52"/>
    </row>
    <row r="27" spans="1:10" ht="12.75" x14ac:dyDescent="0.2">
      <c r="A27" s="55" t="s">
        <v>247</v>
      </c>
      <c r="J27" s="52"/>
    </row>
    <row r="28" spans="1:10" ht="12.75" x14ac:dyDescent="0.2">
      <c r="A28" s="56">
        <v>1</v>
      </c>
      <c r="B28" s="57" t="s">
        <v>253</v>
      </c>
      <c r="J28" s="52"/>
    </row>
    <row r="29" spans="1:10" ht="12.75" x14ac:dyDescent="0.2">
      <c r="A29" s="56"/>
      <c r="J29" s="52"/>
    </row>
    <row r="30" spans="1:10" ht="12.75" x14ac:dyDescent="0.2">
      <c r="A30" s="56"/>
      <c r="J30" s="52"/>
    </row>
    <row r="31" spans="1:10" ht="12.75" x14ac:dyDescent="0.2">
      <c r="A31" s="56"/>
      <c r="J31" s="52"/>
    </row>
    <row r="32" spans="1:10" ht="12.75" x14ac:dyDescent="0.2">
      <c r="A32" s="56"/>
      <c r="J32" s="52"/>
    </row>
    <row r="33" spans="1:10" ht="12.75" x14ac:dyDescent="0.2">
      <c r="A33" s="56"/>
      <c r="J33" s="52"/>
    </row>
    <row r="34" spans="1:10" ht="12.75" x14ac:dyDescent="0.2">
      <c r="A34" s="56"/>
      <c r="J34" s="52"/>
    </row>
    <row r="35" spans="1:10" ht="12.75" x14ac:dyDescent="0.2">
      <c r="A35" s="56"/>
      <c r="J35" s="52"/>
    </row>
    <row r="36" spans="1:10" ht="12.75" x14ac:dyDescent="0.2">
      <c r="A36" s="56"/>
      <c r="J36" s="52"/>
    </row>
    <row r="37" spans="1:10" ht="12.75" x14ac:dyDescent="0.2">
      <c r="A37" s="56"/>
      <c r="J37" s="52"/>
    </row>
    <row r="38" spans="1:10" ht="12.75" x14ac:dyDescent="0.2">
      <c r="J38" s="52"/>
    </row>
    <row r="39" spans="1:10" ht="12.75" x14ac:dyDescent="0.2">
      <c r="J39" s="52"/>
    </row>
    <row r="40" spans="1:10" ht="12.75" x14ac:dyDescent="0.2">
      <c r="J40" s="52"/>
    </row>
    <row r="41" spans="1:10" ht="12.75" x14ac:dyDescent="0.2">
      <c r="J41" s="52"/>
    </row>
    <row r="42" spans="1:10" ht="12.75" x14ac:dyDescent="0.2">
      <c r="J42" s="52"/>
    </row>
    <row r="43" spans="1:10" ht="12.75" x14ac:dyDescent="0.2">
      <c r="J43" s="52"/>
    </row>
    <row r="44" spans="1:10" ht="12.75" x14ac:dyDescent="0.2">
      <c r="J44" s="52"/>
    </row>
    <row r="45" spans="1:10" ht="12.75" x14ac:dyDescent="0.2">
      <c r="J45" s="52"/>
    </row>
    <row r="46" spans="1:10" ht="12.75" x14ac:dyDescent="0.2">
      <c r="J46" s="52"/>
    </row>
    <row r="47" spans="1:10" ht="12.75" x14ac:dyDescent="0.2">
      <c r="J47" s="52"/>
    </row>
    <row r="48" spans="1:10" ht="12.75" x14ac:dyDescent="0.2">
      <c r="J48" s="52"/>
    </row>
    <row r="49" spans="10:10" ht="12.75" x14ac:dyDescent="0.2">
      <c r="J49" s="52"/>
    </row>
    <row r="50" spans="10:10" ht="12.75" x14ac:dyDescent="0.2">
      <c r="J50" s="52"/>
    </row>
    <row r="51" spans="10:10" ht="12.75" x14ac:dyDescent="0.2">
      <c r="J51" s="52"/>
    </row>
    <row r="52" spans="10:10" ht="12.75" x14ac:dyDescent="0.2">
      <c r="J52" s="52"/>
    </row>
    <row r="53" spans="10:10" ht="12.75" x14ac:dyDescent="0.2">
      <c r="J53" s="52"/>
    </row>
    <row r="54" spans="10:10" ht="12.75" x14ac:dyDescent="0.2">
      <c r="J54" s="52"/>
    </row>
    <row r="55" spans="10:10" ht="12.75" x14ac:dyDescent="0.2">
      <c r="J55" s="52"/>
    </row>
    <row r="56" spans="10:10" ht="12.75" x14ac:dyDescent="0.2">
      <c r="J56" s="52"/>
    </row>
    <row r="57" spans="10:10" ht="12.75" x14ac:dyDescent="0.2">
      <c r="J57" s="52"/>
    </row>
    <row r="58" spans="10:10" ht="12.75" x14ac:dyDescent="0.2">
      <c r="J58" s="52"/>
    </row>
    <row r="59" spans="10:10" ht="12.75" x14ac:dyDescent="0.2">
      <c r="J59" s="52"/>
    </row>
    <row r="60" spans="10:10" ht="12.75" x14ac:dyDescent="0.2">
      <c r="J60" s="52"/>
    </row>
    <row r="61" spans="10:10" ht="12.75" x14ac:dyDescent="0.2">
      <c r="J61" s="52"/>
    </row>
    <row r="62" spans="10:10" ht="12.75" x14ac:dyDescent="0.2">
      <c r="J62" s="52"/>
    </row>
    <row r="63" spans="10:10" ht="12.75" x14ac:dyDescent="0.2">
      <c r="J63" s="52"/>
    </row>
    <row r="64" spans="10:10" ht="12.75" x14ac:dyDescent="0.2">
      <c r="J64" s="52"/>
    </row>
    <row r="65" spans="10:10" ht="12.75" x14ac:dyDescent="0.2">
      <c r="J65" s="52"/>
    </row>
    <row r="66" spans="10:10" ht="12.75" x14ac:dyDescent="0.2">
      <c r="J66" s="52"/>
    </row>
    <row r="67" spans="10:10" ht="12.75" x14ac:dyDescent="0.2">
      <c r="J67" s="52"/>
    </row>
    <row r="68" spans="10:10" ht="12.75" x14ac:dyDescent="0.2">
      <c r="J68" s="52"/>
    </row>
    <row r="69" spans="10:10" ht="12.75" x14ac:dyDescent="0.2">
      <c r="J69" s="52"/>
    </row>
    <row r="70" spans="10:10" ht="12.75" x14ac:dyDescent="0.2">
      <c r="J70" s="52"/>
    </row>
    <row r="71" spans="10:10" ht="12.75" x14ac:dyDescent="0.2">
      <c r="J71" s="52"/>
    </row>
    <row r="72" spans="10:10" ht="12.75" x14ac:dyDescent="0.2">
      <c r="J72" s="52"/>
    </row>
    <row r="73" spans="10:10" ht="12.75" x14ac:dyDescent="0.2">
      <c r="J73" s="52"/>
    </row>
    <row r="74" spans="10:10" ht="12.75" x14ac:dyDescent="0.2">
      <c r="J74" s="52"/>
    </row>
    <row r="75" spans="10:10" ht="12.75" x14ac:dyDescent="0.2">
      <c r="J75" s="52"/>
    </row>
    <row r="76" spans="10:10" ht="12.75" x14ac:dyDescent="0.2">
      <c r="J76" s="52"/>
    </row>
    <row r="77" spans="10:10" ht="12.75" x14ac:dyDescent="0.2">
      <c r="J77" s="52"/>
    </row>
    <row r="78" spans="10:10" ht="12.75" x14ac:dyDescent="0.2">
      <c r="J78" s="52"/>
    </row>
    <row r="79" spans="10:10" ht="12.75" x14ac:dyDescent="0.2">
      <c r="J79" s="52"/>
    </row>
    <row r="80" spans="10:10" ht="12.75" x14ac:dyDescent="0.2">
      <c r="J80" s="52"/>
    </row>
    <row r="81" spans="10:10" ht="12.75" x14ac:dyDescent="0.2">
      <c r="J81" s="52"/>
    </row>
    <row r="82" spans="10:10" ht="12.75" x14ac:dyDescent="0.2">
      <c r="J82" s="52"/>
    </row>
    <row r="83" spans="10:10" ht="12.75" x14ac:dyDescent="0.2">
      <c r="J83" s="52"/>
    </row>
    <row r="84" spans="10:10" ht="12.75" x14ac:dyDescent="0.2">
      <c r="J84" s="52"/>
    </row>
    <row r="85" spans="10:10" ht="12.75" x14ac:dyDescent="0.2">
      <c r="J85" s="52"/>
    </row>
    <row r="86" spans="10:10" ht="12.75" x14ac:dyDescent="0.2">
      <c r="J86" s="52"/>
    </row>
    <row r="87" spans="10:10" ht="12.75" x14ac:dyDescent="0.2">
      <c r="J87" s="52"/>
    </row>
    <row r="88" spans="10:10" ht="12.75" x14ac:dyDescent="0.2">
      <c r="J88" s="52"/>
    </row>
    <row r="89" spans="10:10" ht="12.75" x14ac:dyDescent="0.2">
      <c r="J89" s="52"/>
    </row>
    <row r="90" spans="10:10" ht="12.75" x14ac:dyDescent="0.2">
      <c r="J90" s="52"/>
    </row>
    <row r="91" spans="10:10" ht="12.75" x14ac:dyDescent="0.2">
      <c r="J91" s="52"/>
    </row>
    <row r="92" spans="10:10" ht="12.75" x14ac:dyDescent="0.2">
      <c r="J92" s="52"/>
    </row>
    <row r="93" spans="10:10" ht="12.75" x14ac:dyDescent="0.2">
      <c r="J93" s="52"/>
    </row>
    <row r="94" spans="10:10" ht="12.75" x14ac:dyDescent="0.2">
      <c r="J94" s="52"/>
    </row>
    <row r="95" spans="10:10" ht="12.75" x14ac:dyDescent="0.2">
      <c r="J95" s="52"/>
    </row>
    <row r="96" spans="10:10" ht="12.75" x14ac:dyDescent="0.2">
      <c r="J96" s="52"/>
    </row>
    <row r="97" spans="10:10" ht="12.75" x14ac:dyDescent="0.2">
      <c r="J97" s="52"/>
    </row>
    <row r="98" spans="10:10" ht="12.75" x14ac:dyDescent="0.2">
      <c r="J98" s="52"/>
    </row>
    <row r="99" spans="10:10" ht="12.75" x14ac:dyDescent="0.2">
      <c r="J99" s="52"/>
    </row>
    <row r="100" spans="10:10" ht="12.75" x14ac:dyDescent="0.2">
      <c r="J100" s="52"/>
    </row>
    <row r="101" spans="10:10" ht="12.75" x14ac:dyDescent="0.2">
      <c r="J101" s="52"/>
    </row>
    <row r="102" spans="10:10" ht="12.75" x14ac:dyDescent="0.2">
      <c r="J102" s="52"/>
    </row>
    <row r="103" spans="10:10" ht="12.75" x14ac:dyDescent="0.2">
      <c r="J103" s="52"/>
    </row>
    <row r="104" spans="10:10" ht="12.75" x14ac:dyDescent="0.2">
      <c r="J104" s="52"/>
    </row>
    <row r="105" spans="10:10" ht="12.75" x14ac:dyDescent="0.2">
      <c r="J105" s="52"/>
    </row>
    <row r="106" spans="10:10" ht="12.75" x14ac:dyDescent="0.2">
      <c r="J106" s="52"/>
    </row>
    <row r="107" spans="10:10" ht="12.75" x14ac:dyDescent="0.2">
      <c r="J107" s="52"/>
    </row>
    <row r="108" spans="10:10" ht="12.75" x14ac:dyDescent="0.2">
      <c r="J108" s="52"/>
    </row>
    <row r="109" spans="10:10" ht="12.75" x14ac:dyDescent="0.2">
      <c r="J109" s="52"/>
    </row>
    <row r="110" spans="10:10" ht="12.75" x14ac:dyDescent="0.2">
      <c r="J110" s="52"/>
    </row>
    <row r="111" spans="10:10" ht="12.75" x14ac:dyDescent="0.2">
      <c r="J111" s="52"/>
    </row>
    <row r="112" spans="10:10" ht="12.75" x14ac:dyDescent="0.2">
      <c r="J112" s="52"/>
    </row>
    <row r="113" spans="10:10" ht="12.75" x14ac:dyDescent="0.2">
      <c r="J113" s="52"/>
    </row>
    <row r="114" spans="10:10" ht="12.75" x14ac:dyDescent="0.2">
      <c r="J114" s="52"/>
    </row>
    <row r="115" spans="10:10" ht="12.75" x14ac:dyDescent="0.2">
      <c r="J115" s="52"/>
    </row>
    <row r="116" spans="10:10" ht="12.75" x14ac:dyDescent="0.2">
      <c r="J116" s="52"/>
    </row>
    <row r="117" spans="10:10" ht="12.75" x14ac:dyDescent="0.2">
      <c r="J117" s="52"/>
    </row>
    <row r="118" spans="10:10" ht="12.75" x14ac:dyDescent="0.2">
      <c r="J118" s="52"/>
    </row>
    <row r="119" spans="10:10" ht="12.75" x14ac:dyDescent="0.2">
      <c r="J119" s="52"/>
    </row>
    <row r="120" spans="10:10" ht="12.75" x14ac:dyDescent="0.2">
      <c r="J120" s="52"/>
    </row>
    <row r="121" spans="10:10" ht="12.75" x14ac:dyDescent="0.2">
      <c r="J121" s="52"/>
    </row>
    <row r="122" spans="10:10" ht="12.75" x14ac:dyDescent="0.2">
      <c r="J122" s="52"/>
    </row>
    <row r="123" spans="10:10" ht="12.75" x14ac:dyDescent="0.2">
      <c r="J123" s="52"/>
    </row>
    <row r="124" spans="10:10" ht="12.75" x14ac:dyDescent="0.2">
      <c r="J124" s="52"/>
    </row>
    <row r="125" spans="10:10" ht="12.75" x14ac:dyDescent="0.2">
      <c r="J125" s="52"/>
    </row>
    <row r="126" spans="10:10" ht="12.75" x14ac:dyDescent="0.2">
      <c r="J126" s="52"/>
    </row>
    <row r="127" spans="10:10" ht="12.75" x14ac:dyDescent="0.2">
      <c r="J127" s="52"/>
    </row>
    <row r="128" spans="10:10" ht="12.75" x14ac:dyDescent="0.2">
      <c r="J128" s="52"/>
    </row>
    <row r="129" spans="10:10" ht="12.75" x14ac:dyDescent="0.2">
      <c r="J129" s="52"/>
    </row>
    <row r="130" spans="10:10" ht="12.75" x14ac:dyDescent="0.2">
      <c r="J130" s="52"/>
    </row>
    <row r="131" spans="10:10" ht="12.75" x14ac:dyDescent="0.2">
      <c r="J131" s="52"/>
    </row>
    <row r="132" spans="10:10" ht="12.75" x14ac:dyDescent="0.2">
      <c r="J132" s="52"/>
    </row>
    <row r="133" spans="10:10" ht="12.75" x14ac:dyDescent="0.2">
      <c r="J133" s="52"/>
    </row>
    <row r="134" spans="10:10" ht="12.75" x14ac:dyDescent="0.2">
      <c r="J134" s="52"/>
    </row>
    <row r="135" spans="10:10" ht="12.75" x14ac:dyDescent="0.2">
      <c r="J135" s="52"/>
    </row>
    <row r="136" spans="10:10" ht="12.75" x14ac:dyDescent="0.2">
      <c r="J136" s="52"/>
    </row>
    <row r="137" spans="10:10" ht="12.75" x14ac:dyDescent="0.2">
      <c r="J137" s="52"/>
    </row>
    <row r="138" spans="10:10" ht="12.75" x14ac:dyDescent="0.2">
      <c r="J138" s="52"/>
    </row>
    <row r="139" spans="10:10" ht="12.75" x14ac:dyDescent="0.2">
      <c r="J139" s="52"/>
    </row>
    <row r="140" spans="10:10" ht="12.75" x14ac:dyDescent="0.2">
      <c r="J140" s="52"/>
    </row>
    <row r="141" spans="10:10" ht="12.75" x14ac:dyDescent="0.2">
      <c r="J141" s="52"/>
    </row>
    <row r="142" spans="10:10" ht="12.75" x14ac:dyDescent="0.2">
      <c r="J142" s="52"/>
    </row>
    <row r="143" spans="10:10" ht="12.75" x14ac:dyDescent="0.2">
      <c r="J143" s="52"/>
    </row>
    <row r="144" spans="10:10" ht="12.75" x14ac:dyDescent="0.2">
      <c r="J144" s="52"/>
    </row>
    <row r="145" spans="10:10" ht="12.75" x14ac:dyDescent="0.2">
      <c r="J145" s="52"/>
    </row>
    <row r="146" spans="10:10" ht="12.75" x14ac:dyDescent="0.2">
      <c r="J146" s="52"/>
    </row>
    <row r="147" spans="10:10" ht="12.75" x14ac:dyDescent="0.2">
      <c r="J147" s="52"/>
    </row>
    <row r="148" spans="10:10" ht="12.75" x14ac:dyDescent="0.2">
      <c r="J148" s="52"/>
    </row>
    <row r="149" spans="10:10" ht="12.75" x14ac:dyDescent="0.2">
      <c r="J149" s="52"/>
    </row>
    <row r="150" spans="10:10" ht="12.75" x14ac:dyDescent="0.2">
      <c r="J150" s="52"/>
    </row>
    <row r="151" spans="10:10" ht="12.75" x14ac:dyDescent="0.2">
      <c r="J151" s="52"/>
    </row>
    <row r="152" spans="10:10" ht="12.75" x14ac:dyDescent="0.2">
      <c r="J152" s="52"/>
    </row>
    <row r="153" spans="10:10" ht="12.75" x14ac:dyDescent="0.2">
      <c r="J153" s="52"/>
    </row>
    <row r="154" spans="10:10" ht="12.75" x14ac:dyDescent="0.2">
      <c r="J154" s="52"/>
    </row>
    <row r="155" spans="10:10" ht="12.75" x14ac:dyDescent="0.2">
      <c r="J155" s="52"/>
    </row>
    <row r="156" spans="10:10" ht="12.75" x14ac:dyDescent="0.2">
      <c r="J156" s="52"/>
    </row>
    <row r="157" spans="10:10" ht="12.75" x14ac:dyDescent="0.2">
      <c r="J157" s="52"/>
    </row>
    <row r="158" spans="10:10" ht="12.75" x14ac:dyDescent="0.2">
      <c r="J158" s="52"/>
    </row>
    <row r="159" spans="10:10" ht="12.75" x14ac:dyDescent="0.2">
      <c r="J159" s="52"/>
    </row>
    <row r="160" spans="10:10" ht="12.75" x14ac:dyDescent="0.2">
      <c r="J160" s="52"/>
    </row>
    <row r="161" spans="10:10" ht="12.75" x14ac:dyDescent="0.2">
      <c r="J161" s="52"/>
    </row>
    <row r="162" spans="10:10" ht="12.75" x14ac:dyDescent="0.2">
      <c r="J162" s="52"/>
    </row>
    <row r="163" spans="10:10" ht="12.75" x14ac:dyDescent="0.2">
      <c r="J163" s="52"/>
    </row>
    <row r="164" spans="10:10" ht="12.75" x14ac:dyDescent="0.2">
      <c r="J164" s="52"/>
    </row>
    <row r="165" spans="10:10" ht="12.75" x14ac:dyDescent="0.2">
      <c r="J165" s="52"/>
    </row>
    <row r="166" spans="10:10" ht="12.75" x14ac:dyDescent="0.2">
      <c r="J166" s="52"/>
    </row>
    <row r="167" spans="10:10" ht="12.75" x14ac:dyDescent="0.2">
      <c r="J167" s="52"/>
    </row>
    <row r="168" spans="10:10" ht="12.75" x14ac:dyDescent="0.2">
      <c r="J168" s="52"/>
    </row>
    <row r="169" spans="10:10" ht="12.75" x14ac:dyDescent="0.2">
      <c r="J169" s="52"/>
    </row>
    <row r="170" spans="10:10" ht="12.75" x14ac:dyDescent="0.2">
      <c r="J170" s="52"/>
    </row>
    <row r="171" spans="10:10" ht="12.75" x14ac:dyDescent="0.2">
      <c r="J171" s="52"/>
    </row>
    <row r="172" spans="10:10" ht="12.75" x14ac:dyDescent="0.2">
      <c r="J172" s="52"/>
    </row>
    <row r="173" spans="10:10" ht="12.75" x14ac:dyDescent="0.2">
      <c r="J173" s="52"/>
    </row>
    <row r="174" spans="10:10" ht="12.75" x14ac:dyDescent="0.2">
      <c r="J174" s="52"/>
    </row>
    <row r="175" spans="10:10" ht="12.75" x14ac:dyDescent="0.2">
      <c r="J175" s="52"/>
    </row>
    <row r="176" spans="10:10" ht="12.75" x14ac:dyDescent="0.2">
      <c r="J176" s="52"/>
    </row>
    <row r="177" spans="10:10" ht="12.75" x14ac:dyDescent="0.2">
      <c r="J177" s="52"/>
    </row>
    <row r="178" spans="10:10" ht="12.75" x14ac:dyDescent="0.2">
      <c r="J178" s="52"/>
    </row>
    <row r="179" spans="10:10" ht="12.75" x14ac:dyDescent="0.2">
      <c r="J179" s="52"/>
    </row>
    <row r="180" spans="10:10" ht="12.75" x14ac:dyDescent="0.2">
      <c r="J180" s="52"/>
    </row>
    <row r="181" spans="10:10" ht="12.75" x14ac:dyDescent="0.2">
      <c r="J181" s="52"/>
    </row>
    <row r="182" spans="10:10" ht="12.75" x14ac:dyDescent="0.2">
      <c r="J182" s="52"/>
    </row>
    <row r="183" spans="10:10" ht="12.75" x14ac:dyDescent="0.2">
      <c r="J183" s="52"/>
    </row>
    <row r="184" spans="10:10" ht="12.75" x14ac:dyDescent="0.2">
      <c r="J184" s="52"/>
    </row>
    <row r="185" spans="10:10" ht="12.75" x14ac:dyDescent="0.2">
      <c r="J185" s="52"/>
    </row>
    <row r="186" spans="10:10" ht="12.75" x14ac:dyDescent="0.2">
      <c r="J186" s="52"/>
    </row>
    <row r="187" spans="10:10" ht="12.75" x14ac:dyDescent="0.2">
      <c r="J187" s="52"/>
    </row>
    <row r="188" spans="10:10" ht="12.75" x14ac:dyDescent="0.2">
      <c r="J188" s="52"/>
    </row>
    <row r="189" spans="10:10" ht="12.75" x14ac:dyDescent="0.2">
      <c r="J189" s="52"/>
    </row>
    <row r="190" spans="10:10" ht="12.75" x14ac:dyDescent="0.2">
      <c r="J190" s="52"/>
    </row>
    <row r="191" spans="10:10" ht="12.75" x14ac:dyDescent="0.2">
      <c r="J191" s="52"/>
    </row>
    <row r="192" spans="10:10" ht="12.75" x14ac:dyDescent="0.2">
      <c r="J192" s="52"/>
    </row>
    <row r="193" spans="10:10" ht="12.75" x14ac:dyDescent="0.2">
      <c r="J193" s="52"/>
    </row>
    <row r="194" spans="10:10" ht="12.75" x14ac:dyDescent="0.2">
      <c r="J194" s="52"/>
    </row>
    <row r="195" spans="10:10" ht="12.75" x14ac:dyDescent="0.2">
      <c r="J195" s="52"/>
    </row>
    <row r="196" spans="10:10" ht="12.75" x14ac:dyDescent="0.2">
      <c r="J196" s="52"/>
    </row>
    <row r="197" spans="10:10" ht="12.75" x14ac:dyDescent="0.2">
      <c r="J197" s="52"/>
    </row>
    <row r="198" spans="10:10" ht="12.75" x14ac:dyDescent="0.2">
      <c r="J198" s="52"/>
    </row>
    <row r="199" spans="10:10" ht="12.75" x14ac:dyDescent="0.2">
      <c r="J199" s="52"/>
    </row>
    <row r="200" spans="10:10" ht="12.75" x14ac:dyDescent="0.2">
      <c r="J200" s="52"/>
    </row>
    <row r="201" spans="10:10" ht="12.75" x14ac:dyDescent="0.2">
      <c r="J201" s="52"/>
    </row>
    <row r="202" spans="10:10" ht="12.75" x14ac:dyDescent="0.2">
      <c r="J202" s="52"/>
    </row>
    <row r="203" spans="10:10" ht="12.75" x14ac:dyDescent="0.2">
      <c r="J203" s="52"/>
    </row>
    <row r="204" spans="10:10" ht="12.75" x14ac:dyDescent="0.2">
      <c r="J204" s="52"/>
    </row>
    <row r="205" spans="10:10" ht="12.75" x14ac:dyDescent="0.2">
      <c r="J205" s="52"/>
    </row>
    <row r="206" spans="10:10" ht="12.75" x14ac:dyDescent="0.2">
      <c r="J206" s="52"/>
    </row>
    <row r="207" spans="10:10" ht="12.75" x14ac:dyDescent="0.2">
      <c r="J207" s="52"/>
    </row>
    <row r="208" spans="10:10" ht="12.75" x14ac:dyDescent="0.2">
      <c r="J208" s="52"/>
    </row>
    <row r="209" spans="10:10" ht="12.75" x14ac:dyDescent="0.2">
      <c r="J209" s="52"/>
    </row>
    <row r="210" spans="10:10" ht="12.75" x14ac:dyDescent="0.2">
      <c r="J210" s="52"/>
    </row>
    <row r="211" spans="10:10" ht="12.75" x14ac:dyDescent="0.2">
      <c r="J211" s="52"/>
    </row>
    <row r="212" spans="10:10" ht="12.75" x14ac:dyDescent="0.2">
      <c r="J212" s="52"/>
    </row>
    <row r="213" spans="10:10" ht="12.75" x14ac:dyDescent="0.2">
      <c r="J213" s="52"/>
    </row>
    <row r="214" spans="10:10" ht="12.75" x14ac:dyDescent="0.2">
      <c r="J214" s="52"/>
    </row>
    <row r="215" spans="10:10" ht="12.75" x14ac:dyDescent="0.2">
      <c r="J215" s="52"/>
    </row>
    <row r="216" spans="10:10" ht="12.75" x14ac:dyDescent="0.2">
      <c r="J216" s="52"/>
    </row>
    <row r="217" spans="10:10" ht="12.75" x14ac:dyDescent="0.2">
      <c r="J217" s="52"/>
    </row>
    <row r="218" spans="10:10" ht="12.75" x14ac:dyDescent="0.2">
      <c r="J218" s="52"/>
    </row>
    <row r="219" spans="10:10" ht="12.75" x14ac:dyDescent="0.2">
      <c r="J219" s="52"/>
    </row>
    <row r="220" spans="10:10" ht="12.75" x14ac:dyDescent="0.2">
      <c r="J220" s="52"/>
    </row>
    <row r="221" spans="10:10" ht="12.75" x14ac:dyDescent="0.2">
      <c r="J221" s="52"/>
    </row>
    <row r="222" spans="10:10" ht="12.75" x14ac:dyDescent="0.2">
      <c r="J222" s="52"/>
    </row>
    <row r="223" spans="10:10" ht="12.75" x14ac:dyDescent="0.2">
      <c r="J223" s="52"/>
    </row>
    <row r="224" spans="10:10" ht="12.75" x14ac:dyDescent="0.2">
      <c r="J224" s="52"/>
    </row>
    <row r="225" spans="10:10" ht="12.75" x14ac:dyDescent="0.2">
      <c r="J225" s="52"/>
    </row>
    <row r="226" spans="10:10" ht="12.75" x14ac:dyDescent="0.2">
      <c r="J226" s="52"/>
    </row>
    <row r="227" spans="10:10" ht="12.75" x14ac:dyDescent="0.2">
      <c r="J227" s="52"/>
    </row>
    <row r="228" spans="10:10" ht="12.75" x14ac:dyDescent="0.2">
      <c r="J228" s="52"/>
    </row>
    <row r="229" spans="10:10" ht="12.75" x14ac:dyDescent="0.2">
      <c r="J229" s="52"/>
    </row>
    <row r="230" spans="10:10" ht="12.75" x14ac:dyDescent="0.2">
      <c r="J230" s="52"/>
    </row>
    <row r="231" spans="10:10" ht="12.75" x14ac:dyDescent="0.2">
      <c r="J231" s="52"/>
    </row>
    <row r="232" spans="10:10" ht="12.75" x14ac:dyDescent="0.2">
      <c r="J232" s="52"/>
    </row>
    <row r="233" spans="10:10" ht="12.75" x14ac:dyDescent="0.2">
      <c r="J233" s="52"/>
    </row>
    <row r="234" spans="10:10" ht="12.75" x14ac:dyDescent="0.2">
      <c r="J234" s="52"/>
    </row>
    <row r="235" spans="10:10" ht="12.75" x14ac:dyDescent="0.2">
      <c r="J235" s="52"/>
    </row>
    <row r="236" spans="10:10" ht="12.75" x14ac:dyDescent="0.2">
      <c r="J236" s="52"/>
    </row>
    <row r="237" spans="10:10" ht="12.75" x14ac:dyDescent="0.2">
      <c r="J237" s="52"/>
    </row>
    <row r="238" spans="10:10" ht="12.75" x14ac:dyDescent="0.2">
      <c r="J238" s="52"/>
    </row>
    <row r="239" spans="10:10" ht="12.75" x14ac:dyDescent="0.2">
      <c r="J239" s="52"/>
    </row>
    <row r="240" spans="10:10" ht="12.75" x14ac:dyDescent="0.2">
      <c r="J240" s="52"/>
    </row>
    <row r="241" spans="10:10" ht="12.75" x14ac:dyDescent="0.2">
      <c r="J241" s="52"/>
    </row>
    <row r="242" spans="10:10" ht="12.75" x14ac:dyDescent="0.2">
      <c r="J242" s="52"/>
    </row>
    <row r="243" spans="10:10" ht="12.75" x14ac:dyDescent="0.2">
      <c r="J243" s="52"/>
    </row>
    <row r="244" spans="10:10" ht="12.75" x14ac:dyDescent="0.2">
      <c r="J244" s="52"/>
    </row>
    <row r="245" spans="10:10" ht="12.75" x14ac:dyDescent="0.2">
      <c r="J245" s="52"/>
    </row>
    <row r="246" spans="10:10" ht="12.75" x14ac:dyDescent="0.2">
      <c r="J246" s="52"/>
    </row>
    <row r="247" spans="10:10" ht="12.75" x14ac:dyDescent="0.2">
      <c r="J247" s="52"/>
    </row>
    <row r="248" spans="10:10" ht="12.75" x14ac:dyDescent="0.2">
      <c r="J248" s="52"/>
    </row>
    <row r="249" spans="10:10" ht="12.75" x14ac:dyDescent="0.2">
      <c r="J249" s="52"/>
    </row>
    <row r="250" spans="10:10" ht="12.75" x14ac:dyDescent="0.2">
      <c r="J250" s="52"/>
    </row>
    <row r="251" spans="10:10" ht="12.75" x14ac:dyDescent="0.2">
      <c r="J251" s="52"/>
    </row>
    <row r="252" spans="10:10" ht="12.75" x14ac:dyDescent="0.2">
      <c r="J252" s="52"/>
    </row>
    <row r="253" spans="10:10" ht="12.75" x14ac:dyDescent="0.2">
      <c r="J253" s="52"/>
    </row>
    <row r="254" spans="10:10" ht="12.75" x14ac:dyDescent="0.2">
      <c r="J254" s="52"/>
    </row>
    <row r="255" spans="10:10" ht="12.75" x14ac:dyDescent="0.2">
      <c r="J255" s="52"/>
    </row>
    <row r="256" spans="10:10" ht="12.75" x14ac:dyDescent="0.2">
      <c r="J256" s="52"/>
    </row>
    <row r="257" spans="10:10" ht="12.75" x14ac:dyDescent="0.2">
      <c r="J257" s="52"/>
    </row>
    <row r="258" spans="10:10" ht="12.75" x14ac:dyDescent="0.2">
      <c r="J258" s="52"/>
    </row>
    <row r="259" spans="10:10" ht="12.75" x14ac:dyDescent="0.2">
      <c r="J259" s="52"/>
    </row>
    <row r="260" spans="10:10" ht="12.75" x14ac:dyDescent="0.2">
      <c r="J260" s="52"/>
    </row>
    <row r="261" spans="10:10" ht="12.75" x14ac:dyDescent="0.2">
      <c r="J261" s="52"/>
    </row>
    <row r="262" spans="10:10" ht="12.75" x14ac:dyDescent="0.2">
      <c r="J262" s="52"/>
    </row>
    <row r="263" spans="10:10" ht="12.75" x14ac:dyDescent="0.2">
      <c r="J263" s="52"/>
    </row>
    <row r="264" spans="10:10" ht="12.75" x14ac:dyDescent="0.2">
      <c r="J264" s="52"/>
    </row>
    <row r="265" spans="10:10" ht="12.75" x14ac:dyDescent="0.2">
      <c r="J265" s="52"/>
    </row>
    <row r="266" spans="10:10" ht="12.75" x14ac:dyDescent="0.2">
      <c r="J266" s="52"/>
    </row>
    <row r="267" spans="10:10" ht="12.75" x14ac:dyDescent="0.2">
      <c r="J267" s="52"/>
    </row>
    <row r="268" spans="10:10" ht="12.75" x14ac:dyDescent="0.2">
      <c r="J268" s="52"/>
    </row>
    <row r="269" spans="10:10" ht="12.75" x14ac:dyDescent="0.2">
      <c r="J269" s="52"/>
    </row>
    <row r="270" spans="10:10" ht="12.75" x14ac:dyDescent="0.2">
      <c r="J270" s="52"/>
    </row>
    <row r="271" spans="10:10" ht="12.75" x14ac:dyDescent="0.2">
      <c r="J271" s="52"/>
    </row>
    <row r="272" spans="10:10" ht="12.75" x14ac:dyDescent="0.2">
      <c r="J272" s="52"/>
    </row>
    <row r="273" spans="10:10" ht="12.75" x14ac:dyDescent="0.2">
      <c r="J273" s="52"/>
    </row>
    <row r="274" spans="10:10" ht="12.75" x14ac:dyDescent="0.2">
      <c r="J274" s="52"/>
    </row>
    <row r="275" spans="10:10" ht="12.75" x14ac:dyDescent="0.2">
      <c r="J275" s="52"/>
    </row>
    <row r="276" spans="10:10" ht="12.75" x14ac:dyDescent="0.2">
      <c r="J276" s="52"/>
    </row>
    <row r="277" spans="10:10" ht="12.75" x14ac:dyDescent="0.2">
      <c r="J277" s="52"/>
    </row>
    <row r="278" spans="10:10" ht="12.75" x14ac:dyDescent="0.2">
      <c r="J278" s="52"/>
    </row>
    <row r="279" spans="10:10" ht="12.75" x14ac:dyDescent="0.2">
      <c r="J279" s="52"/>
    </row>
    <row r="280" spans="10:10" ht="12.75" x14ac:dyDescent="0.2">
      <c r="J280" s="52"/>
    </row>
    <row r="281" spans="10:10" ht="12.75" x14ac:dyDescent="0.2">
      <c r="J281" s="52"/>
    </row>
    <row r="282" spans="10:10" ht="12.75" x14ac:dyDescent="0.2">
      <c r="J282" s="52"/>
    </row>
    <row r="283" spans="10:10" ht="12.75" x14ac:dyDescent="0.2">
      <c r="J283" s="52"/>
    </row>
    <row r="284" spans="10:10" ht="12.75" x14ac:dyDescent="0.2">
      <c r="J284" s="52"/>
    </row>
    <row r="285" spans="10:10" ht="12.75" x14ac:dyDescent="0.2">
      <c r="J285" s="52"/>
    </row>
    <row r="286" spans="10:10" ht="12.75" x14ac:dyDescent="0.2">
      <c r="J286" s="52"/>
    </row>
    <row r="287" spans="10:10" ht="12.75" x14ac:dyDescent="0.2">
      <c r="J287" s="52"/>
    </row>
    <row r="288" spans="10:10" ht="12.75" x14ac:dyDescent="0.2">
      <c r="J288" s="52"/>
    </row>
    <row r="289" spans="10:10" ht="12.75" x14ac:dyDescent="0.2">
      <c r="J289" s="52"/>
    </row>
    <row r="290" spans="10:10" ht="12.75" x14ac:dyDescent="0.2">
      <c r="J290" s="52"/>
    </row>
    <row r="291" spans="10:10" ht="12.75" x14ac:dyDescent="0.2">
      <c r="J291" s="52"/>
    </row>
    <row r="292" spans="10:10" ht="12.75" x14ac:dyDescent="0.2">
      <c r="J292" s="52"/>
    </row>
    <row r="293" spans="10:10" ht="12.75" x14ac:dyDescent="0.2">
      <c r="J293" s="52"/>
    </row>
    <row r="294" spans="10:10" ht="12.75" x14ac:dyDescent="0.2">
      <c r="J294" s="52"/>
    </row>
    <row r="295" spans="10:10" ht="12.75" x14ac:dyDescent="0.2">
      <c r="J295" s="52"/>
    </row>
    <row r="296" spans="10:10" ht="12.75" x14ac:dyDescent="0.2">
      <c r="J296" s="52"/>
    </row>
    <row r="297" spans="10:10" ht="12.75" x14ac:dyDescent="0.2">
      <c r="J297" s="52"/>
    </row>
    <row r="298" spans="10:10" ht="12.75" x14ac:dyDescent="0.2">
      <c r="J298" s="52"/>
    </row>
    <row r="299" spans="10:10" ht="12.75" x14ac:dyDescent="0.2">
      <c r="J299" s="52"/>
    </row>
    <row r="300" spans="10:10" ht="12.75" x14ac:dyDescent="0.2">
      <c r="J300" s="52"/>
    </row>
    <row r="301" spans="10:10" ht="12.75" x14ac:dyDescent="0.2">
      <c r="J301" s="52"/>
    </row>
    <row r="302" spans="10:10" ht="12.75" x14ac:dyDescent="0.2">
      <c r="J302" s="52"/>
    </row>
    <row r="303" spans="10:10" ht="12.75" x14ac:dyDescent="0.2">
      <c r="J303" s="52"/>
    </row>
    <row r="304" spans="10:10" ht="12.75" x14ac:dyDescent="0.2">
      <c r="J304" s="52"/>
    </row>
    <row r="305" spans="10:10" ht="12.75" x14ac:dyDescent="0.2">
      <c r="J305" s="52"/>
    </row>
    <row r="306" spans="10:10" ht="12.75" x14ac:dyDescent="0.2">
      <c r="J306" s="52"/>
    </row>
    <row r="307" spans="10:10" ht="12.75" x14ac:dyDescent="0.2">
      <c r="J307" s="52"/>
    </row>
    <row r="308" spans="10:10" ht="12.75" x14ac:dyDescent="0.2">
      <c r="J308" s="52"/>
    </row>
    <row r="309" spans="10:10" ht="12.75" x14ac:dyDescent="0.2">
      <c r="J309" s="52"/>
    </row>
    <row r="310" spans="10:10" ht="12.75" x14ac:dyDescent="0.2">
      <c r="J310" s="52"/>
    </row>
    <row r="311" spans="10:10" ht="12.75" x14ac:dyDescent="0.2">
      <c r="J311" s="52"/>
    </row>
    <row r="312" spans="10:10" ht="12.75" x14ac:dyDescent="0.2">
      <c r="J312" s="52"/>
    </row>
    <row r="313" spans="10:10" ht="12.75" x14ac:dyDescent="0.2">
      <c r="J313" s="52"/>
    </row>
    <row r="314" spans="10:10" ht="12.75" x14ac:dyDescent="0.2">
      <c r="J314" s="52"/>
    </row>
    <row r="315" spans="10:10" ht="12.75" x14ac:dyDescent="0.2">
      <c r="J315" s="52"/>
    </row>
    <row r="316" spans="10:10" ht="12.75" x14ac:dyDescent="0.2">
      <c r="J316" s="52"/>
    </row>
    <row r="317" spans="10:10" ht="12.75" x14ac:dyDescent="0.2">
      <c r="J317" s="52"/>
    </row>
    <row r="318" spans="10:10" ht="12.75" x14ac:dyDescent="0.2">
      <c r="J318" s="52"/>
    </row>
    <row r="319" spans="10:10" ht="12.75" x14ac:dyDescent="0.2">
      <c r="J319" s="52"/>
    </row>
    <row r="320" spans="10:10" ht="12.75" x14ac:dyDescent="0.2">
      <c r="J320" s="52"/>
    </row>
    <row r="321" spans="10:10" ht="12.75" x14ac:dyDescent="0.2">
      <c r="J321" s="52"/>
    </row>
    <row r="322" spans="10:10" ht="12.75" x14ac:dyDescent="0.2">
      <c r="J322" s="52"/>
    </row>
    <row r="323" spans="10:10" ht="12.75" x14ac:dyDescent="0.2">
      <c r="J323" s="52"/>
    </row>
    <row r="324" spans="10:10" ht="12.75" x14ac:dyDescent="0.2">
      <c r="J324" s="52"/>
    </row>
    <row r="325" spans="10:10" ht="12.75" x14ac:dyDescent="0.2">
      <c r="J325" s="52"/>
    </row>
    <row r="326" spans="10:10" ht="12.75" x14ac:dyDescent="0.2">
      <c r="J326" s="52"/>
    </row>
    <row r="327" spans="10:10" ht="12.75" x14ac:dyDescent="0.2">
      <c r="J327" s="52"/>
    </row>
    <row r="328" spans="10:10" ht="12.75" x14ac:dyDescent="0.2">
      <c r="J328" s="52"/>
    </row>
    <row r="329" spans="10:10" ht="12.75" x14ac:dyDescent="0.2">
      <c r="J329" s="52"/>
    </row>
    <row r="330" spans="10:10" ht="12.75" x14ac:dyDescent="0.2">
      <c r="J330" s="52"/>
    </row>
    <row r="331" spans="10:10" ht="12.75" x14ac:dyDescent="0.2">
      <c r="J331" s="52"/>
    </row>
    <row r="332" spans="10:10" ht="12.75" x14ac:dyDescent="0.2">
      <c r="J332" s="52"/>
    </row>
    <row r="333" spans="10:10" ht="12.75" x14ac:dyDescent="0.2">
      <c r="J333" s="52"/>
    </row>
    <row r="334" spans="10:10" ht="12.75" x14ac:dyDescent="0.2">
      <c r="J334" s="52"/>
    </row>
    <row r="335" spans="10:10" ht="12.75" x14ac:dyDescent="0.2">
      <c r="J335" s="52"/>
    </row>
    <row r="336" spans="10:10" ht="12.75" x14ac:dyDescent="0.2">
      <c r="J336" s="52"/>
    </row>
    <row r="337" spans="10:10" ht="12.75" x14ac:dyDescent="0.2">
      <c r="J337" s="52"/>
    </row>
    <row r="338" spans="10:10" ht="12.75" x14ac:dyDescent="0.2">
      <c r="J338" s="52"/>
    </row>
    <row r="339" spans="10:10" ht="12.75" x14ac:dyDescent="0.2">
      <c r="J339" s="52"/>
    </row>
    <row r="340" spans="10:10" ht="12.75" x14ac:dyDescent="0.2">
      <c r="J340" s="52"/>
    </row>
    <row r="341" spans="10:10" ht="12.75" x14ac:dyDescent="0.2">
      <c r="J341" s="52"/>
    </row>
    <row r="342" spans="10:10" ht="12.75" x14ac:dyDescent="0.2">
      <c r="J342" s="52"/>
    </row>
    <row r="343" spans="10:10" ht="12.75" x14ac:dyDescent="0.2">
      <c r="J343" s="52"/>
    </row>
    <row r="344" spans="10:10" ht="12.75" x14ac:dyDescent="0.2">
      <c r="J344" s="52"/>
    </row>
    <row r="345" spans="10:10" ht="12.75" x14ac:dyDescent="0.2">
      <c r="J345" s="52"/>
    </row>
    <row r="346" spans="10:10" ht="12.75" x14ac:dyDescent="0.2">
      <c r="J346" s="52"/>
    </row>
    <row r="347" spans="10:10" ht="12.75" x14ac:dyDescent="0.2">
      <c r="J347" s="52"/>
    </row>
    <row r="348" spans="10:10" ht="12.75" x14ac:dyDescent="0.2">
      <c r="J348" s="52"/>
    </row>
    <row r="349" spans="10:10" ht="12.75" x14ac:dyDescent="0.2">
      <c r="J349" s="52"/>
    </row>
    <row r="350" spans="10:10" ht="12.75" x14ac:dyDescent="0.2">
      <c r="J350" s="52"/>
    </row>
    <row r="351" spans="10:10" ht="12.75" x14ac:dyDescent="0.2">
      <c r="J351" s="52"/>
    </row>
    <row r="352" spans="10:10" ht="12.75" x14ac:dyDescent="0.2">
      <c r="J352" s="52"/>
    </row>
    <row r="353" spans="10:10" ht="12.75" x14ac:dyDescent="0.2">
      <c r="J353" s="52"/>
    </row>
    <row r="354" spans="10:10" ht="12.75" x14ac:dyDescent="0.2">
      <c r="J354" s="52"/>
    </row>
    <row r="355" spans="10:10" ht="12.75" x14ac:dyDescent="0.2">
      <c r="J355" s="52"/>
    </row>
    <row r="356" spans="10:10" ht="12.75" x14ac:dyDescent="0.2">
      <c r="J356" s="52"/>
    </row>
    <row r="357" spans="10:10" ht="12.75" x14ac:dyDescent="0.2">
      <c r="J357" s="52"/>
    </row>
    <row r="358" spans="10:10" ht="12.75" x14ac:dyDescent="0.2">
      <c r="J358" s="52"/>
    </row>
    <row r="359" spans="10:10" ht="12.75" x14ac:dyDescent="0.2">
      <c r="J359" s="52"/>
    </row>
    <row r="360" spans="10:10" ht="12.75" x14ac:dyDescent="0.2">
      <c r="J360" s="52"/>
    </row>
    <row r="361" spans="10:10" ht="12.75" x14ac:dyDescent="0.2">
      <c r="J361" s="52"/>
    </row>
    <row r="362" spans="10:10" ht="12.75" x14ac:dyDescent="0.2">
      <c r="J362" s="52"/>
    </row>
    <row r="363" spans="10:10" ht="12.75" x14ac:dyDescent="0.2">
      <c r="J363" s="52"/>
    </row>
    <row r="364" spans="10:10" ht="12.75" x14ac:dyDescent="0.2">
      <c r="J364" s="52"/>
    </row>
    <row r="365" spans="10:10" ht="12.75" x14ac:dyDescent="0.2">
      <c r="J365" s="52"/>
    </row>
    <row r="366" spans="10:10" ht="12.75" x14ac:dyDescent="0.2">
      <c r="J366" s="52"/>
    </row>
    <row r="367" spans="10:10" ht="12.75" x14ac:dyDescent="0.2">
      <c r="J367" s="52"/>
    </row>
    <row r="368" spans="10:10" ht="12.75" x14ac:dyDescent="0.2">
      <c r="J368" s="52"/>
    </row>
    <row r="369" spans="10:10" ht="12.75" x14ac:dyDescent="0.2">
      <c r="J369" s="52"/>
    </row>
    <row r="370" spans="10:10" ht="12.75" x14ac:dyDescent="0.2">
      <c r="J370" s="52"/>
    </row>
    <row r="371" spans="10:10" ht="12.75" x14ac:dyDescent="0.2">
      <c r="J371" s="52"/>
    </row>
    <row r="372" spans="10:10" ht="12.75" x14ac:dyDescent="0.2">
      <c r="J372" s="52"/>
    </row>
    <row r="373" spans="10:10" ht="12.75" x14ac:dyDescent="0.2">
      <c r="J373" s="52"/>
    </row>
    <row r="374" spans="10:10" ht="12.75" x14ac:dyDescent="0.2">
      <c r="J374" s="52"/>
    </row>
    <row r="375" spans="10:10" ht="12.75" x14ac:dyDescent="0.2">
      <c r="J375" s="52"/>
    </row>
    <row r="376" spans="10:10" ht="12.75" x14ac:dyDescent="0.2">
      <c r="J376" s="52"/>
    </row>
    <row r="377" spans="10:10" ht="12.75" x14ac:dyDescent="0.2">
      <c r="J377" s="52"/>
    </row>
    <row r="378" spans="10:10" ht="12.75" x14ac:dyDescent="0.2">
      <c r="J378" s="52"/>
    </row>
    <row r="379" spans="10:10" ht="12.75" x14ac:dyDescent="0.2">
      <c r="J379" s="52"/>
    </row>
    <row r="380" spans="10:10" ht="12.75" x14ac:dyDescent="0.2">
      <c r="J380" s="52"/>
    </row>
    <row r="381" spans="10:10" ht="12.75" x14ac:dyDescent="0.2">
      <c r="J381" s="52"/>
    </row>
    <row r="382" spans="10:10" ht="12.75" x14ac:dyDescent="0.2">
      <c r="J382" s="52"/>
    </row>
    <row r="383" spans="10:10" ht="12.75" x14ac:dyDescent="0.2">
      <c r="J383" s="52"/>
    </row>
    <row r="384" spans="10:10" ht="12.75" x14ac:dyDescent="0.2">
      <c r="J384" s="52"/>
    </row>
    <row r="385" spans="10:10" ht="12.75" x14ac:dyDescent="0.2">
      <c r="J385" s="52"/>
    </row>
    <row r="386" spans="10:10" ht="12.75" x14ac:dyDescent="0.2">
      <c r="J386" s="52"/>
    </row>
    <row r="387" spans="10:10" ht="12.75" x14ac:dyDescent="0.2">
      <c r="J387" s="52"/>
    </row>
    <row r="388" spans="10:10" ht="12.75" x14ac:dyDescent="0.2">
      <c r="J388" s="52"/>
    </row>
    <row r="389" spans="10:10" ht="12.75" x14ac:dyDescent="0.2">
      <c r="J389" s="52"/>
    </row>
    <row r="390" spans="10:10" ht="12.75" x14ac:dyDescent="0.2">
      <c r="J390" s="52"/>
    </row>
    <row r="391" spans="10:10" ht="12.75" x14ac:dyDescent="0.2">
      <c r="J391" s="52"/>
    </row>
    <row r="392" spans="10:10" ht="12.75" x14ac:dyDescent="0.2">
      <c r="J392" s="52"/>
    </row>
    <row r="393" spans="10:10" ht="12.75" x14ac:dyDescent="0.2">
      <c r="J393" s="52"/>
    </row>
    <row r="394" spans="10:10" ht="12.75" x14ac:dyDescent="0.2">
      <c r="J394" s="52"/>
    </row>
    <row r="395" spans="10:10" ht="12.75" x14ac:dyDescent="0.2">
      <c r="J395" s="52"/>
    </row>
    <row r="396" spans="10:10" ht="12.75" x14ac:dyDescent="0.2">
      <c r="J396" s="52"/>
    </row>
    <row r="397" spans="10:10" ht="12.75" x14ac:dyDescent="0.2">
      <c r="J397" s="52"/>
    </row>
    <row r="398" spans="10:10" ht="12.75" x14ac:dyDescent="0.2">
      <c r="J398" s="52"/>
    </row>
    <row r="399" spans="10:10" ht="12.75" x14ac:dyDescent="0.2">
      <c r="J399" s="52"/>
    </row>
    <row r="400" spans="10:10" ht="12.75" x14ac:dyDescent="0.2">
      <c r="J400" s="52"/>
    </row>
    <row r="401" spans="10:10" ht="12.75" x14ac:dyDescent="0.2">
      <c r="J401" s="52"/>
    </row>
    <row r="402" spans="10:10" ht="12.75" x14ac:dyDescent="0.2">
      <c r="J402" s="52"/>
    </row>
    <row r="403" spans="10:10" ht="12.75" x14ac:dyDescent="0.2">
      <c r="J403" s="52"/>
    </row>
    <row r="404" spans="10:10" ht="12.75" x14ac:dyDescent="0.2">
      <c r="J404" s="52"/>
    </row>
    <row r="405" spans="10:10" ht="12.75" x14ac:dyDescent="0.2">
      <c r="J405" s="52"/>
    </row>
    <row r="406" spans="10:10" ht="12.75" x14ac:dyDescent="0.2">
      <c r="J406" s="52"/>
    </row>
    <row r="407" spans="10:10" ht="12.75" x14ac:dyDescent="0.2">
      <c r="J407" s="52"/>
    </row>
    <row r="408" spans="10:10" ht="12.75" x14ac:dyDescent="0.2">
      <c r="J408" s="52"/>
    </row>
    <row r="409" spans="10:10" ht="12.75" x14ac:dyDescent="0.2">
      <c r="J409" s="52"/>
    </row>
    <row r="410" spans="10:10" ht="12.75" x14ac:dyDescent="0.2">
      <c r="J410" s="52"/>
    </row>
    <row r="411" spans="10:10" ht="12.75" x14ac:dyDescent="0.2">
      <c r="J411" s="52"/>
    </row>
    <row r="412" spans="10:10" ht="12.75" x14ac:dyDescent="0.2">
      <c r="J412" s="52"/>
    </row>
    <row r="413" spans="10:10" ht="12.75" x14ac:dyDescent="0.2">
      <c r="J413" s="52"/>
    </row>
    <row r="414" spans="10:10" ht="12.75" x14ac:dyDescent="0.2">
      <c r="J414" s="52"/>
    </row>
    <row r="415" spans="10:10" ht="12.75" x14ac:dyDescent="0.2">
      <c r="J415" s="52"/>
    </row>
    <row r="416" spans="10:10" ht="12.75" x14ac:dyDescent="0.2">
      <c r="J416" s="52"/>
    </row>
    <row r="417" spans="10:10" ht="12.75" x14ac:dyDescent="0.2">
      <c r="J417" s="52"/>
    </row>
    <row r="418" spans="10:10" ht="12.75" x14ac:dyDescent="0.2">
      <c r="J418" s="52"/>
    </row>
    <row r="419" spans="10:10" ht="12.75" x14ac:dyDescent="0.2">
      <c r="J419" s="52"/>
    </row>
    <row r="420" spans="10:10" ht="12.75" x14ac:dyDescent="0.2">
      <c r="J420" s="52"/>
    </row>
    <row r="421" spans="10:10" ht="12.75" x14ac:dyDescent="0.2">
      <c r="J421" s="52"/>
    </row>
    <row r="422" spans="10:10" ht="12.75" x14ac:dyDescent="0.2">
      <c r="J422" s="52"/>
    </row>
    <row r="423" spans="10:10" ht="12.75" x14ac:dyDescent="0.2">
      <c r="J423" s="52"/>
    </row>
    <row r="424" spans="10:10" ht="12.75" x14ac:dyDescent="0.2">
      <c r="J424" s="52"/>
    </row>
    <row r="425" spans="10:10" ht="12.75" x14ac:dyDescent="0.2">
      <c r="J425" s="52"/>
    </row>
    <row r="426" spans="10:10" ht="12.75" x14ac:dyDescent="0.2">
      <c r="J426" s="52"/>
    </row>
    <row r="427" spans="10:10" ht="12.75" x14ac:dyDescent="0.2">
      <c r="J427" s="52"/>
    </row>
    <row r="428" spans="10:10" ht="12.75" x14ac:dyDescent="0.2">
      <c r="J428" s="52"/>
    </row>
    <row r="429" spans="10:10" ht="12.75" x14ac:dyDescent="0.2">
      <c r="J429" s="52"/>
    </row>
    <row r="430" spans="10:10" ht="12.75" x14ac:dyDescent="0.2">
      <c r="J430" s="52"/>
    </row>
    <row r="431" spans="10:10" ht="12.75" x14ac:dyDescent="0.2">
      <c r="J431" s="52"/>
    </row>
    <row r="432" spans="10:10" ht="12.75" x14ac:dyDescent="0.2">
      <c r="J432" s="52"/>
    </row>
    <row r="433" spans="10:10" ht="12.75" x14ac:dyDescent="0.2">
      <c r="J433" s="52"/>
    </row>
    <row r="434" spans="10:10" ht="12.75" x14ac:dyDescent="0.2">
      <c r="J434" s="52"/>
    </row>
    <row r="435" spans="10:10" ht="12.75" x14ac:dyDescent="0.2">
      <c r="J435" s="52"/>
    </row>
    <row r="436" spans="10:10" ht="12.75" x14ac:dyDescent="0.2">
      <c r="J436" s="52"/>
    </row>
    <row r="437" spans="10:10" ht="12.75" x14ac:dyDescent="0.2">
      <c r="J437" s="52"/>
    </row>
    <row r="438" spans="10:10" ht="12.75" x14ac:dyDescent="0.2">
      <c r="J438" s="52"/>
    </row>
    <row r="439" spans="10:10" ht="12.75" x14ac:dyDescent="0.2">
      <c r="J439" s="52"/>
    </row>
    <row r="440" spans="10:10" ht="12.75" x14ac:dyDescent="0.2">
      <c r="J440" s="52"/>
    </row>
    <row r="441" spans="10:10" ht="12.75" x14ac:dyDescent="0.2">
      <c r="J441" s="52"/>
    </row>
    <row r="442" spans="10:10" ht="12.75" x14ac:dyDescent="0.2">
      <c r="J442" s="52"/>
    </row>
    <row r="443" spans="10:10" ht="12.75" x14ac:dyDescent="0.2">
      <c r="J443" s="52"/>
    </row>
    <row r="444" spans="10:10" ht="12.75" x14ac:dyDescent="0.2">
      <c r="J444" s="52"/>
    </row>
    <row r="445" spans="10:10" ht="12.75" x14ac:dyDescent="0.2">
      <c r="J445" s="52"/>
    </row>
    <row r="446" spans="10:10" ht="12.75" x14ac:dyDescent="0.2">
      <c r="J446" s="52"/>
    </row>
    <row r="447" spans="10:10" ht="12.75" x14ac:dyDescent="0.2">
      <c r="J447" s="52"/>
    </row>
    <row r="448" spans="10:10" ht="12.75" x14ac:dyDescent="0.2">
      <c r="J448" s="52"/>
    </row>
    <row r="449" spans="10:10" ht="12.75" x14ac:dyDescent="0.2">
      <c r="J449" s="52"/>
    </row>
    <row r="450" spans="10:10" ht="12.75" x14ac:dyDescent="0.2">
      <c r="J450" s="52"/>
    </row>
    <row r="451" spans="10:10" ht="12.75" x14ac:dyDescent="0.2">
      <c r="J451" s="52"/>
    </row>
    <row r="452" spans="10:10" ht="12.75" x14ac:dyDescent="0.2">
      <c r="J452" s="52"/>
    </row>
    <row r="453" spans="10:10" ht="12.75" x14ac:dyDescent="0.2">
      <c r="J453" s="52"/>
    </row>
    <row r="454" spans="10:10" ht="12.75" x14ac:dyDescent="0.2">
      <c r="J454" s="52"/>
    </row>
    <row r="455" spans="10:10" ht="12.75" x14ac:dyDescent="0.2">
      <c r="J455" s="52"/>
    </row>
    <row r="456" spans="10:10" ht="12.75" x14ac:dyDescent="0.2">
      <c r="J456" s="52"/>
    </row>
    <row r="457" spans="10:10" ht="12.75" x14ac:dyDescent="0.2">
      <c r="J457" s="52"/>
    </row>
    <row r="458" spans="10:10" ht="12.75" x14ac:dyDescent="0.2">
      <c r="J458" s="52"/>
    </row>
    <row r="459" spans="10:10" ht="12.75" x14ac:dyDescent="0.2">
      <c r="J459" s="52"/>
    </row>
    <row r="460" spans="10:10" ht="12.75" x14ac:dyDescent="0.2">
      <c r="J460" s="52"/>
    </row>
    <row r="461" spans="10:10" ht="12.75" x14ac:dyDescent="0.2">
      <c r="J461" s="52"/>
    </row>
    <row r="462" spans="10:10" ht="12.75" x14ac:dyDescent="0.2">
      <c r="J462" s="52"/>
    </row>
    <row r="463" spans="10:10" ht="12.75" x14ac:dyDescent="0.2">
      <c r="J463" s="52"/>
    </row>
    <row r="464" spans="10:10" ht="12.75" x14ac:dyDescent="0.2">
      <c r="J464" s="52"/>
    </row>
    <row r="465" spans="10:10" ht="12.75" x14ac:dyDescent="0.2">
      <c r="J465" s="52"/>
    </row>
    <row r="466" spans="10:10" ht="12.75" x14ac:dyDescent="0.2">
      <c r="J466" s="52"/>
    </row>
    <row r="467" spans="10:10" ht="12.75" x14ac:dyDescent="0.2">
      <c r="J467" s="52"/>
    </row>
    <row r="468" spans="10:10" ht="12.75" x14ac:dyDescent="0.2">
      <c r="J468" s="52"/>
    </row>
    <row r="469" spans="10:10" ht="12.75" x14ac:dyDescent="0.2">
      <c r="J469" s="52"/>
    </row>
    <row r="470" spans="10:10" ht="12.75" x14ac:dyDescent="0.2">
      <c r="J470" s="52"/>
    </row>
    <row r="471" spans="10:10" ht="12.75" x14ac:dyDescent="0.2">
      <c r="J471" s="52"/>
    </row>
    <row r="472" spans="10:10" ht="12.75" x14ac:dyDescent="0.2">
      <c r="J472" s="52"/>
    </row>
    <row r="473" spans="10:10" ht="12.75" x14ac:dyDescent="0.2">
      <c r="J473" s="52"/>
    </row>
    <row r="474" spans="10:10" ht="12.75" x14ac:dyDescent="0.2">
      <c r="J474" s="52"/>
    </row>
    <row r="475" spans="10:10" ht="12.75" x14ac:dyDescent="0.2">
      <c r="J475" s="52"/>
    </row>
    <row r="476" spans="10:10" ht="12.75" x14ac:dyDescent="0.2">
      <c r="J476" s="52"/>
    </row>
    <row r="477" spans="10:10" ht="12.75" x14ac:dyDescent="0.2">
      <c r="J477" s="52"/>
    </row>
    <row r="478" spans="10:10" ht="12.75" x14ac:dyDescent="0.2">
      <c r="J478" s="52"/>
    </row>
    <row r="479" spans="10:10" ht="12.75" x14ac:dyDescent="0.2">
      <c r="J479" s="52"/>
    </row>
    <row r="480" spans="10:10" ht="12.75" x14ac:dyDescent="0.2">
      <c r="J480" s="52"/>
    </row>
    <row r="481" spans="10:10" ht="12.75" x14ac:dyDescent="0.2">
      <c r="J481" s="52"/>
    </row>
    <row r="482" spans="10:10" ht="12.75" x14ac:dyDescent="0.2">
      <c r="J482" s="52"/>
    </row>
    <row r="483" spans="10:10" ht="12.75" x14ac:dyDescent="0.2">
      <c r="J483" s="52"/>
    </row>
    <row r="484" spans="10:10" ht="12.75" x14ac:dyDescent="0.2">
      <c r="J484" s="52"/>
    </row>
    <row r="485" spans="10:10" ht="12.75" x14ac:dyDescent="0.2">
      <c r="J485" s="52"/>
    </row>
    <row r="486" spans="10:10" ht="12.75" x14ac:dyDescent="0.2">
      <c r="J486" s="52"/>
    </row>
    <row r="487" spans="10:10" ht="12.75" x14ac:dyDescent="0.2">
      <c r="J487" s="52"/>
    </row>
    <row r="488" spans="10:10" ht="12.75" x14ac:dyDescent="0.2">
      <c r="J488" s="52"/>
    </row>
    <row r="489" spans="10:10" ht="12.75" x14ac:dyDescent="0.2">
      <c r="J489" s="52"/>
    </row>
    <row r="490" spans="10:10" ht="12.75" x14ac:dyDescent="0.2">
      <c r="J490" s="52"/>
    </row>
    <row r="491" spans="10:10" ht="12.75" x14ac:dyDescent="0.2">
      <c r="J491" s="52"/>
    </row>
    <row r="492" spans="10:10" ht="12.75" x14ac:dyDescent="0.2">
      <c r="J492" s="52"/>
    </row>
    <row r="493" spans="10:10" ht="12.75" x14ac:dyDescent="0.2">
      <c r="J493" s="52"/>
    </row>
    <row r="494" spans="10:10" ht="12.75" x14ac:dyDescent="0.2">
      <c r="J494" s="52"/>
    </row>
    <row r="495" spans="10:10" ht="12.75" x14ac:dyDescent="0.2">
      <c r="J495" s="52"/>
    </row>
    <row r="496" spans="10:10" ht="12.75" x14ac:dyDescent="0.2">
      <c r="J496" s="52"/>
    </row>
    <row r="497" spans="10:10" ht="12.75" x14ac:dyDescent="0.2">
      <c r="J497" s="52"/>
    </row>
    <row r="498" spans="10:10" ht="12.75" x14ac:dyDescent="0.2">
      <c r="J498" s="52"/>
    </row>
    <row r="499" spans="10:10" ht="12.75" x14ac:dyDescent="0.2">
      <c r="J499" s="52"/>
    </row>
    <row r="500" spans="10:10" ht="12.75" x14ac:dyDescent="0.2">
      <c r="J500" s="52"/>
    </row>
    <row r="501" spans="10:10" ht="12.75" x14ac:dyDescent="0.2">
      <c r="J501" s="52"/>
    </row>
    <row r="502" spans="10:10" ht="12.75" x14ac:dyDescent="0.2">
      <c r="J502" s="52"/>
    </row>
    <row r="503" spans="10:10" ht="12.75" x14ac:dyDescent="0.2">
      <c r="J503" s="52"/>
    </row>
    <row r="504" spans="10:10" ht="12.75" x14ac:dyDescent="0.2">
      <c r="J504" s="52"/>
    </row>
    <row r="505" spans="10:10" ht="12.75" x14ac:dyDescent="0.2">
      <c r="J505" s="52"/>
    </row>
    <row r="506" spans="10:10" ht="12.75" x14ac:dyDescent="0.2">
      <c r="J506" s="52"/>
    </row>
    <row r="507" spans="10:10" ht="12.75" x14ac:dyDescent="0.2">
      <c r="J507" s="52"/>
    </row>
    <row r="508" spans="10:10" ht="12.75" x14ac:dyDescent="0.2">
      <c r="J508" s="52"/>
    </row>
    <row r="509" spans="10:10" ht="12.75" x14ac:dyDescent="0.2">
      <c r="J509" s="52"/>
    </row>
    <row r="510" spans="10:10" ht="12.75" x14ac:dyDescent="0.2">
      <c r="J510" s="52"/>
    </row>
    <row r="511" spans="10:10" ht="12.75" x14ac:dyDescent="0.2">
      <c r="J511" s="52"/>
    </row>
    <row r="512" spans="10:10" ht="12.75" x14ac:dyDescent="0.2">
      <c r="J512" s="52"/>
    </row>
    <row r="513" spans="10:10" ht="12.75" x14ac:dyDescent="0.2">
      <c r="J513" s="52"/>
    </row>
    <row r="514" spans="10:10" ht="12.75" x14ac:dyDescent="0.2">
      <c r="J514" s="52"/>
    </row>
    <row r="515" spans="10:10" ht="12.75" x14ac:dyDescent="0.2">
      <c r="J515" s="52"/>
    </row>
    <row r="516" spans="10:10" ht="12.75" x14ac:dyDescent="0.2">
      <c r="J516" s="52"/>
    </row>
    <row r="517" spans="10:10" ht="12.75" x14ac:dyDescent="0.2">
      <c r="J517" s="52"/>
    </row>
    <row r="518" spans="10:10" ht="12.75" x14ac:dyDescent="0.2">
      <c r="J518" s="52"/>
    </row>
    <row r="519" spans="10:10" ht="12.75" x14ac:dyDescent="0.2">
      <c r="J519" s="52"/>
    </row>
    <row r="520" spans="10:10" ht="12.75" x14ac:dyDescent="0.2">
      <c r="J520" s="52"/>
    </row>
    <row r="521" spans="10:10" ht="12.75" x14ac:dyDescent="0.2">
      <c r="J521" s="52"/>
    </row>
    <row r="522" spans="10:10" ht="12.75" x14ac:dyDescent="0.2">
      <c r="J522" s="52"/>
    </row>
    <row r="523" spans="10:10" ht="12.75" x14ac:dyDescent="0.2">
      <c r="J523" s="52"/>
    </row>
    <row r="524" spans="10:10" ht="12.75" x14ac:dyDescent="0.2">
      <c r="J524" s="52"/>
    </row>
    <row r="525" spans="10:10" ht="12.75" x14ac:dyDescent="0.2">
      <c r="J525" s="52"/>
    </row>
    <row r="526" spans="10:10" ht="12.75" x14ac:dyDescent="0.2">
      <c r="J526" s="52"/>
    </row>
    <row r="527" spans="10:10" ht="12.75" x14ac:dyDescent="0.2">
      <c r="J527" s="52"/>
    </row>
    <row r="528" spans="10:10" ht="12.75" x14ac:dyDescent="0.2">
      <c r="J528" s="52"/>
    </row>
    <row r="529" spans="10:10" ht="12.75" x14ac:dyDescent="0.2">
      <c r="J529" s="52"/>
    </row>
    <row r="530" spans="10:10" ht="12.75" x14ac:dyDescent="0.2">
      <c r="J530" s="52"/>
    </row>
    <row r="531" spans="10:10" ht="12.75" x14ac:dyDescent="0.2">
      <c r="J531" s="52"/>
    </row>
    <row r="532" spans="10:10" ht="12.75" x14ac:dyDescent="0.2">
      <c r="J532" s="52"/>
    </row>
    <row r="533" spans="10:10" ht="12.75" x14ac:dyDescent="0.2">
      <c r="J533" s="52"/>
    </row>
    <row r="534" spans="10:10" ht="12.75" x14ac:dyDescent="0.2">
      <c r="J534" s="52"/>
    </row>
    <row r="535" spans="10:10" ht="12.75" x14ac:dyDescent="0.2">
      <c r="J535" s="52"/>
    </row>
    <row r="536" spans="10:10" ht="12.75" x14ac:dyDescent="0.2">
      <c r="J536" s="52"/>
    </row>
    <row r="537" spans="10:10" ht="12.75" x14ac:dyDescent="0.2">
      <c r="J537" s="52"/>
    </row>
    <row r="538" spans="10:10" ht="12.75" x14ac:dyDescent="0.2">
      <c r="J538" s="52"/>
    </row>
    <row r="539" spans="10:10" ht="12.75" x14ac:dyDescent="0.2">
      <c r="J539" s="52"/>
    </row>
    <row r="540" spans="10:10" ht="12.75" x14ac:dyDescent="0.2">
      <c r="J540" s="52"/>
    </row>
    <row r="541" spans="10:10" ht="12.75" x14ac:dyDescent="0.2">
      <c r="J541" s="52"/>
    </row>
    <row r="542" spans="10:10" ht="12.75" x14ac:dyDescent="0.2">
      <c r="J542" s="52"/>
    </row>
    <row r="543" spans="10:10" ht="12.75" x14ac:dyDescent="0.2">
      <c r="J543" s="52"/>
    </row>
    <row r="544" spans="10:10" ht="12.75" x14ac:dyDescent="0.2">
      <c r="J544" s="52"/>
    </row>
    <row r="545" spans="10:10" ht="12.75" x14ac:dyDescent="0.2">
      <c r="J545" s="52"/>
    </row>
    <row r="546" spans="10:10" ht="12.75" x14ac:dyDescent="0.2">
      <c r="J546" s="52"/>
    </row>
    <row r="547" spans="10:10" ht="12.75" x14ac:dyDescent="0.2">
      <c r="J547" s="52"/>
    </row>
    <row r="548" spans="10:10" ht="12.75" x14ac:dyDescent="0.2">
      <c r="J548" s="52"/>
    </row>
    <row r="549" spans="10:10" ht="12.75" x14ac:dyDescent="0.2">
      <c r="J549" s="52"/>
    </row>
    <row r="550" spans="10:10" ht="12.75" x14ac:dyDescent="0.2">
      <c r="J550" s="52"/>
    </row>
    <row r="551" spans="10:10" ht="12.75" x14ac:dyDescent="0.2">
      <c r="J551" s="52"/>
    </row>
    <row r="552" spans="10:10" ht="12.75" x14ac:dyDescent="0.2">
      <c r="J552" s="52"/>
    </row>
    <row r="553" spans="10:10" ht="12.75" x14ac:dyDescent="0.2">
      <c r="J553" s="52"/>
    </row>
    <row r="554" spans="10:10" ht="12.75" x14ac:dyDescent="0.2">
      <c r="J554" s="52"/>
    </row>
    <row r="555" spans="10:10" ht="12.75" x14ac:dyDescent="0.2">
      <c r="J555" s="52"/>
    </row>
    <row r="556" spans="10:10" ht="12.75" x14ac:dyDescent="0.2">
      <c r="J556" s="52"/>
    </row>
    <row r="557" spans="10:10" ht="12.75" x14ac:dyDescent="0.2">
      <c r="J557" s="52"/>
    </row>
    <row r="558" spans="10:10" ht="12.75" x14ac:dyDescent="0.2">
      <c r="J558" s="52"/>
    </row>
    <row r="559" spans="10:10" ht="12.75" x14ac:dyDescent="0.2">
      <c r="J559" s="52"/>
    </row>
    <row r="560" spans="10:10" ht="12.75" x14ac:dyDescent="0.2">
      <c r="J560" s="52"/>
    </row>
    <row r="561" spans="10:10" ht="12.75" x14ac:dyDescent="0.2">
      <c r="J561" s="52"/>
    </row>
    <row r="562" spans="10:10" ht="12.75" x14ac:dyDescent="0.2">
      <c r="J562" s="52"/>
    </row>
    <row r="563" spans="10:10" ht="12.75" x14ac:dyDescent="0.2">
      <c r="J563" s="52"/>
    </row>
    <row r="564" spans="10:10" ht="12.75" x14ac:dyDescent="0.2">
      <c r="J564" s="52"/>
    </row>
    <row r="565" spans="10:10" ht="12.75" x14ac:dyDescent="0.2">
      <c r="J565" s="52"/>
    </row>
    <row r="566" spans="10:10" ht="12.75" x14ac:dyDescent="0.2">
      <c r="J566" s="52"/>
    </row>
    <row r="567" spans="10:10" ht="12.75" x14ac:dyDescent="0.2">
      <c r="J567" s="52"/>
    </row>
    <row r="568" spans="10:10" ht="12.75" x14ac:dyDescent="0.2">
      <c r="J568" s="52"/>
    </row>
    <row r="569" spans="10:10" ht="12.75" x14ac:dyDescent="0.2">
      <c r="J569" s="52"/>
    </row>
    <row r="570" spans="10:10" ht="12.75" x14ac:dyDescent="0.2">
      <c r="J570" s="52"/>
    </row>
    <row r="571" spans="10:10" ht="12.75" x14ac:dyDescent="0.2">
      <c r="J571" s="52"/>
    </row>
    <row r="572" spans="10:10" ht="12.75" x14ac:dyDescent="0.2">
      <c r="J572" s="52"/>
    </row>
    <row r="573" spans="10:10" ht="12.75" x14ac:dyDescent="0.2">
      <c r="J573" s="52"/>
    </row>
    <row r="574" spans="10:10" ht="12.75" x14ac:dyDescent="0.2">
      <c r="J574" s="52"/>
    </row>
    <row r="575" spans="10:10" ht="12.75" x14ac:dyDescent="0.2">
      <c r="J575" s="52"/>
    </row>
    <row r="576" spans="10:10" ht="12.75" x14ac:dyDescent="0.2">
      <c r="J576" s="52"/>
    </row>
    <row r="577" spans="10:10" ht="12.75" x14ac:dyDescent="0.2">
      <c r="J577" s="52"/>
    </row>
    <row r="578" spans="10:10" ht="12.75" x14ac:dyDescent="0.2">
      <c r="J578" s="52"/>
    </row>
    <row r="579" spans="10:10" ht="12.75" x14ac:dyDescent="0.2">
      <c r="J579" s="52"/>
    </row>
    <row r="580" spans="10:10" ht="12.75" x14ac:dyDescent="0.2">
      <c r="J580" s="52"/>
    </row>
    <row r="581" spans="10:10" ht="12.75" x14ac:dyDescent="0.2">
      <c r="J581" s="52"/>
    </row>
    <row r="582" spans="10:10" ht="12.75" x14ac:dyDescent="0.2">
      <c r="J582" s="52"/>
    </row>
    <row r="583" spans="10:10" ht="12.75" x14ac:dyDescent="0.2">
      <c r="J583" s="52"/>
    </row>
    <row r="584" spans="10:10" ht="12.75" x14ac:dyDescent="0.2">
      <c r="J584" s="52"/>
    </row>
    <row r="585" spans="10:10" ht="12.75" x14ac:dyDescent="0.2">
      <c r="J585" s="52"/>
    </row>
    <row r="586" spans="10:10" ht="12.75" x14ac:dyDescent="0.2">
      <c r="J586" s="52"/>
    </row>
    <row r="587" spans="10:10" ht="12.75" x14ac:dyDescent="0.2">
      <c r="J587" s="52"/>
    </row>
    <row r="588" spans="10:10" ht="12.75" x14ac:dyDescent="0.2">
      <c r="J588" s="52"/>
    </row>
    <row r="589" spans="10:10" ht="12.75" x14ac:dyDescent="0.2">
      <c r="J589" s="52"/>
    </row>
    <row r="590" spans="10:10" ht="12.75" x14ac:dyDescent="0.2">
      <c r="J590" s="52"/>
    </row>
    <row r="591" spans="10:10" ht="12.75" x14ac:dyDescent="0.2">
      <c r="J591" s="52"/>
    </row>
    <row r="592" spans="10:10" ht="12.75" x14ac:dyDescent="0.2">
      <c r="J592" s="52"/>
    </row>
    <row r="593" spans="10:10" ht="12.75" x14ac:dyDescent="0.2">
      <c r="J593" s="52"/>
    </row>
    <row r="594" spans="10:10" ht="12.75" x14ac:dyDescent="0.2">
      <c r="J594" s="52"/>
    </row>
    <row r="595" spans="10:10" ht="12.75" x14ac:dyDescent="0.2">
      <c r="J595" s="52"/>
    </row>
    <row r="596" spans="10:10" ht="12.75" x14ac:dyDescent="0.2">
      <c r="J596" s="52"/>
    </row>
    <row r="597" spans="10:10" ht="12.75" x14ac:dyDescent="0.2">
      <c r="J597" s="52"/>
    </row>
    <row r="598" spans="10:10" ht="12.75" x14ac:dyDescent="0.2">
      <c r="J598" s="52"/>
    </row>
    <row r="599" spans="10:10" ht="12.75" x14ac:dyDescent="0.2">
      <c r="J599" s="52"/>
    </row>
    <row r="600" spans="10:10" ht="12.75" x14ac:dyDescent="0.2">
      <c r="J600" s="52"/>
    </row>
    <row r="601" spans="10:10" ht="12.75" x14ac:dyDescent="0.2">
      <c r="J601" s="52"/>
    </row>
    <row r="602" spans="10:10" ht="12.75" x14ac:dyDescent="0.2">
      <c r="J602" s="52"/>
    </row>
    <row r="603" spans="10:10" ht="12.75" x14ac:dyDescent="0.2">
      <c r="J603" s="52"/>
    </row>
    <row r="604" spans="10:10" ht="12.75" x14ac:dyDescent="0.2">
      <c r="J604" s="52"/>
    </row>
    <row r="605" spans="10:10" ht="12.75" x14ac:dyDescent="0.2">
      <c r="J605" s="52"/>
    </row>
    <row r="606" spans="10:10" ht="12.75" x14ac:dyDescent="0.2">
      <c r="J606" s="52"/>
    </row>
    <row r="607" spans="10:10" ht="12.75" x14ac:dyDescent="0.2">
      <c r="J607" s="52"/>
    </row>
    <row r="608" spans="10:10" ht="12.75" x14ac:dyDescent="0.2">
      <c r="J608" s="52"/>
    </row>
    <row r="609" spans="10:10" ht="12.75" x14ac:dyDescent="0.2">
      <c r="J609" s="52"/>
    </row>
    <row r="610" spans="10:10" ht="12.75" x14ac:dyDescent="0.2">
      <c r="J610" s="52"/>
    </row>
    <row r="611" spans="10:10" ht="12.75" x14ac:dyDescent="0.2">
      <c r="J611" s="52"/>
    </row>
    <row r="612" spans="10:10" ht="12.75" x14ac:dyDescent="0.2">
      <c r="J612" s="52"/>
    </row>
    <row r="613" spans="10:10" ht="12.75" x14ac:dyDescent="0.2">
      <c r="J613" s="52"/>
    </row>
    <row r="614" spans="10:10" ht="12.75" x14ac:dyDescent="0.2">
      <c r="J614" s="52"/>
    </row>
    <row r="615" spans="10:10" ht="12.75" x14ac:dyDescent="0.2">
      <c r="J615" s="52"/>
    </row>
    <row r="616" spans="10:10" ht="12.75" x14ac:dyDescent="0.2">
      <c r="J616" s="52"/>
    </row>
    <row r="617" spans="10:10" ht="12.75" x14ac:dyDescent="0.2">
      <c r="J617" s="52"/>
    </row>
    <row r="618" spans="10:10" ht="12.75" x14ac:dyDescent="0.2">
      <c r="J618" s="52"/>
    </row>
    <row r="619" spans="10:10" ht="12.75" x14ac:dyDescent="0.2">
      <c r="J619" s="52"/>
    </row>
    <row r="620" spans="10:10" ht="12.75" x14ac:dyDescent="0.2">
      <c r="J620" s="52"/>
    </row>
    <row r="621" spans="10:10" ht="12.75" x14ac:dyDescent="0.2">
      <c r="J621" s="52"/>
    </row>
    <row r="622" spans="10:10" ht="12.75" x14ac:dyDescent="0.2">
      <c r="J622" s="52"/>
    </row>
    <row r="623" spans="10:10" ht="12.75" x14ac:dyDescent="0.2">
      <c r="J623" s="52"/>
    </row>
    <row r="624" spans="10:10" ht="12.75" x14ac:dyDescent="0.2">
      <c r="J624" s="52"/>
    </row>
    <row r="625" spans="10:10" ht="12.75" x14ac:dyDescent="0.2">
      <c r="J625" s="52"/>
    </row>
    <row r="626" spans="10:10" ht="12.75" x14ac:dyDescent="0.2">
      <c r="J626" s="52"/>
    </row>
    <row r="627" spans="10:10" ht="12.75" x14ac:dyDescent="0.2">
      <c r="J627" s="52"/>
    </row>
    <row r="628" spans="10:10" ht="12.75" x14ac:dyDescent="0.2">
      <c r="J628" s="52"/>
    </row>
    <row r="629" spans="10:10" ht="12.75" x14ac:dyDescent="0.2">
      <c r="J629" s="52"/>
    </row>
    <row r="630" spans="10:10" ht="12.75" x14ac:dyDescent="0.2">
      <c r="J630" s="52"/>
    </row>
    <row r="631" spans="10:10" ht="12.75" x14ac:dyDescent="0.2">
      <c r="J631" s="52"/>
    </row>
    <row r="632" spans="10:10" ht="12.75" x14ac:dyDescent="0.2">
      <c r="J632" s="52"/>
    </row>
    <row r="633" spans="10:10" ht="12.75" x14ac:dyDescent="0.2">
      <c r="J633" s="52"/>
    </row>
    <row r="634" spans="10:10" ht="12.75" x14ac:dyDescent="0.2">
      <c r="J634" s="52"/>
    </row>
    <row r="635" spans="10:10" ht="12.75" x14ac:dyDescent="0.2">
      <c r="J635" s="52"/>
    </row>
    <row r="636" spans="10:10" ht="12.75" x14ac:dyDescent="0.2">
      <c r="J636" s="52"/>
    </row>
    <row r="637" spans="10:10" ht="12.75" x14ac:dyDescent="0.2">
      <c r="J637" s="52"/>
    </row>
    <row r="638" spans="10:10" ht="12.75" x14ac:dyDescent="0.2">
      <c r="J638" s="52"/>
    </row>
    <row r="639" spans="10:10" ht="12.75" x14ac:dyDescent="0.2">
      <c r="J639" s="52"/>
    </row>
    <row r="640" spans="10:10" ht="12.75" x14ac:dyDescent="0.2">
      <c r="J640" s="52"/>
    </row>
    <row r="641" spans="10:10" ht="12.75" x14ac:dyDescent="0.2">
      <c r="J641" s="52"/>
    </row>
    <row r="642" spans="10:10" ht="12.75" x14ac:dyDescent="0.2">
      <c r="J642" s="52"/>
    </row>
    <row r="643" spans="10:10" ht="12.75" x14ac:dyDescent="0.2">
      <c r="J643" s="52"/>
    </row>
    <row r="644" spans="10:10" ht="12.75" x14ac:dyDescent="0.2">
      <c r="J644" s="52"/>
    </row>
    <row r="645" spans="10:10" ht="12.75" x14ac:dyDescent="0.2">
      <c r="J645" s="52"/>
    </row>
    <row r="646" spans="10:10" ht="12.75" x14ac:dyDescent="0.2">
      <c r="J646" s="52"/>
    </row>
    <row r="647" spans="10:10" ht="12.75" x14ac:dyDescent="0.2">
      <c r="J647" s="52"/>
    </row>
    <row r="648" spans="10:10" ht="12.75" x14ac:dyDescent="0.2">
      <c r="J648" s="52"/>
    </row>
    <row r="649" spans="10:10" ht="12.75" x14ac:dyDescent="0.2">
      <c r="J649" s="52"/>
    </row>
    <row r="650" spans="10:10" ht="12.75" x14ac:dyDescent="0.2">
      <c r="J650" s="52"/>
    </row>
    <row r="651" spans="10:10" ht="12.75" x14ac:dyDescent="0.2">
      <c r="J651" s="52"/>
    </row>
    <row r="652" spans="10:10" ht="12.75" x14ac:dyDescent="0.2">
      <c r="J652" s="52"/>
    </row>
    <row r="653" spans="10:10" ht="12.75" x14ac:dyDescent="0.2">
      <c r="J653" s="52"/>
    </row>
    <row r="654" spans="10:10" ht="12.75" x14ac:dyDescent="0.2">
      <c r="J654" s="52"/>
    </row>
    <row r="655" spans="10:10" ht="12.75" x14ac:dyDescent="0.2">
      <c r="J655" s="52"/>
    </row>
    <row r="656" spans="10:10" ht="12.75" x14ac:dyDescent="0.2">
      <c r="J656" s="52"/>
    </row>
    <row r="657" spans="10:10" ht="12.75" x14ac:dyDescent="0.2">
      <c r="J657" s="52"/>
    </row>
    <row r="658" spans="10:10" ht="12.75" x14ac:dyDescent="0.2">
      <c r="J658" s="52"/>
    </row>
    <row r="659" spans="10:10" ht="12.75" x14ac:dyDescent="0.2">
      <c r="J659" s="52"/>
    </row>
    <row r="660" spans="10:10" ht="12.75" x14ac:dyDescent="0.2">
      <c r="J660" s="52"/>
    </row>
    <row r="661" spans="10:10" ht="12.75" x14ac:dyDescent="0.2">
      <c r="J661" s="52"/>
    </row>
    <row r="662" spans="10:10" ht="12.75" x14ac:dyDescent="0.2">
      <c r="J662" s="52"/>
    </row>
    <row r="663" spans="10:10" ht="12.75" x14ac:dyDescent="0.2">
      <c r="J663" s="52"/>
    </row>
    <row r="664" spans="10:10" ht="12.75" x14ac:dyDescent="0.2">
      <c r="J664" s="52"/>
    </row>
    <row r="665" spans="10:10" ht="12.75" x14ac:dyDescent="0.2">
      <c r="J665" s="52"/>
    </row>
    <row r="666" spans="10:10" ht="12.75" x14ac:dyDescent="0.2">
      <c r="J666" s="52"/>
    </row>
    <row r="667" spans="10:10" ht="12.75" x14ac:dyDescent="0.2">
      <c r="J667" s="52"/>
    </row>
    <row r="668" spans="10:10" ht="12.75" x14ac:dyDescent="0.2">
      <c r="J668" s="52"/>
    </row>
    <row r="669" spans="10:10" ht="12.75" x14ac:dyDescent="0.2">
      <c r="J669" s="52"/>
    </row>
    <row r="670" spans="10:10" ht="12.75" x14ac:dyDescent="0.2">
      <c r="J670" s="52"/>
    </row>
    <row r="671" spans="10:10" ht="12.75" x14ac:dyDescent="0.2">
      <c r="J671" s="52"/>
    </row>
    <row r="672" spans="10:10" ht="12.75" x14ac:dyDescent="0.2">
      <c r="J672" s="52"/>
    </row>
    <row r="673" spans="10:10" ht="12.75" x14ac:dyDescent="0.2">
      <c r="J673" s="52"/>
    </row>
    <row r="674" spans="10:10" ht="12.75" x14ac:dyDescent="0.2">
      <c r="J674" s="52"/>
    </row>
    <row r="675" spans="10:10" ht="12.75" x14ac:dyDescent="0.2">
      <c r="J675" s="52"/>
    </row>
    <row r="676" spans="10:10" ht="12.75" x14ac:dyDescent="0.2">
      <c r="J676" s="52"/>
    </row>
    <row r="677" spans="10:10" ht="12.75" x14ac:dyDescent="0.2">
      <c r="J677" s="52"/>
    </row>
    <row r="678" spans="10:10" ht="12.75" x14ac:dyDescent="0.2">
      <c r="J678" s="52"/>
    </row>
    <row r="679" spans="10:10" ht="12.75" x14ac:dyDescent="0.2">
      <c r="J679" s="52"/>
    </row>
    <row r="680" spans="10:10" ht="12.75" x14ac:dyDescent="0.2">
      <c r="J680" s="52"/>
    </row>
    <row r="681" spans="10:10" ht="12.75" x14ac:dyDescent="0.2">
      <c r="J681" s="52"/>
    </row>
    <row r="682" spans="10:10" ht="12.75" x14ac:dyDescent="0.2">
      <c r="J682" s="52"/>
    </row>
    <row r="683" spans="10:10" ht="12.75" x14ac:dyDescent="0.2">
      <c r="J683" s="52"/>
    </row>
    <row r="684" spans="10:10" ht="12.75" x14ac:dyDescent="0.2">
      <c r="J684" s="52"/>
    </row>
    <row r="685" spans="10:10" ht="12.75" x14ac:dyDescent="0.2">
      <c r="J685" s="52"/>
    </row>
    <row r="686" spans="10:10" ht="12.75" x14ac:dyDescent="0.2">
      <c r="J686" s="52"/>
    </row>
    <row r="687" spans="10:10" ht="12.75" x14ac:dyDescent="0.2">
      <c r="J687" s="52"/>
    </row>
    <row r="688" spans="10:10" ht="12.75" x14ac:dyDescent="0.2">
      <c r="J688" s="52"/>
    </row>
    <row r="689" spans="10:10" ht="12.75" x14ac:dyDescent="0.2">
      <c r="J689" s="52"/>
    </row>
    <row r="690" spans="10:10" ht="12.75" x14ac:dyDescent="0.2">
      <c r="J690" s="52"/>
    </row>
    <row r="691" spans="10:10" ht="12.75" x14ac:dyDescent="0.2">
      <c r="J691" s="52"/>
    </row>
    <row r="692" spans="10:10" ht="12.75" x14ac:dyDescent="0.2">
      <c r="J692" s="52"/>
    </row>
    <row r="693" spans="10:10" ht="12.75" x14ac:dyDescent="0.2">
      <c r="J693" s="52"/>
    </row>
    <row r="694" spans="10:10" ht="12.75" x14ac:dyDescent="0.2">
      <c r="J694" s="52"/>
    </row>
    <row r="695" spans="10:10" ht="12.75" x14ac:dyDescent="0.2">
      <c r="J695" s="52"/>
    </row>
    <row r="696" spans="10:10" ht="12.75" x14ac:dyDescent="0.2">
      <c r="J696" s="52"/>
    </row>
    <row r="697" spans="10:10" ht="12.75" x14ac:dyDescent="0.2">
      <c r="J697" s="52"/>
    </row>
    <row r="698" spans="10:10" ht="12.75" x14ac:dyDescent="0.2">
      <c r="J698" s="52"/>
    </row>
    <row r="699" spans="10:10" ht="12.75" x14ac:dyDescent="0.2">
      <c r="J699" s="52"/>
    </row>
    <row r="700" spans="10:10" ht="12.75" x14ac:dyDescent="0.2">
      <c r="J700" s="52"/>
    </row>
    <row r="701" spans="10:10" ht="12.75" x14ac:dyDescent="0.2">
      <c r="J701" s="52"/>
    </row>
    <row r="702" spans="10:10" ht="12.75" x14ac:dyDescent="0.2">
      <c r="J702" s="52"/>
    </row>
    <row r="703" spans="10:10" ht="12.75" x14ac:dyDescent="0.2">
      <c r="J703" s="52"/>
    </row>
    <row r="704" spans="10:10" ht="12.75" x14ac:dyDescent="0.2">
      <c r="J704" s="52"/>
    </row>
    <row r="705" spans="10:10" ht="12.75" x14ac:dyDescent="0.2">
      <c r="J705" s="52"/>
    </row>
    <row r="706" spans="10:10" ht="12.75" x14ac:dyDescent="0.2">
      <c r="J706" s="52"/>
    </row>
    <row r="707" spans="10:10" ht="12.75" x14ac:dyDescent="0.2">
      <c r="J707" s="52"/>
    </row>
    <row r="708" spans="10:10" ht="12.75" x14ac:dyDescent="0.2">
      <c r="J708" s="52"/>
    </row>
    <row r="709" spans="10:10" ht="12.75" x14ac:dyDescent="0.2">
      <c r="J709" s="52"/>
    </row>
    <row r="710" spans="10:10" ht="12.75" x14ac:dyDescent="0.2">
      <c r="J710" s="52"/>
    </row>
    <row r="711" spans="10:10" ht="12.75" x14ac:dyDescent="0.2">
      <c r="J711" s="52"/>
    </row>
    <row r="712" spans="10:10" ht="12.75" x14ac:dyDescent="0.2">
      <c r="J712" s="52"/>
    </row>
    <row r="713" spans="10:10" ht="12.75" x14ac:dyDescent="0.2">
      <c r="J713" s="52"/>
    </row>
    <row r="714" spans="10:10" ht="12.75" x14ac:dyDescent="0.2">
      <c r="J714" s="52"/>
    </row>
    <row r="715" spans="10:10" ht="12.75" x14ac:dyDescent="0.2">
      <c r="J715" s="52"/>
    </row>
    <row r="716" spans="10:10" ht="12.75" x14ac:dyDescent="0.2">
      <c r="J716" s="52"/>
    </row>
    <row r="717" spans="10:10" ht="12.75" x14ac:dyDescent="0.2">
      <c r="J717" s="52"/>
    </row>
    <row r="718" spans="10:10" ht="12.75" x14ac:dyDescent="0.2">
      <c r="J718" s="52"/>
    </row>
    <row r="719" spans="10:10" ht="12.75" x14ac:dyDescent="0.2">
      <c r="J719" s="52"/>
    </row>
    <row r="720" spans="10:10" ht="12.75" x14ac:dyDescent="0.2">
      <c r="J720" s="52"/>
    </row>
    <row r="721" spans="10:10" ht="12.75" x14ac:dyDescent="0.2">
      <c r="J721" s="52"/>
    </row>
    <row r="722" spans="10:10" ht="12.75" x14ac:dyDescent="0.2">
      <c r="J722" s="52"/>
    </row>
    <row r="723" spans="10:10" ht="12.75" x14ac:dyDescent="0.2">
      <c r="J723" s="52"/>
    </row>
    <row r="724" spans="10:10" ht="12.75" x14ac:dyDescent="0.2">
      <c r="J724" s="52"/>
    </row>
    <row r="725" spans="10:10" ht="12.75" x14ac:dyDescent="0.2">
      <c r="J725" s="52"/>
    </row>
    <row r="726" spans="10:10" ht="12.75" x14ac:dyDescent="0.2">
      <c r="J726" s="52"/>
    </row>
    <row r="727" spans="10:10" ht="12.75" x14ac:dyDescent="0.2">
      <c r="J727" s="52"/>
    </row>
    <row r="728" spans="10:10" ht="12.75" x14ac:dyDescent="0.2">
      <c r="J728" s="52"/>
    </row>
    <row r="729" spans="10:10" ht="12.75" x14ac:dyDescent="0.2">
      <c r="J729" s="52"/>
    </row>
    <row r="730" spans="10:10" ht="12.75" x14ac:dyDescent="0.2">
      <c r="J730" s="52"/>
    </row>
    <row r="731" spans="10:10" ht="12.75" x14ac:dyDescent="0.2">
      <c r="J731" s="52"/>
    </row>
    <row r="732" spans="10:10" ht="12.75" x14ac:dyDescent="0.2">
      <c r="J732" s="52"/>
    </row>
    <row r="733" spans="10:10" ht="12.75" x14ac:dyDescent="0.2">
      <c r="J733" s="52"/>
    </row>
    <row r="734" spans="10:10" ht="12.75" x14ac:dyDescent="0.2">
      <c r="J734" s="52"/>
    </row>
    <row r="735" spans="10:10" ht="12.75" x14ac:dyDescent="0.2">
      <c r="J735" s="52"/>
    </row>
    <row r="736" spans="10:10" ht="12.75" x14ac:dyDescent="0.2">
      <c r="J736" s="52"/>
    </row>
    <row r="737" spans="10:10" ht="12.75" x14ac:dyDescent="0.2">
      <c r="J737" s="52"/>
    </row>
    <row r="738" spans="10:10" ht="12.75" x14ac:dyDescent="0.2">
      <c r="J738" s="52"/>
    </row>
    <row r="739" spans="10:10" ht="12.75" x14ac:dyDescent="0.2">
      <c r="J739" s="52"/>
    </row>
    <row r="740" spans="10:10" ht="12.75" x14ac:dyDescent="0.2">
      <c r="J740" s="52"/>
    </row>
    <row r="741" spans="10:10" ht="12.75" x14ac:dyDescent="0.2">
      <c r="J741" s="52"/>
    </row>
    <row r="742" spans="10:10" ht="12.75" x14ac:dyDescent="0.2">
      <c r="J742" s="52"/>
    </row>
    <row r="743" spans="10:10" ht="12.75" x14ac:dyDescent="0.2">
      <c r="J743" s="52"/>
    </row>
    <row r="744" spans="10:10" ht="12.75" x14ac:dyDescent="0.2">
      <c r="J744" s="52"/>
    </row>
    <row r="745" spans="10:10" ht="12.75" x14ac:dyDescent="0.2">
      <c r="J745" s="52"/>
    </row>
    <row r="746" spans="10:10" ht="12.75" x14ac:dyDescent="0.2">
      <c r="J746" s="52"/>
    </row>
    <row r="747" spans="10:10" ht="12.75" x14ac:dyDescent="0.2">
      <c r="J747" s="52"/>
    </row>
    <row r="748" spans="10:10" ht="12.75" x14ac:dyDescent="0.2">
      <c r="J748" s="52"/>
    </row>
    <row r="749" spans="10:10" ht="12.75" x14ac:dyDescent="0.2">
      <c r="J749" s="52"/>
    </row>
    <row r="750" spans="10:10" ht="12.75" x14ac:dyDescent="0.2">
      <c r="J750" s="52"/>
    </row>
    <row r="751" spans="10:10" ht="12.75" x14ac:dyDescent="0.2">
      <c r="J751" s="52"/>
    </row>
    <row r="752" spans="10:10" ht="12.75" x14ac:dyDescent="0.2">
      <c r="J752" s="52"/>
    </row>
    <row r="753" spans="10:10" ht="12.75" x14ac:dyDescent="0.2">
      <c r="J753" s="52"/>
    </row>
    <row r="754" spans="10:10" ht="12.75" x14ac:dyDescent="0.2">
      <c r="J754" s="52"/>
    </row>
    <row r="755" spans="10:10" ht="12.75" x14ac:dyDescent="0.2">
      <c r="J755" s="52"/>
    </row>
    <row r="756" spans="10:10" ht="12.75" x14ac:dyDescent="0.2">
      <c r="J756" s="52"/>
    </row>
    <row r="757" spans="10:10" ht="12.75" x14ac:dyDescent="0.2">
      <c r="J757" s="52"/>
    </row>
    <row r="758" spans="10:10" ht="12.75" x14ac:dyDescent="0.2">
      <c r="J758" s="52"/>
    </row>
    <row r="759" spans="10:10" ht="12.75" x14ac:dyDescent="0.2">
      <c r="J759" s="52"/>
    </row>
    <row r="760" spans="10:10" ht="12.75" x14ac:dyDescent="0.2">
      <c r="J760" s="52"/>
    </row>
    <row r="761" spans="10:10" ht="12.75" x14ac:dyDescent="0.2">
      <c r="J761" s="52"/>
    </row>
    <row r="762" spans="10:10" ht="12.75" x14ac:dyDescent="0.2">
      <c r="J762" s="52"/>
    </row>
    <row r="763" spans="10:10" ht="12.75" x14ac:dyDescent="0.2">
      <c r="J763" s="52"/>
    </row>
    <row r="764" spans="10:10" ht="12.75" x14ac:dyDescent="0.2">
      <c r="J764" s="52"/>
    </row>
    <row r="765" spans="10:10" ht="12.75" x14ac:dyDescent="0.2">
      <c r="J765" s="52"/>
    </row>
    <row r="766" spans="10:10" ht="12.75" x14ac:dyDescent="0.2">
      <c r="J766" s="52"/>
    </row>
    <row r="767" spans="10:10" ht="12.75" x14ac:dyDescent="0.2">
      <c r="J767" s="52"/>
    </row>
    <row r="768" spans="10:10" ht="12.75" x14ac:dyDescent="0.2">
      <c r="J768" s="52"/>
    </row>
    <row r="769" spans="10:10" ht="12.75" x14ac:dyDescent="0.2">
      <c r="J769" s="52"/>
    </row>
    <row r="770" spans="10:10" ht="12.75" x14ac:dyDescent="0.2">
      <c r="J770" s="52"/>
    </row>
    <row r="771" spans="10:10" ht="12.75" x14ac:dyDescent="0.2">
      <c r="J771" s="52"/>
    </row>
    <row r="772" spans="10:10" ht="12.75" x14ac:dyDescent="0.2">
      <c r="J772" s="52"/>
    </row>
    <row r="773" spans="10:10" ht="12.75" x14ac:dyDescent="0.2">
      <c r="J773" s="52"/>
    </row>
    <row r="774" spans="10:10" ht="12.75" x14ac:dyDescent="0.2">
      <c r="J774" s="52"/>
    </row>
    <row r="775" spans="10:10" ht="12.75" x14ac:dyDescent="0.2">
      <c r="J775" s="52"/>
    </row>
    <row r="776" spans="10:10" ht="12.75" x14ac:dyDescent="0.2">
      <c r="J776" s="52"/>
    </row>
    <row r="777" spans="10:10" ht="12.75" x14ac:dyDescent="0.2">
      <c r="J777" s="52"/>
    </row>
    <row r="778" spans="10:10" ht="12.75" x14ac:dyDescent="0.2">
      <c r="J778" s="52"/>
    </row>
    <row r="779" spans="10:10" ht="12.75" x14ac:dyDescent="0.2">
      <c r="J779" s="52"/>
    </row>
    <row r="780" spans="10:10" ht="12.75" x14ac:dyDescent="0.2">
      <c r="J780" s="52"/>
    </row>
    <row r="781" spans="10:10" ht="12.75" x14ac:dyDescent="0.2">
      <c r="J781" s="52"/>
    </row>
    <row r="782" spans="10:10" ht="12.75" x14ac:dyDescent="0.2">
      <c r="J782" s="52"/>
    </row>
    <row r="783" spans="10:10" ht="12.75" x14ac:dyDescent="0.2">
      <c r="J783" s="52"/>
    </row>
    <row r="784" spans="10:10" ht="12.75" x14ac:dyDescent="0.2">
      <c r="J784" s="52"/>
    </row>
    <row r="785" spans="10:10" ht="12.75" x14ac:dyDescent="0.2">
      <c r="J785" s="52"/>
    </row>
    <row r="786" spans="10:10" ht="12.75" x14ac:dyDescent="0.2">
      <c r="J786" s="52"/>
    </row>
    <row r="787" spans="10:10" ht="12.75" x14ac:dyDescent="0.2">
      <c r="J787" s="52"/>
    </row>
    <row r="788" spans="10:10" ht="12.75" x14ac:dyDescent="0.2">
      <c r="J788" s="52"/>
    </row>
    <row r="789" spans="10:10" ht="12.75" x14ac:dyDescent="0.2">
      <c r="J789" s="52"/>
    </row>
    <row r="790" spans="10:10" ht="12.75" x14ac:dyDescent="0.2">
      <c r="J790" s="52"/>
    </row>
    <row r="791" spans="10:10" ht="12.75" x14ac:dyDescent="0.2">
      <c r="J791" s="52"/>
    </row>
    <row r="792" spans="10:10" ht="12.75" x14ac:dyDescent="0.2">
      <c r="J792" s="52"/>
    </row>
    <row r="793" spans="10:10" ht="12.75" x14ac:dyDescent="0.2">
      <c r="J793" s="52"/>
    </row>
    <row r="794" spans="10:10" ht="12.75" x14ac:dyDescent="0.2">
      <c r="J794" s="52"/>
    </row>
    <row r="795" spans="10:10" ht="12.75" x14ac:dyDescent="0.2">
      <c r="J795" s="52"/>
    </row>
    <row r="796" spans="10:10" ht="12.75" x14ac:dyDescent="0.2">
      <c r="J796" s="52"/>
    </row>
    <row r="797" spans="10:10" ht="12.75" x14ac:dyDescent="0.2">
      <c r="J797" s="52"/>
    </row>
    <row r="798" spans="10:10" ht="12.75" x14ac:dyDescent="0.2">
      <c r="J798" s="52"/>
    </row>
    <row r="799" spans="10:10" ht="12.75" x14ac:dyDescent="0.2">
      <c r="J799" s="52"/>
    </row>
    <row r="800" spans="10:10" ht="12.75" x14ac:dyDescent="0.2">
      <c r="J800" s="52"/>
    </row>
    <row r="801" spans="10:10" ht="12.75" x14ac:dyDescent="0.2">
      <c r="J801" s="52"/>
    </row>
    <row r="802" spans="10:10" ht="12.75" x14ac:dyDescent="0.2">
      <c r="J802" s="52"/>
    </row>
    <row r="803" spans="10:10" ht="12.75" x14ac:dyDescent="0.2">
      <c r="J803" s="52"/>
    </row>
    <row r="804" spans="10:10" ht="12.75" x14ac:dyDescent="0.2">
      <c r="J804" s="52"/>
    </row>
    <row r="805" spans="10:10" ht="12.75" x14ac:dyDescent="0.2">
      <c r="J805" s="52"/>
    </row>
    <row r="806" spans="10:10" ht="12.75" x14ac:dyDescent="0.2">
      <c r="J806" s="52"/>
    </row>
    <row r="807" spans="10:10" ht="12.75" x14ac:dyDescent="0.2">
      <c r="J807" s="52"/>
    </row>
    <row r="808" spans="10:10" ht="12.75" x14ac:dyDescent="0.2">
      <c r="J808" s="52"/>
    </row>
    <row r="809" spans="10:10" ht="12.75" x14ac:dyDescent="0.2">
      <c r="J809" s="52"/>
    </row>
    <row r="810" spans="10:10" ht="12.75" x14ac:dyDescent="0.2">
      <c r="J810" s="52"/>
    </row>
    <row r="811" spans="10:10" ht="12.75" x14ac:dyDescent="0.2">
      <c r="J811" s="52"/>
    </row>
    <row r="812" spans="10:10" ht="12.75" x14ac:dyDescent="0.2">
      <c r="J812" s="52"/>
    </row>
    <row r="813" spans="10:10" ht="12.75" x14ac:dyDescent="0.2">
      <c r="J813" s="52"/>
    </row>
    <row r="814" spans="10:10" ht="12.75" x14ac:dyDescent="0.2">
      <c r="J814" s="52"/>
    </row>
    <row r="815" spans="10:10" ht="12.75" x14ac:dyDescent="0.2">
      <c r="J815" s="52"/>
    </row>
    <row r="816" spans="10:10" ht="12.75" x14ac:dyDescent="0.2">
      <c r="J816" s="52"/>
    </row>
    <row r="817" spans="10:10" ht="12.75" x14ac:dyDescent="0.2">
      <c r="J817" s="52"/>
    </row>
    <row r="818" spans="10:10" ht="12.75" x14ac:dyDescent="0.2">
      <c r="J818" s="52"/>
    </row>
    <row r="819" spans="10:10" ht="12.75" x14ac:dyDescent="0.2">
      <c r="J819" s="52"/>
    </row>
    <row r="820" spans="10:10" ht="12.75" x14ac:dyDescent="0.2">
      <c r="J820" s="52"/>
    </row>
    <row r="821" spans="10:10" ht="12.75" x14ac:dyDescent="0.2">
      <c r="J821" s="52"/>
    </row>
    <row r="822" spans="10:10" ht="12.75" x14ac:dyDescent="0.2">
      <c r="J822" s="52"/>
    </row>
    <row r="823" spans="10:10" ht="12.75" x14ac:dyDescent="0.2">
      <c r="J823" s="52"/>
    </row>
    <row r="824" spans="10:10" ht="12.75" x14ac:dyDescent="0.2">
      <c r="J824" s="52"/>
    </row>
    <row r="825" spans="10:10" ht="12.75" x14ac:dyDescent="0.2">
      <c r="J825" s="52"/>
    </row>
    <row r="826" spans="10:10" ht="12.75" x14ac:dyDescent="0.2">
      <c r="J826" s="52"/>
    </row>
    <row r="827" spans="10:10" ht="12.75" x14ac:dyDescent="0.2">
      <c r="J827" s="52"/>
    </row>
    <row r="828" spans="10:10" ht="12.75" x14ac:dyDescent="0.2">
      <c r="J828" s="52"/>
    </row>
    <row r="829" spans="10:10" ht="12.75" x14ac:dyDescent="0.2">
      <c r="J829" s="52"/>
    </row>
    <row r="830" spans="10:10" ht="12.75" x14ac:dyDescent="0.2">
      <c r="J830" s="52"/>
    </row>
    <row r="831" spans="10:10" ht="12.75" x14ac:dyDescent="0.2">
      <c r="J831" s="52"/>
    </row>
    <row r="832" spans="10:10" ht="12.75" x14ac:dyDescent="0.2">
      <c r="J832" s="52"/>
    </row>
    <row r="833" spans="10:10" ht="12.75" x14ac:dyDescent="0.2">
      <c r="J833" s="52"/>
    </row>
    <row r="834" spans="10:10" ht="12.75" x14ac:dyDescent="0.2">
      <c r="J834" s="52"/>
    </row>
    <row r="835" spans="10:10" ht="12.75" x14ac:dyDescent="0.2">
      <c r="J835" s="52"/>
    </row>
    <row r="836" spans="10:10" ht="12.75" x14ac:dyDescent="0.2">
      <c r="J836" s="52"/>
    </row>
    <row r="837" spans="10:10" ht="12.75" x14ac:dyDescent="0.2">
      <c r="J837" s="52"/>
    </row>
    <row r="838" spans="10:10" ht="12.75" x14ac:dyDescent="0.2">
      <c r="J838" s="52"/>
    </row>
    <row r="839" spans="10:10" ht="12.75" x14ac:dyDescent="0.2">
      <c r="J839" s="52"/>
    </row>
    <row r="840" spans="10:10" ht="12.75" x14ac:dyDescent="0.2">
      <c r="J840" s="52"/>
    </row>
    <row r="841" spans="10:10" ht="12.75" x14ac:dyDescent="0.2">
      <c r="J841" s="52"/>
    </row>
    <row r="842" spans="10:10" ht="12.75" x14ac:dyDescent="0.2">
      <c r="J842" s="52"/>
    </row>
    <row r="843" spans="10:10" ht="12.75" x14ac:dyDescent="0.2">
      <c r="J843" s="52"/>
    </row>
    <row r="844" spans="10:10" ht="12.75" x14ac:dyDescent="0.2">
      <c r="J844" s="52"/>
    </row>
    <row r="845" spans="10:10" ht="12.75" x14ac:dyDescent="0.2">
      <c r="J845" s="52"/>
    </row>
    <row r="846" spans="10:10" ht="12.75" x14ac:dyDescent="0.2">
      <c r="J846" s="52"/>
    </row>
    <row r="847" spans="10:10" ht="12.75" x14ac:dyDescent="0.2">
      <c r="J847" s="52"/>
    </row>
    <row r="848" spans="10:10" ht="12.75" x14ac:dyDescent="0.2">
      <c r="J848" s="52"/>
    </row>
    <row r="849" spans="10:10" ht="12.75" x14ac:dyDescent="0.2">
      <c r="J849" s="52"/>
    </row>
    <row r="850" spans="10:10" ht="12.75" x14ac:dyDescent="0.2">
      <c r="J850" s="52"/>
    </row>
    <row r="851" spans="10:10" ht="12.75" x14ac:dyDescent="0.2">
      <c r="J851" s="52"/>
    </row>
    <row r="852" spans="10:10" ht="12.75" x14ac:dyDescent="0.2">
      <c r="J852" s="52"/>
    </row>
    <row r="853" spans="10:10" ht="12.75" x14ac:dyDescent="0.2">
      <c r="J853" s="52"/>
    </row>
    <row r="854" spans="10:10" ht="12.75" x14ac:dyDescent="0.2">
      <c r="J854" s="52"/>
    </row>
    <row r="855" spans="10:10" ht="12.75" x14ac:dyDescent="0.2">
      <c r="J855" s="52"/>
    </row>
    <row r="856" spans="10:10" ht="12.75" x14ac:dyDescent="0.2">
      <c r="J856" s="52"/>
    </row>
    <row r="857" spans="10:10" ht="12.75" x14ac:dyDescent="0.2">
      <c r="J857" s="52"/>
    </row>
    <row r="858" spans="10:10" ht="12.75" x14ac:dyDescent="0.2">
      <c r="J858" s="52"/>
    </row>
    <row r="859" spans="10:10" ht="12.75" x14ac:dyDescent="0.2">
      <c r="J859" s="52"/>
    </row>
    <row r="860" spans="10:10" ht="12.75" x14ac:dyDescent="0.2">
      <c r="J860" s="52"/>
    </row>
    <row r="861" spans="10:10" ht="12.75" x14ac:dyDescent="0.2">
      <c r="J861" s="52"/>
    </row>
    <row r="862" spans="10:10" ht="12.75" x14ac:dyDescent="0.2">
      <c r="J862" s="52"/>
    </row>
    <row r="863" spans="10:10" ht="12.75" x14ac:dyDescent="0.2">
      <c r="J863" s="52"/>
    </row>
    <row r="864" spans="10:10" ht="12.75" x14ac:dyDescent="0.2">
      <c r="J864" s="52"/>
    </row>
    <row r="865" spans="10:10" ht="12.75" x14ac:dyDescent="0.2">
      <c r="J865" s="52"/>
    </row>
    <row r="866" spans="10:10" ht="12.75" x14ac:dyDescent="0.2">
      <c r="J866" s="52"/>
    </row>
    <row r="867" spans="10:10" ht="12.75" x14ac:dyDescent="0.2">
      <c r="J867" s="52"/>
    </row>
    <row r="868" spans="10:10" ht="12.75" x14ac:dyDescent="0.2">
      <c r="J868" s="52"/>
    </row>
    <row r="869" spans="10:10" ht="12.75" x14ac:dyDescent="0.2">
      <c r="J869" s="52"/>
    </row>
    <row r="870" spans="10:10" ht="12.75" x14ac:dyDescent="0.2">
      <c r="J870" s="52"/>
    </row>
    <row r="871" spans="10:10" ht="12.75" x14ac:dyDescent="0.2">
      <c r="J871" s="52"/>
    </row>
    <row r="872" spans="10:10" ht="12.75" x14ac:dyDescent="0.2">
      <c r="J872" s="52"/>
    </row>
    <row r="873" spans="10:10" ht="12.75" x14ac:dyDescent="0.2">
      <c r="J873" s="52"/>
    </row>
    <row r="874" spans="10:10" ht="12.75" x14ac:dyDescent="0.2">
      <c r="J874" s="52"/>
    </row>
    <row r="875" spans="10:10" ht="12.75" x14ac:dyDescent="0.2">
      <c r="J875" s="52"/>
    </row>
    <row r="876" spans="10:10" ht="12.75" x14ac:dyDescent="0.2">
      <c r="J876" s="52"/>
    </row>
    <row r="877" spans="10:10" ht="12.75" x14ac:dyDescent="0.2">
      <c r="J877" s="52"/>
    </row>
    <row r="878" spans="10:10" ht="12.75" x14ac:dyDescent="0.2">
      <c r="J878" s="52"/>
    </row>
    <row r="879" spans="10:10" ht="12.75" x14ac:dyDescent="0.2">
      <c r="J879" s="52"/>
    </row>
    <row r="880" spans="10:10" ht="12.75" x14ac:dyDescent="0.2">
      <c r="J880" s="52"/>
    </row>
    <row r="881" spans="10:10" ht="12.75" x14ac:dyDescent="0.2">
      <c r="J881" s="52"/>
    </row>
    <row r="882" spans="10:10" ht="12.75" x14ac:dyDescent="0.2">
      <c r="J882" s="52"/>
    </row>
    <row r="883" spans="10:10" ht="12.75" x14ac:dyDescent="0.2">
      <c r="J883" s="52"/>
    </row>
    <row r="884" spans="10:10" ht="12.75" x14ac:dyDescent="0.2">
      <c r="J884" s="52"/>
    </row>
    <row r="885" spans="10:10" ht="12.75" x14ac:dyDescent="0.2">
      <c r="J885" s="52"/>
    </row>
    <row r="886" spans="10:10" ht="12.75" x14ac:dyDescent="0.2">
      <c r="J886" s="52"/>
    </row>
    <row r="887" spans="10:10" ht="12.75" x14ac:dyDescent="0.2">
      <c r="J887" s="52"/>
    </row>
    <row r="888" spans="10:10" ht="12.75" x14ac:dyDescent="0.2">
      <c r="J888" s="52"/>
    </row>
    <row r="889" spans="10:10" ht="12.75" x14ac:dyDescent="0.2">
      <c r="J889" s="52"/>
    </row>
    <row r="890" spans="10:10" ht="12.75" x14ac:dyDescent="0.2">
      <c r="J890" s="52"/>
    </row>
    <row r="891" spans="10:10" ht="12.75" x14ac:dyDescent="0.2">
      <c r="J891" s="52"/>
    </row>
    <row r="892" spans="10:10" ht="12.75" x14ac:dyDescent="0.2">
      <c r="J892" s="52"/>
    </row>
    <row r="893" spans="10:10" ht="12.75" x14ac:dyDescent="0.2">
      <c r="J893" s="52"/>
    </row>
    <row r="894" spans="10:10" ht="12.75" x14ac:dyDescent="0.2">
      <c r="J894" s="52"/>
    </row>
    <row r="895" spans="10:10" ht="12.75" x14ac:dyDescent="0.2">
      <c r="J895" s="52"/>
    </row>
    <row r="896" spans="10:10" ht="12.75" x14ac:dyDescent="0.2">
      <c r="J896" s="52"/>
    </row>
    <row r="897" spans="10:10" ht="12.75" x14ac:dyDescent="0.2">
      <c r="J897" s="52"/>
    </row>
    <row r="898" spans="10:10" ht="12.75" x14ac:dyDescent="0.2">
      <c r="J898" s="52"/>
    </row>
    <row r="899" spans="10:10" ht="12.75" x14ac:dyDescent="0.2">
      <c r="J899" s="52"/>
    </row>
    <row r="900" spans="10:10" ht="12.75" x14ac:dyDescent="0.2">
      <c r="J900" s="52"/>
    </row>
    <row r="901" spans="10:10" ht="12.75" x14ac:dyDescent="0.2">
      <c r="J901" s="52"/>
    </row>
    <row r="902" spans="10:10" ht="12.75" x14ac:dyDescent="0.2">
      <c r="J902" s="52"/>
    </row>
    <row r="903" spans="10:10" ht="12.75" x14ac:dyDescent="0.2">
      <c r="J903" s="52"/>
    </row>
    <row r="904" spans="10:10" ht="12.75" x14ac:dyDescent="0.2">
      <c r="J904" s="52"/>
    </row>
    <row r="905" spans="10:10" ht="12.75" x14ac:dyDescent="0.2">
      <c r="J905" s="52"/>
    </row>
    <row r="906" spans="10:10" ht="12.75" x14ac:dyDescent="0.2">
      <c r="J906" s="52"/>
    </row>
    <row r="907" spans="10:10" ht="12.75" x14ac:dyDescent="0.2">
      <c r="J907" s="52"/>
    </row>
    <row r="908" spans="10:10" ht="12.75" x14ac:dyDescent="0.2">
      <c r="J908" s="52"/>
    </row>
    <row r="909" spans="10:10" ht="12.75" x14ac:dyDescent="0.2">
      <c r="J909" s="52"/>
    </row>
    <row r="910" spans="10:10" ht="12.75" x14ac:dyDescent="0.2">
      <c r="J910" s="52"/>
    </row>
    <row r="911" spans="10:10" ht="12.75" x14ac:dyDescent="0.2">
      <c r="J911" s="52"/>
    </row>
    <row r="912" spans="10:10" ht="12.75" x14ac:dyDescent="0.2">
      <c r="J912" s="52"/>
    </row>
    <row r="913" spans="10:10" ht="12.75" x14ac:dyDescent="0.2">
      <c r="J913" s="52"/>
    </row>
    <row r="914" spans="10:10" ht="12.75" x14ac:dyDescent="0.2">
      <c r="J914" s="52"/>
    </row>
    <row r="915" spans="10:10" ht="12.75" x14ac:dyDescent="0.2">
      <c r="J915" s="52"/>
    </row>
    <row r="916" spans="10:10" ht="12.75" x14ac:dyDescent="0.2">
      <c r="J916" s="52"/>
    </row>
    <row r="917" spans="10:10" ht="12.75" x14ac:dyDescent="0.2">
      <c r="J917" s="52"/>
    </row>
    <row r="918" spans="10:10" ht="12.75" x14ac:dyDescent="0.2">
      <c r="J918" s="52"/>
    </row>
    <row r="919" spans="10:10" ht="12.75" x14ac:dyDescent="0.2">
      <c r="J919" s="52"/>
    </row>
    <row r="920" spans="10:10" ht="12.75" x14ac:dyDescent="0.2">
      <c r="J920" s="52"/>
    </row>
    <row r="921" spans="10:10" ht="12.75" x14ac:dyDescent="0.2">
      <c r="J921" s="52"/>
    </row>
    <row r="922" spans="10:10" ht="12.75" x14ac:dyDescent="0.2">
      <c r="J922" s="52"/>
    </row>
    <row r="923" spans="10:10" ht="12.75" x14ac:dyDescent="0.2">
      <c r="J923" s="52"/>
    </row>
    <row r="924" spans="10:10" ht="12.75" x14ac:dyDescent="0.2">
      <c r="J924" s="52"/>
    </row>
    <row r="925" spans="10:10" ht="12.75" x14ac:dyDescent="0.2">
      <c r="J925" s="52"/>
    </row>
    <row r="926" spans="10:10" ht="12.75" x14ac:dyDescent="0.2">
      <c r="J926" s="52"/>
    </row>
    <row r="927" spans="10:10" ht="12.75" x14ac:dyDescent="0.2">
      <c r="J927" s="52"/>
    </row>
    <row r="928" spans="10:10" ht="12.75" x14ac:dyDescent="0.2">
      <c r="J928" s="52"/>
    </row>
    <row r="929" spans="10:10" ht="12.75" x14ac:dyDescent="0.2">
      <c r="J929" s="52"/>
    </row>
    <row r="930" spans="10:10" ht="12.75" x14ac:dyDescent="0.2">
      <c r="J930" s="52"/>
    </row>
    <row r="931" spans="10:10" ht="12.75" x14ac:dyDescent="0.2">
      <c r="J931" s="52"/>
    </row>
    <row r="932" spans="10:10" ht="12.75" x14ac:dyDescent="0.2">
      <c r="J932" s="52"/>
    </row>
    <row r="933" spans="10:10" ht="12.75" x14ac:dyDescent="0.2">
      <c r="J933" s="52"/>
    </row>
    <row r="934" spans="10:10" ht="12.75" x14ac:dyDescent="0.2">
      <c r="J934" s="52"/>
    </row>
    <row r="935" spans="10:10" ht="12.75" x14ac:dyDescent="0.2">
      <c r="J935" s="52"/>
    </row>
    <row r="936" spans="10:10" ht="12.75" x14ac:dyDescent="0.2">
      <c r="J936" s="52"/>
    </row>
    <row r="937" spans="10:10" ht="12.75" x14ac:dyDescent="0.2">
      <c r="J937" s="52"/>
    </row>
    <row r="938" spans="10:10" ht="12.75" x14ac:dyDescent="0.2">
      <c r="J938" s="52"/>
    </row>
    <row r="939" spans="10:10" ht="12.75" x14ac:dyDescent="0.2">
      <c r="J939" s="52"/>
    </row>
    <row r="940" spans="10:10" ht="12.75" x14ac:dyDescent="0.2">
      <c r="J940" s="52"/>
    </row>
    <row r="941" spans="10:10" ht="12.75" x14ac:dyDescent="0.2">
      <c r="J941" s="52"/>
    </row>
    <row r="942" spans="10:10" ht="12.75" x14ac:dyDescent="0.2">
      <c r="J942" s="52"/>
    </row>
    <row r="943" spans="10:10" ht="12.75" x14ac:dyDescent="0.2">
      <c r="J943" s="52"/>
    </row>
    <row r="944" spans="10:10" ht="12.75" x14ac:dyDescent="0.2">
      <c r="J944" s="52"/>
    </row>
    <row r="945" spans="10:10" ht="12.75" x14ac:dyDescent="0.2">
      <c r="J945" s="52"/>
    </row>
    <row r="946" spans="10:10" ht="12.75" x14ac:dyDescent="0.2">
      <c r="J946" s="52"/>
    </row>
    <row r="947" spans="10:10" ht="12.75" x14ac:dyDescent="0.2">
      <c r="J947" s="52"/>
    </row>
    <row r="948" spans="10:10" ht="12.75" x14ac:dyDescent="0.2">
      <c r="J948" s="52"/>
    </row>
    <row r="949" spans="10:10" ht="12.75" x14ac:dyDescent="0.2">
      <c r="J949" s="52"/>
    </row>
    <row r="950" spans="10:10" ht="12.75" x14ac:dyDescent="0.2">
      <c r="J950" s="52"/>
    </row>
    <row r="951" spans="10:10" ht="12.75" x14ac:dyDescent="0.2">
      <c r="J951" s="52"/>
    </row>
    <row r="952" spans="10:10" ht="12.75" x14ac:dyDescent="0.2">
      <c r="J952" s="52"/>
    </row>
    <row r="953" spans="10:10" ht="12.75" x14ac:dyDescent="0.2">
      <c r="J953" s="52"/>
    </row>
    <row r="954" spans="10:10" ht="12.75" x14ac:dyDescent="0.2">
      <c r="J954" s="52"/>
    </row>
    <row r="955" spans="10:10" ht="12.75" x14ac:dyDescent="0.2">
      <c r="J955" s="52"/>
    </row>
    <row r="956" spans="10:10" ht="12.75" x14ac:dyDescent="0.2">
      <c r="J956" s="52"/>
    </row>
    <row r="957" spans="10:10" ht="12.75" x14ac:dyDescent="0.2">
      <c r="J957" s="52"/>
    </row>
    <row r="958" spans="10:10" ht="12.75" x14ac:dyDescent="0.2">
      <c r="J958" s="52"/>
    </row>
    <row r="959" spans="10:10" ht="12.75" x14ac:dyDescent="0.2">
      <c r="J959" s="52"/>
    </row>
    <row r="960" spans="10:10" ht="12.75" x14ac:dyDescent="0.2">
      <c r="J960" s="52"/>
    </row>
    <row r="961" spans="10:10" ht="12.75" x14ac:dyDescent="0.2">
      <c r="J961" s="52"/>
    </row>
    <row r="962" spans="10:10" ht="12.75" x14ac:dyDescent="0.2">
      <c r="J962" s="52"/>
    </row>
    <row r="963" spans="10:10" ht="12.75" x14ac:dyDescent="0.2">
      <c r="J963" s="52"/>
    </row>
    <row r="964" spans="10:10" ht="12.75" x14ac:dyDescent="0.2">
      <c r="J964" s="52"/>
    </row>
    <row r="965" spans="10:10" ht="12.75" x14ac:dyDescent="0.2">
      <c r="J965" s="52"/>
    </row>
    <row r="966" spans="10:10" ht="12.75" x14ac:dyDescent="0.2">
      <c r="J966" s="52"/>
    </row>
    <row r="967" spans="10:10" ht="12.75" x14ac:dyDescent="0.2">
      <c r="J967" s="52"/>
    </row>
    <row r="968" spans="10:10" ht="12.75" x14ac:dyDescent="0.2">
      <c r="J968" s="52"/>
    </row>
    <row r="969" spans="10:10" ht="12.75" x14ac:dyDescent="0.2">
      <c r="J969" s="52"/>
    </row>
    <row r="970" spans="10:10" ht="12.75" x14ac:dyDescent="0.2">
      <c r="J970" s="52"/>
    </row>
    <row r="971" spans="10:10" ht="12.75" x14ac:dyDescent="0.2">
      <c r="J971" s="52"/>
    </row>
    <row r="972" spans="10:10" ht="12.75" x14ac:dyDescent="0.2">
      <c r="J972" s="52"/>
    </row>
    <row r="973" spans="10:10" ht="12.75" x14ac:dyDescent="0.2">
      <c r="J973" s="52"/>
    </row>
    <row r="974" spans="10:10" ht="12.75" x14ac:dyDescent="0.2">
      <c r="J974" s="52"/>
    </row>
    <row r="975" spans="10:10" ht="12.75" x14ac:dyDescent="0.2">
      <c r="J975" s="52"/>
    </row>
    <row r="976" spans="10:10" ht="12.75" x14ac:dyDescent="0.2">
      <c r="J976" s="52"/>
    </row>
    <row r="977" spans="10:10" ht="12.75" x14ac:dyDescent="0.2">
      <c r="J977" s="52"/>
    </row>
    <row r="978" spans="10:10" ht="12.75" x14ac:dyDescent="0.2">
      <c r="J978" s="52"/>
    </row>
    <row r="979" spans="10:10" ht="12.75" x14ac:dyDescent="0.2">
      <c r="J979" s="52"/>
    </row>
    <row r="980" spans="10:10" ht="12.75" x14ac:dyDescent="0.2">
      <c r="J980" s="52"/>
    </row>
    <row r="981" spans="10:10" ht="12.75" x14ac:dyDescent="0.2">
      <c r="J981" s="52"/>
    </row>
  </sheetData>
  <mergeCells count="3">
    <mergeCell ref="C7:I7"/>
    <mergeCell ref="C8:I9"/>
    <mergeCell ref="C10:I10"/>
  </mergeCells>
  <hyperlinks>
    <hyperlink ref="D15" location="ECT_LegacyRetirement!A1" display="ECT_LegacyRetirement.csv"/>
    <hyperlink ref="D16" location="ECT_LegacyRetirement_PRS!A1" display="ECT_LegacyRetirement.csv"/>
    <hyperlink ref="B8" r:id="rId1"/>
    <hyperlink ref="B9" r:id="rId2"/>
    <hyperlink ref="B10"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zoomScaleNormal="100" workbookViewId="0"/>
  </sheetViews>
  <sheetFormatPr defaultRowHeight="15" x14ac:dyDescent="0.25"/>
  <sheetData>
    <row r="1" spans="1:10" x14ac:dyDescent="0.25">
      <c r="A1" t="s">
        <v>205</v>
      </c>
      <c r="B1" t="s">
        <v>206</v>
      </c>
      <c r="C1" t="s">
        <v>189</v>
      </c>
      <c r="F1" t="s">
        <v>207</v>
      </c>
    </row>
    <row r="2" spans="1:10" x14ac:dyDescent="0.25">
      <c r="A2" t="s">
        <v>208</v>
      </c>
      <c r="B2" s="12" t="s">
        <v>181</v>
      </c>
      <c r="C2" s="11" t="s">
        <v>164</v>
      </c>
    </row>
    <row r="3" spans="1:10" x14ac:dyDescent="0.25">
      <c r="A3" t="s">
        <v>208</v>
      </c>
      <c r="B3" s="13" t="s">
        <v>181</v>
      </c>
      <c r="C3" s="9" t="s">
        <v>165</v>
      </c>
    </row>
    <row r="4" spans="1:10" x14ac:dyDescent="0.25">
      <c r="A4" t="s">
        <v>208</v>
      </c>
      <c r="B4" s="14" t="s">
        <v>181</v>
      </c>
      <c r="C4" s="11" t="s">
        <v>167</v>
      </c>
      <c r="F4" s="7"/>
      <c r="J4" s="7"/>
    </row>
    <row r="5" spans="1:10" x14ac:dyDescent="0.25">
      <c r="A5" t="s">
        <v>208</v>
      </c>
      <c r="B5" s="13" t="s">
        <v>181</v>
      </c>
      <c r="C5" s="9" t="s">
        <v>166</v>
      </c>
      <c r="F5" s="7"/>
      <c r="J5" s="7"/>
    </row>
    <row r="6" spans="1:10" x14ac:dyDescent="0.25">
      <c r="A6" t="s">
        <v>208</v>
      </c>
      <c r="B6" s="14" t="s">
        <v>183</v>
      </c>
      <c r="C6" s="11" t="s">
        <v>158</v>
      </c>
      <c r="F6" s="24"/>
      <c r="J6" s="24"/>
    </row>
    <row r="7" spans="1:10" x14ac:dyDescent="0.25">
      <c r="A7" t="s">
        <v>208</v>
      </c>
      <c r="B7" s="13" t="s">
        <v>183</v>
      </c>
      <c r="C7" s="9" t="s">
        <v>156</v>
      </c>
    </row>
    <row r="8" spans="1:10" x14ac:dyDescent="0.25">
      <c r="A8" t="s">
        <v>208</v>
      </c>
      <c r="B8" s="14" t="s">
        <v>183</v>
      </c>
      <c r="C8" s="11" t="s">
        <v>157</v>
      </c>
    </row>
    <row r="9" spans="1:10" x14ac:dyDescent="0.25">
      <c r="A9" t="s">
        <v>208</v>
      </c>
      <c r="B9" s="13" t="s">
        <v>183</v>
      </c>
      <c r="C9" s="9" t="s">
        <v>159</v>
      </c>
    </row>
    <row r="10" spans="1:10" x14ac:dyDescent="0.25">
      <c r="A10" t="s">
        <v>208</v>
      </c>
      <c r="B10" s="14" t="s">
        <v>183</v>
      </c>
      <c r="C10" s="11" t="s">
        <v>155</v>
      </c>
    </row>
    <row r="11" spans="1:10" x14ac:dyDescent="0.25">
      <c r="A11" t="s">
        <v>208</v>
      </c>
      <c r="B11" s="8" t="s">
        <v>183</v>
      </c>
      <c r="C11" s="9" t="s">
        <v>170</v>
      </c>
    </row>
    <row r="12" spans="1:10" x14ac:dyDescent="0.25">
      <c r="A12" t="s">
        <v>208</v>
      </c>
      <c r="B12" s="10" t="s">
        <v>209</v>
      </c>
      <c r="C12" s="11" t="s">
        <v>168</v>
      </c>
    </row>
    <row r="13" spans="1:10" x14ac:dyDescent="0.25">
      <c r="A13" t="s">
        <v>208</v>
      </c>
      <c r="B13" s="8" t="s">
        <v>209</v>
      </c>
      <c r="C13" s="9" t="s">
        <v>169</v>
      </c>
    </row>
    <row r="14" spans="1:10" x14ac:dyDescent="0.25">
      <c r="A14" t="s">
        <v>208</v>
      </c>
      <c r="B14" s="10" t="s">
        <v>172</v>
      </c>
      <c r="C14" s="11" t="s">
        <v>160</v>
      </c>
    </row>
    <row r="15" spans="1:10" x14ac:dyDescent="0.25">
      <c r="A15" t="s">
        <v>208</v>
      </c>
      <c r="B15" s="8" t="s">
        <v>172</v>
      </c>
      <c r="C15" s="9" t="s">
        <v>162</v>
      </c>
    </row>
    <row r="16" spans="1:10" x14ac:dyDescent="0.25">
      <c r="A16" t="s">
        <v>208</v>
      </c>
      <c r="B16" s="10" t="s">
        <v>172</v>
      </c>
      <c r="C16" s="11" t="s">
        <v>188</v>
      </c>
    </row>
    <row r="17" spans="1:3" x14ac:dyDescent="0.25">
      <c r="A17" t="s">
        <v>208</v>
      </c>
      <c r="B17" s="8" t="s">
        <v>172</v>
      </c>
      <c r="C17" s="9" t="s">
        <v>163</v>
      </c>
    </row>
    <row r="18" spans="1:3" x14ac:dyDescent="0.25">
      <c r="A18" t="s">
        <v>208</v>
      </c>
      <c r="B18" s="10" t="s">
        <v>172</v>
      </c>
      <c r="C18" s="11" t="s">
        <v>161</v>
      </c>
    </row>
    <row r="19" spans="1:3" x14ac:dyDescent="0.25">
      <c r="A19" t="s">
        <v>208</v>
      </c>
      <c r="B19" s="8" t="s">
        <v>182</v>
      </c>
      <c r="C19" s="9" t="s">
        <v>148</v>
      </c>
    </row>
    <row r="20" spans="1:3" x14ac:dyDescent="0.25">
      <c r="A20" t="s">
        <v>208</v>
      </c>
      <c r="B20" s="10" t="s">
        <v>182</v>
      </c>
      <c r="C20" s="11" t="s">
        <v>149</v>
      </c>
    </row>
    <row r="21" spans="1:3" x14ac:dyDescent="0.25">
      <c r="A21" t="s">
        <v>208</v>
      </c>
      <c r="B21" s="8" t="s">
        <v>182</v>
      </c>
      <c r="C21" s="9" t="s">
        <v>150</v>
      </c>
    </row>
    <row r="22" spans="1:3" x14ac:dyDescent="0.25">
      <c r="A22" t="s">
        <v>208</v>
      </c>
      <c r="B22" s="10" t="s">
        <v>182</v>
      </c>
      <c r="C22" s="11" t="s">
        <v>151</v>
      </c>
    </row>
    <row r="23" spans="1:3" x14ac:dyDescent="0.25">
      <c r="A23" t="s">
        <v>208</v>
      </c>
      <c r="B23" s="8" t="s">
        <v>182</v>
      </c>
      <c r="C23" s="9" t="s">
        <v>201</v>
      </c>
    </row>
    <row r="24" spans="1:3" x14ac:dyDescent="0.25">
      <c r="A24" t="s">
        <v>208</v>
      </c>
      <c r="B24" s="10" t="s">
        <v>182</v>
      </c>
      <c r="C24" s="11" t="s">
        <v>152</v>
      </c>
    </row>
    <row r="25" spans="1:3" x14ac:dyDescent="0.25">
      <c r="A25" t="s">
        <v>208</v>
      </c>
      <c r="B25" s="8" t="s">
        <v>182</v>
      </c>
      <c r="C25" s="9" t="s">
        <v>153</v>
      </c>
    </row>
    <row r="26" spans="1:3" x14ac:dyDescent="0.25">
      <c r="A26" t="s">
        <v>208</v>
      </c>
      <c r="B26" s="10" t="s">
        <v>182</v>
      </c>
      <c r="C26" s="11" t="s">
        <v>154</v>
      </c>
    </row>
    <row r="28" spans="1:3" x14ac:dyDescent="0.25">
      <c r="A28" t="s">
        <v>12</v>
      </c>
      <c r="B28" t="s">
        <v>153</v>
      </c>
    </row>
    <row r="29" spans="1:3" x14ac:dyDescent="0.25">
      <c r="A29" t="s">
        <v>19</v>
      </c>
      <c r="B29" t="s">
        <v>159</v>
      </c>
    </row>
    <row r="30" spans="1:3" x14ac:dyDescent="0.25">
      <c r="A30" t="s">
        <v>29</v>
      </c>
      <c r="B30" t="s">
        <v>166</v>
      </c>
    </row>
    <row r="31" spans="1:3" x14ac:dyDescent="0.25">
      <c r="A31" t="s">
        <v>31</v>
      </c>
      <c r="B31" t="s">
        <v>156</v>
      </c>
    </row>
    <row r="32" spans="1:3" x14ac:dyDescent="0.25">
      <c r="A32" t="s">
        <v>35</v>
      </c>
      <c r="B32" t="s">
        <v>167</v>
      </c>
    </row>
    <row r="33" spans="1:2" x14ac:dyDescent="0.25">
      <c r="A33" t="s">
        <v>41</v>
      </c>
      <c r="B33" t="s">
        <v>164</v>
      </c>
    </row>
    <row r="34" spans="1:2" x14ac:dyDescent="0.25">
      <c r="A34" t="s">
        <v>48</v>
      </c>
      <c r="B34" t="s">
        <v>158</v>
      </c>
    </row>
    <row r="35" spans="1:2" x14ac:dyDescent="0.25">
      <c r="A35" t="s">
        <v>56</v>
      </c>
      <c r="B35" t="s">
        <v>161</v>
      </c>
    </row>
    <row r="36" spans="1:2" x14ac:dyDescent="0.25">
      <c r="A36" t="s">
        <v>59</v>
      </c>
      <c r="B36" t="s">
        <v>160</v>
      </c>
    </row>
    <row r="37" spans="1:2" x14ac:dyDescent="0.25">
      <c r="A37" t="s">
        <v>64</v>
      </c>
      <c r="B37" t="s">
        <v>157</v>
      </c>
    </row>
    <row r="38" spans="1:2" x14ac:dyDescent="0.25">
      <c r="A38" t="s">
        <v>84</v>
      </c>
      <c r="B38" t="s">
        <v>201</v>
      </c>
    </row>
    <row r="39" spans="1:2" x14ac:dyDescent="0.25">
      <c r="A39" t="s">
        <v>86</v>
      </c>
      <c r="B39" t="s">
        <v>165</v>
      </c>
    </row>
    <row r="40" spans="1:2" x14ac:dyDescent="0.25">
      <c r="A40" t="s">
        <v>87</v>
      </c>
      <c r="B40" t="s">
        <v>152</v>
      </c>
    </row>
    <row r="41" spans="1:2" x14ac:dyDescent="0.25">
      <c r="A41" t="s">
        <v>89</v>
      </c>
      <c r="B41" t="s">
        <v>162</v>
      </c>
    </row>
    <row r="42" spans="1:2" x14ac:dyDescent="0.25">
      <c r="A42" t="s">
        <v>113</v>
      </c>
      <c r="B42" t="s">
        <v>163</v>
      </c>
    </row>
    <row r="43" spans="1:2" x14ac:dyDescent="0.25">
      <c r="A43" t="s">
        <v>120</v>
      </c>
      <c r="B43" t="s">
        <v>149</v>
      </c>
    </row>
    <row r="45" spans="1:2" x14ac:dyDescent="0.25">
      <c r="A45" t="s">
        <v>98</v>
      </c>
      <c r="B45" t="s">
        <v>216</v>
      </c>
    </row>
    <row r="46" spans="1:2" x14ac:dyDescent="0.25">
      <c r="A46" t="s">
        <v>92</v>
      </c>
      <c r="B46" t="s">
        <v>215</v>
      </c>
    </row>
    <row r="47" spans="1:2" x14ac:dyDescent="0.25">
      <c r="A47" t="s">
        <v>16</v>
      </c>
      <c r="B47" t="s">
        <v>214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21"/>
  <sheetViews>
    <sheetView zoomScaleNormal="100" workbookViewId="0">
      <selection sqref="A1:E1"/>
    </sheetView>
  </sheetViews>
  <sheetFormatPr defaultRowHeight="15" x14ac:dyDescent="0.25"/>
  <cols>
    <col min="1" max="1" width="18.5703125" bestFit="1" customWidth="1"/>
    <col min="2" max="2" width="26.28515625" bestFit="1" customWidth="1"/>
    <col min="3" max="3" width="21.85546875" bestFit="1" customWidth="1"/>
    <col min="4" max="4" width="21.5703125" bestFit="1" customWidth="1"/>
    <col min="5" max="5" width="22.42578125" bestFit="1" customWidth="1"/>
    <col min="6" max="6" width="13.85546875" bestFit="1" customWidth="1"/>
    <col min="7" max="7" width="17.7109375" bestFit="1" customWidth="1"/>
    <col min="8" max="8" width="7.7109375" bestFit="1" customWidth="1"/>
    <col min="9" max="9" width="12.85546875" bestFit="1" customWidth="1"/>
    <col min="10" max="10" width="12.42578125" bestFit="1" customWidth="1"/>
    <col min="11" max="11" width="64" bestFit="1" customWidth="1"/>
    <col min="12" max="12" width="19.28515625" bestFit="1" customWidth="1"/>
    <col min="13" max="13" width="23.42578125" style="3" bestFit="1" customWidth="1"/>
    <col min="14" max="14" width="30.5703125" style="3" bestFit="1" customWidth="1"/>
    <col min="15" max="15" width="18.5703125" style="3" bestFit="1" customWidth="1"/>
    <col min="16" max="16" width="22.140625" customWidth="1"/>
    <col min="17" max="17" width="23.5703125" bestFit="1" customWidth="1"/>
    <col min="18" max="18" width="18.5703125" bestFit="1" customWidth="1"/>
    <col min="19" max="19" width="22" bestFit="1" customWidth="1"/>
    <col min="20" max="21" width="18.5703125" bestFit="1" customWidth="1"/>
    <col min="22" max="22" width="22" bestFit="1" customWidth="1"/>
    <col min="23" max="23" width="18.5703125" bestFit="1" customWidth="1"/>
  </cols>
  <sheetData>
    <row r="1" spans="1:27" x14ac:dyDescent="0.25">
      <c r="A1" s="79" t="s">
        <v>217</v>
      </c>
      <c r="B1" s="80"/>
      <c r="C1" s="80"/>
      <c r="D1" s="80"/>
      <c r="E1" s="80"/>
      <c r="F1" s="17"/>
      <c r="G1" s="17"/>
      <c r="H1" s="17"/>
    </row>
    <row r="2" spans="1:27" ht="21" x14ac:dyDescent="0.35">
      <c r="A2" s="5"/>
      <c r="B2" s="15" t="s">
        <v>216</v>
      </c>
      <c r="C2" s="15" t="s">
        <v>215</v>
      </c>
      <c r="D2" s="15" t="s">
        <v>214</v>
      </c>
      <c r="E2" s="18" t="s">
        <v>219</v>
      </c>
      <c r="G2" s="23" t="s">
        <v>232</v>
      </c>
      <c r="H2" s="17"/>
    </row>
    <row r="3" spans="1:27" s="26" customFormat="1" ht="44.25" customHeight="1" x14ac:dyDescent="0.25">
      <c r="A3" s="40" t="s">
        <v>222</v>
      </c>
      <c r="B3" s="48">
        <f>SUMIF($L$14:$L$208,B2,$E$14:$E$208)</f>
        <v>2302.5</v>
      </c>
      <c r="C3" s="48">
        <f>SUMIF($L$14:$L$208,C2,$E$14:$E$208)</f>
        <v>13109</v>
      </c>
      <c r="D3" s="48">
        <f>SUMIF($L$14:$L$208,D2,$E$14:$E$208)</f>
        <v>24618</v>
      </c>
      <c r="E3" s="48">
        <f>SUM(B3:D3)</f>
        <v>40029.5</v>
      </c>
      <c r="F3" s="25"/>
      <c r="G3" s="25"/>
      <c r="H3" s="25"/>
      <c r="M3" s="27"/>
      <c r="N3" s="27"/>
      <c r="O3" s="27"/>
    </row>
    <row r="4" spans="1:27" ht="30" x14ac:dyDescent="0.25">
      <c r="A4" s="40" t="s">
        <v>259</v>
      </c>
      <c r="B4" s="49">
        <f>SUMIFS($E$14:$E$208,$L$14:$L$208,B2,$P$14:$P$208,1)</f>
        <v>2302.5</v>
      </c>
      <c r="C4" s="49">
        <f>SUMIFS($E$14:$E$208,$L$14:$L$208,C2,$P$14:$P$208,1)</f>
        <v>13109</v>
      </c>
      <c r="D4" s="49">
        <f>SUMIFS($E$14:$E$208,$L$14:$L$208,D2,$P$14:$P$208,1)</f>
        <v>17060</v>
      </c>
      <c r="E4" s="49">
        <f>SUM(B4:D4)</f>
        <v>32471.5</v>
      </c>
      <c r="F4" s="17"/>
      <c r="G4" s="17"/>
      <c r="H4" s="17"/>
    </row>
    <row r="5" spans="1:27" x14ac:dyDescent="0.25">
      <c r="A5" s="15" t="s">
        <v>218</v>
      </c>
      <c r="B5" s="19">
        <f>B4/B3</f>
        <v>1</v>
      </c>
      <c r="C5" s="19">
        <f>C4/C3</f>
        <v>1</v>
      </c>
      <c r="D5" s="19">
        <f>D4/D3</f>
        <v>0.6929888699325697</v>
      </c>
      <c r="E5" s="19">
        <f>E4/E3</f>
        <v>0.81118924792965186</v>
      </c>
      <c r="F5" s="17"/>
      <c r="G5" s="17"/>
      <c r="H5" s="17"/>
    </row>
    <row r="6" spans="1:27" x14ac:dyDescent="0.25">
      <c r="A6" s="41"/>
      <c r="B6" s="42"/>
      <c r="C6" s="42"/>
      <c r="D6" s="42"/>
      <c r="E6" s="42"/>
      <c r="F6" s="17"/>
      <c r="G6" s="17"/>
      <c r="H6" s="17"/>
    </row>
    <row r="7" spans="1:27" x14ac:dyDescent="0.25">
      <c r="A7" s="31" t="s">
        <v>228</v>
      </c>
      <c r="B7" s="33">
        <v>2031</v>
      </c>
      <c r="C7" s="3"/>
      <c r="E7" s="16"/>
    </row>
    <row r="8" spans="1:27" x14ac:dyDescent="0.25">
      <c r="A8" s="20" t="s">
        <v>230</v>
      </c>
      <c r="B8" s="20" t="s">
        <v>229</v>
      </c>
      <c r="C8" s="20" t="s">
        <v>231</v>
      </c>
      <c r="E8" s="16"/>
    </row>
    <row r="9" spans="1:27" x14ac:dyDescent="0.25">
      <c r="A9" s="20" t="s">
        <v>224</v>
      </c>
      <c r="B9" s="34">
        <v>2022</v>
      </c>
      <c r="C9" s="34">
        <v>40</v>
      </c>
      <c r="S9" s="2"/>
      <c r="T9" s="2"/>
      <c r="U9" s="2"/>
    </row>
    <row r="10" spans="1:27" s="26" customFormat="1" ht="105" x14ac:dyDescent="0.25">
      <c r="A10" s="47" t="s">
        <v>215</v>
      </c>
      <c r="B10" s="45">
        <v>2026</v>
      </c>
      <c r="C10" s="44"/>
      <c r="D10" s="26" t="s">
        <v>261</v>
      </c>
      <c r="M10" s="27"/>
      <c r="N10" s="27"/>
      <c r="O10" s="27"/>
      <c r="S10" s="46"/>
      <c r="T10" s="46"/>
      <c r="U10" s="46"/>
    </row>
    <row r="11" spans="1:27" x14ac:dyDescent="0.25">
      <c r="A11" s="43"/>
      <c r="B11" s="43"/>
      <c r="C11" s="43"/>
      <c r="D11" s="43"/>
      <c r="E11" s="43"/>
      <c r="F11" s="43"/>
      <c r="G11" s="43"/>
      <c r="S11" s="2"/>
      <c r="T11" s="2"/>
      <c r="U11" s="2"/>
    </row>
    <row r="12" spans="1:27" ht="21" x14ac:dyDescent="0.35">
      <c r="A12" s="22" t="s">
        <v>220</v>
      </c>
      <c r="M12" s="32" t="s">
        <v>262</v>
      </c>
      <c r="N12">
        <f>SUMIF($P$14:$P$208,1,$E$14:$E$208)</f>
        <v>32471.5</v>
      </c>
      <c r="O12"/>
      <c r="Q12" s="39"/>
    </row>
    <row r="13" spans="1:27" s="28" customFormat="1" ht="69.75" customHeight="1" x14ac:dyDescent="0.25">
      <c r="A13" s="28" t="s">
        <v>0</v>
      </c>
      <c r="B13" s="28" t="s">
        <v>1</v>
      </c>
      <c r="C13" s="28" t="s">
        <v>2</v>
      </c>
      <c r="D13" s="28" t="s">
        <v>223</v>
      </c>
      <c r="E13" s="28" t="s">
        <v>3</v>
      </c>
      <c r="F13" s="28" t="s">
        <v>4</v>
      </c>
      <c r="G13" s="28" t="s">
        <v>5</v>
      </c>
      <c r="H13" s="28" t="s">
        <v>6</v>
      </c>
      <c r="I13" s="28" t="s">
        <v>7</v>
      </c>
      <c r="J13" s="28" t="s">
        <v>8</v>
      </c>
      <c r="K13" s="28" t="s">
        <v>9</v>
      </c>
      <c r="L13" s="29" t="s">
        <v>213</v>
      </c>
      <c r="M13" s="38" t="s">
        <v>225</v>
      </c>
      <c r="N13" s="38" t="s">
        <v>226</v>
      </c>
      <c r="O13" s="38" t="s">
        <v>227</v>
      </c>
      <c r="P13" s="38" t="s">
        <v>263</v>
      </c>
      <c r="Q13"/>
      <c r="R13"/>
      <c r="S13"/>
      <c r="T13"/>
      <c r="U13"/>
      <c r="V13"/>
      <c r="W13"/>
      <c r="X13"/>
      <c r="Y13"/>
      <c r="Z13"/>
      <c r="AA13" s="30"/>
    </row>
    <row r="14" spans="1:27" x14ac:dyDescent="0.25">
      <c r="A14" t="s">
        <v>10</v>
      </c>
      <c r="B14">
        <v>1</v>
      </c>
      <c r="C14" s="1">
        <v>31778</v>
      </c>
      <c r="D14">
        <f>IF(MONTH(C14)&gt;3,YEAR(C14)+1,YEAR(C14))</f>
        <v>1987</v>
      </c>
      <c r="E14">
        <v>210</v>
      </c>
      <c r="F14" t="s">
        <v>11</v>
      </c>
      <c r="G14" t="s">
        <v>12</v>
      </c>
      <c r="H14" t="s">
        <v>13</v>
      </c>
      <c r="I14" t="s">
        <v>14</v>
      </c>
      <c r="J14" t="s">
        <v>15</v>
      </c>
      <c r="K14" t="s">
        <v>16</v>
      </c>
      <c r="L14" s="4" t="str">
        <f t="shared" ref="L14:L45" si="0">VLOOKUP(K14,NEP_cat,2,FALSE)</f>
        <v>Annex 5.6</v>
      </c>
      <c r="M14" s="4">
        <f t="shared" ref="M14:M45" si="1">IF(L14=$A$10,$B$10,D14+$C$9)</f>
        <v>2027</v>
      </c>
      <c r="N14" s="21">
        <f t="shared" ref="N14:N45" si="2">IF(M14&gt;$B$7,0,MAX(M14,$B$9))</f>
        <v>2027</v>
      </c>
      <c r="O14" s="4" t="str">
        <f>VLOOKUP(G14,Maps!$A$28:$B$43,2,FALSE)</f>
        <v>UP</v>
      </c>
      <c r="P14" s="21">
        <f>MIN(N14,1)</f>
        <v>1</v>
      </c>
    </row>
    <row r="15" spans="1:27" x14ac:dyDescent="0.25">
      <c r="A15" t="s">
        <v>10</v>
      </c>
      <c r="B15">
        <v>2</v>
      </c>
      <c r="C15" s="1">
        <v>31785</v>
      </c>
      <c r="D15">
        <f t="shared" ref="D15:D78" si="3">IF(MONTH(C15)&gt;3,YEAR(C15)+1,YEAR(C15))</f>
        <v>1987</v>
      </c>
      <c r="E15">
        <v>210</v>
      </c>
      <c r="F15" t="s">
        <v>11</v>
      </c>
      <c r="G15" t="s">
        <v>12</v>
      </c>
      <c r="H15" t="s">
        <v>13</v>
      </c>
      <c r="I15" t="s">
        <v>14</v>
      </c>
      <c r="J15" t="s">
        <v>15</v>
      </c>
      <c r="K15" t="s">
        <v>16</v>
      </c>
      <c r="L15" s="4" t="str">
        <f t="shared" si="0"/>
        <v>Annex 5.6</v>
      </c>
      <c r="M15" s="4">
        <f t="shared" si="1"/>
        <v>2027</v>
      </c>
      <c r="N15" s="21">
        <f t="shared" si="2"/>
        <v>2027</v>
      </c>
      <c r="O15" s="4" t="str">
        <f>VLOOKUP(G15,Maps!$A$28:$B$43,2,FALSE)</f>
        <v>UP</v>
      </c>
      <c r="P15" s="21">
        <f t="shared" ref="P15:P78" si="4">MIN(N15,1)</f>
        <v>1</v>
      </c>
    </row>
    <row r="16" spans="1:27" x14ac:dyDescent="0.25">
      <c r="A16" t="s">
        <v>10</v>
      </c>
      <c r="B16">
        <v>3</v>
      </c>
      <c r="C16" s="1">
        <v>32599</v>
      </c>
      <c r="D16">
        <f t="shared" si="3"/>
        <v>1990</v>
      </c>
      <c r="E16">
        <v>210</v>
      </c>
      <c r="F16" t="s">
        <v>11</v>
      </c>
      <c r="G16" t="s">
        <v>12</v>
      </c>
      <c r="H16" t="s">
        <v>13</v>
      </c>
      <c r="I16" t="s">
        <v>14</v>
      </c>
      <c r="J16" t="s">
        <v>15</v>
      </c>
      <c r="K16" t="s">
        <v>16</v>
      </c>
      <c r="L16" s="4" t="str">
        <f t="shared" si="0"/>
        <v>Annex 5.6</v>
      </c>
      <c r="M16" s="4">
        <f t="shared" si="1"/>
        <v>2030</v>
      </c>
      <c r="N16" s="21">
        <f t="shared" si="2"/>
        <v>2030</v>
      </c>
      <c r="O16" s="4" t="str">
        <f>VLOOKUP(G16,Maps!$A$28:$B$43,2,FALSE)</f>
        <v>UP</v>
      </c>
      <c r="P16" s="21">
        <f t="shared" si="4"/>
        <v>1</v>
      </c>
    </row>
    <row r="17" spans="1:16" x14ac:dyDescent="0.25">
      <c r="A17" t="s">
        <v>10</v>
      </c>
      <c r="B17">
        <v>4</v>
      </c>
      <c r="C17" s="1">
        <v>34337</v>
      </c>
      <c r="D17">
        <f t="shared" si="3"/>
        <v>1994</v>
      </c>
      <c r="E17">
        <v>500</v>
      </c>
      <c r="F17" t="s">
        <v>11</v>
      </c>
      <c r="G17" t="s">
        <v>12</v>
      </c>
      <c r="H17" t="s">
        <v>13</v>
      </c>
      <c r="I17" t="s">
        <v>14</v>
      </c>
      <c r="J17" t="s">
        <v>15</v>
      </c>
      <c r="K17" t="s">
        <v>16</v>
      </c>
      <c r="L17" s="4" t="str">
        <f t="shared" si="0"/>
        <v>Annex 5.6</v>
      </c>
      <c r="M17" s="4">
        <f t="shared" si="1"/>
        <v>2034</v>
      </c>
      <c r="N17" s="21">
        <f t="shared" si="2"/>
        <v>0</v>
      </c>
      <c r="O17" s="4" t="str">
        <f>VLOOKUP(G17,Maps!$A$28:$B$43,2,FALSE)</f>
        <v>UP</v>
      </c>
      <c r="P17" s="21">
        <f t="shared" si="4"/>
        <v>0</v>
      </c>
    </row>
    <row r="18" spans="1:16" x14ac:dyDescent="0.25">
      <c r="A18" t="s">
        <v>10</v>
      </c>
      <c r="B18">
        <v>5</v>
      </c>
      <c r="C18" s="1">
        <v>34608</v>
      </c>
      <c r="D18">
        <f t="shared" si="3"/>
        <v>1995</v>
      </c>
      <c r="E18">
        <v>500</v>
      </c>
      <c r="F18" t="s">
        <v>11</v>
      </c>
      <c r="G18" t="s">
        <v>12</v>
      </c>
      <c r="H18" t="s">
        <v>13</v>
      </c>
      <c r="I18" t="s">
        <v>14</v>
      </c>
      <c r="J18" t="s">
        <v>15</v>
      </c>
      <c r="K18" t="s">
        <v>16</v>
      </c>
      <c r="L18" s="4" t="str">
        <f t="shared" si="0"/>
        <v>Annex 5.6</v>
      </c>
      <c r="M18" s="4">
        <f t="shared" si="1"/>
        <v>2035</v>
      </c>
      <c r="N18" s="21">
        <f t="shared" si="2"/>
        <v>0</v>
      </c>
      <c r="O18" s="4" t="str">
        <f>VLOOKUP(G18,Maps!$A$28:$B$43,2,FALSE)</f>
        <v>UP</v>
      </c>
      <c r="P18" s="21">
        <f t="shared" si="4"/>
        <v>0</v>
      </c>
    </row>
    <row r="19" spans="1:16" x14ac:dyDescent="0.25">
      <c r="A19" t="s">
        <v>90</v>
      </c>
      <c r="B19">
        <v>1</v>
      </c>
      <c r="C19" s="1">
        <v>36359</v>
      </c>
      <c r="D19">
        <f t="shared" si="3"/>
        <v>2000</v>
      </c>
      <c r="E19">
        <v>210</v>
      </c>
      <c r="F19" t="s">
        <v>91</v>
      </c>
      <c r="G19" t="s">
        <v>29</v>
      </c>
      <c r="H19" t="s">
        <v>13</v>
      </c>
      <c r="I19" t="s">
        <v>44</v>
      </c>
      <c r="J19" t="s">
        <v>15</v>
      </c>
      <c r="K19" t="s">
        <v>92</v>
      </c>
      <c r="L19" s="4" t="str">
        <f t="shared" si="0"/>
        <v>Annex 5.5(A)</v>
      </c>
      <c r="M19" s="4">
        <f t="shared" si="1"/>
        <v>2026</v>
      </c>
      <c r="N19" s="21">
        <f t="shared" si="2"/>
        <v>2026</v>
      </c>
      <c r="O19" s="4" t="str">
        <f>VLOOKUP(G19,Maps!$A$28:$B$43,2,FALSE)</f>
        <v>WB</v>
      </c>
      <c r="P19" s="21">
        <f t="shared" si="4"/>
        <v>1</v>
      </c>
    </row>
    <row r="20" spans="1:16" x14ac:dyDescent="0.25">
      <c r="A20" t="s">
        <v>90</v>
      </c>
      <c r="B20">
        <v>2</v>
      </c>
      <c r="C20" s="1">
        <v>36666</v>
      </c>
      <c r="D20">
        <f t="shared" si="3"/>
        <v>2001</v>
      </c>
      <c r="E20">
        <v>210</v>
      </c>
      <c r="F20" t="s">
        <v>91</v>
      </c>
      <c r="G20" t="s">
        <v>29</v>
      </c>
      <c r="H20" t="s">
        <v>13</v>
      </c>
      <c r="I20" t="s">
        <v>44</v>
      </c>
      <c r="J20" t="s">
        <v>15</v>
      </c>
      <c r="K20" t="s">
        <v>92</v>
      </c>
      <c r="L20" s="4" t="str">
        <f t="shared" si="0"/>
        <v>Annex 5.5(A)</v>
      </c>
      <c r="M20" s="4">
        <f t="shared" si="1"/>
        <v>2026</v>
      </c>
      <c r="N20" s="21">
        <f t="shared" si="2"/>
        <v>2026</v>
      </c>
      <c r="O20" s="4" t="str">
        <f>VLOOKUP(G20,Maps!$A$28:$B$43,2,FALSE)</f>
        <v>WB</v>
      </c>
      <c r="P20" s="21">
        <f t="shared" si="4"/>
        <v>1</v>
      </c>
    </row>
    <row r="21" spans="1:16" x14ac:dyDescent="0.25">
      <c r="A21" t="s">
        <v>93</v>
      </c>
      <c r="B21">
        <v>1</v>
      </c>
      <c r="C21" s="1">
        <v>24076</v>
      </c>
      <c r="D21">
        <f t="shared" si="3"/>
        <v>1966</v>
      </c>
      <c r="E21">
        <v>60</v>
      </c>
      <c r="F21" t="s">
        <v>94</v>
      </c>
      <c r="G21" t="s">
        <v>29</v>
      </c>
      <c r="H21" t="s">
        <v>13</v>
      </c>
      <c r="I21" t="s">
        <v>44</v>
      </c>
      <c r="J21" t="s">
        <v>15</v>
      </c>
      <c r="K21" t="s">
        <v>92</v>
      </c>
      <c r="L21" s="4" t="str">
        <f t="shared" si="0"/>
        <v>Annex 5.5(A)</v>
      </c>
      <c r="M21" s="4">
        <f t="shared" si="1"/>
        <v>2026</v>
      </c>
      <c r="N21" s="21">
        <f t="shared" si="2"/>
        <v>2026</v>
      </c>
      <c r="O21" s="4" t="str">
        <f>VLOOKUP(G21,Maps!$A$28:$B$43,2,FALSE)</f>
        <v>WB</v>
      </c>
      <c r="P21" s="21">
        <f t="shared" si="4"/>
        <v>1</v>
      </c>
    </row>
    <row r="22" spans="1:16" x14ac:dyDescent="0.25">
      <c r="A22" t="s">
        <v>93</v>
      </c>
      <c r="B22">
        <v>2</v>
      </c>
      <c r="C22" s="1">
        <v>24258</v>
      </c>
      <c r="D22">
        <f t="shared" si="3"/>
        <v>1967</v>
      </c>
      <c r="E22">
        <v>60</v>
      </c>
      <c r="F22" t="s">
        <v>94</v>
      </c>
      <c r="G22" t="s">
        <v>29</v>
      </c>
      <c r="H22" t="s">
        <v>13</v>
      </c>
      <c r="I22" t="s">
        <v>44</v>
      </c>
      <c r="J22" t="s">
        <v>15</v>
      </c>
      <c r="K22" t="s">
        <v>92</v>
      </c>
      <c r="L22" s="4" t="str">
        <f t="shared" si="0"/>
        <v>Annex 5.5(A)</v>
      </c>
      <c r="M22" s="4">
        <f t="shared" si="1"/>
        <v>2026</v>
      </c>
      <c r="N22" s="21">
        <f t="shared" si="2"/>
        <v>2026</v>
      </c>
      <c r="O22" s="4" t="str">
        <f>VLOOKUP(G22,Maps!$A$28:$B$43,2,FALSE)</f>
        <v>WB</v>
      </c>
      <c r="P22" s="21">
        <f t="shared" si="4"/>
        <v>1</v>
      </c>
    </row>
    <row r="23" spans="1:16" x14ac:dyDescent="0.25">
      <c r="A23" t="s">
        <v>93</v>
      </c>
      <c r="B23">
        <v>5</v>
      </c>
      <c r="C23" s="1">
        <v>30232</v>
      </c>
      <c r="D23">
        <f t="shared" si="3"/>
        <v>1983</v>
      </c>
      <c r="E23">
        <v>215</v>
      </c>
      <c r="F23" t="s">
        <v>94</v>
      </c>
      <c r="G23" t="s">
        <v>29</v>
      </c>
      <c r="H23" t="s">
        <v>13</v>
      </c>
      <c r="I23" t="s">
        <v>44</v>
      </c>
      <c r="J23" t="s">
        <v>15</v>
      </c>
      <c r="K23" t="s">
        <v>92</v>
      </c>
      <c r="L23" s="4" t="str">
        <f t="shared" si="0"/>
        <v>Annex 5.5(A)</v>
      </c>
      <c r="M23" s="4">
        <f t="shared" si="1"/>
        <v>2026</v>
      </c>
      <c r="N23" s="21">
        <f t="shared" si="2"/>
        <v>2026</v>
      </c>
      <c r="O23" s="4" t="str">
        <f>VLOOKUP(G23,Maps!$A$28:$B$43,2,FALSE)</f>
        <v>WB</v>
      </c>
      <c r="P23" s="21">
        <f t="shared" si="4"/>
        <v>1</v>
      </c>
    </row>
    <row r="24" spans="1:16" x14ac:dyDescent="0.25">
      <c r="A24" t="s">
        <v>17</v>
      </c>
      <c r="B24">
        <v>3</v>
      </c>
      <c r="C24" s="1">
        <v>30075</v>
      </c>
      <c r="D24">
        <f t="shared" si="3"/>
        <v>1983</v>
      </c>
      <c r="E24">
        <v>210</v>
      </c>
      <c r="F24" t="s">
        <v>18</v>
      </c>
      <c r="G24" t="s">
        <v>19</v>
      </c>
      <c r="H24" t="s">
        <v>13</v>
      </c>
      <c r="I24" t="s">
        <v>20</v>
      </c>
      <c r="J24" t="s">
        <v>15</v>
      </c>
      <c r="K24" t="s">
        <v>16</v>
      </c>
      <c r="L24" s="4" t="str">
        <f t="shared" si="0"/>
        <v>Annex 5.6</v>
      </c>
      <c r="M24" s="4">
        <f t="shared" si="1"/>
        <v>2023</v>
      </c>
      <c r="N24" s="21">
        <f t="shared" si="2"/>
        <v>2023</v>
      </c>
      <c r="O24" s="4" t="str">
        <f>VLOOKUP(G24,Maps!$A$28:$B$43,2,FALSE)</f>
        <v>MH</v>
      </c>
      <c r="P24" s="21">
        <f t="shared" si="4"/>
        <v>1</v>
      </c>
    </row>
    <row r="25" spans="1:16" x14ac:dyDescent="0.25">
      <c r="A25" t="s">
        <v>95</v>
      </c>
      <c r="B25">
        <v>3</v>
      </c>
      <c r="C25" s="1">
        <v>34059</v>
      </c>
      <c r="D25">
        <f t="shared" si="3"/>
        <v>1993</v>
      </c>
      <c r="E25">
        <v>210</v>
      </c>
      <c r="F25" t="s">
        <v>96</v>
      </c>
      <c r="G25" t="s">
        <v>86</v>
      </c>
      <c r="H25" t="s">
        <v>25</v>
      </c>
      <c r="I25" t="s">
        <v>51</v>
      </c>
      <c r="J25" t="s">
        <v>15</v>
      </c>
      <c r="K25" t="s">
        <v>92</v>
      </c>
      <c r="L25" s="4" t="str">
        <f t="shared" si="0"/>
        <v>Annex 5.5(A)</v>
      </c>
      <c r="M25" s="4">
        <f t="shared" si="1"/>
        <v>2026</v>
      </c>
      <c r="N25" s="21">
        <f t="shared" si="2"/>
        <v>2026</v>
      </c>
      <c r="O25" s="4" t="str">
        <f>VLOOKUP(G25,Maps!$A$28:$B$43,2,FALSE)</f>
        <v>JH</v>
      </c>
      <c r="P25" s="21">
        <f t="shared" si="4"/>
        <v>1</v>
      </c>
    </row>
    <row r="26" spans="1:16" x14ac:dyDescent="0.25">
      <c r="A26" t="s">
        <v>21</v>
      </c>
      <c r="B26">
        <v>3</v>
      </c>
      <c r="C26" s="1">
        <v>31170</v>
      </c>
      <c r="D26">
        <f t="shared" si="3"/>
        <v>1986</v>
      </c>
      <c r="E26">
        <v>210</v>
      </c>
      <c r="F26" t="s">
        <v>22</v>
      </c>
      <c r="G26" t="s">
        <v>19</v>
      </c>
      <c r="H26" t="s">
        <v>13</v>
      </c>
      <c r="I26" t="s">
        <v>20</v>
      </c>
      <c r="J26" t="s">
        <v>15</v>
      </c>
      <c r="K26" t="s">
        <v>16</v>
      </c>
      <c r="L26" s="4" t="str">
        <f t="shared" si="0"/>
        <v>Annex 5.6</v>
      </c>
      <c r="M26" s="4">
        <f t="shared" si="1"/>
        <v>2026</v>
      </c>
      <c r="N26" s="21">
        <f t="shared" si="2"/>
        <v>2026</v>
      </c>
      <c r="O26" s="4" t="str">
        <f>VLOOKUP(G26,Maps!$A$28:$B$43,2,FALSE)</f>
        <v>MH</v>
      </c>
      <c r="P26" s="21">
        <f t="shared" si="4"/>
        <v>1</v>
      </c>
    </row>
    <row r="27" spans="1:16" x14ac:dyDescent="0.25">
      <c r="A27" t="s">
        <v>21</v>
      </c>
      <c r="B27">
        <v>4</v>
      </c>
      <c r="C27" s="1">
        <v>31479</v>
      </c>
      <c r="D27">
        <f t="shared" si="3"/>
        <v>1986</v>
      </c>
      <c r="E27">
        <v>210</v>
      </c>
      <c r="F27" t="s">
        <v>22</v>
      </c>
      <c r="G27" t="s">
        <v>19</v>
      </c>
      <c r="H27" t="s">
        <v>13</v>
      </c>
      <c r="I27" t="s">
        <v>20</v>
      </c>
      <c r="J27" t="s">
        <v>15</v>
      </c>
      <c r="K27" t="s">
        <v>16</v>
      </c>
      <c r="L27" s="4" t="str">
        <f t="shared" si="0"/>
        <v>Annex 5.6</v>
      </c>
      <c r="M27" s="4">
        <f t="shared" si="1"/>
        <v>2026</v>
      </c>
      <c r="N27" s="21">
        <f t="shared" si="2"/>
        <v>2026</v>
      </c>
      <c r="O27" s="4" t="str">
        <f>VLOOKUP(G27,Maps!$A$28:$B$43,2,FALSE)</f>
        <v>MH</v>
      </c>
      <c r="P27" s="21">
        <f t="shared" si="4"/>
        <v>1</v>
      </c>
    </row>
    <row r="28" spans="1:16" x14ac:dyDescent="0.25">
      <c r="A28" t="s">
        <v>21</v>
      </c>
      <c r="B28">
        <v>5</v>
      </c>
      <c r="C28" s="1">
        <v>33319</v>
      </c>
      <c r="D28">
        <f t="shared" si="3"/>
        <v>1991</v>
      </c>
      <c r="E28">
        <v>500</v>
      </c>
      <c r="F28" t="s">
        <v>22</v>
      </c>
      <c r="G28" t="s">
        <v>19</v>
      </c>
      <c r="H28" t="s">
        <v>13</v>
      </c>
      <c r="I28" t="s">
        <v>20</v>
      </c>
      <c r="J28" t="s">
        <v>15</v>
      </c>
      <c r="K28" t="s">
        <v>16</v>
      </c>
      <c r="L28" s="4" t="str">
        <f t="shared" si="0"/>
        <v>Annex 5.6</v>
      </c>
      <c r="M28" s="4">
        <f t="shared" si="1"/>
        <v>2031</v>
      </c>
      <c r="N28" s="21">
        <f t="shared" si="2"/>
        <v>2031</v>
      </c>
      <c r="O28" s="4" t="str">
        <f>VLOOKUP(G28,Maps!$A$28:$B$43,2,FALSE)</f>
        <v>MH</v>
      </c>
      <c r="P28" s="21">
        <f t="shared" si="4"/>
        <v>1</v>
      </c>
    </row>
    <row r="29" spans="1:16" x14ac:dyDescent="0.25">
      <c r="A29" t="s">
        <v>21</v>
      </c>
      <c r="B29">
        <v>6</v>
      </c>
      <c r="C29" s="1">
        <v>33674</v>
      </c>
      <c r="D29">
        <f t="shared" si="3"/>
        <v>1992</v>
      </c>
      <c r="E29">
        <v>500</v>
      </c>
      <c r="F29" t="s">
        <v>22</v>
      </c>
      <c r="G29" t="s">
        <v>19</v>
      </c>
      <c r="H29" t="s">
        <v>13</v>
      </c>
      <c r="I29" t="s">
        <v>20</v>
      </c>
      <c r="J29" t="s">
        <v>15</v>
      </c>
      <c r="K29" t="s">
        <v>16</v>
      </c>
      <c r="L29" s="4" t="str">
        <f t="shared" si="0"/>
        <v>Annex 5.6</v>
      </c>
      <c r="M29" s="4">
        <f t="shared" si="1"/>
        <v>2032</v>
      </c>
      <c r="N29" s="21">
        <f t="shared" si="2"/>
        <v>0</v>
      </c>
      <c r="O29" s="4" t="str">
        <f>VLOOKUP(G29,Maps!$A$28:$B$43,2,FALSE)</f>
        <v>MH</v>
      </c>
      <c r="P29" s="21">
        <f t="shared" si="4"/>
        <v>0</v>
      </c>
    </row>
    <row r="30" spans="1:16" x14ac:dyDescent="0.25">
      <c r="A30" t="s">
        <v>97</v>
      </c>
      <c r="B30">
        <v>3</v>
      </c>
      <c r="C30" s="1">
        <v>25019</v>
      </c>
      <c r="D30">
        <f t="shared" si="3"/>
        <v>1969</v>
      </c>
      <c r="E30">
        <v>130</v>
      </c>
      <c r="F30" t="s">
        <v>96</v>
      </c>
      <c r="G30" t="s">
        <v>86</v>
      </c>
      <c r="H30" t="s">
        <v>25</v>
      </c>
      <c r="I30" t="s">
        <v>51</v>
      </c>
      <c r="J30" t="s">
        <v>15</v>
      </c>
      <c r="K30" t="s">
        <v>98</v>
      </c>
      <c r="L30" s="4" t="str">
        <f t="shared" si="0"/>
        <v>Annex 5.5</v>
      </c>
      <c r="M30" s="4">
        <f t="shared" si="1"/>
        <v>2009</v>
      </c>
      <c r="N30" s="21">
        <f t="shared" si="2"/>
        <v>2022</v>
      </c>
      <c r="O30" s="4" t="str">
        <f>VLOOKUP(G30,Maps!$A$28:$B$43,2,FALSE)</f>
        <v>JH</v>
      </c>
      <c r="P30" s="21">
        <f t="shared" si="4"/>
        <v>1</v>
      </c>
    </row>
    <row r="31" spans="1:16" x14ac:dyDescent="0.25">
      <c r="A31" t="s">
        <v>23</v>
      </c>
      <c r="B31">
        <v>1</v>
      </c>
      <c r="C31" s="1">
        <v>33593</v>
      </c>
      <c r="D31">
        <f t="shared" si="3"/>
        <v>1992</v>
      </c>
      <c r="E31">
        <v>210</v>
      </c>
      <c r="F31" t="s">
        <v>24</v>
      </c>
      <c r="G31" t="s">
        <v>12</v>
      </c>
      <c r="H31" t="s">
        <v>25</v>
      </c>
      <c r="I31" t="s">
        <v>26</v>
      </c>
      <c r="J31" t="s">
        <v>15</v>
      </c>
      <c r="K31" t="s">
        <v>16</v>
      </c>
      <c r="L31" s="4" t="str">
        <f t="shared" si="0"/>
        <v>Annex 5.6</v>
      </c>
      <c r="M31" s="4">
        <f t="shared" si="1"/>
        <v>2032</v>
      </c>
      <c r="N31" s="21">
        <f t="shared" si="2"/>
        <v>0</v>
      </c>
      <c r="O31" s="4" t="str">
        <f>VLOOKUP(G31,Maps!$A$28:$B$43,2,FALSE)</f>
        <v>UP</v>
      </c>
      <c r="P31" s="21">
        <f t="shared" si="4"/>
        <v>0</v>
      </c>
    </row>
    <row r="32" spans="1:16" x14ac:dyDescent="0.25">
      <c r="A32" t="s">
        <v>23</v>
      </c>
      <c r="B32">
        <v>2</v>
      </c>
      <c r="C32" s="1">
        <v>33956</v>
      </c>
      <c r="D32">
        <f t="shared" si="3"/>
        <v>1993</v>
      </c>
      <c r="E32">
        <v>210</v>
      </c>
      <c r="F32" t="s">
        <v>24</v>
      </c>
      <c r="G32" t="s">
        <v>12</v>
      </c>
      <c r="H32" t="s">
        <v>25</v>
      </c>
      <c r="I32" t="s">
        <v>26</v>
      </c>
      <c r="J32" t="s">
        <v>15</v>
      </c>
      <c r="K32" t="s">
        <v>16</v>
      </c>
      <c r="L32" s="4" t="str">
        <f t="shared" si="0"/>
        <v>Annex 5.6</v>
      </c>
      <c r="M32" s="4">
        <f t="shared" si="1"/>
        <v>2033</v>
      </c>
      <c r="N32" s="21">
        <f t="shared" si="2"/>
        <v>0</v>
      </c>
      <c r="O32" s="4" t="str">
        <f>VLOOKUP(G32,Maps!$A$28:$B$43,2,FALSE)</f>
        <v>UP</v>
      </c>
      <c r="P32" s="21">
        <f t="shared" si="4"/>
        <v>0</v>
      </c>
    </row>
    <row r="33" spans="1:16" x14ac:dyDescent="0.25">
      <c r="A33" t="s">
        <v>23</v>
      </c>
      <c r="B33">
        <v>3</v>
      </c>
      <c r="C33" s="1">
        <v>33771</v>
      </c>
      <c r="D33">
        <f t="shared" si="3"/>
        <v>1993</v>
      </c>
      <c r="E33">
        <v>210</v>
      </c>
      <c r="F33" t="s">
        <v>24</v>
      </c>
      <c r="G33" t="s">
        <v>12</v>
      </c>
      <c r="H33" t="s">
        <v>25</v>
      </c>
      <c r="I33" t="s">
        <v>26</v>
      </c>
      <c r="J33" t="s">
        <v>15</v>
      </c>
      <c r="K33" t="s">
        <v>16</v>
      </c>
      <c r="L33" s="4" t="str">
        <f t="shared" si="0"/>
        <v>Annex 5.6</v>
      </c>
      <c r="M33" s="4">
        <f t="shared" si="1"/>
        <v>2033</v>
      </c>
      <c r="N33" s="21">
        <f t="shared" si="2"/>
        <v>0</v>
      </c>
      <c r="O33" s="4" t="str">
        <f>VLOOKUP(G33,Maps!$A$28:$B$43,2,FALSE)</f>
        <v>UP</v>
      </c>
      <c r="P33" s="21">
        <f t="shared" si="4"/>
        <v>0</v>
      </c>
    </row>
    <row r="34" spans="1:16" x14ac:dyDescent="0.25">
      <c r="A34" t="s">
        <v>23</v>
      </c>
      <c r="B34">
        <v>4</v>
      </c>
      <c r="C34" s="1">
        <v>34417</v>
      </c>
      <c r="D34">
        <f t="shared" si="3"/>
        <v>1994</v>
      </c>
      <c r="E34">
        <v>210</v>
      </c>
      <c r="F34" t="s">
        <v>24</v>
      </c>
      <c r="G34" t="s">
        <v>12</v>
      </c>
      <c r="H34" t="s">
        <v>25</v>
      </c>
      <c r="I34" t="s">
        <v>26</v>
      </c>
      <c r="J34" t="s">
        <v>15</v>
      </c>
      <c r="K34" t="s">
        <v>16</v>
      </c>
      <c r="L34" s="4" t="str">
        <f t="shared" si="0"/>
        <v>Annex 5.6</v>
      </c>
      <c r="M34" s="4">
        <f t="shared" si="1"/>
        <v>2034</v>
      </c>
      <c r="N34" s="21">
        <f t="shared" si="2"/>
        <v>0</v>
      </c>
      <c r="O34" s="4" t="str">
        <f>VLOOKUP(G34,Maps!$A$28:$B$43,2,FALSE)</f>
        <v>UP</v>
      </c>
      <c r="P34" s="21">
        <f t="shared" si="4"/>
        <v>0</v>
      </c>
    </row>
    <row r="35" spans="1:16" x14ac:dyDescent="0.25">
      <c r="A35" t="s">
        <v>99</v>
      </c>
      <c r="B35">
        <v>2</v>
      </c>
      <c r="C35" s="1">
        <v>29925</v>
      </c>
      <c r="D35">
        <f t="shared" si="3"/>
        <v>1982</v>
      </c>
      <c r="E35">
        <v>210</v>
      </c>
      <c r="F35" t="s">
        <v>100</v>
      </c>
      <c r="G35" t="s">
        <v>29</v>
      </c>
      <c r="H35" t="s">
        <v>25</v>
      </c>
      <c r="I35" t="s">
        <v>51</v>
      </c>
      <c r="J35" t="s">
        <v>15</v>
      </c>
      <c r="K35" t="s">
        <v>92</v>
      </c>
      <c r="L35" s="4" t="str">
        <f t="shared" si="0"/>
        <v>Annex 5.5(A)</v>
      </c>
      <c r="M35" s="4">
        <f t="shared" si="1"/>
        <v>2026</v>
      </c>
      <c r="N35" s="21">
        <f t="shared" si="2"/>
        <v>2026</v>
      </c>
      <c r="O35" s="4" t="str">
        <f>VLOOKUP(G35,Maps!$A$28:$B$43,2,FALSE)</f>
        <v>WB</v>
      </c>
      <c r="P35" s="21">
        <f t="shared" si="4"/>
        <v>1</v>
      </c>
    </row>
    <row r="36" spans="1:16" x14ac:dyDescent="0.25">
      <c r="A36" t="s">
        <v>27</v>
      </c>
      <c r="B36">
        <v>1</v>
      </c>
      <c r="C36" s="1">
        <v>31413</v>
      </c>
      <c r="D36">
        <f t="shared" si="3"/>
        <v>1986</v>
      </c>
      <c r="E36">
        <v>200</v>
      </c>
      <c r="F36" t="s">
        <v>28</v>
      </c>
      <c r="G36" t="s">
        <v>29</v>
      </c>
      <c r="H36" t="s">
        <v>25</v>
      </c>
      <c r="I36" t="s">
        <v>26</v>
      </c>
      <c r="J36" t="s">
        <v>15</v>
      </c>
      <c r="K36" t="s">
        <v>16</v>
      </c>
      <c r="L36" s="4" t="str">
        <f t="shared" si="0"/>
        <v>Annex 5.6</v>
      </c>
      <c r="M36" s="4">
        <f t="shared" si="1"/>
        <v>2026</v>
      </c>
      <c r="N36" s="21">
        <f t="shared" si="2"/>
        <v>2026</v>
      </c>
      <c r="O36" s="4" t="str">
        <f>VLOOKUP(G36,Maps!$A$28:$B$43,2,FALSE)</f>
        <v>WB</v>
      </c>
      <c r="P36" s="21">
        <f t="shared" si="4"/>
        <v>1</v>
      </c>
    </row>
    <row r="37" spans="1:16" x14ac:dyDescent="0.25">
      <c r="A37" t="s">
        <v>27</v>
      </c>
      <c r="B37">
        <v>2</v>
      </c>
      <c r="C37" s="1">
        <v>31770</v>
      </c>
      <c r="D37">
        <f t="shared" si="3"/>
        <v>1987</v>
      </c>
      <c r="E37">
        <v>200</v>
      </c>
      <c r="F37" t="s">
        <v>28</v>
      </c>
      <c r="G37" t="s">
        <v>29</v>
      </c>
      <c r="H37" t="s">
        <v>25</v>
      </c>
      <c r="I37" t="s">
        <v>26</v>
      </c>
      <c r="J37" t="s">
        <v>15</v>
      </c>
      <c r="K37" t="s">
        <v>16</v>
      </c>
      <c r="L37" s="4" t="str">
        <f t="shared" si="0"/>
        <v>Annex 5.6</v>
      </c>
      <c r="M37" s="4">
        <f t="shared" si="1"/>
        <v>2027</v>
      </c>
      <c r="N37" s="21">
        <f t="shared" si="2"/>
        <v>2027</v>
      </c>
      <c r="O37" s="4" t="str">
        <f>VLOOKUP(G37,Maps!$A$28:$B$43,2,FALSE)</f>
        <v>WB</v>
      </c>
      <c r="P37" s="21">
        <f t="shared" si="4"/>
        <v>1</v>
      </c>
    </row>
    <row r="38" spans="1:16" x14ac:dyDescent="0.25">
      <c r="A38" t="s">
        <v>27</v>
      </c>
      <c r="B38">
        <v>3</v>
      </c>
      <c r="C38" s="1">
        <v>31995</v>
      </c>
      <c r="D38">
        <f t="shared" si="3"/>
        <v>1988</v>
      </c>
      <c r="E38">
        <v>200</v>
      </c>
      <c r="F38" t="s">
        <v>28</v>
      </c>
      <c r="G38" t="s">
        <v>29</v>
      </c>
      <c r="H38" t="s">
        <v>25</v>
      </c>
      <c r="I38" t="s">
        <v>26</v>
      </c>
      <c r="J38" t="s">
        <v>15</v>
      </c>
      <c r="K38" t="s">
        <v>16</v>
      </c>
      <c r="L38" s="4" t="str">
        <f t="shared" si="0"/>
        <v>Annex 5.6</v>
      </c>
      <c r="M38" s="4">
        <f t="shared" si="1"/>
        <v>2028</v>
      </c>
      <c r="N38" s="21">
        <f t="shared" si="2"/>
        <v>2028</v>
      </c>
      <c r="O38" s="4" t="str">
        <f>VLOOKUP(G38,Maps!$A$28:$B$43,2,FALSE)</f>
        <v>WB</v>
      </c>
      <c r="P38" s="21">
        <f t="shared" si="4"/>
        <v>1</v>
      </c>
    </row>
    <row r="39" spans="1:16" x14ac:dyDescent="0.25">
      <c r="A39" t="s">
        <v>27</v>
      </c>
      <c r="B39">
        <v>4</v>
      </c>
      <c r="C39" s="1">
        <v>33872</v>
      </c>
      <c r="D39">
        <f t="shared" si="3"/>
        <v>1993</v>
      </c>
      <c r="E39">
        <v>500</v>
      </c>
      <c r="F39" t="s">
        <v>28</v>
      </c>
      <c r="G39" t="s">
        <v>29</v>
      </c>
      <c r="H39" t="s">
        <v>25</v>
      </c>
      <c r="I39" t="s">
        <v>26</v>
      </c>
      <c r="J39" t="s">
        <v>15</v>
      </c>
      <c r="K39" t="s">
        <v>16</v>
      </c>
      <c r="L39" s="4" t="str">
        <f t="shared" si="0"/>
        <v>Annex 5.6</v>
      </c>
      <c r="M39" s="4">
        <f t="shared" si="1"/>
        <v>2033</v>
      </c>
      <c r="N39" s="21">
        <f t="shared" si="2"/>
        <v>0</v>
      </c>
      <c r="O39" s="4" t="str">
        <f>VLOOKUP(G39,Maps!$A$28:$B$43,2,FALSE)</f>
        <v>WB</v>
      </c>
      <c r="P39" s="21">
        <f t="shared" si="4"/>
        <v>0</v>
      </c>
    </row>
    <row r="40" spans="1:16" x14ac:dyDescent="0.25">
      <c r="A40" t="s">
        <v>27</v>
      </c>
      <c r="B40">
        <v>5</v>
      </c>
      <c r="C40" s="1">
        <v>34381</v>
      </c>
      <c r="D40">
        <f t="shared" si="3"/>
        <v>1994</v>
      </c>
      <c r="E40">
        <v>500</v>
      </c>
      <c r="F40" t="s">
        <v>28</v>
      </c>
      <c r="G40" t="s">
        <v>29</v>
      </c>
      <c r="H40" t="s">
        <v>25</v>
      </c>
      <c r="I40" t="s">
        <v>26</v>
      </c>
      <c r="J40" t="s">
        <v>15</v>
      </c>
      <c r="K40" t="s">
        <v>16</v>
      </c>
      <c r="L40" s="4" t="str">
        <f t="shared" si="0"/>
        <v>Annex 5.6</v>
      </c>
      <c r="M40" s="4">
        <f t="shared" si="1"/>
        <v>2034</v>
      </c>
      <c r="N40" s="21">
        <f t="shared" si="2"/>
        <v>0</v>
      </c>
      <c r="O40" s="4" t="str">
        <f>VLOOKUP(G40,Maps!$A$28:$B$43,2,FALSE)</f>
        <v>WB</v>
      </c>
      <c r="P40" s="21">
        <f t="shared" si="4"/>
        <v>0</v>
      </c>
    </row>
    <row r="41" spans="1:16" x14ac:dyDescent="0.25">
      <c r="A41" t="s">
        <v>30</v>
      </c>
      <c r="B41">
        <v>3</v>
      </c>
      <c r="C41" s="1">
        <v>32952</v>
      </c>
      <c r="D41">
        <f t="shared" si="3"/>
        <v>1990</v>
      </c>
      <c r="E41">
        <v>210</v>
      </c>
      <c r="F41" t="s">
        <v>30</v>
      </c>
      <c r="G41" t="s">
        <v>31</v>
      </c>
      <c r="H41" t="s">
        <v>13</v>
      </c>
      <c r="I41" t="s">
        <v>32</v>
      </c>
      <c r="J41" t="s">
        <v>15</v>
      </c>
      <c r="K41" t="s">
        <v>16</v>
      </c>
      <c r="L41" s="4" t="str">
        <f t="shared" si="0"/>
        <v>Annex 5.6</v>
      </c>
      <c r="M41" s="4">
        <f t="shared" si="1"/>
        <v>2030</v>
      </c>
      <c r="N41" s="21">
        <f t="shared" si="2"/>
        <v>2030</v>
      </c>
      <c r="O41" s="4" t="str">
        <f>VLOOKUP(G41,Maps!$A$28:$B$43,2,FALSE)</f>
        <v>GJ</v>
      </c>
      <c r="P41" s="21">
        <f t="shared" si="4"/>
        <v>1</v>
      </c>
    </row>
    <row r="42" spans="1:16" x14ac:dyDescent="0.25">
      <c r="A42" t="s">
        <v>30</v>
      </c>
      <c r="B42">
        <v>4</v>
      </c>
      <c r="C42" s="1">
        <v>33439</v>
      </c>
      <c r="D42">
        <f t="shared" si="3"/>
        <v>1992</v>
      </c>
      <c r="E42">
        <v>210</v>
      </c>
      <c r="F42" t="s">
        <v>30</v>
      </c>
      <c r="G42" t="s">
        <v>31</v>
      </c>
      <c r="H42" t="s">
        <v>13</v>
      </c>
      <c r="I42" t="s">
        <v>32</v>
      </c>
      <c r="J42" t="s">
        <v>15</v>
      </c>
      <c r="K42" t="s">
        <v>16</v>
      </c>
      <c r="L42" s="4" t="str">
        <f t="shared" si="0"/>
        <v>Annex 5.6</v>
      </c>
      <c r="M42" s="4">
        <f t="shared" si="1"/>
        <v>2032</v>
      </c>
      <c r="N42" s="21">
        <f t="shared" si="2"/>
        <v>0</v>
      </c>
      <c r="O42" s="4" t="str">
        <f>VLOOKUP(G42,Maps!$A$28:$B$43,2,FALSE)</f>
        <v>GJ</v>
      </c>
      <c r="P42" s="21">
        <f t="shared" si="4"/>
        <v>0</v>
      </c>
    </row>
    <row r="43" spans="1:16" x14ac:dyDescent="0.25">
      <c r="A43" t="s">
        <v>101</v>
      </c>
      <c r="B43">
        <v>7</v>
      </c>
      <c r="C43" s="1">
        <v>28580</v>
      </c>
      <c r="D43">
        <f t="shared" si="3"/>
        <v>1978</v>
      </c>
      <c r="E43">
        <v>105</v>
      </c>
      <c r="F43" t="s">
        <v>102</v>
      </c>
      <c r="G43" t="s">
        <v>12</v>
      </c>
      <c r="H43" t="s">
        <v>13</v>
      </c>
      <c r="I43" t="s">
        <v>14</v>
      </c>
      <c r="J43" t="s">
        <v>15</v>
      </c>
      <c r="K43" t="s">
        <v>92</v>
      </c>
      <c r="L43" s="4" t="str">
        <f t="shared" si="0"/>
        <v>Annex 5.5(A)</v>
      </c>
      <c r="M43" s="4">
        <f t="shared" si="1"/>
        <v>2026</v>
      </c>
      <c r="N43" s="21">
        <f t="shared" si="2"/>
        <v>2026</v>
      </c>
      <c r="O43" s="4" t="str">
        <f>VLOOKUP(G43,Maps!$A$28:$B$43,2,FALSE)</f>
        <v>UP</v>
      </c>
      <c r="P43" s="21">
        <f t="shared" si="4"/>
        <v>1</v>
      </c>
    </row>
    <row r="44" spans="1:16" x14ac:dyDescent="0.25">
      <c r="A44" t="s">
        <v>33</v>
      </c>
      <c r="B44">
        <v>1</v>
      </c>
      <c r="C44" s="1">
        <v>34476</v>
      </c>
      <c r="D44">
        <f t="shared" si="3"/>
        <v>1995</v>
      </c>
      <c r="E44">
        <v>210</v>
      </c>
      <c r="F44" t="s">
        <v>34</v>
      </c>
      <c r="G44" t="s">
        <v>35</v>
      </c>
      <c r="H44" t="s">
        <v>13</v>
      </c>
      <c r="I44" t="s">
        <v>36</v>
      </c>
      <c r="J44" t="s">
        <v>15</v>
      </c>
      <c r="K44" t="s">
        <v>16</v>
      </c>
      <c r="L44" s="4" t="str">
        <f t="shared" si="0"/>
        <v>Annex 5.6</v>
      </c>
      <c r="M44" s="4">
        <f t="shared" si="1"/>
        <v>2035</v>
      </c>
      <c r="N44" s="21">
        <f t="shared" si="2"/>
        <v>0</v>
      </c>
      <c r="O44" s="4" t="str">
        <f>VLOOKUP(G44,Maps!$A$28:$B$43,2,FALSE)</f>
        <v>OD</v>
      </c>
      <c r="P44" s="21">
        <f t="shared" si="4"/>
        <v>0</v>
      </c>
    </row>
    <row r="45" spans="1:16" x14ac:dyDescent="0.25">
      <c r="A45" t="s">
        <v>33</v>
      </c>
      <c r="B45">
        <v>2</v>
      </c>
      <c r="C45" s="1">
        <v>34994</v>
      </c>
      <c r="D45">
        <f t="shared" si="3"/>
        <v>1996</v>
      </c>
      <c r="E45">
        <v>210</v>
      </c>
      <c r="F45" t="s">
        <v>34</v>
      </c>
      <c r="G45" t="s">
        <v>35</v>
      </c>
      <c r="H45" t="s">
        <v>13</v>
      </c>
      <c r="I45" t="s">
        <v>36</v>
      </c>
      <c r="J45" t="s">
        <v>15</v>
      </c>
      <c r="K45" t="s">
        <v>16</v>
      </c>
      <c r="L45" s="4" t="str">
        <f t="shared" si="0"/>
        <v>Annex 5.6</v>
      </c>
      <c r="M45" s="4">
        <f t="shared" si="1"/>
        <v>2036</v>
      </c>
      <c r="N45" s="21">
        <f t="shared" si="2"/>
        <v>0</v>
      </c>
      <c r="O45" s="4" t="str">
        <f>VLOOKUP(G45,Maps!$A$28:$B$43,2,FALSE)</f>
        <v>OD</v>
      </c>
      <c r="P45" s="21">
        <f t="shared" si="4"/>
        <v>0</v>
      </c>
    </row>
    <row r="46" spans="1:16" x14ac:dyDescent="0.25">
      <c r="A46" t="s">
        <v>103</v>
      </c>
      <c r="B46">
        <v>1</v>
      </c>
      <c r="C46" s="1">
        <v>24292</v>
      </c>
      <c r="D46">
        <f t="shared" si="3"/>
        <v>1967</v>
      </c>
      <c r="E46">
        <v>60</v>
      </c>
      <c r="F46" t="s">
        <v>104</v>
      </c>
      <c r="G46" t="s">
        <v>56</v>
      </c>
      <c r="H46" t="s">
        <v>13</v>
      </c>
      <c r="I46" t="s">
        <v>105</v>
      </c>
      <c r="J46" t="s">
        <v>15</v>
      </c>
      <c r="K46" t="s">
        <v>98</v>
      </c>
      <c r="L46" s="4" t="str">
        <f t="shared" ref="L46:L77" si="5">VLOOKUP(K46,NEP_cat,2,FALSE)</f>
        <v>Annex 5.5</v>
      </c>
      <c r="M46" s="4">
        <f t="shared" ref="M46:M77" si="6">IF(L46=$A$10,$B$10,D46+$C$9)</f>
        <v>2007</v>
      </c>
      <c r="N46" s="21">
        <f t="shared" ref="N46:N77" si="7">IF(M46&gt;$B$7,0,MAX(M46,$B$9))</f>
        <v>2022</v>
      </c>
      <c r="O46" s="4" t="str">
        <f>VLOOKUP(G46,Maps!$A$28:$B$43,2,FALSE)</f>
        <v>TS</v>
      </c>
      <c r="P46" s="21">
        <f t="shared" si="4"/>
        <v>1</v>
      </c>
    </row>
    <row r="47" spans="1:16" x14ac:dyDescent="0.25">
      <c r="A47" t="s">
        <v>103</v>
      </c>
      <c r="B47">
        <v>4</v>
      </c>
      <c r="C47" s="1">
        <v>24661</v>
      </c>
      <c r="D47">
        <f t="shared" si="3"/>
        <v>1968</v>
      </c>
      <c r="E47">
        <v>60</v>
      </c>
      <c r="F47" t="s">
        <v>104</v>
      </c>
      <c r="G47" t="s">
        <v>56</v>
      </c>
      <c r="H47" t="s">
        <v>13</v>
      </c>
      <c r="I47" t="s">
        <v>105</v>
      </c>
      <c r="J47" t="s">
        <v>15</v>
      </c>
      <c r="K47" t="s">
        <v>98</v>
      </c>
      <c r="L47" s="4" t="str">
        <f t="shared" si="5"/>
        <v>Annex 5.5</v>
      </c>
      <c r="M47" s="4">
        <f t="shared" si="6"/>
        <v>2008</v>
      </c>
      <c r="N47" s="21">
        <f t="shared" si="7"/>
        <v>2022</v>
      </c>
      <c r="O47" s="4" t="str">
        <f>VLOOKUP(G47,Maps!$A$28:$B$43,2,FALSE)</f>
        <v>TS</v>
      </c>
      <c r="P47" s="21">
        <f t="shared" si="4"/>
        <v>1</v>
      </c>
    </row>
    <row r="48" spans="1:16" x14ac:dyDescent="0.25">
      <c r="A48" t="s">
        <v>103</v>
      </c>
      <c r="B48">
        <v>5</v>
      </c>
      <c r="C48" s="1">
        <v>27254</v>
      </c>
      <c r="D48">
        <f t="shared" si="3"/>
        <v>1975</v>
      </c>
      <c r="E48">
        <v>120</v>
      </c>
      <c r="F48" t="s">
        <v>104</v>
      </c>
      <c r="G48" t="s">
        <v>56</v>
      </c>
      <c r="H48" t="s">
        <v>13</v>
      </c>
      <c r="I48" t="s">
        <v>105</v>
      </c>
      <c r="J48" t="s">
        <v>15</v>
      </c>
      <c r="K48" t="s">
        <v>98</v>
      </c>
      <c r="L48" s="4" t="str">
        <f t="shared" si="5"/>
        <v>Annex 5.5</v>
      </c>
      <c r="M48" s="4">
        <f t="shared" si="6"/>
        <v>2015</v>
      </c>
      <c r="N48" s="21">
        <f t="shared" si="7"/>
        <v>2022</v>
      </c>
      <c r="O48" s="4" t="str">
        <f>VLOOKUP(G48,Maps!$A$28:$B$43,2,FALSE)</f>
        <v>TS</v>
      </c>
      <c r="P48" s="21">
        <f t="shared" si="4"/>
        <v>1</v>
      </c>
    </row>
    <row r="49" spans="1:16" x14ac:dyDescent="0.25">
      <c r="A49" t="s">
        <v>103</v>
      </c>
      <c r="B49">
        <v>7</v>
      </c>
      <c r="C49" s="1">
        <v>28194</v>
      </c>
      <c r="D49">
        <f t="shared" si="3"/>
        <v>1977</v>
      </c>
      <c r="E49">
        <v>120</v>
      </c>
      <c r="F49" t="s">
        <v>104</v>
      </c>
      <c r="G49" t="s">
        <v>56</v>
      </c>
      <c r="H49" t="s">
        <v>13</v>
      </c>
      <c r="I49" t="s">
        <v>105</v>
      </c>
      <c r="J49" t="s">
        <v>15</v>
      </c>
      <c r="K49" t="s">
        <v>98</v>
      </c>
      <c r="L49" s="4" t="str">
        <f t="shared" si="5"/>
        <v>Annex 5.5</v>
      </c>
      <c r="M49" s="4">
        <f t="shared" si="6"/>
        <v>2017</v>
      </c>
      <c r="N49" s="21">
        <f t="shared" si="7"/>
        <v>2022</v>
      </c>
      <c r="O49" s="4" t="str">
        <f>VLOOKUP(G49,Maps!$A$28:$B$43,2,FALSE)</f>
        <v>TS</v>
      </c>
      <c r="P49" s="21">
        <f t="shared" si="4"/>
        <v>1</v>
      </c>
    </row>
    <row r="50" spans="1:16" x14ac:dyDescent="0.25">
      <c r="A50" t="s">
        <v>106</v>
      </c>
      <c r="B50">
        <v>1</v>
      </c>
      <c r="C50" s="1">
        <v>35516</v>
      </c>
      <c r="D50">
        <f t="shared" si="3"/>
        <v>1997</v>
      </c>
      <c r="E50">
        <v>250</v>
      </c>
      <c r="F50" t="s">
        <v>104</v>
      </c>
      <c r="G50" t="s">
        <v>56</v>
      </c>
      <c r="H50" t="s">
        <v>13</v>
      </c>
      <c r="I50" t="s">
        <v>105</v>
      </c>
      <c r="J50" t="s">
        <v>15</v>
      </c>
      <c r="K50" t="s">
        <v>92</v>
      </c>
      <c r="L50" s="4" t="str">
        <f t="shared" si="5"/>
        <v>Annex 5.5(A)</v>
      </c>
      <c r="M50" s="4">
        <f t="shared" si="6"/>
        <v>2026</v>
      </c>
      <c r="N50" s="21">
        <f t="shared" si="7"/>
        <v>2026</v>
      </c>
      <c r="O50" s="4" t="str">
        <f>VLOOKUP(G50,Maps!$A$28:$B$43,2,FALSE)</f>
        <v>TS</v>
      </c>
      <c r="P50" s="21">
        <f t="shared" si="4"/>
        <v>1</v>
      </c>
    </row>
    <row r="51" spans="1:16" x14ac:dyDescent="0.25">
      <c r="A51" t="s">
        <v>106</v>
      </c>
      <c r="B51">
        <v>2</v>
      </c>
      <c r="C51" s="1">
        <v>35854</v>
      </c>
      <c r="D51">
        <f t="shared" si="3"/>
        <v>1998</v>
      </c>
      <c r="E51">
        <v>250</v>
      </c>
      <c r="F51" t="s">
        <v>104</v>
      </c>
      <c r="G51" t="s">
        <v>56</v>
      </c>
      <c r="H51" t="s">
        <v>13</v>
      </c>
      <c r="I51" t="s">
        <v>105</v>
      </c>
      <c r="J51" t="s">
        <v>15</v>
      </c>
      <c r="K51" t="s">
        <v>92</v>
      </c>
      <c r="L51" s="4" t="str">
        <f t="shared" si="5"/>
        <v>Annex 5.5(A)</v>
      </c>
      <c r="M51" s="4">
        <f t="shared" si="6"/>
        <v>2026</v>
      </c>
      <c r="N51" s="21">
        <f t="shared" si="7"/>
        <v>2026</v>
      </c>
      <c r="O51" s="4" t="str">
        <f>VLOOKUP(G51,Maps!$A$28:$B$43,2,FALSE)</f>
        <v>TS</v>
      </c>
      <c r="P51" s="21">
        <f t="shared" si="4"/>
        <v>1</v>
      </c>
    </row>
    <row r="52" spans="1:16" x14ac:dyDescent="0.25">
      <c r="A52" t="s">
        <v>37</v>
      </c>
      <c r="B52">
        <v>1</v>
      </c>
      <c r="C52" s="1">
        <v>32593</v>
      </c>
      <c r="D52">
        <f t="shared" si="3"/>
        <v>1989</v>
      </c>
      <c r="E52">
        <v>210</v>
      </c>
      <c r="F52" t="s">
        <v>38</v>
      </c>
      <c r="G52" t="s">
        <v>19</v>
      </c>
      <c r="H52" t="s">
        <v>13</v>
      </c>
      <c r="I52" t="s">
        <v>20</v>
      </c>
      <c r="J52" t="s">
        <v>15</v>
      </c>
      <c r="K52" t="s">
        <v>16</v>
      </c>
      <c r="L52" s="4" t="str">
        <f t="shared" si="5"/>
        <v>Annex 5.6</v>
      </c>
      <c r="M52" s="4">
        <f t="shared" si="6"/>
        <v>2029</v>
      </c>
      <c r="N52" s="21">
        <f t="shared" si="7"/>
        <v>2029</v>
      </c>
      <c r="O52" s="4" t="str">
        <f>VLOOKUP(G52,Maps!$A$28:$B$43,2,FALSE)</f>
        <v>MH</v>
      </c>
      <c r="P52" s="21">
        <f t="shared" si="4"/>
        <v>1</v>
      </c>
    </row>
    <row r="53" spans="1:16" x14ac:dyDescent="0.25">
      <c r="A53" t="s">
        <v>37</v>
      </c>
      <c r="B53">
        <v>2</v>
      </c>
      <c r="C53" s="1">
        <v>32881</v>
      </c>
      <c r="D53">
        <f t="shared" si="3"/>
        <v>1990</v>
      </c>
      <c r="E53">
        <v>210</v>
      </c>
      <c r="F53" t="s">
        <v>38</v>
      </c>
      <c r="G53" t="s">
        <v>19</v>
      </c>
      <c r="H53" t="s">
        <v>13</v>
      </c>
      <c r="I53" t="s">
        <v>20</v>
      </c>
      <c r="J53" t="s">
        <v>15</v>
      </c>
      <c r="K53" t="s">
        <v>16</v>
      </c>
      <c r="L53" s="4" t="str">
        <f t="shared" si="5"/>
        <v>Annex 5.6</v>
      </c>
      <c r="M53" s="4">
        <f t="shared" si="6"/>
        <v>2030</v>
      </c>
      <c r="N53" s="21">
        <f t="shared" si="7"/>
        <v>2030</v>
      </c>
      <c r="O53" s="4" t="str">
        <f>VLOOKUP(G53,Maps!$A$28:$B$43,2,FALSE)</f>
        <v>MH</v>
      </c>
      <c r="P53" s="21">
        <f t="shared" si="4"/>
        <v>1</v>
      </c>
    </row>
    <row r="54" spans="1:16" x14ac:dyDescent="0.25">
      <c r="A54" t="s">
        <v>39</v>
      </c>
      <c r="B54">
        <v>1</v>
      </c>
      <c r="C54" s="1">
        <v>33694</v>
      </c>
      <c r="D54">
        <f t="shared" si="3"/>
        <v>1992</v>
      </c>
      <c r="E54">
        <v>210</v>
      </c>
      <c r="F54" t="s">
        <v>40</v>
      </c>
      <c r="G54" t="s">
        <v>41</v>
      </c>
      <c r="H54" t="s">
        <v>25</v>
      </c>
      <c r="I54" t="s">
        <v>26</v>
      </c>
      <c r="J54" t="s">
        <v>15</v>
      </c>
      <c r="K54" t="s">
        <v>16</v>
      </c>
      <c r="L54" s="4" t="str">
        <f t="shared" si="5"/>
        <v>Annex 5.6</v>
      </c>
      <c r="M54" s="4">
        <f t="shared" si="6"/>
        <v>2032</v>
      </c>
      <c r="N54" s="21">
        <f t="shared" si="7"/>
        <v>0</v>
      </c>
      <c r="O54" s="4" t="str">
        <f>VLOOKUP(G54,Maps!$A$28:$B$43,2,FALSE)</f>
        <v>BR</v>
      </c>
      <c r="P54" s="21">
        <f t="shared" si="4"/>
        <v>0</v>
      </c>
    </row>
    <row r="55" spans="1:16" x14ac:dyDescent="0.25">
      <c r="A55" t="s">
        <v>39</v>
      </c>
      <c r="B55">
        <v>2</v>
      </c>
      <c r="C55" s="1">
        <v>34410</v>
      </c>
      <c r="D55">
        <f t="shared" si="3"/>
        <v>1994</v>
      </c>
      <c r="E55">
        <v>210</v>
      </c>
      <c r="F55" t="s">
        <v>40</v>
      </c>
      <c r="G55" t="s">
        <v>41</v>
      </c>
      <c r="H55" t="s">
        <v>25</v>
      </c>
      <c r="I55" t="s">
        <v>26</v>
      </c>
      <c r="J55" t="s">
        <v>15</v>
      </c>
      <c r="K55" t="s">
        <v>16</v>
      </c>
      <c r="L55" s="4" t="str">
        <f t="shared" si="5"/>
        <v>Annex 5.6</v>
      </c>
      <c r="M55" s="4">
        <f t="shared" si="6"/>
        <v>2034</v>
      </c>
      <c r="N55" s="21">
        <f t="shared" si="7"/>
        <v>0</v>
      </c>
      <c r="O55" s="4" t="str">
        <f>VLOOKUP(G55,Maps!$A$28:$B$43,2,FALSE)</f>
        <v>BR</v>
      </c>
      <c r="P55" s="21">
        <f t="shared" si="4"/>
        <v>0</v>
      </c>
    </row>
    <row r="56" spans="1:16" x14ac:dyDescent="0.25">
      <c r="A56" t="s">
        <v>39</v>
      </c>
      <c r="B56">
        <v>3</v>
      </c>
      <c r="C56" s="1">
        <v>34782</v>
      </c>
      <c r="D56">
        <f t="shared" si="3"/>
        <v>1995</v>
      </c>
      <c r="E56">
        <v>210</v>
      </c>
      <c r="F56" t="s">
        <v>40</v>
      </c>
      <c r="G56" t="s">
        <v>41</v>
      </c>
      <c r="H56" t="s">
        <v>25</v>
      </c>
      <c r="I56" t="s">
        <v>26</v>
      </c>
      <c r="J56" t="s">
        <v>15</v>
      </c>
      <c r="K56" t="s">
        <v>16</v>
      </c>
      <c r="L56" s="4" t="str">
        <f t="shared" si="5"/>
        <v>Annex 5.6</v>
      </c>
      <c r="M56" s="4">
        <f t="shared" si="6"/>
        <v>2035</v>
      </c>
      <c r="N56" s="21">
        <f t="shared" si="7"/>
        <v>0</v>
      </c>
      <c r="O56" s="4" t="str">
        <f>VLOOKUP(G56,Maps!$A$28:$B$43,2,FALSE)</f>
        <v>BR</v>
      </c>
      <c r="P56" s="21">
        <f t="shared" si="4"/>
        <v>0</v>
      </c>
    </row>
    <row r="57" spans="1:16" x14ac:dyDescent="0.25">
      <c r="A57" t="s">
        <v>39</v>
      </c>
      <c r="B57">
        <v>4</v>
      </c>
      <c r="C57" s="1">
        <v>35142</v>
      </c>
      <c r="D57">
        <f t="shared" si="3"/>
        <v>1996</v>
      </c>
      <c r="E57">
        <v>210</v>
      </c>
      <c r="F57" t="s">
        <v>40</v>
      </c>
      <c r="G57" t="s">
        <v>41</v>
      </c>
      <c r="H57" t="s">
        <v>25</v>
      </c>
      <c r="I57" t="s">
        <v>26</v>
      </c>
      <c r="J57" t="s">
        <v>15</v>
      </c>
      <c r="K57" t="s">
        <v>16</v>
      </c>
      <c r="L57" s="4" t="str">
        <f t="shared" si="5"/>
        <v>Annex 5.6</v>
      </c>
      <c r="M57" s="4">
        <f t="shared" si="6"/>
        <v>2036</v>
      </c>
      <c r="N57" s="21">
        <f t="shared" si="7"/>
        <v>0</v>
      </c>
      <c r="O57" s="4" t="str">
        <f>VLOOKUP(G57,Maps!$A$28:$B$43,2,FALSE)</f>
        <v>BR</v>
      </c>
      <c r="P57" s="21">
        <f t="shared" si="4"/>
        <v>0</v>
      </c>
    </row>
    <row r="58" spans="1:16" x14ac:dyDescent="0.25">
      <c r="A58" t="s">
        <v>42</v>
      </c>
      <c r="B58">
        <v>1</v>
      </c>
      <c r="C58" s="1">
        <v>33098</v>
      </c>
      <c r="D58">
        <f t="shared" si="3"/>
        <v>1991</v>
      </c>
      <c r="E58">
        <v>210</v>
      </c>
      <c r="F58" t="s">
        <v>43</v>
      </c>
      <c r="G58" t="s">
        <v>29</v>
      </c>
      <c r="H58" t="s">
        <v>13</v>
      </c>
      <c r="I58" t="s">
        <v>44</v>
      </c>
      <c r="J58" t="s">
        <v>15</v>
      </c>
      <c r="K58" t="s">
        <v>16</v>
      </c>
      <c r="L58" s="4" t="str">
        <f t="shared" si="5"/>
        <v>Annex 5.6</v>
      </c>
      <c r="M58" s="4">
        <f t="shared" si="6"/>
        <v>2031</v>
      </c>
      <c r="N58" s="21">
        <f t="shared" si="7"/>
        <v>2031</v>
      </c>
      <c r="O58" s="4" t="str">
        <f>VLOOKUP(G58,Maps!$A$28:$B$43,2,FALSE)</f>
        <v>WB</v>
      </c>
      <c r="P58" s="21">
        <f t="shared" si="4"/>
        <v>1</v>
      </c>
    </row>
    <row r="59" spans="1:16" x14ac:dyDescent="0.25">
      <c r="A59" t="s">
        <v>42</v>
      </c>
      <c r="B59">
        <v>2</v>
      </c>
      <c r="C59" s="1">
        <v>31397</v>
      </c>
      <c r="D59">
        <f t="shared" si="3"/>
        <v>1986</v>
      </c>
      <c r="E59">
        <v>210</v>
      </c>
      <c r="F59" t="s">
        <v>43</v>
      </c>
      <c r="G59" t="s">
        <v>29</v>
      </c>
      <c r="H59" t="s">
        <v>13</v>
      </c>
      <c r="I59" t="s">
        <v>44</v>
      </c>
      <c r="J59" t="s">
        <v>15</v>
      </c>
      <c r="K59" t="s">
        <v>16</v>
      </c>
      <c r="L59" s="4" t="str">
        <f t="shared" si="5"/>
        <v>Annex 5.6</v>
      </c>
      <c r="M59" s="4">
        <f t="shared" si="6"/>
        <v>2026</v>
      </c>
      <c r="N59" s="21">
        <f t="shared" si="7"/>
        <v>2026</v>
      </c>
      <c r="O59" s="4" t="str">
        <f>VLOOKUP(G59,Maps!$A$28:$B$43,2,FALSE)</f>
        <v>WB</v>
      </c>
      <c r="P59" s="21">
        <f t="shared" si="4"/>
        <v>1</v>
      </c>
    </row>
    <row r="60" spans="1:16" x14ac:dyDescent="0.25">
      <c r="A60" t="s">
        <v>42</v>
      </c>
      <c r="B60">
        <v>3</v>
      </c>
      <c r="C60" s="1">
        <v>30887</v>
      </c>
      <c r="D60">
        <f t="shared" si="3"/>
        <v>1985</v>
      </c>
      <c r="E60">
        <v>210</v>
      </c>
      <c r="F60" t="s">
        <v>43</v>
      </c>
      <c r="G60" t="s">
        <v>29</v>
      </c>
      <c r="H60" t="s">
        <v>13</v>
      </c>
      <c r="I60" t="s">
        <v>44</v>
      </c>
      <c r="J60" t="s">
        <v>15</v>
      </c>
      <c r="K60" t="s">
        <v>16</v>
      </c>
      <c r="L60" s="4" t="str">
        <f t="shared" si="5"/>
        <v>Annex 5.6</v>
      </c>
      <c r="M60" s="4">
        <f t="shared" si="6"/>
        <v>2025</v>
      </c>
      <c r="N60" s="21">
        <f t="shared" si="7"/>
        <v>2025</v>
      </c>
      <c r="O60" s="4" t="str">
        <f>VLOOKUP(G60,Maps!$A$28:$B$43,2,FALSE)</f>
        <v>WB</v>
      </c>
      <c r="P60" s="21">
        <f t="shared" si="4"/>
        <v>1</v>
      </c>
    </row>
    <row r="61" spans="1:16" x14ac:dyDescent="0.25">
      <c r="A61" t="s">
        <v>42</v>
      </c>
      <c r="B61">
        <v>4</v>
      </c>
      <c r="C61" s="1">
        <v>34331</v>
      </c>
      <c r="D61">
        <f t="shared" si="3"/>
        <v>1994</v>
      </c>
      <c r="E61">
        <v>210</v>
      </c>
      <c r="F61" t="s">
        <v>43</v>
      </c>
      <c r="G61" t="s">
        <v>29</v>
      </c>
      <c r="H61" t="s">
        <v>13</v>
      </c>
      <c r="I61" t="s">
        <v>44</v>
      </c>
      <c r="J61" t="s">
        <v>15</v>
      </c>
      <c r="K61" t="s">
        <v>16</v>
      </c>
      <c r="L61" s="4" t="str">
        <f t="shared" si="5"/>
        <v>Annex 5.6</v>
      </c>
      <c r="M61" s="4">
        <f t="shared" si="6"/>
        <v>2034</v>
      </c>
      <c r="N61" s="21">
        <f t="shared" si="7"/>
        <v>0</v>
      </c>
      <c r="O61" s="4" t="str">
        <f>VLOOKUP(G61,Maps!$A$28:$B$43,2,FALSE)</f>
        <v>WB</v>
      </c>
      <c r="P61" s="21">
        <f t="shared" si="4"/>
        <v>0</v>
      </c>
    </row>
    <row r="62" spans="1:16" x14ac:dyDescent="0.25">
      <c r="A62" t="s">
        <v>42</v>
      </c>
      <c r="B62">
        <v>5</v>
      </c>
      <c r="C62" s="1">
        <v>33314</v>
      </c>
      <c r="D62">
        <f t="shared" si="3"/>
        <v>1991</v>
      </c>
      <c r="E62">
        <v>210</v>
      </c>
      <c r="F62" t="s">
        <v>43</v>
      </c>
      <c r="G62" t="s">
        <v>29</v>
      </c>
      <c r="H62" t="s">
        <v>13</v>
      </c>
      <c r="I62" t="s">
        <v>44</v>
      </c>
      <c r="J62" t="s">
        <v>15</v>
      </c>
      <c r="K62" t="s">
        <v>16</v>
      </c>
      <c r="L62" s="4" t="str">
        <f t="shared" si="5"/>
        <v>Annex 5.6</v>
      </c>
      <c r="M62" s="4">
        <f t="shared" si="6"/>
        <v>2031</v>
      </c>
      <c r="N62" s="21">
        <f t="shared" si="7"/>
        <v>2031</v>
      </c>
      <c r="O62" s="4" t="str">
        <f>VLOOKUP(G62,Maps!$A$28:$B$43,2,FALSE)</f>
        <v>WB</v>
      </c>
      <c r="P62" s="21">
        <f t="shared" si="4"/>
        <v>1</v>
      </c>
    </row>
    <row r="63" spans="1:16" x14ac:dyDescent="0.25">
      <c r="A63" t="s">
        <v>42</v>
      </c>
      <c r="B63">
        <v>6</v>
      </c>
      <c r="C63" s="1">
        <v>33985</v>
      </c>
      <c r="D63">
        <f t="shared" si="3"/>
        <v>1993</v>
      </c>
      <c r="E63">
        <v>210</v>
      </c>
      <c r="F63" t="s">
        <v>43</v>
      </c>
      <c r="G63" t="s">
        <v>29</v>
      </c>
      <c r="H63" t="s">
        <v>13</v>
      </c>
      <c r="I63" t="s">
        <v>44</v>
      </c>
      <c r="J63" t="s">
        <v>15</v>
      </c>
      <c r="K63" t="s">
        <v>16</v>
      </c>
      <c r="L63" s="4" t="str">
        <f t="shared" si="5"/>
        <v>Annex 5.6</v>
      </c>
      <c r="M63" s="4">
        <f t="shared" si="6"/>
        <v>2033</v>
      </c>
      <c r="N63" s="21">
        <f t="shared" si="7"/>
        <v>0</v>
      </c>
      <c r="O63" s="4" t="str">
        <f>VLOOKUP(G63,Maps!$A$28:$B$43,2,FALSE)</f>
        <v>WB</v>
      </c>
      <c r="P63" s="21">
        <f t="shared" si="4"/>
        <v>0</v>
      </c>
    </row>
    <row r="64" spans="1:16" x14ac:dyDescent="0.25">
      <c r="A64" t="s">
        <v>45</v>
      </c>
      <c r="B64">
        <v>6</v>
      </c>
      <c r="C64" s="1">
        <v>30040</v>
      </c>
      <c r="D64">
        <f t="shared" si="3"/>
        <v>1982</v>
      </c>
      <c r="E64">
        <v>210</v>
      </c>
      <c r="F64" t="s">
        <v>45</v>
      </c>
      <c r="G64" t="s">
        <v>19</v>
      </c>
      <c r="H64" t="s">
        <v>13</v>
      </c>
      <c r="I64" t="s">
        <v>20</v>
      </c>
      <c r="J64" t="s">
        <v>15</v>
      </c>
      <c r="K64" t="s">
        <v>16</v>
      </c>
      <c r="L64" s="4" t="str">
        <f t="shared" si="5"/>
        <v>Annex 5.6</v>
      </c>
      <c r="M64" s="4">
        <f t="shared" si="6"/>
        <v>2022</v>
      </c>
      <c r="N64" s="21">
        <f t="shared" si="7"/>
        <v>2022</v>
      </c>
      <c r="O64" s="4" t="str">
        <f>VLOOKUP(G64,Maps!$A$28:$B$43,2,FALSE)</f>
        <v>MH</v>
      </c>
      <c r="P64" s="21">
        <f t="shared" si="4"/>
        <v>1</v>
      </c>
    </row>
    <row r="65" spans="1:16" x14ac:dyDescent="0.25">
      <c r="A65" t="s">
        <v>45</v>
      </c>
      <c r="B65">
        <v>7</v>
      </c>
      <c r="C65" s="1">
        <v>30329</v>
      </c>
      <c r="D65">
        <f t="shared" si="3"/>
        <v>1983</v>
      </c>
      <c r="E65">
        <v>210</v>
      </c>
      <c r="F65" t="s">
        <v>45</v>
      </c>
      <c r="G65" t="s">
        <v>19</v>
      </c>
      <c r="H65" t="s">
        <v>13</v>
      </c>
      <c r="I65" t="s">
        <v>20</v>
      </c>
      <c r="J65" t="s">
        <v>15</v>
      </c>
      <c r="K65" t="s">
        <v>16</v>
      </c>
      <c r="L65" s="4" t="str">
        <f t="shared" si="5"/>
        <v>Annex 5.6</v>
      </c>
      <c r="M65" s="4">
        <f t="shared" si="6"/>
        <v>2023</v>
      </c>
      <c r="N65" s="21">
        <f t="shared" si="7"/>
        <v>2023</v>
      </c>
      <c r="O65" s="4" t="str">
        <f>VLOOKUP(G65,Maps!$A$28:$B$43,2,FALSE)</f>
        <v>MH</v>
      </c>
      <c r="P65" s="21">
        <f t="shared" si="4"/>
        <v>1</v>
      </c>
    </row>
    <row r="66" spans="1:16" s="35" customFormat="1" x14ac:dyDescent="0.25">
      <c r="A66" s="35" t="s">
        <v>46</v>
      </c>
      <c r="B66" s="35">
        <v>1</v>
      </c>
      <c r="C66" s="36">
        <v>30376</v>
      </c>
      <c r="D66" s="35">
        <f t="shared" si="3"/>
        <v>1983</v>
      </c>
      <c r="E66" s="35">
        <v>200</v>
      </c>
      <c r="F66" s="35" t="s">
        <v>47</v>
      </c>
      <c r="G66" s="35" t="s">
        <v>48</v>
      </c>
      <c r="H66" s="35" t="s">
        <v>25</v>
      </c>
      <c r="I66" s="35" t="s">
        <v>26</v>
      </c>
      <c r="J66" s="35" t="s">
        <v>15</v>
      </c>
      <c r="K66" s="35" t="s">
        <v>16</v>
      </c>
      <c r="L66" s="37" t="str">
        <f t="shared" si="5"/>
        <v>Annex 5.6</v>
      </c>
      <c r="M66" s="37">
        <f t="shared" si="6"/>
        <v>2023</v>
      </c>
      <c r="N66" s="21">
        <f t="shared" si="7"/>
        <v>2023</v>
      </c>
      <c r="O66" s="37" t="str">
        <f>VLOOKUP(G66,Maps!$A$28:$B$43,2,FALSE)</f>
        <v>CG</v>
      </c>
      <c r="P66" s="21">
        <f t="shared" si="4"/>
        <v>1</v>
      </c>
    </row>
    <row r="67" spans="1:16" s="35" customFormat="1" x14ac:dyDescent="0.25">
      <c r="A67" s="35" t="s">
        <v>46</v>
      </c>
      <c r="B67" s="35">
        <v>2</v>
      </c>
      <c r="C67" s="36">
        <v>30620</v>
      </c>
      <c r="D67" s="35">
        <f t="shared" si="3"/>
        <v>1984</v>
      </c>
      <c r="E67" s="35">
        <v>200</v>
      </c>
      <c r="F67" s="35" t="s">
        <v>47</v>
      </c>
      <c r="G67" s="35" t="s">
        <v>48</v>
      </c>
      <c r="H67" s="35" t="s">
        <v>25</v>
      </c>
      <c r="I67" s="35" t="s">
        <v>26</v>
      </c>
      <c r="J67" s="35" t="s">
        <v>15</v>
      </c>
      <c r="K67" s="35" t="s">
        <v>16</v>
      </c>
      <c r="L67" s="37" t="str">
        <f t="shared" si="5"/>
        <v>Annex 5.6</v>
      </c>
      <c r="M67" s="37">
        <f t="shared" si="6"/>
        <v>2024</v>
      </c>
      <c r="N67" s="21">
        <f t="shared" si="7"/>
        <v>2024</v>
      </c>
      <c r="O67" s="37" t="str">
        <f>VLOOKUP(G67,Maps!$A$28:$B$43,2,FALSE)</f>
        <v>CG</v>
      </c>
      <c r="P67" s="21">
        <f t="shared" si="4"/>
        <v>1</v>
      </c>
    </row>
    <row r="68" spans="1:16" s="35" customFormat="1" x14ac:dyDescent="0.25">
      <c r="A68" s="35" t="s">
        <v>46</v>
      </c>
      <c r="B68" s="35">
        <v>3</v>
      </c>
      <c r="C68" s="36">
        <v>30758</v>
      </c>
      <c r="D68" s="35">
        <f t="shared" si="3"/>
        <v>1984</v>
      </c>
      <c r="E68" s="35">
        <v>200</v>
      </c>
      <c r="F68" s="35" t="s">
        <v>47</v>
      </c>
      <c r="G68" s="35" t="s">
        <v>48</v>
      </c>
      <c r="H68" s="35" t="s">
        <v>25</v>
      </c>
      <c r="I68" s="35" t="s">
        <v>26</v>
      </c>
      <c r="J68" s="35" t="s">
        <v>15</v>
      </c>
      <c r="K68" s="35" t="s">
        <v>16</v>
      </c>
      <c r="L68" s="37" t="str">
        <f t="shared" si="5"/>
        <v>Annex 5.6</v>
      </c>
      <c r="M68" s="37">
        <f t="shared" si="6"/>
        <v>2024</v>
      </c>
      <c r="N68" s="21">
        <f t="shared" si="7"/>
        <v>2024</v>
      </c>
      <c r="O68" s="37" t="str">
        <f>VLOOKUP(G68,Maps!$A$28:$B$43,2,FALSE)</f>
        <v>CG</v>
      </c>
      <c r="P68" s="21">
        <f t="shared" si="4"/>
        <v>1</v>
      </c>
    </row>
    <row r="69" spans="1:16" x14ac:dyDescent="0.25">
      <c r="A69" t="s">
        <v>46</v>
      </c>
      <c r="B69">
        <v>4</v>
      </c>
      <c r="C69" s="1">
        <v>31928</v>
      </c>
      <c r="D69">
        <f t="shared" si="3"/>
        <v>1988</v>
      </c>
      <c r="E69">
        <v>500</v>
      </c>
      <c r="F69" t="s">
        <v>47</v>
      </c>
      <c r="G69" t="s">
        <v>48</v>
      </c>
      <c r="H69" t="s">
        <v>25</v>
      </c>
      <c r="I69" t="s">
        <v>26</v>
      </c>
      <c r="J69" t="s">
        <v>15</v>
      </c>
      <c r="K69" t="s">
        <v>16</v>
      </c>
      <c r="L69" s="4" t="str">
        <f t="shared" si="5"/>
        <v>Annex 5.6</v>
      </c>
      <c r="M69" s="4">
        <f t="shared" si="6"/>
        <v>2028</v>
      </c>
      <c r="N69" s="21">
        <f t="shared" si="7"/>
        <v>2028</v>
      </c>
      <c r="O69" s="4" t="str">
        <f>VLOOKUP(G69,Maps!$A$28:$B$43,2,FALSE)</f>
        <v>CG</v>
      </c>
      <c r="P69" s="21">
        <f t="shared" si="4"/>
        <v>1</v>
      </c>
    </row>
    <row r="70" spans="1:16" x14ac:dyDescent="0.25">
      <c r="A70" t="s">
        <v>46</v>
      </c>
      <c r="B70">
        <v>5</v>
      </c>
      <c r="C70" s="1">
        <v>32227</v>
      </c>
      <c r="D70">
        <f t="shared" si="3"/>
        <v>1988</v>
      </c>
      <c r="E70">
        <v>500</v>
      </c>
      <c r="F70" t="s">
        <v>47</v>
      </c>
      <c r="G70" t="s">
        <v>48</v>
      </c>
      <c r="H70" t="s">
        <v>25</v>
      </c>
      <c r="I70" t="s">
        <v>26</v>
      </c>
      <c r="J70" t="s">
        <v>15</v>
      </c>
      <c r="K70" t="s">
        <v>16</v>
      </c>
      <c r="L70" s="4" t="str">
        <f t="shared" si="5"/>
        <v>Annex 5.6</v>
      </c>
      <c r="M70" s="4">
        <f t="shared" si="6"/>
        <v>2028</v>
      </c>
      <c r="N70" s="21">
        <f t="shared" si="7"/>
        <v>2028</v>
      </c>
      <c r="O70" s="4" t="str">
        <f>VLOOKUP(G70,Maps!$A$28:$B$43,2,FALSE)</f>
        <v>CG</v>
      </c>
      <c r="P70" s="21">
        <f t="shared" si="4"/>
        <v>1</v>
      </c>
    </row>
    <row r="71" spans="1:16" x14ac:dyDescent="0.25">
      <c r="A71" t="s">
        <v>46</v>
      </c>
      <c r="B71">
        <v>6</v>
      </c>
      <c r="C71" s="1">
        <v>32562</v>
      </c>
      <c r="D71">
        <f t="shared" si="3"/>
        <v>1989</v>
      </c>
      <c r="E71">
        <v>500</v>
      </c>
      <c r="F71" t="s">
        <v>47</v>
      </c>
      <c r="G71" t="s">
        <v>48</v>
      </c>
      <c r="H71" t="s">
        <v>25</v>
      </c>
      <c r="I71" t="s">
        <v>26</v>
      </c>
      <c r="J71" t="s">
        <v>15</v>
      </c>
      <c r="K71" t="s">
        <v>16</v>
      </c>
      <c r="L71" s="4" t="str">
        <f t="shared" si="5"/>
        <v>Annex 5.6</v>
      </c>
      <c r="M71" s="4">
        <f t="shared" si="6"/>
        <v>2029</v>
      </c>
      <c r="N71" s="21">
        <f t="shared" si="7"/>
        <v>2029</v>
      </c>
      <c r="O71" s="4" t="str">
        <f>VLOOKUP(G71,Maps!$A$28:$B$43,2,FALSE)</f>
        <v>CG</v>
      </c>
      <c r="P71" s="21">
        <f t="shared" si="4"/>
        <v>1</v>
      </c>
    </row>
    <row r="72" spans="1:16" x14ac:dyDescent="0.25">
      <c r="A72" t="s">
        <v>107</v>
      </c>
      <c r="B72">
        <v>5</v>
      </c>
      <c r="C72" s="1">
        <v>27841</v>
      </c>
      <c r="D72">
        <f t="shared" si="3"/>
        <v>1976</v>
      </c>
      <c r="E72">
        <v>95</v>
      </c>
      <c r="F72" t="s">
        <v>47</v>
      </c>
      <c r="G72" t="s">
        <v>48</v>
      </c>
      <c r="H72" t="s">
        <v>13</v>
      </c>
      <c r="I72" t="s">
        <v>108</v>
      </c>
      <c r="J72" t="s">
        <v>15</v>
      </c>
      <c r="K72" t="s">
        <v>92</v>
      </c>
      <c r="L72" s="4" t="str">
        <f t="shared" si="5"/>
        <v>Annex 5.5(A)</v>
      </c>
      <c r="M72" s="4">
        <f t="shared" si="6"/>
        <v>2026</v>
      </c>
      <c r="N72" s="21">
        <f t="shared" si="7"/>
        <v>2026</v>
      </c>
      <c r="O72" s="4" t="str">
        <f>VLOOKUP(G72,Maps!$A$28:$B$43,2,FALSE)</f>
        <v>CG</v>
      </c>
      <c r="P72" s="21">
        <f t="shared" si="4"/>
        <v>1</v>
      </c>
    </row>
    <row r="73" spans="1:16" x14ac:dyDescent="0.25">
      <c r="A73" t="s">
        <v>107</v>
      </c>
      <c r="B73">
        <v>6</v>
      </c>
      <c r="C73" s="1">
        <v>29681</v>
      </c>
      <c r="D73">
        <f t="shared" si="3"/>
        <v>1982</v>
      </c>
      <c r="E73">
        <v>95</v>
      </c>
      <c r="F73" t="s">
        <v>47</v>
      </c>
      <c r="G73" t="s">
        <v>48</v>
      </c>
      <c r="H73" t="s">
        <v>13</v>
      </c>
      <c r="I73" t="s">
        <v>108</v>
      </c>
      <c r="J73" t="s">
        <v>15</v>
      </c>
      <c r="K73" t="s">
        <v>92</v>
      </c>
      <c r="L73" s="4" t="str">
        <f t="shared" si="5"/>
        <v>Annex 5.5(A)</v>
      </c>
      <c r="M73" s="4">
        <f t="shared" si="6"/>
        <v>2026</v>
      </c>
      <c r="N73" s="21">
        <f t="shared" si="7"/>
        <v>2026</v>
      </c>
      <c r="O73" s="4" t="str">
        <f>VLOOKUP(G73,Maps!$A$28:$B$43,2,FALSE)</f>
        <v>CG</v>
      </c>
      <c r="P73" s="21">
        <f t="shared" si="4"/>
        <v>1</v>
      </c>
    </row>
    <row r="74" spans="1:16" x14ac:dyDescent="0.25">
      <c r="A74" t="s">
        <v>109</v>
      </c>
      <c r="B74">
        <v>1</v>
      </c>
      <c r="C74" s="1">
        <v>30488</v>
      </c>
      <c r="D74">
        <f t="shared" si="3"/>
        <v>1984</v>
      </c>
      <c r="E74">
        <v>210</v>
      </c>
      <c r="F74" t="s">
        <v>47</v>
      </c>
      <c r="G74" t="s">
        <v>48</v>
      </c>
      <c r="H74" t="s">
        <v>13</v>
      </c>
      <c r="I74" t="s">
        <v>108</v>
      </c>
      <c r="J74" t="s">
        <v>15</v>
      </c>
      <c r="K74" t="s">
        <v>92</v>
      </c>
      <c r="L74" s="4" t="str">
        <f t="shared" si="5"/>
        <v>Annex 5.5(A)</v>
      </c>
      <c r="M74" s="4">
        <f t="shared" si="6"/>
        <v>2026</v>
      </c>
      <c r="N74" s="21">
        <f t="shared" si="7"/>
        <v>2026</v>
      </c>
      <c r="O74" s="4" t="str">
        <f>VLOOKUP(G74,Maps!$A$28:$B$43,2,FALSE)</f>
        <v>CG</v>
      </c>
      <c r="P74" s="21">
        <f t="shared" si="4"/>
        <v>1</v>
      </c>
    </row>
    <row r="75" spans="1:16" x14ac:dyDescent="0.25">
      <c r="A75" t="s">
        <v>109</v>
      </c>
      <c r="B75">
        <v>2</v>
      </c>
      <c r="C75" s="1">
        <v>30771</v>
      </c>
      <c r="D75">
        <f t="shared" si="3"/>
        <v>1984</v>
      </c>
      <c r="E75">
        <v>210</v>
      </c>
      <c r="F75" t="s">
        <v>47</v>
      </c>
      <c r="G75" t="s">
        <v>48</v>
      </c>
      <c r="H75" t="s">
        <v>13</v>
      </c>
      <c r="I75" t="s">
        <v>108</v>
      </c>
      <c r="J75" t="s">
        <v>15</v>
      </c>
      <c r="K75" t="s">
        <v>92</v>
      </c>
      <c r="L75" s="4" t="str">
        <f t="shared" si="5"/>
        <v>Annex 5.5(A)</v>
      </c>
      <c r="M75" s="4">
        <f t="shared" si="6"/>
        <v>2026</v>
      </c>
      <c r="N75" s="21">
        <f t="shared" si="7"/>
        <v>2026</v>
      </c>
      <c r="O75" s="4" t="str">
        <f>VLOOKUP(G75,Maps!$A$28:$B$43,2,FALSE)</f>
        <v>CG</v>
      </c>
      <c r="P75" s="21">
        <f t="shared" si="4"/>
        <v>1</v>
      </c>
    </row>
    <row r="76" spans="1:16" x14ac:dyDescent="0.25">
      <c r="A76" t="s">
        <v>109</v>
      </c>
      <c r="B76">
        <v>3</v>
      </c>
      <c r="C76" s="1">
        <v>31132</v>
      </c>
      <c r="D76">
        <f t="shared" si="3"/>
        <v>1985</v>
      </c>
      <c r="E76">
        <v>210</v>
      </c>
      <c r="F76" t="s">
        <v>47</v>
      </c>
      <c r="G76" t="s">
        <v>48</v>
      </c>
      <c r="H76" t="s">
        <v>13</v>
      </c>
      <c r="I76" t="s">
        <v>108</v>
      </c>
      <c r="J76" t="s">
        <v>15</v>
      </c>
      <c r="K76" t="s">
        <v>92</v>
      </c>
      <c r="L76" s="4" t="str">
        <f t="shared" si="5"/>
        <v>Annex 5.5(A)</v>
      </c>
      <c r="M76" s="4">
        <f t="shared" si="6"/>
        <v>2026</v>
      </c>
      <c r="N76" s="21">
        <f t="shared" si="7"/>
        <v>2026</v>
      </c>
      <c r="O76" s="4" t="str">
        <f>VLOOKUP(G76,Maps!$A$28:$B$43,2,FALSE)</f>
        <v>CG</v>
      </c>
      <c r="P76" s="21">
        <f t="shared" si="4"/>
        <v>1</v>
      </c>
    </row>
    <row r="77" spans="1:16" x14ac:dyDescent="0.25">
      <c r="A77" t="s">
        <v>109</v>
      </c>
      <c r="B77">
        <v>4</v>
      </c>
      <c r="C77" s="1">
        <v>31484</v>
      </c>
      <c r="D77">
        <f t="shared" si="3"/>
        <v>1986</v>
      </c>
      <c r="E77">
        <v>210</v>
      </c>
      <c r="F77" t="s">
        <v>47</v>
      </c>
      <c r="G77" t="s">
        <v>48</v>
      </c>
      <c r="H77" t="s">
        <v>13</v>
      </c>
      <c r="I77" t="s">
        <v>108</v>
      </c>
      <c r="J77" t="s">
        <v>15</v>
      </c>
      <c r="K77" t="s">
        <v>92</v>
      </c>
      <c r="L77" s="4" t="str">
        <f t="shared" si="5"/>
        <v>Annex 5.5(A)</v>
      </c>
      <c r="M77" s="4">
        <f t="shared" si="6"/>
        <v>2026</v>
      </c>
      <c r="N77" s="21">
        <f t="shared" si="7"/>
        <v>2026</v>
      </c>
      <c r="O77" s="4" t="str">
        <f>VLOOKUP(G77,Maps!$A$28:$B$43,2,FALSE)</f>
        <v>CG</v>
      </c>
      <c r="P77" s="21">
        <f t="shared" si="4"/>
        <v>1</v>
      </c>
    </row>
    <row r="78" spans="1:16" x14ac:dyDescent="0.25">
      <c r="A78" t="s">
        <v>110</v>
      </c>
      <c r="B78">
        <v>1</v>
      </c>
      <c r="C78" s="1">
        <v>30333</v>
      </c>
      <c r="D78">
        <f t="shared" si="3"/>
        <v>1983</v>
      </c>
      <c r="E78">
        <v>110</v>
      </c>
      <c r="F78" t="s">
        <v>110</v>
      </c>
      <c r="G78" t="s">
        <v>87</v>
      </c>
      <c r="H78" t="s">
        <v>13</v>
      </c>
      <c r="I78" t="s">
        <v>88</v>
      </c>
      <c r="J78" t="s">
        <v>15</v>
      </c>
      <c r="K78" t="s">
        <v>92</v>
      </c>
      <c r="L78" s="4" t="str">
        <f t="shared" ref="L78:L109" si="8">VLOOKUP(K78,NEP_cat,2,FALSE)</f>
        <v>Annex 5.5(A)</v>
      </c>
      <c r="M78" s="4">
        <f t="shared" ref="M78:M109" si="9">IF(L78=$A$10,$B$10,D78+$C$9)</f>
        <v>2026</v>
      </c>
      <c r="N78" s="21">
        <f t="shared" ref="N78:N109" si="10">IF(M78&gt;$B$7,0,MAX(M78,$B$9))</f>
        <v>2026</v>
      </c>
      <c r="O78" s="4" t="str">
        <f>VLOOKUP(G78,Maps!$A$28:$B$43,2,FALSE)</f>
        <v>RJ</v>
      </c>
      <c r="P78" s="21">
        <f t="shared" si="4"/>
        <v>1</v>
      </c>
    </row>
    <row r="79" spans="1:16" x14ac:dyDescent="0.25">
      <c r="A79" t="s">
        <v>110</v>
      </c>
      <c r="B79">
        <v>2</v>
      </c>
      <c r="C79" s="1">
        <v>30510</v>
      </c>
      <c r="D79">
        <f t="shared" ref="D79:D142" si="11">IF(MONTH(C79)&gt;3,YEAR(C79)+1,YEAR(C79))</f>
        <v>1984</v>
      </c>
      <c r="E79">
        <v>110</v>
      </c>
      <c r="F79" t="s">
        <v>110</v>
      </c>
      <c r="G79" t="s">
        <v>87</v>
      </c>
      <c r="H79" t="s">
        <v>13</v>
      </c>
      <c r="I79" t="s">
        <v>88</v>
      </c>
      <c r="J79" t="s">
        <v>15</v>
      </c>
      <c r="K79" t="s">
        <v>92</v>
      </c>
      <c r="L79" s="4" t="str">
        <f t="shared" si="8"/>
        <v>Annex 5.5(A)</v>
      </c>
      <c r="M79" s="4">
        <f t="shared" si="9"/>
        <v>2026</v>
      </c>
      <c r="N79" s="21">
        <f t="shared" si="10"/>
        <v>2026</v>
      </c>
      <c r="O79" s="4" t="str">
        <f>VLOOKUP(G79,Maps!$A$28:$B$43,2,FALSE)</f>
        <v>RJ</v>
      </c>
      <c r="P79" s="21">
        <f t="shared" ref="P79:P142" si="12">MIN(N79,1)</f>
        <v>1</v>
      </c>
    </row>
    <row r="80" spans="1:16" x14ac:dyDescent="0.25">
      <c r="A80" t="s">
        <v>110</v>
      </c>
      <c r="B80">
        <v>3</v>
      </c>
      <c r="C80" s="1">
        <v>32411</v>
      </c>
      <c r="D80">
        <f t="shared" si="11"/>
        <v>1989</v>
      </c>
      <c r="E80">
        <v>210</v>
      </c>
      <c r="F80" t="s">
        <v>110</v>
      </c>
      <c r="G80" t="s">
        <v>87</v>
      </c>
      <c r="H80" t="s">
        <v>13</v>
      </c>
      <c r="I80" t="s">
        <v>88</v>
      </c>
      <c r="J80" t="s">
        <v>15</v>
      </c>
      <c r="K80" t="s">
        <v>92</v>
      </c>
      <c r="L80" s="4" t="str">
        <f t="shared" si="8"/>
        <v>Annex 5.5(A)</v>
      </c>
      <c r="M80" s="4">
        <f t="shared" si="9"/>
        <v>2026</v>
      </c>
      <c r="N80" s="21">
        <f t="shared" si="10"/>
        <v>2026</v>
      </c>
      <c r="O80" s="4" t="str">
        <f>VLOOKUP(G80,Maps!$A$28:$B$43,2,FALSE)</f>
        <v>RJ</v>
      </c>
      <c r="P80" s="21">
        <f t="shared" si="12"/>
        <v>1</v>
      </c>
    </row>
    <row r="81" spans="1:16" x14ac:dyDescent="0.25">
      <c r="A81" t="s">
        <v>110</v>
      </c>
      <c r="B81">
        <v>4</v>
      </c>
      <c r="C81" s="1">
        <v>32629</v>
      </c>
      <c r="D81">
        <f t="shared" si="11"/>
        <v>1990</v>
      </c>
      <c r="E81">
        <v>210</v>
      </c>
      <c r="F81" t="s">
        <v>110</v>
      </c>
      <c r="G81" t="s">
        <v>87</v>
      </c>
      <c r="H81" t="s">
        <v>13</v>
      </c>
      <c r="I81" t="s">
        <v>88</v>
      </c>
      <c r="J81" t="s">
        <v>15</v>
      </c>
      <c r="K81" t="s">
        <v>92</v>
      </c>
      <c r="L81" s="4" t="str">
        <f t="shared" si="8"/>
        <v>Annex 5.5(A)</v>
      </c>
      <c r="M81" s="4">
        <f t="shared" si="9"/>
        <v>2026</v>
      </c>
      <c r="N81" s="21">
        <f t="shared" si="10"/>
        <v>2026</v>
      </c>
      <c r="O81" s="4" t="str">
        <f>VLOOKUP(G81,Maps!$A$28:$B$43,2,FALSE)</f>
        <v>RJ</v>
      </c>
      <c r="P81" s="21">
        <f t="shared" si="12"/>
        <v>1</v>
      </c>
    </row>
    <row r="82" spans="1:16" x14ac:dyDescent="0.25">
      <c r="A82" t="s">
        <v>110</v>
      </c>
      <c r="B82">
        <v>5</v>
      </c>
      <c r="C82" s="1">
        <v>34419</v>
      </c>
      <c r="D82">
        <f t="shared" si="11"/>
        <v>1994</v>
      </c>
      <c r="E82">
        <v>210</v>
      </c>
      <c r="F82" t="s">
        <v>110</v>
      </c>
      <c r="G82" t="s">
        <v>87</v>
      </c>
      <c r="H82" t="s">
        <v>13</v>
      </c>
      <c r="I82" t="s">
        <v>88</v>
      </c>
      <c r="J82" t="s">
        <v>15</v>
      </c>
      <c r="K82" t="s">
        <v>92</v>
      </c>
      <c r="L82" s="4" t="str">
        <f t="shared" si="8"/>
        <v>Annex 5.5(A)</v>
      </c>
      <c r="M82" s="4">
        <f t="shared" si="9"/>
        <v>2026</v>
      </c>
      <c r="N82" s="21">
        <f t="shared" si="10"/>
        <v>2026</v>
      </c>
      <c r="O82" s="4" t="str">
        <f>VLOOKUP(G82,Maps!$A$28:$B$43,2,FALSE)</f>
        <v>RJ</v>
      </c>
      <c r="P82" s="21">
        <f t="shared" si="12"/>
        <v>1</v>
      </c>
    </row>
    <row r="83" spans="1:16" x14ac:dyDescent="0.25">
      <c r="A83" t="s">
        <v>142</v>
      </c>
      <c r="B83">
        <v>1</v>
      </c>
      <c r="C83" s="1">
        <v>33119</v>
      </c>
      <c r="D83">
        <f t="shared" si="11"/>
        <v>1991</v>
      </c>
      <c r="E83">
        <v>70</v>
      </c>
      <c r="F83" t="s">
        <v>143</v>
      </c>
      <c r="G83" t="s">
        <v>31</v>
      </c>
      <c r="H83" t="s">
        <v>13</v>
      </c>
      <c r="I83" t="s">
        <v>32</v>
      </c>
      <c r="J83" t="s">
        <v>15</v>
      </c>
      <c r="K83" t="s">
        <v>92</v>
      </c>
      <c r="L83" s="4" t="str">
        <f t="shared" si="8"/>
        <v>Annex 5.5(A)</v>
      </c>
      <c r="M83" s="4">
        <f t="shared" si="9"/>
        <v>2026</v>
      </c>
      <c r="N83" s="21">
        <f t="shared" si="10"/>
        <v>2026</v>
      </c>
      <c r="O83" s="4" t="str">
        <f>VLOOKUP(G83,Maps!$A$28:$B$43,2,FALSE)</f>
        <v>GJ</v>
      </c>
      <c r="P83" s="21">
        <f t="shared" si="12"/>
        <v>1</v>
      </c>
    </row>
    <row r="84" spans="1:16" x14ac:dyDescent="0.25">
      <c r="A84" t="s">
        <v>142</v>
      </c>
      <c r="B84">
        <v>2</v>
      </c>
      <c r="C84" s="1">
        <v>33322</v>
      </c>
      <c r="D84">
        <f t="shared" si="11"/>
        <v>1991</v>
      </c>
      <c r="E84">
        <v>70</v>
      </c>
      <c r="F84" t="s">
        <v>143</v>
      </c>
      <c r="G84" t="s">
        <v>31</v>
      </c>
      <c r="H84" t="s">
        <v>13</v>
      </c>
      <c r="I84" t="s">
        <v>32</v>
      </c>
      <c r="J84" t="s">
        <v>15</v>
      </c>
      <c r="K84" t="s">
        <v>92</v>
      </c>
      <c r="L84" s="4" t="str">
        <f t="shared" si="8"/>
        <v>Annex 5.5(A)</v>
      </c>
      <c r="M84" s="4">
        <f t="shared" si="9"/>
        <v>2026</v>
      </c>
      <c r="N84" s="21">
        <f t="shared" si="10"/>
        <v>2026</v>
      </c>
      <c r="O84" s="4" t="str">
        <f>VLOOKUP(G84,Maps!$A$28:$B$43,2,FALSE)</f>
        <v>GJ</v>
      </c>
      <c r="P84" s="21">
        <f t="shared" si="12"/>
        <v>1</v>
      </c>
    </row>
    <row r="85" spans="1:16" x14ac:dyDescent="0.25">
      <c r="A85" t="s">
        <v>142</v>
      </c>
      <c r="B85">
        <v>3</v>
      </c>
      <c r="C85" s="1">
        <v>35522</v>
      </c>
      <c r="D85">
        <f t="shared" si="11"/>
        <v>1998</v>
      </c>
      <c r="E85">
        <v>75</v>
      </c>
      <c r="F85" t="s">
        <v>143</v>
      </c>
      <c r="G85" t="s">
        <v>31</v>
      </c>
      <c r="H85" t="s">
        <v>13</v>
      </c>
      <c r="I85" t="s">
        <v>32</v>
      </c>
      <c r="J85" t="s">
        <v>15</v>
      </c>
      <c r="K85" t="s">
        <v>92</v>
      </c>
      <c r="L85" s="4" t="str">
        <f t="shared" si="8"/>
        <v>Annex 5.5(A)</v>
      </c>
      <c r="M85" s="4">
        <f t="shared" si="9"/>
        <v>2026</v>
      </c>
      <c r="N85" s="21">
        <f t="shared" si="10"/>
        <v>2026</v>
      </c>
      <c r="O85" s="4" t="str">
        <f>VLOOKUP(G85,Maps!$A$28:$B$43,2,FALSE)</f>
        <v>GJ</v>
      </c>
      <c r="P85" s="21">
        <f t="shared" si="12"/>
        <v>1</v>
      </c>
    </row>
    <row r="86" spans="1:16" x14ac:dyDescent="0.25">
      <c r="A86" t="s">
        <v>49</v>
      </c>
      <c r="B86">
        <v>1</v>
      </c>
      <c r="C86" s="1">
        <v>35054</v>
      </c>
      <c r="D86">
        <f t="shared" si="11"/>
        <v>1996</v>
      </c>
      <c r="E86">
        <v>210</v>
      </c>
      <c r="F86" t="s">
        <v>50</v>
      </c>
      <c r="G86" t="s">
        <v>29</v>
      </c>
      <c r="H86" t="s">
        <v>25</v>
      </c>
      <c r="I86" t="s">
        <v>51</v>
      </c>
      <c r="J86" t="s">
        <v>15</v>
      </c>
      <c r="K86" t="s">
        <v>16</v>
      </c>
      <c r="L86" s="4" t="str">
        <f t="shared" si="8"/>
        <v>Annex 5.6</v>
      </c>
      <c r="M86" s="4">
        <f t="shared" si="9"/>
        <v>2036</v>
      </c>
      <c r="N86" s="21">
        <f t="shared" si="10"/>
        <v>0</v>
      </c>
      <c r="O86" s="4" t="str">
        <f>VLOOKUP(G86,Maps!$A$28:$B$43,2,FALSE)</f>
        <v>WB</v>
      </c>
      <c r="P86" s="21">
        <f t="shared" si="12"/>
        <v>0</v>
      </c>
    </row>
    <row r="87" spans="1:16" x14ac:dyDescent="0.25">
      <c r="A87" t="s">
        <v>49</v>
      </c>
      <c r="B87">
        <v>2</v>
      </c>
      <c r="C87" s="1">
        <v>35513</v>
      </c>
      <c r="D87">
        <f t="shared" si="11"/>
        <v>1997</v>
      </c>
      <c r="E87">
        <v>210</v>
      </c>
      <c r="F87" t="s">
        <v>50</v>
      </c>
      <c r="G87" t="s">
        <v>29</v>
      </c>
      <c r="H87" t="s">
        <v>25</v>
      </c>
      <c r="I87" t="s">
        <v>51</v>
      </c>
      <c r="J87" t="s">
        <v>15</v>
      </c>
      <c r="K87" t="s">
        <v>16</v>
      </c>
      <c r="L87" s="4" t="str">
        <f t="shared" si="8"/>
        <v>Annex 5.6</v>
      </c>
      <c r="M87" s="4">
        <f t="shared" si="9"/>
        <v>2037</v>
      </c>
      <c r="N87" s="21">
        <f t="shared" si="10"/>
        <v>0</v>
      </c>
      <c r="O87" s="4" t="str">
        <f>VLOOKUP(G87,Maps!$A$28:$B$43,2,FALSE)</f>
        <v>WB</v>
      </c>
      <c r="P87" s="21">
        <f t="shared" si="12"/>
        <v>0</v>
      </c>
    </row>
    <row r="88" spans="1:16" x14ac:dyDescent="0.25">
      <c r="A88" t="s">
        <v>111</v>
      </c>
      <c r="B88">
        <v>1</v>
      </c>
      <c r="C88" s="1">
        <v>31781</v>
      </c>
      <c r="D88">
        <f t="shared" si="11"/>
        <v>1987</v>
      </c>
      <c r="E88">
        <v>210</v>
      </c>
      <c r="F88" t="s">
        <v>112</v>
      </c>
      <c r="G88" t="s">
        <v>113</v>
      </c>
      <c r="H88" t="s">
        <v>13</v>
      </c>
      <c r="I88" t="s">
        <v>114</v>
      </c>
      <c r="J88" t="s">
        <v>15</v>
      </c>
      <c r="K88" t="s">
        <v>92</v>
      </c>
      <c r="L88" s="4" t="str">
        <f t="shared" si="8"/>
        <v>Annex 5.5(A)</v>
      </c>
      <c r="M88" s="4">
        <f t="shared" si="9"/>
        <v>2026</v>
      </c>
      <c r="N88" s="21">
        <f t="shared" si="10"/>
        <v>2026</v>
      </c>
      <c r="O88" s="4" t="str">
        <f>VLOOKUP(G88,Maps!$A$28:$B$43,2,FALSE)</f>
        <v>TN</v>
      </c>
      <c r="P88" s="21">
        <f t="shared" si="12"/>
        <v>1</v>
      </c>
    </row>
    <row r="89" spans="1:16" x14ac:dyDescent="0.25">
      <c r="A89" t="s">
        <v>111</v>
      </c>
      <c r="B89">
        <v>2</v>
      </c>
      <c r="C89" s="1">
        <v>32112</v>
      </c>
      <c r="D89">
        <f t="shared" si="11"/>
        <v>1988</v>
      </c>
      <c r="E89">
        <v>210</v>
      </c>
      <c r="F89" t="s">
        <v>112</v>
      </c>
      <c r="G89" t="s">
        <v>113</v>
      </c>
      <c r="H89" t="s">
        <v>13</v>
      </c>
      <c r="I89" t="s">
        <v>114</v>
      </c>
      <c r="J89" t="s">
        <v>15</v>
      </c>
      <c r="K89" t="s">
        <v>92</v>
      </c>
      <c r="L89" s="4" t="str">
        <f t="shared" si="8"/>
        <v>Annex 5.5(A)</v>
      </c>
      <c r="M89" s="4">
        <f t="shared" si="9"/>
        <v>2026</v>
      </c>
      <c r="N89" s="21">
        <f t="shared" si="10"/>
        <v>2026</v>
      </c>
      <c r="O89" s="4" t="str">
        <f>VLOOKUP(G89,Maps!$A$28:$B$43,2,FALSE)</f>
        <v>TN</v>
      </c>
      <c r="P89" s="21">
        <f t="shared" si="12"/>
        <v>1</v>
      </c>
    </row>
    <row r="90" spans="1:16" x14ac:dyDescent="0.25">
      <c r="A90" t="s">
        <v>111</v>
      </c>
      <c r="B90">
        <v>3</v>
      </c>
      <c r="C90" s="1">
        <v>32589</v>
      </c>
      <c r="D90">
        <f t="shared" si="11"/>
        <v>1989</v>
      </c>
      <c r="E90">
        <v>210</v>
      </c>
      <c r="F90" t="s">
        <v>112</v>
      </c>
      <c r="G90" t="s">
        <v>113</v>
      </c>
      <c r="H90" t="s">
        <v>13</v>
      </c>
      <c r="I90" t="s">
        <v>114</v>
      </c>
      <c r="J90" t="s">
        <v>15</v>
      </c>
      <c r="K90" t="s">
        <v>92</v>
      </c>
      <c r="L90" s="4" t="str">
        <f t="shared" si="8"/>
        <v>Annex 5.5(A)</v>
      </c>
      <c r="M90" s="4">
        <f t="shared" si="9"/>
        <v>2026</v>
      </c>
      <c r="N90" s="21">
        <f t="shared" si="10"/>
        <v>2026</v>
      </c>
      <c r="O90" s="4" t="str">
        <f>VLOOKUP(G90,Maps!$A$28:$B$43,2,FALSE)</f>
        <v>TN</v>
      </c>
      <c r="P90" s="21">
        <f t="shared" si="12"/>
        <v>1</v>
      </c>
    </row>
    <row r="91" spans="1:16" x14ac:dyDescent="0.25">
      <c r="A91" t="s">
        <v>111</v>
      </c>
      <c r="B91">
        <v>4</v>
      </c>
      <c r="C91" s="1">
        <v>32920</v>
      </c>
      <c r="D91">
        <f t="shared" si="11"/>
        <v>1990</v>
      </c>
      <c r="E91">
        <v>210</v>
      </c>
      <c r="F91" t="s">
        <v>112</v>
      </c>
      <c r="G91" t="s">
        <v>113</v>
      </c>
      <c r="H91" t="s">
        <v>13</v>
      </c>
      <c r="I91" t="s">
        <v>114</v>
      </c>
      <c r="J91" t="s">
        <v>15</v>
      </c>
      <c r="K91" t="s">
        <v>92</v>
      </c>
      <c r="L91" s="4" t="str">
        <f t="shared" si="8"/>
        <v>Annex 5.5(A)</v>
      </c>
      <c r="M91" s="4">
        <f t="shared" si="9"/>
        <v>2026</v>
      </c>
      <c r="N91" s="21">
        <f t="shared" si="10"/>
        <v>2026</v>
      </c>
      <c r="O91" s="4" t="str">
        <f>VLOOKUP(G91,Maps!$A$28:$B$43,2,FALSE)</f>
        <v>TN</v>
      </c>
      <c r="P91" s="21">
        <f t="shared" si="12"/>
        <v>1</v>
      </c>
    </row>
    <row r="92" spans="1:16" x14ac:dyDescent="0.25">
      <c r="A92" t="s">
        <v>115</v>
      </c>
      <c r="B92">
        <v>1</v>
      </c>
      <c r="C92" s="1">
        <v>31137</v>
      </c>
      <c r="D92">
        <f t="shared" si="11"/>
        <v>1985</v>
      </c>
      <c r="E92">
        <v>110</v>
      </c>
      <c r="F92" t="s">
        <v>115</v>
      </c>
      <c r="G92" t="s">
        <v>41</v>
      </c>
      <c r="H92" t="s">
        <v>13</v>
      </c>
      <c r="I92" t="s">
        <v>116</v>
      </c>
      <c r="J92" t="s">
        <v>15</v>
      </c>
      <c r="K92" t="s">
        <v>92</v>
      </c>
      <c r="L92" s="4" t="str">
        <f t="shared" si="8"/>
        <v>Annex 5.5(A)</v>
      </c>
      <c r="M92" s="4">
        <f t="shared" si="9"/>
        <v>2026</v>
      </c>
      <c r="N92" s="21">
        <f t="shared" si="10"/>
        <v>2026</v>
      </c>
      <c r="O92" s="4" t="str">
        <f>VLOOKUP(G92,Maps!$A$28:$B$43,2,FALSE)</f>
        <v>BR</v>
      </c>
      <c r="P92" s="21">
        <f t="shared" si="12"/>
        <v>1</v>
      </c>
    </row>
    <row r="93" spans="1:16" x14ac:dyDescent="0.25">
      <c r="A93" t="s">
        <v>115</v>
      </c>
      <c r="B93">
        <v>2</v>
      </c>
      <c r="C93" s="1">
        <v>31488</v>
      </c>
      <c r="D93">
        <f t="shared" si="11"/>
        <v>1986</v>
      </c>
      <c r="E93">
        <v>110</v>
      </c>
      <c r="F93" t="s">
        <v>115</v>
      </c>
      <c r="G93" t="s">
        <v>41</v>
      </c>
      <c r="H93" t="s">
        <v>13</v>
      </c>
      <c r="I93" t="s">
        <v>116</v>
      </c>
      <c r="J93" t="s">
        <v>15</v>
      </c>
      <c r="K93" t="s">
        <v>92</v>
      </c>
      <c r="L93" s="4" t="str">
        <f t="shared" si="8"/>
        <v>Annex 5.5(A)</v>
      </c>
      <c r="M93" s="4">
        <f t="shared" si="9"/>
        <v>2026</v>
      </c>
      <c r="N93" s="21">
        <f t="shared" si="10"/>
        <v>2026</v>
      </c>
      <c r="O93" s="4" t="str">
        <f>VLOOKUP(G93,Maps!$A$28:$B$43,2,FALSE)</f>
        <v>BR</v>
      </c>
      <c r="P93" s="21">
        <f t="shared" si="12"/>
        <v>1</v>
      </c>
    </row>
    <row r="94" spans="1:16" x14ac:dyDescent="0.25">
      <c r="A94" t="s">
        <v>52</v>
      </c>
      <c r="B94">
        <v>3</v>
      </c>
      <c r="C94" s="1">
        <v>28945</v>
      </c>
      <c r="D94">
        <f t="shared" si="11"/>
        <v>1979</v>
      </c>
      <c r="E94">
        <v>210</v>
      </c>
      <c r="F94" t="s">
        <v>52</v>
      </c>
      <c r="G94" t="s">
        <v>19</v>
      </c>
      <c r="H94" t="s">
        <v>13</v>
      </c>
      <c r="I94" t="s">
        <v>20</v>
      </c>
      <c r="J94" t="s">
        <v>15</v>
      </c>
      <c r="K94" t="s">
        <v>16</v>
      </c>
      <c r="L94" s="4" t="str">
        <f t="shared" si="8"/>
        <v>Annex 5.6</v>
      </c>
      <c r="M94" s="4">
        <f t="shared" si="9"/>
        <v>2019</v>
      </c>
      <c r="N94" s="21">
        <f t="shared" si="10"/>
        <v>2022</v>
      </c>
      <c r="O94" s="4" t="str">
        <f>VLOOKUP(G94,Maps!$A$28:$B$43,2,FALSE)</f>
        <v>MH</v>
      </c>
      <c r="P94" s="21">
        <f t="shared" si="12"/>
        <v>1</v>
      </c>
    </row>
    <row r="95" spans="1:16" x14ac:dyDescent="0.25">
      <c r="A95" t="s">
        <v>52</v>
      </c>
      <c r="B95">
        <v>4</v>
      </c>
      <c r="C95" s="1">
        <v>29412</v>
      </c>
      <c r="D95">
        <f t="shared" si="11"/>
        <v>1981</v>
      </c>
      <c r="E95">
        <v>210</v>
      </c>
      <c r="F95" t="s">
        <v>52</v>
      </c>
      <c r="G95" t="s">
        <v>19</v>
      </c>
      <c r="H95" t="s">
        <v>13</v>
      </c>
      <c r="I95" t="s">
        <v>20</v>
      </c>
      <c r="J95" t="s">
        <v>15</v>
      </c>
      <c r="K95" t="s">
        <v>16</v>
      </c>
      <c r="L95" s="4" t="str">
        <f t="shared" si="8"/>
        <v>Annex 5.6</v>
      </c>
      <c r="M95" s="4">
        <f t="shared" si="9"/>
        <v>2021</v>
      </c>
      <c r="N95" s="21">
        <f t="shared" si="10"/>
        <v>2022</v>
      </c>
      <c r="O95" s="4" t="str">
        <f>VLOOKUP(G95,Maps!$A$28:$B$43,2,FALSE)</f>
        <v>MH</v>
      </c>
      <c r="P95" s="21">
        <f t="shared" si="12"/>
        <v>1</v>
      </c>
    </row>
    <row r="96" spans="1:16" x14ac:dyDescent="0.25">
      <c r="A96" t="s">
        <v>52</v>
      </c>
      <c r="B96">
        <v>5</v>
      </c>
      <c r="C96" s="1">
        <v>29616</v>
      </c>
      <c r="D96">
        <f t="shared" si="11"/>
        <v>1981</v>
      </c>
      <c r="E96">
        <v>210</v>
      </c>
      <c r="F96" t="s">
        <v>52</v>
      </c>
      <c r="G96" t="s">
        <v>19</v>
      </c>
      <c r="H96" t="s">
        <v>13</v>
      </c>
      <c r="I96" t="s">
        <v>20</v>
      </c>
      <c r="J96" t="s">
        <v>15</v>
      </c>
      <c r="K96" t="s">
        <v>16</v>
      </c>
      <c r="L96" s="4" t="str">
        <f t="shared" si="8"/>
        <v>Annex 5.6</v>
      </c>
      <c r="M96" s="4">
        <f t="shared" si="9"/>
        <v>2021</v>
      </c>
      <c r="N96" s="21">
        <f t="shared" si="10"/>
        <v>2022</v>
      </c>
      <c r="O96" s="4" t="str">
        <f>VLOOKUP(G96,Maps!$A$28:$B$43,2,FALSE)</f>
        <v>MH</v>
      </c>
      <c r="P96" s="21">
        <f t="shared" si="12"/>
        <v>1</v>
      </c>
    </row>
    <row r="97" spans="1:16" x14ac:dyDescent="0.25">
      <c r="A97" t="s">
        <v>144</v>
      </c>
      <c r="B97">
        <v>1</v>
      </c>
      <c r="C97" s="1">
        <v>22789</v>
      </c>
      <c r="D97">
        <f t="shared" si="11"/>
        <v>1963</v>
      </c>
      <c r="E97">
        <v>50</v>
      </c>
      <c r="F97" t="s">
        <v>145</v>
      </c>
      <c r="G97" t="s">
        <v>113</v>
      </c>
      <c r="H97" t="s">
        <v>25</v>
      </c>
      <c r="I97" t="s">
        <v>146</v>
      </c>
      <c r="J97" t="s">
        <v>15</v>
      </c>
      <c r="K97" t="s">
        <v>98</v>
      </c>
      <c r="L97" s="4" t="str">
        <f t="shared" si="8"/>
        <v>Annex 5.5</v>
      </c>
      <c r="M97" s="4">
        <f t="shared" si="9"/>
        <v>2003</v>
      </c>
      <c r="N97" s="21">
        <f t="shared" si="10"/>
        <v>2022</v>
      </c>
      <c r="O97" s="4" t="str">
        <f>VLOOKUP(G97,Maps!$A$28:$B$43,2,FALSE)</f>
        <v>TN</v>
      </c>
      <c r="P97" s="21">
        <f t="shared" si="12"/>
        <v>1</v>
      </c>
    </row>
    <row r="98" spans="1:16" x14ac:dyDescent="0.25">
      <c r="A98" t="s">
        <v>144</v>
      </c>
      <c r="B98">
        <v>2</v>
      </c>
      <c r="C98" s="1">
        <v>23034</v>
      </c>
      <c r="D98">
        <f t="shared" si="11"/>
        <v>1963</v>
      </c>
      <c r="E98">
        <v>50</v>
      </c>
      <c r="F98" t="s">
        <v>145</v>
      </c>
      <c r="G98" t="s">
        <v>113</v>
      </c>
      <c r="H98" t="s">
        <v>25</v>
      </c>
      <c r="I98" t="s">
        <v>146</v>
      </c>
      <c r="J98" t="s">
        <v>15</v>
      </c>
      <c r="K98" t="s">
        <v>98</v>
      </c>
      <c r="L98" s="4" t="str">
        <f t="shared" si="8"/>
        <v>Annex 5.5</v>
      </c>
      <c r="M98" s="4">
        <f t="shared" si="9"/>
        <v>2003</v>
      </c>
      <c r="N98" s="21">
        <f t="shared" si="10"/>
        <v>2022</v>
      </c>
      <c r="O98" s="4" t="str">
        <f>VLOOKUP(G98,Maps!$A$28:$B$43,2,FALSE)</f>
        <v>TN</v>
      </c>
      <c r="P98" s="21">
        <f t="shared" si="12"/>
        <v>1</v>
      </c>
    </row>
    <row r="99" spans="1:16" x14ac:dyDescent="0.25">
      <c r="A99" t="s">
        <v>144</v>
      </c>
      <c r="B99">
        <v>3</v>
      </c>
      <c r="C99" s="1">
        <v>23173</v>
      </c>
      <c r="D99">
        <f t="shared" si="11"/>
        <v>1964</v>
      </c>
      <c r="E99">
        <v>50</v>
      </c>
      <c r="F99" t="s">
        <v>145</v>
      </c>
      <c r="G99" t="s">
        <v>113</v>
      </c>
      <c r="H99" t="s">
        <v>25</v>
      </c>
      <c r="I99" t="s">
        <v>146</v>
      </c>
      <c r="J99" t="s">
        <v>15</v>
      </c>
      <c r="K99" t="s">
        <v>98</v>
      </c>
      <c r="L99" s="4" t="str">
        <f t="shared" si="8"/>
        <v>Annex 5.5</v>
      </c>
      <c r="M99" s="4">
        <f t="shared" si="9"/>
        <v>2004</v>
      </c>
      <c r="N99" s="21">
        <f t="shared" si="10"/>
        <v>2022</v>
      </c>
      <c r="O99" s="4" t="str">
        <f>VLOOKUP(G99,Maps!$A$28:$B$43,2,FALSE)</f>
        <v>TN</v>
      </c>
      <c r="P99" s="21">
        <f t="shared" si="12"/>
        <v>1</v>
      </c>
    </row>
    <row r="100" spans="1:16" x14ac:dyDescent="0.25">
      <c r="A100" t="s">
        <v>144</v>
      </c>
      <c r="B100">
        <v>4</v>
      </c>
      <c r="C100" s="1">
        <v>23311</v>
      </c>
      <c r="D100">
        <f t="shared" si="11"/>
        <v>1964</v>
      </c>
      <c r="E100">
        <v>50</v>
      </c>
      <c r="F100" t="s">
        <v>145</v>
      </c>
      <c r="G100" t="s">
        <v>113</v>
      </c>
      <c r="H100" t="s">
        <v>25</v>
      </c>
      <c r="I100" t="s">
        <v>146</v>
      </c>
      <c r="J100" t="s">
        <v>15</v>
      </c>
      <c r="K100" t="s">
        <v>98</v>
      </c>
      <c r="L100" s="4" t="str">
        <f t="shared" si="8"/>
        <v>Annex 5.5</v>
      </c>
      <c r="M100" s="4">
        <f t="shared" si="9"/>
        <v>2004</v>
      </c>
      <c r="N100" s="21">
        <f t="shared" si="10"/>
        <v>2022</v>
      </c>
      <c r="O100" s="4" t="str">
        <f>VLOOKUP(G100,Maps!$A$28:$B$43,2,FALSE)</f>
        <v>TN</v>
      </c>
      <c r="P100" s="21">
        <f t="shared" si="12"/>
        <v>1</v>
      </c>
    </row>
    <row r="101" spans="1:16" x14ac:dyDescent="0.25">
      <c r="A101" t="s">
        <v>144</v>
      </c>
      <c r="B101">
        <v>5</v>
      </c>
      <c r="C101" s="1">
        <v>23496</v>
      </c>
      <c r="D101">
        <f t="shared" si="11"/>
        <v>1965</v>
      </c>
      <c r="E101">
        <v>50</v>
      </c>
      <c r="F101" t="s">
        <v>145</v>
      </c>
      <c r="G101" t="s">
        <v>113</v>
      </c>
      <c r="H101" t="s">
        <v>25</v>
      </c>
      <c r="I101" t="s">
        <v>146</v>
      </c>
      <c r="J101" t="s">
        <v>15</v>
      </c>
      <c r="K101" t="s">
        <v>98</v>
      </c>
      <c r="L101" s="4" t="str">
        <f t="shared" si="8"/>
        <v>Annex 5.5</v>
      </c>
      <c r="M101" s="4">
        <f t="shared" si="9"/>
        <v>2005</v>
      </c>
      <c r="N101" s="21">
        <f t="shared" si="10"/>
        <v>2022</v>
      </c>
      <c r="O101" s="4" t="str">
        <f>VLOOKUP(G101,Maps!$A$28:$B$43,2,FALSE)</f>
        <v>TN</v>
      </c>
      <c r="P101" s="21">
        <f t="shared" si="12"/>
        <v>1</v>
      </c>
    </row>
    <row r="102" spans="1:16" x14ac:dyDescent="0.25">
      <c r="A102" t="s">
        <v>144</v>
      </c>
      <c r="B102">
        <v>6</v>
      </c>
      <c r="C102" s="1">
        <v>23978</v>
      </c>
      <c r="D102">
        <f t="shared" si="11"/>
        <v>1966</v>
      </c>
      <c r="E102">
        <v>50</v>
      </c>
      <c r="F102" t="s">
        <v>145</v>
      </c>
      <c r="G102" t="s">
        <v>113</v>
      </c>
      <c r="H102" t="s">
        <v>25</v>
      </c>
      <c r="I102" t="s">
        <v>146</v>
      </c>
      <c r="J102" t="s">
        <v>15</v>
      </c>
      <c r="K102" t="s">
        <v>98</v>
      </c>
      <c r="L102" s="4" t="str">
        <f t="shared" si="8"/>
        <v>Annex 5.5</v>
      </c>
      <c r="M102" s="4">
        <f t="shared" si="9"/>
        <v>2006</v>
      </c>
      <c r="N102" s="21">
        <f t="shared" si="10"/>
        <v>2022</v>
      </c>
      <c r="O102" s="4" t="str">
        <f>VLOOKUP(G102,Maps!$A$28:$B$43,2,FALSE)</f>
        <v>TN</v>
      </c>
      <c r="P102" s="21">
        <f t="shared" si="12"/>
        <v>1</v>
      </c>
    </row>
    <row r="103" spans="1:16" x14ac:dyDescent="0.25">
      <c r="A103" t="s">
        <v>144</v>
      </c>
      <c r="B103">
        <v>8</v>
      </c>
      <c r="C103" s="1">
        <v>25246</v>
      </c>
      <c r="D103">
        <f t="shared" si="11"/>
        <v>1969</v>
      </c>
      <c r="E103">
        <v>100</v>
      </c>
      <c r="F103" t="s">
        <v>145</v>
      </c>
      <c r="G103" t="s">
        <v>113</v>
      </c>
      <c r="H103" t="s">
        <v>25</v>
      </c>
      <c r="I103" t="s">
        <v>146</v>
      </c>
      <c r="J103" t="s">
        <v>15</v>
      </c>
      <c r="K103" t="s">
        <v>98</v>
      </c>
      <c r="L103" s="4" t="str">
        <f t="shared" si="8"/>
        <v>Annex 5.5</v>
      </c>
      <c r="M103" s="4">
        <f t="shared" si="9"/>
        <v>2009</v>
      </c>
      <c r="N103" s="21">
        <f t="shared" si="10"/>
        <v>2022</v>
      </c>
      <c r="O103" s="4" t="str">
        <f>VLOOKUP(G103,Maps!$A$28:$B$43,2,FALSE)</f>
        <v>TN</v>
      </c>
      <c r="P103" s="21">
        <f t="shared" si="12"/>
        <v>1</v>
      </c>
    </row>
    <row r="104" spans="1:16" x14ac:dyDescent="0.25">
      <c r="A104" t="s">
        <v>144</v>
      </c>
      <c r="B104">
        <v>9</v>
      </c>
      <c r="C104" s="1">
        <v>25620</v>
      </c>
      <c r="D104">
        <f t="shared" si="11"/>
        <v>1970</v>
      </c>
      <c r="E104">
        <v>100</v>
      </c>
      <c r="F104" t="s">
        <v>145</v>
      </c>
      <c r="G104" t="s">
        <v>113</v>
      </c>
      <c r="H104" t="s">
        <v>25</v>
      </c>
      <c r="I104" t="s">
        <v>146</v>
      </c>
      <c r="J104" t="s">
        <v>15</v>
      </c>
      <c r="K104" t="s">
        <v>98</v>
      </c>
      <c r="L104" s="4" t="str">
        <f t="shared" si="8"/>
        <v>Annex 5.5</v>
      </c>
      <c r="M104" s="4">
        <f t="shared" si="9"/>
        <v>2010</v>
      </c>
      <c r="N104" s="21">
        <f t="shared" si="10"/>
        <v>2022</v>
      </c>
      <c r="O104" s="4" t="str">
        <f>VLOOKUP(G104,Maps!$A$28:$B$43,2,FALSE)</f>
        <v>TN</v>
      </c>
      <c r="P104" s="21">
        <f t="shared" si="12"/>
        <v>1</v>
      </c>
    </row>
    <row r="105" spans="1:16" x14ac:dyDescent="0.25">
      <c r="A105" t="s">
        <v>147</v>
      </c>
      <c r="B105">
        <v>1</v>
      </c>
      <c r="C105" s="1">
        <v>32159</v>
      </c>
      <c r="D105">
        <f t="shared" si="11"/>
        <v>1988</v>
      </c>
      <c r="E105">
        <v>210</v>
      </c>
      <c r="F105" t="s">
        <v>145</v>
      </c>
      <c r="G105" t="s">
        <v>113</v>
      </c>
      <c r="H105" t="s">
        <v>25</v>
      </c>
      <c r="I105" t="s">
        <v>146</v>
      </c>
      <c r="J105" t="s">
        <v>15</v>
      </c>
      <c r="K105" t="s">
        <v>92</v>
      </c>
      <c r="L105" s="4" t="str">
        <f t="shared" si="8"/>
        <v>Annex 5.5(A)</v>
      </c>
      <c r="M105" s="4">
        <f t="shared" si="9"/>
        <v>2026</v>
      </c>
      <c r="N105" s="21">
        <f t="shared" si="10"/>
        <v>2026</v>
      </c>
      <c r="O105" s="4" t="str">
        <f>VLOOKUP(G105,Maps!$A$28:$B$43,2,FALSE)</f>
        <v>TN</v>
      </c>
      <c r="P105" s="21">
        <f t="shared" si="12"/>
        <v>1</v>
      </c>
    </row>
    <row r="106" spans="1:16" x14ac:dyDescent="0.25">
      <c r="A106" t="s">
        <v>147</v>
      </c>
      <c r="B106">
        <v>2</v>
      </c>
      <c r="C106" s="1">
        <v>31814</v>
      </c>
      <c r="D106">
        <f t="shared" si="11"/>
        <v>1987</v>
      </c>
      <c r="E106">
        <v>210</v>
      </c>
      <c r="F106" t="s">
        <v>145</v>
      </c>
      <c r="G106" t="s">
        <v>113</v>
      </c>
      <c r="H106" t="s">
        <v>25</v>
      </c>
      <c r="I106" t="s">
        <v>146</v>
      </c>
      <c r="J106" t="s">
        <v>15</v>
      </c>
      <c r="K106" t="s">
        <v>92</v>
      </c>
      <c r="L106" s="4" t="str">
        <f t="shared" si="8"/>
        <v>Annex 5.5(A)</v>
      </c>
      <c r="M106" s="4">
        <f t="shared" si="9"/>
        <v>2026</v>
      </c>
      <c r="N106" s="21">
        <f t="shared" si="10"/>
        <v>2026</v>
      </c>
      <c r="O106" s="4" t="str">
        <f>VLOOKUP(G106,Maps!$A$28:$B$43,2,FALSE)</f>
        <v>TN</v>
      </c>
      <c r="P106" s="21">
        <f t="shared" si="12"/>
        <v>1</v>
      </c>
    </row>
    <row r="107" spans="1:16" x14ac:dyDescent="0.25">
      <c r="A107" t="s">
        <v>147</v>
      </c>
      <c r="B107">
        <v>3</v>
      </c>
      <c r="C107" s="1">
        <v>31500</v>
      </c>
      <c r="D107">
        <f t="shared" si="11"/>
        <v>1986</v>
      </c>
      <c r="E107">
        <v>210</v>
      </c>
      <c r="F107" t="s">
        <v>145</v>
      </c>
      <c r="G107" t="s">
        <v>113</v>
      </c>
      <c r="H107" t="s">
        <v>25</v>
      </c>
      <c r="I107" t="s">
        <v>146</v>
      </c>
      <c r="J107" t="s">
        <v>15</v>
      </c>
      <c r="K107" t="s">
        <v>92</v>
      </c>
      <c r="L107" s="4" t="str">
        <f t="shared" si="8"/>
        <v>Annex 5.5(A)</v>
      </c>
      <c r="M107" s="4">
        <f t="shared" si="9"/>
        <v>2026</v>
      </c>
      <c r="N107" s="21">
        <f t="shared" si="10"/>
        <v>2026</v>
      </c>
      <c r="O107" s="4" t="str">
        <f>VLOOKUP(G107,Maps!$A$28:$B$43,2,FALSE)</f>
        <v>TN</v>
      </c>
      <c r="P107" s="21">
        <f t="shared" si="12"/>
        <v>1</v>
      </c>
    </row>
    <row r="108" spans="1:16" x14ac:dyDescent="0.25">
      <c r="A108" t="s">
        <v>147</v>
      </c>
      <c r="B108">
        <v>4</v>
      </c>
      <c r="C108" s="1">
        <v>33327</v>
      </c>
      <c r="D108">
        <f t="shared" si="11"/>
        <v>1991</v>
      </c>
      <c r="E108">
        <v>210</v>
      </c>
      <c r="F108" t="s">
        <v>145</v>
      </c>
      <c r="G108" t="s">
        <v>113</v>
      </c>
      <c r="H108" t="s">
        <v>25</v>
      </c>
      <c r="I108" t="s">
        <v>146</v>
      </c>
      <c r="J108" t="s">
        <v>15</v>
      </c>
      <c r="K108" t="s">
        <v>92</v>
      </c>
      <c r="L108" s="4" t="str">
        <f t="shared" si="8"/>
        <v>Annex 5.5(A)</v>
      </c>
      <c r="M108" s="4">
        <f t="shared" si="9"/>
        <v>2026</v>
      </c>
      <c r="N108" s="21">
        <f t="shared" si="10"/>
        <v>2026</v>
      </c>
      <c r="O108" s="4" t="str">
        <f>VLOOKUP(G108,Maps!$A$28:$B$43,2,FALSE)</f>
        <v>TN</v>
      </c>
      <c r="P108" s="21">
        <f t="shared" si="12"/>
        <v>1</v>
      </c>
    </row>
    <row r="109" spans="1:16" x14ac:dyDescent="0.25">
      <c r="A109" t="s">
        <v>147</v>
      </c>
      <c r="B109">
        <v>5</v>
      </c>
      <c r="C109" s="1">
        <v>33602</v>
      </c>
      <c r="D109">
        <f t="shared" si="11"/>
        <v>1992</v>
      </c>
      <c r="E109">
        <v>210</v>
      </c>
      <c r="F109" t="s">
        <v>145</v>
      </c>
      <c r="G109" t="s">
        <v>113</v>
      </c>
      <c r="H109" t="s">
        <v>25</v>
      </c>
      <c r="I109" t="s">
        <v>146</v>
      </c>
      <c r="J109" t="s">
        <v>15</v>
      </c>
      <c r="K109" t="s">
        <v>92</v>
      </c>
      <c r="L109" s="4" t="str">
        <f t="shared" si="8"/>
        <v>Annex 5.5(A)</v>
      </c>
      <c r="M109" s="4">
        <f t="shared" si="9"/>
        <v>2026</v>
      </c>
      <c r="N109" s="21">
        <f t="shared" si="10"/>
        <v>2026</v>
      </c>
      <c r="O109" s="4" t="str">
        <f>VLOOKUP(G109,Maps!$A$28:$B$43,2,FALSE)</f>
        <v>TN</v>
      </c>
      <c r="P109" s="21">
        <f t="shared" si="12"/>
        <v>1</v>
      </c>
    </row>
    <row r="110" spans="1:16" x14ac:dyDescent="0.25">
      <c r="A110" t="s">
        <v>147</v>
      </c>
      <c r="B110">
        <v>6</v>
      </c>
      <c r="C110" s="1">
        <v>33907</v>
      </c>
      <c r="D110">
        <f t="shared" si="11"/>
        <v>1993</v>
      </c>
      <c r="E110">
        <v>210</v>
      </c>
      <c r="F110" t="s">
        <v>145</v>
      </c>
      <c r="G110" t="s">
        <v>113</v>
      </c>
      <c r="H110" t="s">
        <v>25</v>
      </c>
      <c r="I110" t="s">
        <v>146</v>
      </c>
      <c r="J110" t="s">
        <v>15</v>
      </c>
      <c r="K110" t="s">
        <v>92</v>
      </c>
      <c r="L110" s="4" t="str">
        <f t="shared" ref="L110:L141" si="13">VLOOKUP(K110,NEP_cat,2,FALSE)</f>
        <v>Annex 5.5(A)</v>
      </c>
      <c r="M110" s="4">
        <f t="shared" ref="M110:M141" si="14">IF(L110=$A$10,$B$10,D110+$C$9)</f>
        <v>2026</v>
      </c>
      <c r="N110" s="21">
        <f t="shared" ref="N110:N141" si="15">IF(M110&gt;$B$7,0,MAX(M110,$B$9))</f>
        <v>2026</v>
      </c>
      <c r="O110" s="4" t="str">
        <f>VLOOKUP(G110,Maps!$A$28:$B$43,2,FALSE)</f>
        <v>TN</v>
      </c>
      <c r="P110" s="21">
        <f t="shared" si="12"/>
        <v>1</v>
      </c>
    </row>
    <row r="111" spans="1:16" x14ac:dyDescent="0.25">
      <c r="A111" t="s">
        <v>147</v>
      </c>
      <c r="B111">
        <v>7</v>
      </c>
      <c r="C111" s="1">
        <v>34139</v>
      </c>
      <c r="D111">
        <f t="shared" si="11"/>
        <v>1994</v>
      </c>
      <c r="E111">
        <v>210</v>
      </c>
      <c r="F111" t="s">
        <v>145</v>
      </c>
      <c r="G111" t="s">
        <v>113</v>
      </c>
      <c r="H111" t="s">
        <v>25</v>
      </c>
      <c r="I111" t="s">
        <v>146</v>
      </c>
      <c r="J111" t="s">
        <v>15</v>
      </c>
      <c r="K111" t="s">
        <v>92</v>
      </c>
      <c r="L111" s="4" t="str">
        <f t="shared" si="13"/>
        <v>Annex 5.5(A)</v>
      </c>
      <c r="M111" s="4">
        <f t="shared" si="14"/>
        <v>2026</v>
      </c>
      <c r="N111" s="21">
        <f t="shared" si="15"/>
        <v>2026</v>
      </c>
      <c r="O111" s="4" t="str">
        <f>VLOOKUP(G111,Maps!$A$28:$B$43,2,FALSE)</f>
        <v>TN</v>
      </c>
      <c r="P111" s="21">
        <f t="shared" si="12"/>
        <v>1</v>
      </c>
    </row>
    <row r="112" spans="1:16" x14ac:dyDescent="0.25">
      <c r="A112" t="s">
        <v>117</v>
      </c>
      <c r="B112">
        <v>1</v>
      </c>
      <c r="C112" s="1">
        <v>34632</v>
      </c>
      <c r="D112">
        <f t="shared" si="11"/>
        <v>1995</v>
      </c>
      <c r="E112">
        <v>210</v>
      </c>
      <c r="F112" t="s">
        <v>118</v>
      </c>
      <c r="G112" t="s">
        <v>113</v>
      </c>
      <c r="H112" t="s">
        <v>13</v>
      </c>
      <c r="I112" t="s">
        <v>114</v>
      </c>
      <c r="J112" t="s">
        <v>15</v>
      </c>
      <c r="K112" t="s">
        <v>92</v>
      </c>
      <c r="L112" s="4" t="str">
        <f t="shared" si="13"/>
        <v>Annex 5.5(A)</v>
      </c>
      <c r="M112" s="4">
        <f t="shared" si="14"/>
        <v>2026</v>
      </c>
      <c r="N112" s="21">
        <f t="shared" si="15"/>
        <v>2026</v>
      </c>
      <c r="O112" s="4" t="str">
        <f>VLOOKUP(G112,Maps!$A$28:$B$43,2,FALSE)</f>
        <v>TN</v>
      </c>
      <c r="P112" s="21">
        <f t="shared" si="12"/>
        <v>1</v>
      </c>
    </row>
    <row r="113" spans="1:16" x14ac:dyDescent="0.25">
      <c r="A113" t="s">
        <v>117</v>
      </c>
      <c r="B113">
        <v>2</v>
      </c>
      <c r="C113" s="1">
        <v>34785</v>
      </c>
      <c r="D113">
        <f t="shared" si="11"/>
        <v>1995</v>
      </c>
      <c r="E113">
        <v>210</v>
      </c>
      <c r="F113" t="s">
        <v>118</v>
      </c>
      <c r="G113" t="s">
        <v>113</v>
      </c>
      <c r="H113" t="s">
        <v>13</v>
      </c>
      <c r="I113" t="s">
        <v>114</v>
      </c>
      <c r="J113" t="s">
        <v>15</v>
      </c>
      <c r="K113" t="s">
        <v>92</v>
      </c>
      <c r="L113" s="4" t="str">
        <f t="shared" si="13"/>
        <v>Annex 5.5(A)</v>
      </c>
      <c r="M113" s="4">
        <f t="shared" si="14"/>
        <v>2026</v>
      </c>
      <c r="N113" s="21">
        <f t="shared" si="15"/>
        <v>2026</v>
      </c>
      <c r="O113" s="4" t="str">
        <f>VLOOKUP(G113,Maps!$A$28:$B$43,2,FALSE)</f>
        <v>TN</v>
      </c>
      <c r="P113" s="21">
        <f t="shared" si="12"/>
        <v>1</v>
      </c>
    </row>
    <row r="114" spans="1:16" x14ac:dyDescent="0.25">
      <c r="A114" t="s">
        <v>117</v>
      </c>
      <c r="B114">
        <v>3</v>
      </c>
      <c r="C114" s="1">
        <v>35119</v>
      </c>
      <c r="D114">
        <f t="shared" si="11"/>
        <v>1996</v>
      </c>
      <c r="E114">
        <v>210</v>
      </c>
      <c r="F114" t="s">
        <v>118</v>
      </c>
      <c r="G114" t="s">
        <v>113</v>
      </c>
      <c r="H114" t="s">
        <v>13</v>
      </c>
      <c r="I114" t="s">
        <v>114</v>
      </c>
      <c r="J114" t="s">
        <v>15</v>
      </c>
      <c r="K114" t="s">
        <v>92</v>
      </c>
      <c r="L114" s="4" t="str">
        <f t="shared" si="13"/>
        <v>Annex 5.5(A)</v>
      </c>
      <c r="M114" s="4">
        <f t="shared" si="14"/>
        <v>2026</v>
      </c>
      <c r="N114" s="21">
        <f t="shared" si="15"/>
        <v>2026</v>
      </c>
      <c r="O114" s="4" t="str">
        <f>VLOOKUP(G114,Maps!$A$28:$B$43,2,FALSE)</f>
        <v>TN</v>
      </c>
      <c r="P114" s="21">
        <f t="shared" si="12"/>
        <v>1</v>
      </c>
    </row>
    <row r="115" spans="1:16" x14ac:dyDescent="0.25">
      <c r="A115" t="s">
        <v>53</v>
      </c>
      <c r="B115">
        <v>9</v>
      </c>
      <c r="C115" s="1">
        <v>29246</v>
      </c>
      <c r="D115">
        <f t="shared" si="11"/>
        <v>1980</v>
      </c>
      <c r="E115">
        <v>200</v>
      </c>
      <c r="F115" t="s">
        <v>11</v>
      </c>
      <c r="G115" t="s">
        <v>12</v>
      </c>
      <c r="H115" t="s">
        <v>13</v>
      </c>
      <c r="I115" t="s">
        <v>14</v>
      </c>
      <c r="J115" t="s">
        <v>15</v>
      </c>
      <c r="K115" t="s">
        <v>16</v>
      </c>
      <c r="L115" s="4" t="str">
        <f t="shared" si="13"/>
        <v>Annex 5.6</v>
      </c>
      <c r="M115" s="4">
        <f t="shared" si="14"/>
        <v>2020</v>
      </c>
      <c r="N115" s="21">
        <f t="shared" si="15"/>
        <v>2022</v>
      </c>
      <c r="O115" s="4" t="str">
        <f>VLOOKUP(G115,Maps!$A$28:$B$43,2,FALSE)</f>
        <v>UP</v>
      </c>
      <c r="P115" s="21">
        <f t="shared" si="12"/>
        <v>1</v>
      </c>
    </row>
    <row r="116" spans="1:16" x14ac:dyDescent="0.25">
      <c r="A116" t="s">
        <v>53</v>
      </c>
      <c r="B116">
        <v>10</v>
      </c>
      <c r="C116" s="1">
        <v>28869</v>
      </c>
      <c r="D116">
        <f t="shared" si="11"/>
        <v>1979</v>
      </c>
      <c r="E116">
        <v>200</v>
      </c>
      <c r="F116" t="s">
        <v>11</v>
      </c>
      <c r="G116" t="s">
        <v>12</v>
      </c>
      <c r="H116" t="s">
        <v>13</v>
      </c>
      <c r="I116" t="s">
        <v>14</v>
      </c>
      <c r="J116" t="s">
        <v>15</v>
      </c>
      <c r="K116" t="s">
        <v>16</v>
      </c>
      <c r="L116" s="4" t="str">
        <f t="shared" si="13"/>
        <v>Annex 5.6</v>
      </c>
      <c r="M116" s="4">
        <f t="shared" si="14"/>
        <v>2019</v>
      </c>
      <c r="N116" s="21">
        <f t="shared" si="15"/>
        <v>2022</v>
      </c>
      <c r="O116" s="4" t="str">
        <f>VLOOKUP(G116,Maps!$A$28:$B$43,2,FALSE)</f>
        <v>UP</v>
      </c>
      <c r="P116" s="21">
        <f t="shared" si="12"/>
        <v>1</v>
      </c>
    </row>
    <row r="117" spans="1:16" x14ac:dyDescent="0.25">
      <c r="A117" t="s">
        <v>53</v>
      </c>
      <c r="B117">
        <v>11</v>
      </c>
      <c r="C117" s="1">
        <v>28490</v>
      </c>
      <c r="D117">
        <f t="shared" si="11"/>
        <v>1978</v>
      </c>
      <c r="E117">
        <v>200</v>
      </c>
      <c r="F117" t="s">
        <v>11</v>
      </c>
      <c r="G117" t="s">
        <v>12</v>
      </c>
      <c r="H117" t="s">
        <v>13</v>
      </c>
      <c r="I117" t="s">
        <v>14</v>
      </c>
      <c r="J117" t="s">
        <v>15</v>
      </c>
      <c r="K117" t="s">
        <v>16</v>
      </c>
      <c r="L117" s="4" t="str">
        <f t="shared" si="13"/>
        <v>Annex 5.6</v>
      </c>
      <c r="M117" s="4">
        <f t="shared" si="14"/>
        <v>2018</v>
      </c>
      <c r="N117" s="21">
        <f t="shared" si="15"/>
        <v>2022</v>
      </c>
      <c r="O117" s="4" t="str">
        <f>VLOOKUP(G117,Maps!$A$28:$B$43,2,FALSE)</f>
        <v>UP</v>
      </c>
      <c r="P117" s="21">
        <f t="shared" si="12"/>
        <v>1</v>
      </c>
    </row>
    <row r="118" spans="1:16" x14ac:dyDescent="0.25">
      <c r="A118" t="s">
        <v>53</v>
      </c>
      <c r="B118">
        <v>12</v>
      </c>
      <c r="C118" s="1">
        <v>29673</v>
      </c>
      <c r="D118">
        <f t="shared" si="11"/>
        <v>1981</v>
      </c>
      <c r="E118">
        <v>200</v>
      </c>
      <c r="F118" t="s">
        <v>11</v>
      </c>
      <c r="G118" t="s">
        <v>12</v>
      </c>
      <c r="H118" t="s">
        <v>13</v>
      </c>
      <c r="I118" t="s">
        <v>14</v>
      </c>
      <c r="J118" t="s">
        <v>15</v>
      </c>
      <c r="K118" t="s">
        <v>16</v>
      </c>
      <c r="L118" s="4" t="str">
        <f t="shared" si="13"/>
        <v>Annex 5.6</v>
      </c>
      <c r="M118" s="4">
        <f t="shared" si="14"/>
        <v>2021</v>
      </c>
      <c r="N118" s="21">
        <f t="shared" si="15"/>
        <v>2022</v>
      </c>
      <c r="O118" s="4" t="str">
        <f>VLOOKUP(G118,Maps!$A$28:$B$43,2,FALSE)</f>
        <v>UP</v>
      </c>
      <c r="P118" s="21">
        <f t="shared" si="12"/>
        <v>1</v>
      </c>
    </row>
    <row r="119" spans="1:16" x14ac:dyDescent="0.25">
      <c r="A119" t="s">
        <v>53</v>
      </c>
      <c r="B119">
        <v>13</v>
      </c>
      <c r="C119" s="1">
        <v>30153</v>
      </c>
      <c r="D119">
        <f t="shared" si="11"/>
        <v>1983</v>
      </c>
      <c r="E119">
        <v>200</v>
      </c>
      <c r="F119" t="s">
        <v>11</v>
      </c>
      <c r="G119" t="s">
        <v>12</v>
      </c>
      <c r="H119" t="s">
        <v>13</v>
      </c>
      <c r="I119" t="s">
        <v>14</v>
      </c>
      <c r="J119" t="s">
        <v>15</v>
      </c>
      <c r="K119" t="s">
        <v>16</v>
      </c>
      <c r="L119" s="4" t="str">
        <f t="shared" si="13"/>
        <v>Annex 5.6</v>
      </c>
      <c r="M119" s="4">
        <f t="shared" si="14"/>
        <v>2023</v>
      </c>
      <c r="N119" s="21">
        <f t="shared" si="15"/>
        <v>2023</v>
      </c>
      <c r="O119" s="4" t="str">
        <f>VLOOKUP(G119,Maps!$A$28:$B$43,2,FALSE)</f>
        <v>UP</v>
      </c>
      <c r="P119" s="21">
        <f t="shared" si="12"/>
        <v>1</v>
      </c>
    </row>
    <row r="120" spans="1:16" x14ac:dyDescent="0.25">
      <c r="A120" t="s">
        <v>53</v>
      </c>
      <c r="B120">
        <v>7</v>
      </c>
      <c r="C120" s="1">
        <v>27377</v>
      </c>
      <c r="D120">
        <f t="shared" si="11"/>
        <v>1975</v>
      </c>
      <c r="E120">
        <v>94</v>
      </c>
      <c r="F120" t="s">
        <v>11</v>
      </c>
      <c r="G120" t="s">
        <v>12</v>
      </c>
      <c r="H120" t="s">
        <v>13</v>
      </c>
      <c r="I120" t="s">
        <v>14</v>
      </c>
      <c r="J120" t="s">
        <v>15</v>
      </c>
      <c r="K120" t="s">
        <v>92</v>
      </c>
      <c r="L120" s="4" t="str">
        <f t="shared" si="13"/>
        <v>Annex 5.5(A)</v>
      </c>
      <c r="M120" s="4">
        <f t="shared" si="14"/>
        <v>2026</v>
      </c>
      <c r="N120" s="21">
        <f t="shared" si="15"/>
        <v>2026</v>
      </c>
      <c r="O120" s="4" t="str">
        <f>VLOOKUP(G120,Maps!$A$28:$B$43,2,FALSE)</f>
        <v>UP</v>
      </c>
      <c r="P120" s="21">
        <f t="shared" si="12"/>
        <v>1</v>
      </c>
    </row>
    <row r="121" spans="1:16" x14ac:dyDescent="0.25">
      <c r="A121" t="s">
        <v>119</v>
      </c>
      <c r="B121">
        <v>5</v>
      </c>
      <c r="C121" s="1">
        <v>32595</v>
      </c>
      <c r="D121">
        <f t="shared" si="11"/>
        <v>1989</v>
      </c>
      <c r="E121">
        <v>210</v>
      </c>
      <c r="F121" t="s">
        <v>119</v>
      </c>
      <c r="G121" t="s">
        <v>120</v>
      </c>
      <c r="H121" t="s">
        <v>13</v>
      </c>
      <c r="I121" t="s">
        <v>121</v>
      </c>
      <c r="J121" t="s">
        <v>15</v>
      </c>
      <c r="K121" t="s">
        <v>92</v>
      </c>
      <c r="L121" s="4" t="str">
        <f t="shared" si="13"/>
        <v>Annex 5.5(A)</v>
      </c>
      <c r="M121" s="4">
        <f t="shared" si="14"/>
        <v>2026</v>
      </c>
      <c r="N121" s="21">
        <f t="shared" si="15"/>
        <v>2026</v>
      </c>
      <c r="O121" s="4" t="str">
        <f>VLOOKUP(G121,Maps!$A$28:$B$43,2,FALSE)</f>
        <v>HR</v>
      </c>
      <c r="P121" s="21">
        <f t="shared" si="12"/>
        <v>1</v>
      </c>
    </row>
    <row r="122" spans="1:16" x14ac:dyDescent="0.25">
      <c r="A122" t="s">
        <v>122</v>
      </c>
      <c r="B122">
        <v>1</v>
      </c>
      <c r="C122" s="1">
        <v>30772</v>
      </c>
      <c r="D122">
        <f t="shared" si="11"/>
        <v>1984</v>
      </c>
      <c r="E122">
        <v>110</v>
      </c>
      <c r="F122" t="s">
        <v>123</v>
      </c>
      <c r="G122" t="s">
        <v>12</v>
      </c>
      <c r="H122" t="s">
        <v>13</v>
      </c>
      <c r="I122" t="s">
        <v>14</v>
      </c>
      <c r="J122" t="s">
        <v>15</v>
      </c>
      <c r="K122" t="s">
        <v>92</v>
      </c>
      <c r="L122" s="4" t="str">
        <f t="shared" si="13"/>
        <v>Annex 5.5(A)</v>
      </c>
      <c r="M122" s="4">
        <f t="shared" si="14"/>
        <v>2026</v>
      </c>
      <c r="N122" s="21">
        <f t="shared" si="15"/>
        <v>2026</v>
      </c>
      <c r="O122" s="4" t="str">
        <f>VLOOKUP(G122,Maps!$A$28:$B$43,2,FALSE)</f>
        <v>UP</v>
      </c>
      <c r="P122" s="21">
        <f t="shared" si="12"/>
        <v>1</v>
      </c>
    </row>
    <row r="123" spans="1:16" x14ac:dyDescent="0.25">
      <c r="A123" t="s">
        <v>122</v>
      </c>
      <c r="B123">
        <v>2</v>
      </c>
      <c r="C123" s="1">
        <v>31103</v>
      </c>
      <c r="D123">
        <f t="shared" si="11"/>
        <v>1985</v>
      </c>
      <c r="E123">
        <v>110</v>
      </c>
      <c r="F123" t="s">
        <v>123</v>
      </c>
      <c r="G123" t="s">
        <v>12</v>
      </c>
      <c r="H123" t="s">
        <v>13</v>
      </c>
      <c r="I123" t="s">
        <v>14</v>
      </c>
      <c r="J123" t="s">
        <v>15</v>
      </c>
      <c r="K123" t="s">
        <v>92</v>
      </c>
      <c r="L123" s="4" t="str">
        <f t="shared" si="13"/>
        <v>Annex 5.5(A)</v>
      </c>
      <c r="M123" s="4">
        <f t="shared" si="14"/>
        <v>2026</v>
      </c>
      <c r="N123" s="21">
        <f t="shared" si="15"/>
        <v>2026</v>
      </c>
      <c r="O123" s="4" t="str">
        <f>VLOOKUP(G123,Maps!$A$28:$B$43,2,FALSE)</f>
        <v>UP</v>
      </c>
      <c r="P123" s="21">
        <f t="shared" si="12"/>
        <v>1</v>
      </c>
    </row>
    <row r="124" spans="1:16" x14ac:dyDescent="0.25">
      <c r="A124" t="s">
        <v>124</v>
      </c>
      <c r="B124">
        <v>1</v>
      </c>
      <c r="C124" s="1">
        <v>25719</v>
      </c>
      <c r="D124">
        <f t="shared" si="11"/>
        <v>1971</v>
      </c>
      <c r="E124">
        <v>62.5</v>
      </c>
      <c r="F124" t="s">
        <v>125</v>
      </c>
      <c r="G124" t="s">
        <v>56</v>
      </c>
      <c r="H124" t="s">
        <v>13</v>
      </c>
      <c r="I124" t="s">
        <v>105</v>
      </c>
      <c r="J124" t="s">
        <v>15</v>
      </c>
      <c r="K124" t="s">
        <v>98</v>
      </c>
      <c r="L124" s="4" t="str">
        <f t="shared" si="13"/>
        <v>Annex 5.5</v>
      </c>
      <c r="M124" s="4">
        <f t="shared" si="14"/>
        <v>2011</v>
      </c>
      <c r="N124" s="21">
        <f t="shared" si="15"/>
        <v>2022</v>
      </c>
      <c r="O124" s="4" t="str">
        <f>VLOOKUP(G124,Maps!$A$28:$B$43,2,FALSE)</f>
        <v>TS</v>
      </c>
      <c r="P124" s="21">
        <f t="shared" si="12"/>
        <v>1</v>
      </c>
    </row>
    <row r="125" spans="1:16" x14ac:dyDescent="0.25">
      <c r="A125" t="s">
        <v>54</v>
      </c>
      <c r="B125">
        <v>1</v>
      </c>
      <c r="C125" s="1">
        <v>30646</v>
      </c>
      <c r="D125">
        <f t="shared" si="11"/>
        <v>1984</v>
      </c>
      <c r="E125">
        <v>200</v>
      </c>
      <c r="F125" t="s">
        <v>55</v>
      </c>
      <c r="G125" t="s">
        <v>56</v>
      </c>
      <c r="H125" t="s">
        <v>25</v>
      </c>
      <c r="I125" t="s">
        <v>26</v>
      </c>
      <c r="J125" t="s">
        <v>15</v>
      </c>
      <c r="K125" t="s">
        <v>16</v>
      </c>
      <c r="L125" s="4" t="str">
        <f t="shared" si="13"/>
        <v>Annex 5.6</v>
      </c>
      <c r="M125" s="4">
        <f t="shared" si="14"/>
        <v>2024</v>
      </c>
      <c r="N125" s="21">
        <f t="shared" si="15"/>
        <v>2024</v>
      </c>
      <c r="O125" s="4" t="str">
        <f>VLOOKUP(G125,Maps!$A$28:$B$43,2,FALSE)</f>
        <v>TS</v>
      </c>
      <c r="P125" s="21">
        <f t="shared" si="12"/>
        <v>1</v>
      </c>
    </row>
    <row r="126" spans="1:16" x14ac:dyDescent="0.25">
      <c r="A126" t="s">
        <v>54</v>
      </c>
      <c r="B126">
        <v>2</v>
      </c>
      <c r="C126" s="1">
        <v>30831</v>
      </c>
      <c r="D126">
        <f t="shared" si="11"/>
        <v>1985</v>
      </c>
      <c r="E126">
        <v>200</v>
      </c>
      <c r="F126" t="s">
        <v>55</v>
      </c>
      <c r="G126" t="s">
        <v>56</v>
      </c>
      <c r="H126" t="s">
        <v>25</v>
      </c>
      <c r="I126" t="s">
        <v>26</v>
      </c>
      <c r="J126" t="s">
        <v>15</v>
      </c>
      <c r="K126" t="s">
        <v>16</v>
      </c>
      <c r="L126" s="4" t="str">
        <f t="shared" si="13"/>
        <v>Annex 5.6</v>
      </c>
      <c r="M126" s="4">
        <f t="shared" si="14"/>
        <v>2025</v>
      </c>
      <c r="N126" s="21">
        <f t="shared" si="15"/>
        <v>2025</v>
      </c>
      <c r="O126" s="4" t="str">
        <f>VLOOKUP(G126,Maps!$A$28:$B$43,2,FALSE)</f>
        <v>TS</v>
      </c>
      <c r="P126" s="21">
        <f t="shared" si="12"/>
        <v>1</v>
      </c>
    </row>
    <row r="127" spans="1:16" x14ac:dyDescent="0.25">
      <c r="A127" t="s">
        <v>54</v>
      </c>
      <c r="B127">
        <v>3</v>
      </c>
      <c r="C127" s="1">
        <v>31029</v>
      </c>
      <c r="D127">
        <f t="shared" si="11"/>
        <v>1985</v>
      </c>
      <c r="E127">
        <v>200</v>
      </c>
      <c r="F127" t="s">
        <v>55</v>
      </c>
      <c r="G127" t="s">
        <v>56</v>
      </c>
      <c r="H127" t="s">
        <v>25</v>
      </c>
      <c r="I127" t="s">
        <v>26</v>
      </c>
      <c r="J127" t="s">
        <v>15</v>
      </c>
      <c r="K127" t="s">
        <v>16</v>
      </c>
      <c r="L127" s="4" t="str">
        <f t="shared" si="13"/>
        <v>Annex 5.6</v>
      </c>
      <c r="M127" s="4">
        <f t="shared" si="14"/>
        <v>2025</v>
      </c>
      <c r="N127" s="21">
        <f t="shared" si="15"/>
        <v>2025</v>
      </c>
      <c r="O127" s="4" t="str">
        <f>VLOOKUP(G127,Maps!$A$28:$B$43,2,FALSE)</f>
        <v>TS</v>
      </c>
      <c r="P127" s="21">
        <f t="shared" si="12"/>
        <v>1</v>
      </c>
    </row>
    <row r="128" spans="1:16" x14ac:dyDescent="0.25">
      <c r="A128" t="s">
        <v>54</v>
      </c>
      <c r="B128">
        <v>4</v>
      </c>
      <c r="C128" s="1">
        <v>32320</v>
      </c>
      <c r="D128">
        <f t="shared" si="11"/>
        <v>1989</v>
      </c>
      <c r="E128">
        <v>500</v>
      </c>
      <c r="F128" t="s">
        <v>55</v>
      </c>
      <c r="G128" t="s">
        <v>56</v>
      </c>
      <c r="H128" t="s">
        <v>25</v>
      </c>
      <c r="I128" t="s">
        <v>26</v>
      </c>
      <c r="J128" t="s">
        <v>15</v>
      </c>
      <c r="K128" t="s">
        <v>16</v>
      </c>
      <c r="L128" s="4" t="str">
        <f t="shared" si="13"/>
        <v>Annex 5.6</v>
      </c>
      <c r="M128" s="4">
        <f t="shared" si="14"/>
        <v>2029</v>
      </c>
      <c r="N128" s="21">
        <f t="shared" si="15"/>
        <v>2029</v>
      </c>
      <c r="O128" s="4" t="str">
        <f>VLOOKUP(G128,Maps!$A$28:$B$43,2,FALSE)</f>
        <v>TS</v>
      </c>
      <c r="P128" s="21">
        <f t="shared" si="12"/>
        <v>1</v>
      </c>
    </row>
    <row r="129" spans="1:16" x14ac:dyDescent="0.25">
      <c r="A129" t="s">
        <v>54</v>
      </c>
      <c r="B129">
        <v>5</v>
      </c>
      <c r="C129" s="1">
        <v>32593</v>
      </c>
      <c r="D129">
        <f t="shared" si="11"/>
        <v>1989</v>
      </c>
      <c r="E129">
        <v>500</v>
      </c>
      <c r="F129" t="s">
        <v>55</v>
      </c>
      <c r="G129" t="s">
        <v>56</v>
      </c>
      <c r="H129" t="s">
        <v>25</v>
      </c>
      <c r="I129" t="s">
        <v>26</v>
      </c>
      <c r="J129" t="s">
        <v>15</v>
      </c>
      <c r="K129" t="s">
        <v>16</v>
      </c>
      <c r="L129" s="4" t="str">
        <f t="shared" si="13"/>
        <v>Annex 5.6</v>
      </c>
      <c r="M129" s="4">
        <f t="shared" si="14"/>
        <v>2029</v>
      </c>
      <c r="N129" s="21">
        <f t="shared" si="15"/>
        <v>2029</v>
      </c>
      <c r="O129" s="4" t="str">
        <f>VLOOKUP(G129,Maps!$A$28:$B$43,2,FALSE)</f>
        <v>TS</v>
      </c>
      <c r="P129" s="21">
        <f t="shared" si="12"/>
        <v>1</v>
      </c>
    </row>
    <row r="130" spans="1:16" x14ac:dyDescent="0.25">
      <c r="A130" t="s">
        <v>54</v>
      </c>
      <c r="B130">
        <v>6</v>
      </c>
      <c r="C130" s="1">
        <v>32797</v>
      </c>
      <c r="D130">
        <f t="shared" si="11"/>
        <v>1990</v>
      </c>
      <c r="E130">
        <v>500</v>
      </c>
      <c r="F130" t="s">
        <v>55</v>
      </c>
      <c r="G130" t="s">
        <v>56</v>
      </c>
      <c r="H130" t="s">
        <v>25</v>
      </c>
      <c r="I130" t="s">
        <v>26</v>
      </c>
      <c r="J130" t="s">
        <v>15</v>
      </c>
      <c r="K130" t="s">
        <v>16</v>
      </c>
      <c r="L130" s="4" t="str">
        <f t="shared" si="13"/>
        <v>Annex 5.6</v>
      </c>
      <c r="M130" s="4">
        <f t="shared" si="14"/>
        <v>2030</v>
      </c>
      <c r="N130" s="21">
        <f t="shared" si="15"/>
        <v>2030</v>
      </c>
      <c r="O130" s="4" t="str">
        <f>VLOOKUP(G130,Maps!$A$28:$B$43,2,FALSE)</f>
        <v>TS</v>
      </c>
      <c r="P130" s="21">
        <f t="shared" si="12"/>
        <v>1</v>
      </c>
    </row>
    <row r="131" spans="1:16" x14ac:dyDescent="0.25">
      <c r="A131" t="s">
        <v>126</v>
      </c>
      <c r="B131">
        <v>1</v>
      </c>
      <c r="C131" s="1">
        <v>31135</v>
      </c>
      <c r="D131">
        <f t="shared" si="11"/>
        <v>1985</v>
      </c>
      <c r="E131">
        <v>210</v>
      </c>
      <c r="F131" t="s">
        <v>126</v>
      </c>
      <c r="G131" t="s">
        <v>89</v>
      </c>
      <c r="H131" t="s">
        <v>13</v>
      </c>
      <c r="I131" t="s">
        <v>127</v>
      </c>
      <c r="J131" t="s">
        <v>15</v>
      </c>
      <c r="K131" t="s">
        <v>92</v>
      </c>
      <c r="L131" s="4" t="str">
        <f t="shared" si="13"/>
        <v>Annex 5.5(A)</v>
      </c>
      <c r="M131" s="4">
        <f t="shared" si="14"/>
        <v>2026</v>
      </c>
      <c r="N131" s="21">
        <f t="shared" si="15"/>
        <v>2026</v>
      </c>
      <c r="O131" s="4" t="str">
        <f>VLOOKUP(G131,Maps!$A$28:$B$43,2,FALSE)</f>
        <v>KA</v>
      </c>
      <c r="P131" s="21">
        <f t="shared" si="12"/>
        <v>1</v>
      </c>
    </row>
    <row r="132" spans="1:16" x14ac:dyDescent="0.25">
      <c r="A132" t="s">
        <v>126</v>
      </c>
      <c r="B132">
        <v>2</v>
      </c>
      <c r="C132" s="1">
        <v>31473</v>
      </c>
      <c r="D132">
        <f t="shared" si="11"/>
        <v>1986</v>
      </c>
      <c r="E132">
        <v>210</v>
      </c>
      <c r="F132" t="s">
        <v>126</v>
      </c>
      <c r="G132" t="s">
        <v>89</v>
      </c>
      <c r="H132" t="s">
        <v>13</v>
      </c>
      <c r="I132" t="s">
        <v>127</v>
      </c>
      <c r="J132" t="s">
        <v>15</v>
      </c>
      <c r="K132" t="s">
        <v>92</v>
      </c>
      <c r="L132" s="4" t="str">
        <f t="shared" si="13"/>
        <v>Annex 5.5(A)</v>
      </c>
      <c r="M132" s="4">
        <f t="shared" si="14"/>
        <v>2026</v>
      </c>
      <c r="N132" s="21">
        <f t="shared" si="15"/>
        <v>2026</v>
      </c>
      <c r="O132" s="4" t="str">
        <f>VLOOKUP(G132,Maps!$A$28:$B$43,2,FALSE)</f>
        <v>KA</v>
      </c>
      <c r="P132" s="21">
        <f t="shared" si="12"/>
        <v>1</v>
      </c>
    </row>
    <row r="133" spans="1:16" x14ac:dyDescent="0.25">
      <c r="A133" t="s">
        <v>126</v>
      </c>
      <c r="B133">
        <v>3</v>
      </c>
      <c r="C133" s="1">
        <v>33327</v>
      </c>
      <c r="D133">
        <f t="shared" si="11"/>
        <v>1991</v>
      </c>
      <c r="E133">
        <v>210</v>
      </c>
      <c r="F133" t="s">
        <v>126</v>
      </c>
      <c r="G133" t="s">
        <v>89</v>
      </c>
      <c r="H133" t="s">
        <v>13</v>
      </c>
      <c r="I133" t="s">
        <v>127</v>
      </c>
      <c r="J133" t="s">
        <v>15</v>
      </c>
      <c r="K133" t="s">
        <v>92</v>
      </c>
      <c r="L133" s="4" t="str">
        <f t="shared" si="13"/>
        <v>Annex 5.5(A)</v>
      </c>
      <c r="M133" s="4">
        <f t="shared" si="14"/>
        <v>2026</v>
      </c>
      <c r="N133" s="21">
        <f t="shared" si="15"/>
        <v>2026</v>
      </c>
      <c r="O133" s="4" t="str">
        <f>VLOOKUP(G133,Maps!$A$28:$B$43,2,FALSE)</f>
        <v>KA</v>
      </c>
      <c r="P133" s="21">
        <f t="shared" si="12"/>
        <v>1</v>
      </c>
    </row>
    <row r="134" spans="1:16" x14ac:dyDescent="0.25">
      <c r="A134" t="s">
        <v>126</v>
      </c>
      <c r="B134">
        <v>4</v>
      </c>
      <c r="C134" s="1">
        <v>34606</v>
      </c>
      <c r="D134">
        <f t="shared" si="11"/>
        <v>1995</v>
      </c>
      <c r="E134">
        <v>210</v>
      </c>
      <c r="F134" t="s">
        <v>126</v>
      </c>
      <c r="G134" t="s">
        <v>89</v>
      </c>
      <c r="H134" t="s">
        <v>13</v>
      </c>
      <c r="I134" t="s">
        <v>127</v>
      </c>
      <c r="J134" t="s">
        <v>15</v>
      </c>
      <c r="K134" t="s">
        <v>92</v>
      </c>
      <c r="L134" s="4" t="str">
        <f t="shared" si="13"/>
        <v>Annex 5.5(A)</v>
      </c>
      <c r="M134" s="4">
        <f t="shared" si="14"/>
        <v>2026</v>
      </c>
      <c r="N134" s="21">
        <f t="shared" si="15"/>
        <v>2026</v>
      </c>
      <c r="O134" s="4" t="str">
        <f>VLOOKUP(G134,Maps!$A$28:$B$43,2,FALSE)</f>
        <v>KA</v>
      </c>
      <c r="P134" s="21">
        <f t="shared" si="12"/>
        <v>1</v>
      </c>
    </row>
    <row r="135" spans="1:16" x14ac:dyDescent="0.25">
      <c r="A135" t="s">
        <v>126</v>
      </c>
      <c r="B135">
        <v>5</v>
      </c>
      <c r="C135" s="1">
        <v>36191</v>
      </c>
      <c r="D135">
        <f t="shared" si="11"/>
        <v>1999</v>
      </c>
      <c r="E135">
        <v>210</v>
      </c>
      <c r="F135" t="s">
        <v>126</v>
      </c>
      <c r="G135" t="s">
        <v>89</v>
      </c>
      <c r="H135" t="s">
        <v>13</v>
      </c>
      <c r="I135" t="s">
        <v>127</v>
      </c>
      <c r="J135" t="s">
        <v>15</v>
      </c>
      <c r="K135" t="s">
        <v>92</v>
      </c>
      <c r="L135" s="4" t="str">
        <f t="shared" si="13"/>
        <v>Annex 5.5(A)</v>
      </c>
      <c r="M135" s="4">
        <f t="shared" si="14"/>
        <v>2026</v>
      </c>
      <c r="N135" s="21">
        <f t="shared" si="15"/>
        <v>2026</v>
      </c>
      <c r="O135" s="4" t="str">
        <f>VLOOKUP(G135,Maps!$A$28:$B$43,2,FALSE)</f>
        <v>KA</v>
      </c>
      <c r="P135" s="21">
        <f t="shared" si="12"/>
        <v>1</v>
      </c>
    </row>
    <row r="136" spans="1:16" x14ac:dyDescent="0.25">
      <c r="A136" t="s">
        <v>126</v>
      </c>
      <c r="B136">
        <v>6</v>
      </c>
      <c r="C136" s="1">
        <v>36363</v>
      </c>
      <c r="D136">
        <f t="shared" si="11"/>
        <v>2000</v>
      </c>
      <c r="E136">
        <v>210</v>
      </c>
      <c r="F136" t="s">
        <v>126</v>
      </c>
      <c r="G136" t="s">
        <v>89</v>
      </c>
      <c r="H136" t="s">
        <v>13</v>
      </c>
      <c r="I136" t="s">
        <v>127</v>
      </c>
      <c r="J136" t="s">
        <v>15</v>
      </c>
      <c r="K136" t="s">
        <v>92</v>
      </c>
      <c r="L136" s="4" t="str">
        <f t="shared" si="13"/>
        <v>Annex 5.5(A)</v>
      </c>
      <c r="M136" s="4">
        <f t="shared" si="14"/>
        <v>2026</v>
      </c>
      <c r="N136" s="21">
        <f t="shared" si="15"/>
        <v>2026</v>
      </c>
      <c r="O136" s="4" t="str">
        <f>VLOOKUP(G136,Maps!$A$28:$B$43,2,FALSE)</f>
        <v>KA</v>
      </c>
      <c r="P136" s="21">
        <f t="shared" si="12"/>
        <v>1</v>
      </c>
    </row>
    <row r="137" spans="1:16" x14ac:dyDescent="0.25">
      <c r="A137" t="s">
        <v>57</v>
      </c>
      <c r="B137">
        <v>1</v>
      </c>
      <c r="C137" s="1">
        <v>34451</v>
      </c>
      <c r="D137">
        <f t="shared" si="11"/>
        <v>1995</v>
      </c>
      <c r="E137">
        <v>210</v>
      </c>
      <c r="F137" t="s">
        <v>58</v>
      </c>
      <c r="G137" t="s">
        <v>59</v>
      </c>
      <c r="H137" t="s">
        <v>13</v>
      </c>
      <c r="I137" t="s">
        <v>60</v>
      </c>
      <c r="J137" t="s">
        <v>15</v>
      </c>
      <c r="K137" t="s">
        <v>16</v>
      </c>
      <c r="L137" s="4" t="str">
        <f t="shared" si="13"/>
        <v>Annex 5.6</v>
      </c>
      <c r="M137" s="4">
        <f t="shared" si="14"/>
        <v>2035</v>
      </c>
      <c r="N137" s="21">
        <f t="shared" si="15"/>
        <v>0</v>
      </c>
      <c r="O137" s="4" t="str">
        <f>VLOOKUP(G137,Maps!$A$28:$B$43,2,FALSE)</f>
        <v>AP</v>
      </c>
      <c r="P137" s="21">
        <f t="shared" si="12"/>
        <v>0</v>
      </c>
    </row>
    <row r="138" spans="1:16" x14ac:dyDescent="0.25">
      <c r="A138" t="s">
        <v>57</v>
      </c>
      <c r="B138">
        <v>2</v>
      </c>
      <c r="C138" s="1">
        <v>34755</v>
      </c>
      <c r="D138">
        <f t="shared" si="11"/>
        <v>1995</v>
      </c>
      <c r="E138">
        <v>210</v>
      </c>
      <c r="F138" t="s">
        <v>58</v>
      </c>
      <c r="G138" t="s">
        <v>59</v>
      </c>
      <c r="H138" t="s">
        <v>13</v>
      </c>
      <c r="I138" t="s">
        <v>60</v>
      </c>
      <c r="J138" t="s">
        <v>15</v>
      </c>
      <c r="K138" t="s">
        <v>16</v>
      </c>
      <c r="L138" s="4" t="str">
        <f t="shared" si="13"/>
        <v>Annex 5.6</v>
      </c>
      <c r="M138" s="4">
        <f t="shared" si="14"/>
        <v>2035</v>
      </c>
      <c r="N138" s="21">
        <f t="shared" si="15"/>
        <v>0</v>
      </c>
      <c r="O138" s="4" t="str">
        <f>VLOOKUP(G138,Maps!$A$28:$B$43,2,FALSE)</f>
        <v>AP</v>
      </c>
      <c r="P138" s="21">
        <f t="shared" si="12"/>
        <v>0</v>
      </c>
    </row>
    <row r="139" spans="1:16" x14ac:dyDescent="0.25">
      <c r="A139" t="s">
        <v>61</v>
      </c>
      <c r="B139">
        <v>1</v>
      </c>
      <c r="C139" s="1">
        <v>32233</v>
      </c>
      <c r="D139">
        <f t="shared" si="11"/>
        <v>1988</v>
      </c>
      <c r="E139">
        <v>500</v>
      </c>
      <c r="F139" t="s">
        <v>11</v>
      </c>
      <c r="G139" t="s">
        <v>12</v>
      </c>
      <c r="H139" t="s">
        <v>25</v>
      </c>
      <c r="I139" t="s">
        <v>26</v>
      </c>
      <c r="J139" t="s">
        <v>15</v>
      </c>
      <c r="K139" t="s">
        <v>16</v>
      </c>
      <c r="L139" s="4" t="str">
        <f t="shared" si="13"/>
        <v>Annex 5.6</v>
      </c>
      <c r="M139" s="4">
        <f t="shared" si="14"/>
        <v>2028</v>
      </c>
      <c r="N139" s="21">
        <f t="shared" si="15"/>
        <v>2028</v>
      </c>
      <c r="O139" s="4" t="str">
        <f>VLOOKUP(G139,Maps!$A$28:$B$43,2,FALSE)</f>
        <v>UP</v>
      </c>
      <c r="P139" s="21">
        <f t="shared" si="12"/>
        <v>1</v>
      </c>
    </row>
    <row r="140" spans="1:16" x14ac:dyDescent="0.25">
      <c r="A140" t="s">
        <v>61</v>
      </c>
      <c r="B140">
        <v>2</v>
      </c>
      <c r="C140" s="1">
        <v>32694</v>
      </c>
      <c r="D140">
        <f t="shared" si="11"/>
        <v>1990</v>
      </c>
      <c r="E140">
        <v>500</v>
      </c>
      <c r="F140" t="s">
        <v>11</v>
      </c>
      <c r="G140" t="s">
        <v>12</v>
      </c>
      <c r="H140" t="s">
        <v>25</v>
      </c>
      <c r="I140" t="s">
        <v>26</v>
      </c>
      <c r="J140" t="s">
        <v>15</v>
      </c>
      <c r="K140" t="s">
        <v>16</v>
      </c>
      <c r="L140" s="4" t="str">
        <f t="shared" si="13"/>
        <v>Annex 5.6</v>
      </c>
      <c r="M140" s="4">
        <f t="shared" si="14"/>
        <v>2030</v>
      </c>
      <c r="N140" s="21">
        <f t="shared" si="15"/>
        <v>2030</v>
      </c>
      <c r="O140" s="4" t="str">
        <f>VLOOKUP(G140,Maps!$A$28:$B$43,2,FALSE)</f>
        <v>UP</v>
      </c>
      <c r="P140" s="21">
        <f t="shared" si="12"/>
        <v>1</v>
      </c>
    </row>
    <row r="141" spans="1:16" x14ac:dyDescent="0.25">
      <c r="A141" t="s">
        <v>128</v>
      </c>
      <c r="B141">
        <v>3</v>
      </c>
      <c r="C141" s="1">
        <v>32233</v>
      </c>
      <c r="D141">
        <f t="shared" si="11"/>
        <v>1988</v>
      </c>
      <c r="E141">
        <v>210</v>
      </c>
      <c r="F141" t="s">
        <v>129</v>
      </c>
      <c r="G141" t="s">
        <v>84</v>
      </c>
      <c r="H141" t="s">
        <v>13</v>
      </c>
      <c r="I141" t="s">
        <v>85</v>
      </c>
      <c r="J141" t="s">
        <v>15</v>
      </c>
      <c r="K141" t="s">
        <v>98</v>
      </c>
      <c r="L141" s="4" t="str">
        <f t="shared" si="13"/>
        <v>Annex 5.5</v>
      </c>
      <c r="M141" s="4">
        <f t="shared" si="14"/>
        <v>2028</v>
      </c>
      <c r="N141" s="21">
        <f t="shared" si="15"/>
        <v>2028</v>
      </c>
      <c r="O141" s="4" t="str">
        <f>VLOOKUP(G141,Maps!$A$28:$B$43,2,FALSE)</f>
        <v>PB</v>
      </c>
      <c r="P141" s="21">
        <f t="shared" si="12"/>
        <v>1</v>
      </c>
    </row>
    <row r="142" spans="1:16" x14ac:dyDescent="0.25">
      <c r="A142" t="s">
        <v>128</v>
      </c>
      <c r="B142">
        <v>4</v>
      </c>
      <c r="C142" s="1">
        <v>32537</v>
      </c>
      <c r="D142">
        <f t="shared" si="11"/>
        <v>1989</v>
      </c>
      <c r="E142">
        <v>210</v>
      </c>
      <c r="F142" t="s">
        <v>129</v>
      </c>
      <c r="G142" t="s">
        <v>84</v>
      </c>
      <c r="H142" t="s">
        <v>13</v>
      </c>
      <c r="I142" t="s">
        <v>85</v>
      </c>
      <c r="J142" t="s">
        <v>15</v>
      </c>
      <c r="K142" t="s">
        <v>98</v>
      </c>
      <c r="L142" s="4" t="str">
        <f t="shared" ref="L142:L173" si="16">VLOOKUP(K142,NEP_cat,2,FALSE)</f>
        <v>Annex 5.5</v>
      </c>
      <c r="M142" s="4">
        <f t="shared" ref="M142:M173" si="17">IF(L142=$A$10,$B$10,D142+$C$9)</f>
        <v>2029</v>
      </c>
      <c r="N142" s="21">
        <f t="shared" ref="N142:N173" si="18">IF(M142&gt;$B$7,0,MAX(M142,$B$9))</f>
        <v>2029</v>
      </c>
      <c r="O142" s="4" t="str">
        <f>VLOOKUP(G142,Maps!$A$28:$B$43,2,FALSE)</f>
        <v>PB</v>
      </c>
      <c r="P142" s="21">
        <f t="shared" si="12"/>
        <v>1</v>
      </c>
    </row>
    <row r="143" spans="1:16" x14ac:dyDescent="0.25">
      <c r="A143" t="s">
        <v>128</v>
      </c>
      <c r="B143">
        <v>5</v>
      </c>
      <c r="C143" s="1">
        <v>33692</v>
      </c>
      <c r="D143">
        <f t="shared" ref="D143:D206" si="19">IF(MONTH(C143)&gt;3,YEAR(C143)+1,YEAR(C143))</f>
        <v>1992</v>
      </c>
      <c r="E143">
        <v>210</v>
      </c>
      <c r="F143" t="s">
        <v>129</v>
      </c>
      <c r="G143" t="s">
        <v>84</v>
      </c>
      <c r="H143" t="s">
        <v>13</v>
      </c>
      <c r="I143" t="s">
        <v>85</v>
      </c>
      <c r="J143" t="s">
        <v>15</v>
      </c>
      <c r="K143" t="s">
        <v>92</v>
      </c>
      <c r="L143" s="4" t="str">
        <f t="shared" si="16"/>
        <v>Annex 5.5(A)</v>
      </c>
      <c r="M143" s="4">
        <f t="shared" si="17"/>
        <v>2026</v>
      </c>
      <c r="N143" s="21">
        <f t="shared" si="18"/>
        <v>2026</v>
      </c>
      <c r="O143" s="4" t="str">
        <f>VLOOKUP(G143,Maps!$A$28:$B$43,2,FALSE)</f>
        <v>PB</v>
      </c>
      <c r="P143" s="21">
        <f t="shared" ref="P143:P206" si="20">MIN(N143,1)</f>
        <v>1</v>
      </c>
    </row>
    <row r="144" spans="1:16" x14ac:dyDescent="0.25">
      <c r="A144" t="s">
        <v>128</v>
      </c>
      <c r="B144">
        <v>6</v>
      </c>
      <c r="C144" s="1">
        <v>34058</v>
      </c>
      <c r="D144">
        <f t="shared" si="19"/>
        <v>1993</v>
      </c>
      <c r="E144">
        <v>210</v>
      </c>
      <c r="F144" t="s">
        <v>129</v>
      </c>
      <c r="G144" t="s">
        <v>84</v>
      </c>
      <c r="H144" t="s">
        <v>13</v>
      </c>
      <c r="I144" t="s">
        <v>85</v>
      </c>
      <c r="J144" t="s">
        <v>15</v>
      </c>
      <c r="K144" t="s">
        <v>92</v>
      </c>
      <c r="L144" s="4" t="str">
        <f t="shared" si="16"/>
        <v>Annex 5.5(A)</v>
      </c>
      <c r="M144" s="4">
        <f t="shared" si="17"/>
        <v>2026</v>
      </c>
      <c r="N144" s="21">
        <f t="shared" si="18"/>
        <v>2026</v>
      </c>
      <c r="O144" s="4" t="str">
        <f>VLOOKUP(G144,Maps!$A$28:$B$43,2,FALSE)</f>
        <v>PB</v>
      </c>
      <c r="P144" s="21">
        <f t="shared" si="20"/>
        <v>1</v>
      </c>
    </row>
    <row r="145" spans="1:16" x14ac:dyDescent="0.25">
      <c r="A145" t="s">
        <v>62</v>
      </c>
      <c r="B145">
        <v>1</v>
      </c>
      <c r="C145" s="1">
        <v>34054</v>
      </c>
      <c r="D145">
        <f t="shared" si="19"/>
        <v>1993</v>
      </c>
      <c r="E145">
        <v>210</v>
      </c>
      <c r="F145" t="s">
        <v>63</v>
      </c>
      <c r="G145" t="s">
        <v>64</v>
      </c>
      <c r="H145" t="s">
        <v>13</v>
      </c>
      <c r="I145" t="s">
        <v>65</v>
      </c>
      <c r="J145" t="s">
        <v>15</v>
      </c>
      <c r="K145" t="s">
        <v>16</v>
      </c>
      <c r="L145" s="4" t="str">
        <f t="shared" si="16"/>
        <v>Annex 5.6</v>
      </c>
      <c r="M145" s="4">
        <f t="shared" si="17"/>
        <v>2033</v>
      </c>
      <c r="N145" s="21">
        <f t="shared" si="18"/>
        <v>0</v>
      </c>
      <c r="O145" s="4" t="str">
        <f>VLOOKUP(G145,Maps!$A$28:$B$43,2,FALSE)</f>
        <v>MP</v>
      </c>
      <c r="P145" s="21">
        <f t="shared" si="20"/>
        <v>0</v>
      </c>
    </row>
    <row r="146" spans="1:16" x14ac:dyDescent="0.25">
      <c r="A146" t="s">
        <v>62</v>
      </c>
      <c r="B146">
        <v>2</v>
      </c>
      <c r="C146" s="1">
        <v>34420</v>
      </c>
      <c r="D146">
        <f t="shared" si="19"/>
        <v>1994</v>
      </c>
      <c r="E146">
        <v>210</v>
      </c>
      <c r="F146" t="s">
        <v>63</v>
      </c>
      <c r="G146" t="s">
        <v>64</v>
      </c>
      <c r="H146" t="s">
        <v>13</v>
      </c>
      <c r="I146" t="s">
        <v>65</v>
      </c>
      <c r="J146" t="s">
        <v>15</v>
      </c>
      <c r="K146" t="s">
        <v>16</v>
      </c>
      <c r="L146" s="4" t="str">
        <f t="shared" si="16"/>
        <v>Annex 5.6</v>
      </c>
      <c r="M146" s="4">
        <f t="shared" si="17"/>
        <v>2034</v>
      </c>
      <c r="N146" s="21">
        <f t="shared" si="18"/>
        <v>0</v>
      </c>
      <c r="O146" s="4" t="str">
        <f>VLOOKUP(G146,Maps!$A$28:$B$43,2,FALSE)</f>
        <v>MP</v>
      </c>
      <c r="P146" s="21">
        <f t="shared" si="20"/>
        <v>0</v>
      </c>
    </row>
    <row r="147" spans="1:16" x14ac:dyDescent="0.25">
      <c r="A147" t="s">
        <v>130</v>
      </c>
      <c r="B147">
        <v>6</v>
      </c>
      <c r="C147" s="1">
        <v>28944</v>
      </c>
      <c r="D147">
        <f t="shared" si="19"/>
        <v>1979</v>
      </c>
      <c r="E147">
        <v>200</v>
      </c>
      <c r="F147" t="s">
        <v>131</v>
      </c>
      <c r="G147" t="s">
        <v>64</v>
      </c>
      <c r="H147" t="s">
        <v>13</v>
      </c>
      <c r="I147" t="s">
        <v>65</v>
      </c>
      <c r="J147" t="s">
        <v>15</v>
      </c>
      <c r="K147" t="s">
        <v>98</v>
      </c>
      <c r="L147" s="4" t="str">
        <f t="shared" si="16"/>
        <v>Annex 5.5</v>
      </c>
      <c r="M147" s="4">
        <f t="shared" si="17"/>
        <v>2019</v>
      </c>
      <c r="N147" s="21">
        <f t="shared" si="18"/>
        <v>2022</v>
      </c>
      <c r="O147" s="4" t="str">
        <f>VLOOKUP(G147,Maps!$A$28:$B$43,2,FALSE)</f>
        <v>MP</v>
      </c>
      <c r="P147" s="21">
        <f t="shared" si="20"/>
        <v>1</v>
      </c>
    </row>
    <row r="148" spans="1:16" x14ac:dyDescent="0.25">
      <c r="A148" t="s">
        <v>130</v>
      </c>
      <c r="B148">
        <v>7</v>
      </c>
      <c r="C148" s="1">
        <v>29484</v>
      </c>
      <c r="D148">
        <f t="shared" si="19"/>
        <v>1981</v>
      </c>
      <c r="E148">
        <v>210</v>
      </c>
      <c r="F148" t="s">
        <v>131</v>
      </c>
      <c r="G148" t="s">
        <v>64</v>
      </c>
      <c r="H148" t="s">
        <v>13</v>
      </c>
      <c r="I148" t="s">
        <v>65</v>
      </c>
      <c r="J148" t="s">
        <v>15</v>
      </c>
      <c r="K148" t="s">
        <v>98</v>
      </c>
      <c r="L148" s="4" t="str">
        <f t="shared" si="16"/>
        <v>Annex 5.5</v>
      </c>
      <c r="M148" s="4">
        <f t="shared" si="17"/>
        <v>2021</v>
      </c>
      <c r="N148" s="21">
        <f t="shared" si="18"/>
        <v>2022</v>
      </c>
      <c r="O148" s="4" t="str">
        <f>VLOOKUP(G148,Maps!$A$28:$B$43,2,FALSE)</f>
        <v>MP</v>
      </c>
      <c r="P148" s="21">
        <f t="shared" si="20"/>
        <v>1</v>
      </c>
    </row>
    <row r="149" spans="1:16" x14ac:dyDescent="0.25">
      <c r="A149" t="s">
        <v>130</v>
      </c>
      <c r="B149">
        <v>8</v>
      </c>
      <c r="C149" s="1">
        <v>30341</v>
      </c>
      <c r="D149">
        <f t="shared" si="19"/>
        <v>1983</v>
      </c>
      <c r="E149">
        <v>210</v>
      </c>
      <c r="F149" t="s">
        <v>131</v>
      </c>
      <c r="G149" t="s">
        <v>64</v>
      </c>
      <c r="H149" t="s">
        <v>13</v>
      </c>
      <c r="I149" t="s">
        <v>65</v>
      </c>
      <c r="J149" t="s">
        <v>15</v>
      </c>
      <c r="K149" t="s">
        <v>98</v>
      </c>
      <c r="L149" s="4" t="str">
        <f t="shared" si="16"/>
        <v>Annex 5.5</v>
      </c>
      <c r="M149" s="4">
        <f t="shared" si="17"/>
        <v>2023</v>
      </c>
      <c r="N149" s="21">
        <f t="shared" si="18"/>
        <v>2023</v>
      </c>
      <c r="O149" s="4" t="str">
        <f>VLOOKUP(G149,Maps!$A$28:$B$43,2,FALSE)</f>
        <v>MP</v>
      </c>
      <c r="P149" s="21">
        <f t="shared" si="20"/>
        <v>1</v>
      </c>
    </row>
    <row r="150" spans="1:16" x14ac:dyDescent="0.25">
      <c r="A150" t="s">
        <v>130</v>
      </c>
      <c r="B150">
        <v>9</v>
      </c>
      <c r="C150" s="1">
        <v>30739</v>
      </c>
      <c r="D150">
        <f t="shared" si="19"/>
        <v>1984</v>
      </c>
      <c r="E150">
        <v>210</v>
      </c>
      <c r="F150" t="s">
        <v>131</v>
      </c>
      <c r="G150" t="s">
        <v>64</v>
      </c>
      <c r="H150" t="s">
        <v>13</v>
      </c>
      <c r="I150" t="s">
        <v>65</v>
      </c>
      <c r="J150" t="s">
        <v>15</v>
      </c>
      <c r="K150" t="s">
        <v>98</v>
      </c>
      <c r="L150" s="4" t="str">
        <f t="shared" si="16"/>
        <v>Annex 5.5</v>
      </c>
      <c r="M150" s="4">
        <f t="shared" si="17"/>
        <v>2024</v>
      </c>
      <c r="N150" s="21">
        <f t="shared" si="18"/>
        <v>2024</v>
      </c>
      <c r="O150" s="4" t="str">
        <f>VLOOKUP(G150,Maps!$A$28:$B$43,2,FALSE)</f>
        <v>MP</v>
      </c>
      <c r="P150" s="21">
        <f t="shared" si="20"/>
        <v>1</v>
      </c>
    </row>
    <row r="151" spans="1:16" x14ac:dyDescent="0.25">
      <c r="A151" t="s">
        <v>66</v>
      </c>
      <c r="B151">
        <v>1</v>
      </c>
      <c r="C151" s="1">
        <v>29995</v>
      </c>
      <c r="D151">
        <f t="shared" si="19"/>
        <v>1982</v>
      </c>
      <c r="E151">
        <v>200</v>
      </c>
      <c r="F151" t="s">
        <v>11</v>
      </c>
      <c r="G151" t="s">
        <v>12</v>
      </c>
      <c r="H151" t="s">
        <v>25</v>
      </c>
      <c r="I151" t="s">
        <v>26</v>
      </c>
      <c r="J151" t="s">
        <v>15</v>
      </c>
      <c r="K151" t="s">
        <v>16</v>
      </c>
      <c r="L151" s="4" t="str">
        <f t="shared" si="16"/>
        <v>Annex 5.6</v>
      </c>
      <c r="M151" s="4">
        <f t="shared" si="17"/>
        <v>2022</v>
      </c>
      <c r="N151" s="21">
        <f t="shared" si="18"/>
        <v>2022</v>
      </c>
      <c r="O151" s="4" t="str">
        <f>VLOOKUP(G151,Maps!$A$28:$B$43,2,FALSE)</f>
        <v>UP</v>
      </c>
      <c r="P151" s="21">
        <f t="shared" si="20"/>
        <v>1</v>
      </c>
    </row>
    <row r="152" spans="1:16" x14ac:dyDescent="0.25">
      <c r="A152" t="s">
        <v>66</v>
      </c>
      <c r="B152">
        <v>2</v>
      </c>
      <c r="C152" s="1">
        <v>30280</v>
      </c>
      <c r="D152">
        <f t="shared" si="19"/>
        <v>1983</v>
      </c>
      <c r="E152">
        <v>200</v>
      </c>
      <c r="F152" t="s">
        <v>11</v>
      </c>
      <c r="G152" t="s">
        <v>12</v>
      </c>
      <c r="H152" t="s">
        <v>25</v>
      </c>
      <c r="I152" t="s">
        <v>26</v>
      </c>
      <c r="J152" t="s">
        <v>15</v>
      </c>
      <c r="K152" t="s">
        <v>16</v>
      </c>
      <c r="L152" s="4" t="str">
        <f t="shared" si="16"/>
        <v>Annex 5.6</v>
      </c>
      <c r="M152" s="4">
        <f t="shared" si="17"/>
        <v>2023</v>
      </c>
      <c r="N152" s="21">
        <f t="shared" si="18"/>
        <v>2023</v>
      </c>
      <c r="O152" s="4" t="str">
        <f>VLOOKUP(G152,Maps!$A$28:$B$43,2,FALSE)</f>
        <v>UP</v>
      </c>
      <c r="P152" s="21">
        <f t="shared" si="20"/>
        <v>1</v>
      </c>
    </row>
    <row r="153" spans="1:16" x14ac:dyDescent="0.25">
      <c r="A153" t="s">
        <v>66</v>
      </c>
      <c r="B153">
        <v>3</v>
      </c>
      <c r="C153" s="1">
        <v>30403</v>
      </c>
      <c r="D153">
        <f t="shared" si="19"/>
        <v>1983</v>
      </c>
      <c r="E153">
        <v>200</v>
      </c>
      <c r="F153" t="s">
        <v>11</v>
      </c>
      <c r="G153" t="s">
        <v>12</v>
      </c>
      <c r="H153" t="s">
        <v>25</v>
      </c>
      <c r="I153" t="s">
        <v>26</v>
      </c>
      <c r="J153" t="s">
        <v>15</v>
      </c>
      <c r="K153" t="s">
        <v>16</v>
      </c>
      <c r="L153" s="4" t="str">
        <f t="shared" si="16"/>
        <v>Annex 5.6</v>
      </c>
      <c r="M153" s="4">
        <f t="shared" si="17"/>
        <v>2023</v>
      </c>
      <c r="N153" s="21">
        <f t="shared" si="18"/>
        <v>2023</v>
      </c>
      <c r="O153" s="4" t="str">
        <f>VLOOKUP(G153,Maps!$A$28:$B$43,2,FALSE)</f>
        <v>UP</v>
      </c>
      <c r="P153" s="21">
        <f t="shared" si="20"/>
        <v>1</v>
      </c>
    </row>
    <row r="154" spans="1:16" x14ac:dyDescent="0.25">
      <c r="A154" t="s">
        <v>66</v>
      </c>
      <c r="B154">
        <v>4</v>
      </c>
      <c r="C154" s="1">
        <v>30622</v>
      </c>
      <c r="D154">
        <f t="shared" si="19"/>
        <v>1984</v>
      </c>
      <c r="E154">
        <v>200</v>
      </c>
      <c r="F154" t="s">
        <v>11</v>
      </c>
      <c r="G154" t="s">
        <v>12</v>
      </c>
      <c r="H154" t="s">
        <v>25</v>
      </c>
      <c r="I154" t="s">
        <v>26</v>
      </c>
      <c r="J154" t="s">
        <v>15</v>
      </c>
      <c r="K154" t="s">
        <v>16</v>
      </c>
      <c r="L154" s="4" t="str">
        <f t="shared" si="16"/>
        <v>Annex 5.6</v>
      </c>
      <c r="M154" s="4">
        <f t="shared" si="17"/>
        <v>2024</v>
      </c>
      <c r="N154" s="21">
        <f t="shared" si="18"/>
        <v>2024</v>
      </c>
      <c r="O154" s="4" t="str">
        <f>VLOOKUP(G154,Maps!$A$28:$B$43,2,FALSE)</f>
        <v>UP</v>
      </c>
      <c r="P154" s="21">
        <f t="shared" si="20"/>
        <v>1</v>
      </c>
    </row>
    <row r="155" spans="1:16" x14ac:dyDescent="0.25">
      <c r="A155" t="s">
        <v>66</v>
      </c>
      <c r="B155">
        <v>5</v>
      </c>
      <c r="C155" s="1">
        <v>30738</v>
      </c>
      <c r="D155">
        <f t="shared" si="19"/>
        <v>1984</v>
      </c>
      <c r="E155">
        <v>200</v>
      </c>
      <c r="F155" t="s">
        <v>11</v>
      </c>
      <c r="G155" t="s">
        <v>12</v>
      </c>
      <c r="H155" t="s">
        <v>25</v>
      </c>
      <c r="I155" t="s">
        <v>26</v>
      </c>
      <c r="J155" t="s">
        <v>15</v>
      </c>
      <c r="K155" t="s">
        <v>16</v>
      </c>
      <c r="L155" s="4" t="str">
        <f t="shared" si="16"/>
        <v>Annex 5.6</v>
      </c>
      <c r="M155" s="4">
        <f t="shared" si="17"/>
        <v>2024</v>
      </c>
      <c r="N155" s="21">
        <f t="shared" si="18"/>
        <v>2024</v>
      </c>
      <c r="O155" s="4" t="str">
        <f>VLOOKUP(G155,Maps!$A$28:$B$43,2,FALSE)</f>
        <v>UP</v>
      </c>
      <c r="P155" s="21">
        <f t="shared" si="20"/>
        <v>1</v>
      </c>
    </row>
    <row r="156" spans="1:16" x14ac:dyDescent="0.25">
      <c r="A156" t="s">
        <v>66</v>
      </c>
      <c r="B156">
        <v>6</v>
      </c>
      <c r="C156" s="1">
        <v>31769</v>
      </c>
      <c r="D156">
        <f t="shared" si="19"/>
        <v>1987</v>
      </c>
      <c r="E156">
        <v>500</v>
      </c>
      <c r="F156" t="s">
        <v>11</v>
      </c>
      <c r="G156" t="s">
        <v>12</v>
      </c>
      <c r="H156" t="s">
        <v>25</v>
      </c>
      <c r="I156" t="s">
        <v>26</v>
      </c>
      <c r="J156" t="s">
        <v>15</v>
      </c>
      <c r="K156" t="s">
        <v>16</v>
      </c>
      <c r="L156" s="4" t="str">
        <f t="shared" si="16"/>
        <v>Annex 5.6</v>
      </c>
      <c r="M156" s="4">
        <f t="shared" si="17"/>
        <v>2027</v>
      </c>
      <c r="N156" s="21">
        <f t="shared" si="18"/>
        <v>2027</v>
      </c>
      <c r="O156" s="4" t="str">
        <f>VLOOKUP(G156,Maps!$A$28:$B$43,2,FALSE)</f>
        <v>UP</v>
      </c>
      <c r="P156" s="21">
        <f t="shared" si="20"/>
        <v>1</v>
      </c>
    </row>
    <row r="157" spans="1:16" x14ac:dyDescent="0.25">
      <c r="A157" t="s">
        <v>66</v>
      </c>
      <c r="B157">
        <v>7</v>
      </c>
      <c r="C157" s="1">
        <v>32105</v>
      </c>
      <c r="D157">
        <f t="shared" si="19"/>
        <v>1988</v>
      </c>
      <c r="E157">
        <v>500</v>
      </c>
      <c r="F157" t="s">
        <v>11</v>
      </c>
      <c r="G157" t="s">
        <v>12</v>
      </c>
      <c r="H157" t="s">
        <v>25</v>
      </c>
      <c r="I157" t="s">
        <v>26</v>
      </c>
      <c r="J157" t="s">
        <v>15</v>
      </c>
      <c r="K157" t="s">
        <v>16</v>
      </c>
      <c r="L157" s="4" t="str">
        <f t="shared" si="16"/>
        <v>Annex 5.6</v>
      </c>
      <c r="M157" s="4">
        <f t="shared" si="17"/>
        <v>2028</v>
      </c>
      <c r="N157" s="21">
        <f t="shared" si="18"/>
        <v>2028</v>
      </c>
      <c r="O157" s="4" t="str">
        <f>VLOOKUP(G157,Maps!$A$28:$B$43,2,FALSE)</f>
        <v>UP</v>
      </c>
      <c r="P157" s="21">
        <f t="shared" si="20"/>
        <v>1</v>
      </c>
    </row>
    <row r="158" spans="1:16" x14ac:dyDescent="0.25">
      <c r="A158" t="s">
        <v>67</v>
      </c>
      <c r="B158">
        <v>1</v>
      </c>
      <c r="C158" s="1">
        <v>33097</v>
      </c>
      <c r="D158">
        <f t="shared" si="19"/>
        <v>1991</v>
      </c>
      <c r="E158">
        <v>68</v>
      </c>
      <c r="F158" t="s">
        <v>68</v>
      </c>
      <c r="G158" t="s">
        <v>29</v>
      </c>
      <c r="H158" t="s">
        <v>69</v>
      </c>
      <c r="I158" t="s">
        <v>70</v>
      </c>
      <c r="J158" t="s">
        <v>15</v>
      </c>
      <c r="K158" t="s">
        <v>16</v>
      </c>
      <c r="L158" s="4" t="str">
        <f t="shared" si="16"/>
        <v>Annex 5.6</v>
      </c>
      <c r="M158" s="4">
        <f t="shared" si="17"/>
        <v>2031</v>
      </c>
      <c r="N158" s="21">
        <f t="shared" si="18"/>
        <v>2031</v>
      </c>
      <c r="O158" s="4" t="str">
        <f>VLOOKUP(G158,Maps!$A$28:$B$43,2,FALSE)</f>
        <v>WB</v>
      </c>
      <c r="P158" s="21">
        <f t="shared" si="20"/>
        <v>1</v>
      </c>
    </row>
    <row r="159" spans="1:16" x14ac:dyDescent="0.25">
      <c r="A159" t="s">
        <v>67</v>
      </c>
      <c r="B159">
        <v>2</v>
      </c>
      <c r="C159" s="1">
        <v>33338</v>
      </c>
      <c r="D159">
        <f t="shared" si="19"/>
        <v>1992</v>
      </c>
      <c r="E159">
        <v>68</v>
      </c>
      <c r="F159" t="s">
        <v>68</v>
      </c>
      <c r="G159" t="s">
        <v>29</v>
      </c>
      <c r="H159" t="s">
        <v>69</v>
      </c>
      <c r="I159" t="s">
        <v>70</v>
      </c>
      <c r="J159" t="s">
        <v>15</v>
      </c>
      <c r="K159" t="s">
        <v>16</v>
      </c>
      <c r="L159" s="4" t="str">
        <f t="shared" si="16"/>
        <v>Annex 5.6</v>
      </c>
      <c r="M159" s="4">
        <f t="shared" si="17"/>
        <v>2032</v>
      </c>
      <c r="N159" s="21">
        <f t="shared" si="18"/>
        <v>0</v>
      </c>
      <c r="O159" s="4" t="str">
        <f>VLOOKUP(G159,Maps!$A$28:$B$43,2,FALSE)</f>
        <v>WB</v>
      </c>
      <c r="P159" s="21">
        <f t="shared" si="20"/>
        <v>0</v>
      </c>
    </row>
    <row r="160" spans="1:16" x14ac:dyDescent="0.25">
      <c r="A160" t="s">
        <v>132</v>
      </c>
      <c r="B160">
        <v>1</v>
      </c>
      <c r="C160" s="1">
        <v>24823</v>
      </c>
      <c r="D160">
        <f t="shared" si="19"/>
        <v>1968</v>
      </c>
      <c r="E160">
        <v>60</v>
      </c>
      <c r="F160" t="s">
        <v>72</v>
      </c>
      <c r="G160" t="s">
        <v>35</v>
      </c>
      <c r="H160" t="s">
        <v>25</v>
      </c>
      <c r="I160" t="s">
        <v>26</v>
      </c>
      <c r="J160" t="s">
        <v>15</v>
      </c>
      <c r="K160" t="s">
        <v>92</v>
      </c>
      <c r="L160" s="4" t="str">
        <f t="shared" si="16"/>
        <v>Annex 5.5(A)</v>
      </c>
      <c r="M160" s="4">
        <f t="shared" si="17"/>
        <v>2026</v>
      </c>
      <c r="N160" s="21">
        <f t="shared" si="18"/>
        <v>2026</v>
      </c>
      <c r="O160" s="4" t="str">
        <f>VLOOKUP(G160,Maps!$A$28:$B$43,2,FALSE)</f>
        <v>OD</v>
      </c>
      <c r="P160" s="21">
        <f t="shared" si="20"/>
        <v>1</v>
      </c>
    </row>
    <row r="161" spans="1:16" x14ac:dyDescent="0.25">
      <c r="A161" t="s">
        <v>132</v>
      </c>
      <c r="B161">
        <v>2</v>
      </c>
      <c r="C161" s="1">
        <v>24925</v>
      </c>
      <c r="D161">
        <f t="shared" si="19"/>
        <v>1968</v>
      </c>
      <c r="E161">
        <v>60</v>
      </c>
      <c r="F161" t="s">
        <v>72</v>
      </c>
      <c r="G161" t="s">
        <v>35</v>
      </c>
      <c r="H161" t="s">
        <v>25</v>
      </c>
      <c r="I161" t="s">
        <v>26</v>
      </c>
      <c r="J161" t="s">
        <v>15</v>
      </c>
      <c r="K161" t="s">
        <v>92</v>
      </c>
      <c r="L161" s="4" t="str">
        <f t="shared" si="16"/>
        <v>Annex 5.5(A)</v>
      </c>
      <c r="M161" s="4">
        <f t="shared" si="17"/>
        <v>2026</v>
      </c>
      <c r="N161" s="21">
        <f t="shared" si="18"/>
        <v>2026</v>
      </c>
      <c r="O161" s="4" t="str">
        <f>VLOOKUP(G161,Maps!$A$28:$B$43,2,FALSE)</f>
        <v>OD</v>
      </c>
      <c r="P161" s="21">
        <f t="shared" si="20"/>
        <v>1</v>
      </c>
    </row>
    <row r="162" spans="1:16" x14ac:dyDescent="0.25">
      <c r="A162" t="s">
        <v>132</v>
      </c>
      <c r="B162">
        <v>3</v>
      </c>
      <c r="C162" s="1">
        <v>25030</v>
      </c>
      <c r="D162">
        <f t="shared" si="19"/>
        <v>1969</v>
      </c>
      <c r="E162">
        <v>60</v>
      </c>
      <c r="F162" t="s">
        <v>72</v>
      </c>
      <c r="G162" t="s">
        <v>35</v>
      </c>
      <c r="H162" t="s">
        <v>25</v>
      </c>
      <c r="I162" t="s">
        <v>26</v>
      </c>
      <c r="J162" t="s">
        <v>15</v>
      </c>
      <c r="K162" t="s">
        <v>92</v>
      </c>
      <c r="L162" s="4" t="str">
        <f t="shared" si="16"/>
        <v>Annex 5.5(A)</v>
      </c>
      <c r="M162" s="4">
        <f t="shared" si="17"/>
        <v>2026</v>
      </c>
      <c r="N162" s="21">
        <f t="shared" si="18"/>
        <v>2026</v>
      </c>
      <c r="O162" s="4" t="str">
        <f>VLOOKUP(G162,Maps!$A$28:$B$43,2,FALSE)</f>
        <v>OD</v>
      </c>
      <c r="P162" s="21">
        <f t="shared" si="20"/>
        <v>1</v>
      </c>
    </row>
    <row r="163" spans="1:16" x14ac:dyDescent="0.25">
      <c r="A163" t="s">
        <v>132</v>
      </c>
      <c r="B163">
        <v>4</v>
      </c>
      <c r="C163" s="1">
        <v>25304</v>
      </c>
      <c r="D163">
        <f t="shared" si="19"/>
        <v>1970</v>
      </c>
      <c r="E163">
        <v>60</v>
      </c>
      <c r="F163" t="s">
        <v>72</v>
      </c>
      <c r="G163" t="s">
        <v>35</v>
      </c>
      <c r="H163" t="s">
        <v>25</v>
      </c>
      <c r="I163" t="s">
        <v>26</v>
      </c>
      <c r="J163" t="s">
        <v>15</v>
      </c>
      <c r="K163" t="s">
        <v>92</v>
      </c>
      <c r="L163" s="4" t="str">
        <f t="shared" si="16"/>
        <v>Annex 5.5(A)</v>
      </c>
      <c r="M163" s="4">
        <f t="shared" si="17"/>
        <v>2026</v>
      </c>
      <c r="N163" s="21">
        <f t="shared" si="18"/>
        <v>2026</v>
      </c>
      <c r="O163" s="4" t="str">
        <f>VLOOKUP(G163,Maps!$A$28:$B$43,2,FALSE)</f>
        <v>OD</v>
      </c>
      <c r="P163" s="21">
        <f t="shared" si="20"/>
        <v>1</v>
      </c>
    </row>
    <row r="164" spans="1:16" x14ac:dyDescent="0.25">
      <c r="A164" t="s">
        <v>132</v>
      </c>
      <c r="B164">
        <v>5</v>
      </c>
      <c r="C164" s="1">
        <v>30034</v>
      </c>
      <c r="D164">
        <f t="shared" si="19"/>
        <v>1982</v>
      </c>
      <c r="E164">
        <v>110</v>
      </c>
      <c r="F164" t="s">
        <v>72</v>
      </c>
      <c r="G164" t="s">
        <v>35</v>
      </c>
      <c r="H164" t="s">
        <v>25</v>
      </c>
      <c r="I164" t="s">
        <v>26</v>
      </c>
      <c r="J164" t="s">
        <v>15</v>
      </c>
      <c r="K164" t="s">
        <v>92</v>
      </c>
      <c r="L164" s="4" t="str">
        <f t="shared" si="16"/>
        <v>Annex 5.5(A)</v>
      </c>
      <c r="M164" s="4">
        <f t="shared" si="17"/>
        <v>2026</v>
      </c>
      <c r="N164" s="21">
        <f t="shared" si="18"/>
        <v>2026</v>
      </c>
      <c r="O164" s="4" t="str">
        <f>VLOOKUP(G164,Maps!$A$28:$B$43,2,FALSE)</f>
        <v>OD</v>
      </c>
      <c r="P164" s="21">
        <f t="shared" si="20"/>
        <v>1</v>
      </c>
    </row>
    <row r="165" spans="1:16" x14ac:dyDescent="0.25">
      <c r="A165" t="s">
        <v>132</v>
      </c>
      <c r="B165">
        <v>6</v>
      </c>
      <c r="C165" s="1">
        <v>30399</v>
      </c>
      <c r="D165">
        <f t="shared" si="19"/>
        <v>1983</v>
      </c>
      <c r="E165">
        <v>110</v>
      </c>
      <c r="F165" t="s">
        <v>72</v>
      </c>
      <c r="G165" t="s">
        <v>35</v>
      </c>
      <c r="H165" t="s">
        <v>25</v>
      </c>
      <c r="I165" t="s">
        <v>26</v>
      </c>
      <c r="J165" t="s">
        <v>15</v>
      </c>
      <c r="K165" t="s">
        <v>92</v>
      </c>
      <c r="L165" s="4" t="str">
        <f t="shared" si="16"/>
        <v>Annex 5.5(A)</v>
      </c>
      <c r="M165" s="4">
        <f t="shared" si="17"/>
        <v>2026</v>
      </c>
      <c r="N165" s="21">
        <f t="shared" si="18"/>
        <v>2026</v>
      </c>
      <c r="O165" s="4" t="str">
        <f>VLOOKUP(G165,Maps!$A$28:$B$43,2,FALSE)</f>
        <v>OD</v>
      </c>
      <c r="P165" s="21">
        <f t="shared" si="20"/>
        <v>1</v>
      </c>
    </row>
    <row r="166" spans="1:16" x14ac:dyDescent="0.25">
      <c r="A166" t="s">
        <v>71</v>
      </c>
      <c r="B166">
        <v>1</v>
      </c>
      <c r="C166" s="1">
        <v>34749</v>
      </c>
      <c r="D166">
        <f t="shared" si="19"/>
        <v>1995</v>
      </c>
      <c r="E166">
        <v>500</v>
      </c>
      <c r="F166" t="s">
        <v>72</v>
      </c>
      <c r="G166" t="s">
        <v>35</v>
      </c>
      <c r="H166" t="s">
        <v>25</v>
      </c>
      <c r="I166" t="s">
        <v>26</v>
      </c>
      <c r="J166" t="s">
        <v>15</v>
      </c>
      <c r="K166" t="s">
        <v>16</v>
      </c>
      <c r="L166" s="4" t="str">
        <f t="shared" si="16"/>
        <v>Annex 5.6</v>
      </c>
      <c r="M166" s="4">
        <f t="shared" si="17"/>
        <v>2035</v>
      </c>
      <c r="N166" s="21">
        <f t="shared" si="18"/>
        <v>0</v>
      </c>
      <c r="O166" s="4" t="str">
        <f>VLOOKUP(G166,Maps!$A$28:$B$43,2,FALSE)</f>
        <v>OD</v>
      </c>
      <c r="P166" s="21">
        <f t="shared" si="20"/>
        <v>0</v>
      </c>
    </row>
    <row r="167" spans="1:16" x14ac:dyDescent="0.25">
      <c r="A167" t="s">
        <v>71</v>
      </c>
      <c r="B167">
        <v>2</v>
      </c>
      <c r="C167" s="1">
        <v>35151</v>
      </c>
      <c r="D167">
        <f t="shared" si="19"/>
        <v>1996</v>
      </c>
      <c r="E167">
        <v>500</v>
      </c>
      <c r="F167" t="s">
        <v>72</v>
      </c>
      <c r="G167" t="s">
        <v>35</v>
      </c>
      <c r="H167" t="s">
        <v>25</v>
      </c>
      <c r="I167" t="s">
        <v>26</v>
      </c>
      <c r="J167" t="s">
        <v>15</v>
      </c>
      <c r="K167" t="s">
        <v>16</v>
      </c>
      <c r="L167" s="4" t="str">
        <f t="shared" si="16"/>
        <v>Annex 5.6</v>
      </c>
      <c r="M167" s="4">
        <f t="shared" si="17"/>
        <v>2036</v>
      </c>
      <c r="N167" s="21">
        <f t="shared" si="18"/>
        <v>0</v>
      </c>
      <c r="O167" s="4" t="str">
        <f>VLOOKUP(G167,Maps!$A$28:$B$43,2,FALSE)</f>
        <v>OD</v>
      </c>
      <c r="P167" s="21">
        <f t="shared" si="20"/>
        <v>0</v>
      </c>
    </row>
    <row r="168" spans="1:16" x14ac:dyDescent="0.25">
      <c r="A168" t="s">
        <v>133</v>
      </c>
      <c r="B168">
        <v>1</v>
      </c>
      <c r="C168" s="1">
        <v>32165</v>
      </c>
      <c r="D168">
        <f t="shared" si="19"/>
        <v>1988</v>
      </c>
      <c r="E168">
        <v>110</v>
      </c>
      <c r="F168" t="s">
        <v>134</v>
      </c>
      <c r="G168" t="s">
        <v>12</v>
      </c>
      <c r="H168" t="s">
        <v>25</v>
      </c>
      <c r="I168" t="s">
        <v>26</v>
      </c>
      <c r="J168" t="s">
        <v>15</v>
      </c>
      <c r="K168" t="s">
        <v>92</v>
      </c>
      <c r="L168" s="4" t="str">
        <f t="shared" si="16"/>
        <v>Annex 5.5(A)</v>
      </c>
      <c r="M168" s="4">
        <f t="shared" si="17"/>
        <v>2026</v>
      </c>
      <c r="N168" s="21">
        <f t="shared" si="18"/>
        <v>2026</v>
      </c>
      <c r="O168" s="4" t="str">
        <f>VLOOKUP(G168,Maps!$A$28:$B$43,2,FALSE)</f>
        <v>UP</v>
      </c>
      <c r="P168" s="21">
        <f t="shared" si="20"/>
        <v>1</v>
      </c>
    </row>
    <row r="169" spans="1:16" x14ac:dyDescent="0.25">
      <c r="A169" t="s">
        <v>133</v>
      </c>
      <c r="B169">
        <v>2</v>
      </c>
      <c r="C169" s="1">
        <v>32578</v>
      </c>
      <c r="D169">
        <f t="shared" si="19"/>
        <v>1989</v>
      </c>
      <c r="E169">
        <v>110</v>
      </c>
      <c r="F169" t="s">
        <v>134</v>
      </c>
      <c r="G169" t="s">
        <v>12</v>
      </c>
      <c r="H169" t="s">
        <v>25</v>
      </c>
      <c r="I169" t="s">
        <v>26</v>
      </c>
      <c r="J169" t="s">
        <v>15</v>
      </c>
      <c r="K169" t="s">
        <v>92</v>
      </c>
      <c r="L169" s="4" t="str">
        <f t="shared" si="16"/>
        <v>Annex 5.5(A)</v>
      </c>
      <c r="M169" s="4">
        <f t="shared" si="17"/>
        <v>2026</v>
      </c>
      <c r="N169" s="21">
        <f t="shared" si="18"/>
        <v>2026</v>
      </c>
      <c r="O169" s="4" t="str">
        <f>VLOOKUP(G169,Maps!$A$28:$B$43,2,FALSE)</f>
        <v>UP</v>
      </c>
      <c r="P169" s="21">
        <f t="shared" si="20"/>
        <v>1</v>
      </c>
    </row>
    <row r="170" spans="1:16" x14ac:dyDescent="0.25">
      <c r="A170" t="s">
        <v>133</v>
      </c>
      <c r="B170">
        <v>3</v>
      </c>
      <c r="C170" s="1">
        <v>32960</v>
      </c>
      <c r="D170">
        <f t="shared" si="19"/>
        <v>1990</v>
      </c>
      <c r="E170">
        <v>110</v>
      </c>
      <c r="F170" t="s">
        <v>134</v>
      </c>
      <c r="G170" t="s">
        <v>12</v>
      </c>
      <c r="H170" t="s">
        <v>25</v>
      </c>
      <c r="I170" t="s">
        <v>26</v>
      </c>
      <c r="J170" t="s">
        <v>15</v>
      </c>
      <c r="K170" t="s">
        <v>92</v>
      </c>
      <c r="L170" s="4" t="str">
        <f t="shared" si="16"/>
        <v>Annex 5.5(A)</v>
      </c>
      <c r="M170" s="4">
        <f t="shared" si="17"/>
        <v>2026</v>
      </c>
      <c r="N170" s="21">
        <f t="shared" si="18"/>
        <v>2026</v>
      </c>
      <c r="O170" s="4" t="str">
        <f>VLOOKUP(G170,Maps!$A$28:$B$43,2,FALSE)</f>
        <v>UP</v>
      </c>
      <c r="P170" s="21">
        <f t="shared" si="20"/>
        <v>1</v>
      </c>
    </row>
    <row r="171" spans="1:16" x14ac:dyDescent="0.25">
      <c r="A171" t="s">
        <v>133</v>
      </c>
      <c r="B171">
        <v>4</v>
      </c>
      <c r="C171" s="1">
        <v>35846</v>
      </c>
      <c r="D171">
        <f t="shared" si="19"/>
        <v>1998</v>
      </c>
      <c r="E171">
        <v>110</v>
      </c>
      <c r="F171" t="s">
        <v>134</v>
      </c>
      <c r="G171" t="s">
        <v>12</v>
      </c>
      <c r="H171" t="s">
        <v>25</v>
      </c>
      <c r="I171" t="s">
        <v>26</v>
      </c>
      <c r="J171" t="s">
        <v>15</v>
      </c>
      <c r="K171" t="s">
        <v>92</v>
      </c>
      <c r="L171" s="4" t="str">
        <f t="shared" si="16"/>
        <v>Annex 5.5(A)</v>
      </c>
      <c r="M171" s="4">
        <f t="shared" si="17"/>
        <v>2026</v>
      </c>
      <c r="N171" s="21">
        <f t="shared" si="18"/>
        <v>2026</v>
      </c>
      <c r="O171" s="4" t="str">
        <f>VLOOKUP(G171,Maps!$A$28:$B$43,2,FALSE)</f>
        <v>UP</v>
      </c>
      <c r="P171" s="21">
        <f t="shared" si="20"/>
        <v>1</v>
      </c>
    </row>
    <row r="172" spans="1:16" x14ac:dyDescent="0.25">
      <c r="A172" t="s">
        <v>135</v>
      </c>
      <c r="B172">
        <v>1</v>
      </c>
      <c r="C172" s="1">
        <v>34438</v>
      </c>
      <c r="D172">
        <f t="shared" si="19"/>
        <v>1995</v>
      </c>
      <c r="E172">
        <v>210</v>
      </c>
      <c r="F172" t="s">
        <v>96</v>
      </c>
      <c r="G172" t="s">
        <v>86</v>
      </c>
      <c r="H172" t="s">
        <v>13</v>
      </c>
      <c r="I172" t="s">
        <v>136</v>
      </c>
      <c r="J172" t="s">
        <v>15</v>
      </c>
      <c r="K172" t="s">
        <v>92</v>
      </c>
      <c r="L172" s="4" t="str">
        <f t="shared" si="16"/>
        <v>Annex 5.5(A)</v>
      </c>
      <c r="M172" s="4">
        <f t="shared" si="17"/>
        <v>2026</v>
      </c>
      <c r="N172" s="21">
        <f t="shared" si="18"/>
        <v>2026</v>
      </c>
      <c r="O172" s="4" t="str">
        <f>VLOOKUP(G172,Maps!$A$28:$B$43,2,FALSE)</f>
        <v>JH</v>
      </c>
      <c r="P172" s="21">
        <f t="shared" si="20"/>
        <v>1</v>
      </c>
    </row>
    <row r="173" spans="1:16" x14ac:dyDescent="0.25">
      <c r="A173" t="s">
        <v>135</v>
      </c>
      <c r="B173">
        <v>2</v>
      </c>
      <c r="C173" s="1">
        <v>35348</v>
      </c>
      <c r="D173">
        <f t="shared" si="19"/>
        <v>1997</v>
      </c>
      <c r="E173">
        <v>210</v>
      </c>
      <c r="F173" t="s">
        <v>96</v>
      </c>
      <c r="G173" t="s">
        <v>86</v>
      </c>
      <c r="H173" t="s">
        <v>13</v>
      </c>
      <c r="I173" t="s">
        <v>136</v>
      </c>
      <c r="J173" t="s">
        <v>15</v>
      </c>
      <c r="K173" t="s">
        <v>92</v>
      </c>
      <c r="L173" s="4" t="str">
        <f t="shared" si="16"/>
        <v>Annex 5.5(A)</v>
      </c>
      <c r="M173" s="4">
        <f t="shared" si="17"/>
        <v>2026</v>
      </c>
      <c r="N173" s="21">
        <f t="shared" si="18"/>
        <v>2026</v>
      </c>
      <c r="O173" s="4" t="str">
        <f>VLOOKUP(G173,Maps!$A$28:$B$43,2,FALSE)</f>
        <v>JH</v>
      </c>
      <c r="P173" s="21">
        <f t="shared" si="20"/>
        <v>1</v>
      </c>
    </row>
    <row r="174" spans="1:16" x14ac:dyDescent="0.25">
      <c r="A174" t="s">
        <v>137</v>
      </c>
      <c r="B174">
        <v>1</v>
      </c>
      <c r="C174" s="1">
        <v>30297</v>
      </c>
      <c r="D174">
        <f t="shared" si="19"/>
        <v>1983</v>
      </c>
      <c r="E174">
        <v>60</v>
      </c>
      <c r="F174" t="s">
        <v>138</v>
      </c>
      <c r="G174" t="s">
        <v>29</v>
      </c>
      <c r="H174" t="s">
        <v>69</v>
      </c>
      <c r="I174" t="s">
        <v>70</v>
      </c>
      <c r="J174" t="s">
        <v>15</v>
      </c>
      <c r="K174" t="s">
        <v>92</v>
      </c>
      <c r="L174" s="4" t="str">
        <f t="shared" ref="L174:L205" si="21">VLOOKUP(K174,NEP_cat,2,FALSE)</f>
        <v>Annex 5.5(A)</v>
      </c>
      <c r="M174" s="4">
        <f t="shared" ref="M174:M205" si="22">IF(L174=$A$10,$B$10,D174+$C$9)</f>
        <v>2026</v>
      </c>
      <c r="N174" s="21">
        <f t="shared" ref="N174:N205" si="23">IF(M174&gt;$B$7,0,MAX(M174,$B$9))</f>
        <v>2026</v>
      </c>
      <c r="O174" s="4" t="str">
        <f>VLOOKUP(G174,Maps!$A$28:$B$43,2,FALSE)</f>
        <v>WB</v>
      </c>
      <c r="P174" s="21">
        <f t="shared" si="20"/>
        <v>1</v>
      </c>
    </row>
    <row r="175" spans="1:16" x14ac:dyDescent="0.25">
      <c r="A175" t="s">
        <v>137</v>
      </c>
      <c r="B175">
        <v>2</v>
      </c>
      <c r="C175" s="1">
        <v>30432</v>
      </c>
      <c r="D175">
        <f t="shared" si="19"/>
        <v>1984</v>
      </c>
      <c r="E175">
        <v>60</v>
      </c>
      <c r="F175" t="s">
        <v>138</v>
      </c>
      <c r="G175" t="s">
        <v>29</v>
      </c>
      <c r="H175" t="s">
        <v>69</v>
      </c>
      <c r="I175" t="s">
        <v>70</v>
      </c>
      <c r="J175" t="s">
        <v>15</v>
      </c>
      <c r="K175" t="s">
        <v>92</v>
      </c>
      <c r="L175" s="4" t="str">
        <f t="shared" si="21"/>
        <v>Annex 5.5(A)</v>
      </c>
      <c r="M175" s="4">
        <f t="shared" si="22"/>
        <v>2026</v>
      </c>
      <c r="N175" s="21">
        <f t="shared" si="23"/>
        <v>2026</v>
      </c>
      <c r="O175" s="4" t="str">
        <f>VLOOKUP(G175,Maps!$A$28:$B$43,2,FALSE)</f>
        <v>WB</v>
      </c>
      <c r="P175" s="21">
        <f t="shared" si="20"/>
        <v>1</v>
      </c>
    </row>
    <row r="176" spans="1:16" x14ac:dyDescent="0.25">
      <c r="A176" t="s">
        <v>137</v>
      </c>
      <c r="B176">
        <v>3</v>
      </c>
      <c r="C176" s="1">
        <v>30697</v>
      </c>
      <c r="D176">
        <f t="shared" si="19"/>
        <v>1984</v>
      </c>
      <c r="E176">
        <v>60</v>
      </c>
      <c r="F176" t="s">
        <v>138</v>
      </c>
      <c r="G176" t="s">
        <v>29</v>
      </c>
      <c r="H176" t="s">
        <v>69</v>
      </c>
      <c r="I176" t="s">
        <v>70</v>
      </c>
      <c r="J176" t="s">
        <v>15</v>
      </c>
      <c r="K176" t="s">
        <v>92</v>
      </c>
      <c r="L176" s="4" t="str">
        <f t="shared" si="21"/>
        <v>Annex 5.5(A)</v>
      </c>
      <c r="M176" s="4">
        <f t="shared" si="22"/>
        <v>2026</v>
      </c>
      <c r="N176" s="21">
        <f t="shared" si="23"/>
        <v>2026</v>
      </c>
      <c r="O176" s="4" t="str">
        <f>VLOOKUP(G176,Maps!$A$28:$B$43,2,FALSE)</f>
        <v>WB</v>
      </c>
      <c r="P176" s="21">
        <f t="shared" si="20"/>
        <v>1</v>
      </c>
    </row>
    <row r="177" spans="1:16" x14ac:dyDescent="0.25">
      <c r="A177" t="s">
        <v>137</v>
      </c>
      <c r="B177">
        <v>4</v>
      </c>
      <c r="C177" s="1">
        <v>31123</v>
      </c>
      <c r="D177">
        <f t="shared" si="19"/>
        <v>1985</v>
      </c>
      <c r="E177">
        <v>60</v>
      </c>
      <c r="F177" t="s">
        <v>138</v>
      </c>
      <c r="G177" t="s">
        <v>29</v>
      </c>
      <c r="H177" t="s">
        <v>69</v>
      </c>
      <c r="I177" t="s">
        <v>70</v>
      </c>
      <c r="J177" t="s">
        <v>15</v>
      </c>
      <c r="K177" t="s">
        <v>92</v>
      </c>
      <c r="L177" s="4" t="str">
        <f t="shared" si="21"/>
        <v>Annex 5.5(A)</v>
      </c>
      <c r="M177" s="4">
        <f t="shared" si="22"/>
        <v>2026</v>
      </c>
      <c r="N177" s="21">
        <f t="shared" si="23"/>
        <v>2026</v>
      </c>
      <c r="O177" s="4" t="str">
        <f>VLOOKUP(G177,Maps!$A$28:$B$43,2,FALSE)</f>
        <v>WB</v>
      </c>
      <c r="P177" s="21">
        <f t="shared" si="20"/>
        <v>1</v>
      </c>
    </row>
    <row r="178" spans="1:16" x14ac:dyDescent="0.25">
      <c r="A178" t="s">
        <v>73</v>
      </c>
      <c r="B178">
        <v>3</v>
      </c>
      <c r="C178" s="1">
        <v>28775</v>
      </c>
      <c r="D178">
        <f t="shared" si="19"/>
        <v>1979</v>
      </c>
      <c r="E178">
        <v>120</v>
      </c>
      <c r="F178" t="s">
        <v>74</v>
      </c>
      <c r="G178" t="s">
        <v>31</v>
      </c>
      <c r="H178" t="s">
        <v>69</v>
      </c>
      <c r="I178" t="s">
        <v>75</v>
      </c>
      <c r="J178" t="s">
        <v>15</v>
      </c>
      <c r="K178" t="s">
        <v>16</v>
      </c>
      <c r="L178" s="4" t="str">
        <f t="shared" si="21"/>
        <v>Annex 5.6</v>
      </c>
      <c r="M178" s="4">
        <f t="shared" si="22"/>
        <v>2019</v>
      </c>
      <c r="N178" s="21">
        <f t="shared" si="23"/>
        <v>2022</v>
      </c>
      <c r="O178" s="4" t="str">
        <f>VLOOKUP(G178,Maps!$A$28:$B$43,2,FALSE)</f>
        <v>GJ</v>
      </c>
      <c r="P178" s="21">
        <f t="shared" si="20"/>
        <v>1</v>
      </c>
    </row>
    <row r="179" spans="1:16" x14ac:dyDescent="0.25">
      <c r="A179" t="s">
        <v>73</v>
      </c>
      <c r="B179">
        <v>4</v>
      </c>
      <c r="C179" s="1">
        <v>31047</v>
      </c>
      <c r="D179">
        <f t="shared" si="19"/>
        <v>1985</v>
      </c>
      <c r="E179">
        <v>121</v>
      </c>
      <c r="F179" t="s">
        <v>74</v>
      </c>
      <c r="G179" t="s">
        <v>31</v>
      </c>
      <c r="H179" t="s">
        <v>69</v>
      </c>
      <c r="I179" t="s">
        <v>75</v>
      </c>
      <c r="J179" t="s">
        <v>15</v>
      </c>
      <c r="K179" t="s">
        <v>16</v>
      </c>
      <c r="L179" s="4" t="str">
        <f t="shared" si="21"/>
        <v>Annex 5.6</v>
      </c>
      <c r="M179" s="4">
        <f t="shared" si="22"/>
        <v>2025</v>
      </c>
      <c r="N179" s="21">
        <f t="shared" si="23"/>
        <v>2025</v>
      </c>
      <c r="O179" s="4" t="str">
        <f>VLOOKUP(G179,Maps!$A$28:$B$43,2,FALSE)</f>
        <v>GJ</v>
      </c>
      <c r="P179" s="21">
        <f t="shared" si="20"/>
        <v>1</v>
      </c>
    </row>
    <row r="180" spans="1:16" x14ac:dyDescent="0.25">
      <c r="A180" t="s">
        <v>73</v>
      </c>
      <c r="B180">
        <v>5</v>
      </c>
      <c r="C180" s="1">
        <v>32414</v>
      </c>
      <c r="D180">
        <f t="shared" si="19"/>
        <v>1989</v>
      </c>
      <c r="E180">
        <v>121</v>
      </c>
      <c r="F180" t="s">
        <v>74</v>
      </c>
      <c r="G180" t="s">
        <v>31</v>
      </c>
      <c r="H180" t="s">
        <v>69</v>
      </c>
      <c r="I180" t="s">
        <v>75</v>
      </c>
      <c r="J180" t="s">
        <v>15</v>
      </c>
      <c r="K180" t="s">
        <v>16</v>
      </c>
      <c r="L180" s="4" t="str">
        <f t="shared" si="21"/>
        <v>Annex 5.6</v>
      </c>
      <c r="M180" s="4">
        <f t="shared" si="22"/>
        <v>2029</v>
      </c>
      <c r="N180" s="21">
        <f t="shared" si="23"/>
        <v>2029</v>
      </c>
      <c r="O180" s="4" t="str">
        <f>VLOOKUP(G180,Maps!$A$28:$B$43,2,FALSE)</f>
        <v>GJ</v>
      </c>
      <c r="P180" s="21">
        <f t="shared" si="20"/>
        <v>1</v>
      </c>
    </row>
    <row r="181" spans="1:16" x14ac:dyDescent="0.25">
      <c r="A181" t="s">
        <v>139</v>
      </c>
      <c r="B181">
        <v>1</v>
      </c>
      <c r="C181" s="1">
        <v>29045</v>
      </c>
      <c r="D181">
        <f t="shared" si="19"/>
        <v>1980</v>
      </c>
      <c r="E181">
        <v>210</v>
      </c>
      <c r="F181" t="s">
        <v>139</v>
      </c>
      <c r="G181" t="s">
        <v>113</v>
      </c>
      <c r="H181" t="s">
        <v>13</v>
      </c>
      <c r="I181" t="s">
        <v>114</v>
      </c>
      <c r="J181" t="s">
        <v>15</v>
      </c>
      <c r="K181" t="s">
        <v>92</v>
      </c>
      <c r="L181" s="4" t="str">
        <f t="shared" si="21"/>
        <v>Annex 5.5(A)</v>
      </c>
      <c r="M181" s="4">
        <f t="shared" si="22"/>
        <v>2026</v>
      </c>
      <c r="N181" s="21">
        <f t="shared" si="23"/>
        <v>2026</v>
      </c>
      <c r="O181" s="4" t="str">
        <f>VLOOKUP(G181,Maps!$A$28:$B$43,2,FALSE)</f>
        <v>TN</v>
      </c>
      <c r="P181" s="21">
        <f t="shared" si="20"/>
        <v>1</v>
      </c>
    </row>
    <row r="182" spans="1:16" x14ac:dyDescent="0.25">
      <c r="A182" t="s">
        <v>139</v>
      </c>
      <c r="B182">
        <v>2</v>
      </c>
      <c r="C182" s="1">
        <v>29572</v>
      </c>
      <c r="D182">
        <f t="shared" si="19"/>
        <v>1981</v>
      </c>
      <c r="E182">
        <v>210</v>
      </c>
      <c r="F182" t="s">
        <v>139</v>
      </c>
      <c r="G182" t="s">
        <v>113</v>
      </c>
      <c r="H182" t="s">
        <v>13</v>
      </c>
      <c r="I182" t="s">
        <v>114</v>
      </c>
      <c r="J182" t="s">
        <v>15</v>
      </c>
      <c r="K182" t="s">
        <v>92</v>
      </c>
      <c r="L182" s="4" t="str">
        <f t="shared" si="21"/>
        <v>Annex 5.5(A)</v>
      </c>
      <c r="M182" s="4">
        <f t="shared" si="22"/>
        <v>2026</v>
      </c>
      <c r="N182" s="21">
        <f t="shared" si="23"/>
        <v>2026</v>
      </c>
      <c r="O182" s="4" t="str">
        <f>VLOOKUP(G182,Maps!$A$28:$B$43,2,FALSE)</f>
        <v>TN</v>
      </c>
      <c r="P182" s="21">
        <f t="shared" si="20"/>
        <v>1</v>
      </c>
    </row>
    <row r="183" spans="1:16" x14ac:dyDescent="0.25">
      <c r="A183" t="s">
        <v>139</v>
      </c>
      <c r="B183">
        <v>3</v>
      </c>
      <c r="C183" s="1">
        <v>30057</v>
      </c>
      <c r="D183">
        <f t="shared" si="19"/>
        <v>1983</v>
      </c>
      <c r="E183">
        <v>210</v>
      </c>
      <c r="F183" t="s">
        <v>139</v>
      </c>
      <c r="G183" t="s">
        <v>113</v>
      </c>
      <c r="H183" t="s">
        <v>13</v>
      </c>
      <c r="I183" t="s">
        <v>114</v>
      </c>
      <c r="J183" t="s">
        <v>15</v>
      </c>
      <c r="K183" t="s">
        <v>92</v>
      </c>
      <c r="L183" s="4" t="str">
        <f t="shared" si="21"/>
        <v>Annex 5.5(A)</v>
      </c>
      <c r="M183" s="4">
        <f t="shared" si="22"/>
        <v>2026</v>
      </c>
      <c r="N183" s="21">
        <f t="shared" si="23"/>
        <v>2026</v>
      </c>
      <c r="O183" s="4" t="str">
        <f>VLOOKUP(G183,Maps!$A$28:$B$43,2,FALSE)</f>
        <v>TN</v>
      </c>
      <c r="P183" s="21">
        <f t="shared" si="20"/>
        <v>1</v>
      </c>
    </row>
    <row r="184" spans="1:16" x14ac:dyDescent="0.25">
      <c r="A184" t="s">
        <v>139</v>
      </c>
      <c r="B184">
        <v>4</v>
      </c>
      <c r="C184" s="1">
        <v>33645</v>
      </c>
      <c r="D184">
        <f t="shared" si="19"/>
        <v>1992</v>
      </c>
      <c r="E184">
        <v>210</v>
      </c>
      <c r="F184" t="s">
        <v>139</v>
      </c>
      <c r="G184" t="s">
        <v>113</v>
      </c>
      <c r="H184" t="s">
        <v>13</v>
      </c>
      <c r="I184" t="s">
        <v>114</v>
      </c>
      <c r="J184" t="s">
        <v>15</v>
      </c>
      <c r="K184" t="s">
        <v>92</v>
      </c>
      <c r="L184" s="4" t="str">
        <f t="shared" si="21"/>
        <v>Annex 5.5(A)</v>
      </c>
      <c r="M184" s="4">
        <f t="shared" si="22"/>
        <v>2026</v>
      </c>
      <c r="N184" s="21">
        <f t="shared" si="23"/>
        <v>2026</v>
      </c>
      <c r="O184" s="4" t="str">
        <f>VLOOKUP(G184,Maps!$A$28:$B$43,2,FALSE)</f>
        <v>TN</v>
      </c>
      <c r="P184" s="21">
        <f t="shared" si="20"/>
        <v>1</v>
      </c>
    </row>
    <row r="185" spans="1:16" x14ac:dyDescent="0.25">
      <c r="A185" t="s">
        <v>139</v>
      </c>
      <c r="B185">
        <v>5</v>
      </c>
      <c r="C185" s="1">
        <v>33328</v>
      </c>
      <c r="D185">
        <f t="shared" si="19"/>
        <v>1991</v>
      </c>
      <c r="E185">
        <v>210</v>
      </c>
      <c r="F185" t="s">
        <v>139</v>
      </c>
      <c r="G185" t="s">
        <v>113</v>
      </c>
      <c r="H185" t="s">
        <v>13</v>
      </c>
      <c r="I185" t="s">
        <v>114</v>
      </c>
      <c r="J185" t="s">
        <v>15</v>
      </c>
      <c r="K185" t="s">
        <v>92</v>
      </c>
      <c r="L185" s="4" t="str">
        <f t="shared" si="21"/>
        <v>Annex 5.5(A)</v>
      </c>
      <c r="M185" s="4">
        <f t="shared" si="22"/>
        <v>2026</v>
      </c>
      <c r="N185" s="21">
        <f t="shared" si="23"/>
        <v>2026</v>
      </c>
      <c r="O185" s="4" t="str">
        <f>VLOOKUP(G185,Maps!$A$28:$B$43,2,FALSE)</f>
        <v>TN</v>
      </c>
      <c r="P185" s="21">
        <f t="shared" si="20"/>
        <v>1</v>
      </c>
    </row>
    <row r="186" spans="1:16" x14ac:dyDescent="0.25">
      <c r="A186" t="s">
        <v>76</v>
      </c>
      <c r="B186">
        <v>3</v>
      </c>
      <c r="C186" s="1">
        <v>28876</v>
      </c>
      <c r="D186">
        <f t="shared" si="19"/>
        <v>1979</v>
      </c>
      <c r="E186">
        <v>200</v>
      </c>
      <c r="F186" t="s">
        <v>77</v>
      </c>
      <c r="G186" t="s">
        <v>31</v>
      </c>
      <c r="H186" t="s">
        <v>13</v>
      </c>
      <c r="I186" t="s">
        <v>32</v>
      </c>
      <c r="J186" t="s">
        <v>15</v>
      </c>
      <c r="K186" t="s">
        <v>16</v>
      </c>
      <c r="L186" s="4" t="str">
        <f t="shared" si="21"/>
        <v>Annex 5.6</v>
      </c>
      <c r="M186" s="4">
        <f t="shared" si="22"/>
        <v>2019</v>
      </c>
      <c r="N186" s="21">
        <f t="shared" si="23"/>
        <v>2022</v>
      </c>
      <c r="O186" s="4" t="str">
        <f>VLOOKUP(G186,Maps!$A$28:$B$43,2,FALSE)</f>
        <v>GJ</v>
      </c>
      <c r="P186" s="21">
        <f t="shared" si="20"/>
        <v>1</v>
      </c>
    </row>
    <row r="187" spans="1:16" x14ac:dyDescent="0.25">
      <c r="A187" t="s">
        <v>76</v>
      </c>
      <c r="B187">
        <v>4</v>
      </c>
      <c r="C187" s="1">
        <v>28942</v>
      </c>
      <c r="D187">
        <f t="shared" si="19"/>
        <v>1979</v>
      </c>
      <c r="E187">
        <v>200</v>
      </c>
      <c r="F187" t="s">
        <v>77</v>
      </c>
      <c r="G187" t="s">
        <v>31</v>
      </c>
      <c r="H187" t="s">
        <v>13</v>
      </c>
      <c r="I187" t="s">
        <v>32</v>
      </c>
      <c r="J187" t="s">
        <v>15</v>
      </c>
      <c r="K187" t="s">
        <v>16</v>
      </c>
      <c r="L187" s="4" t="str">
        <f t="shared" si="21"/>
        <v>Annex 5.6</v>
      </c>
      <c r="M187" s="4">
        <f t="shared" si="22"/>
        <v>2019</v>
      </c>
      <c r="N187" s="21">
        <f t="shared" si="23"/>
        <v>2022</v>
      </c>
      <c r="O187" s="4" t="str">
        <f>VLOOKUP(G187,Maps!$A$28:$B$43,2,FALSE)</f>
        <v>GJ</v>
      </c>
      <c r="P187" s="21">
        <f t="shared" si="20"/>
        <v>1</v>
      </c>
    </row>
    <row r="188" spans="1:16" x14ac:dyDescent="0.25">
      <c r="A188" t="s">
        <v>76</v>
      </c>
      <c r="B188">
        <v>5</v>
      </c>
      <c r="C188" s="1">
        <v>31077</v>
      </c>
      <c r="D188">
        <f t="shared" si="19"/>
        <v>1985</v>
      </c>
      <c r="E188">
        <v>210</v>
      </c>
      <c r="F188" t="s">
        <v>77</v>
      </c>
      <c r="G188" t="s">
        <v>31</v>
      </c>
      <c r="H188" t="s">
        <v>13</v>
      </c>
      <c r="I188" t="s">
        <v>32</v>
      </c>
      <c r="J188" t="s">
        <v>15</v>
      </c>
      <c r="K188" t="s">
        <v>16</v>
      </c>
      <c r="L188" s="4" t="str">
        <f t="shared" si="21"/>
        <v>Annex 5.6</v>
      </c>
      <c r="M188" s="4">
        <f t="shared" si="22"/>
        <v>2025</v>
      </c>
      <c r="N188" s="21">
        <f t="shared" si="23"/>
        <v>2025</v>
      </c>
      <c r="O188" s="4" t="str">
        <f>VLOOKUP(G188,Maps!$A$28:$B$43,2,FALSE)</f>
        <v>GJ</v>
      </c>
      <c r="P188" s="21">
        <f t="shared" si="20"/>
        <v>1</v>
      </c>
    </row>
    <row r="189" spans="1:16" x14ac:dyDescent="0.25">
      <c r="A189" t="s">
        <v>78</v>
      </c>
      <c r="B189">
        <v>1</v>
      </c>
      <c r="C189" s="1">
        <v>32468</v>
      </c>
      <c r="D189">
        <f t="shared" si="19"/>
        <v>1989</v>
      </c>
      <c r="E189">
        <v>210</v>
      </c>
      <c r="F189" t="s">
        <v>79</v>
      </c>
      <c r="G189" t="s">
        <v>12</v>
      </c>
      <c r="H189" t="s">
        <v>25</v>
      </c>
      <c r="I189" t="s">
        <v>26</v>
      </c>
      <c r="J189" t="s">
        <v>15</v>
      </c>
      <c r="K189" t="s">
        <v>16</v>
      </c>
      <c r="L189" s="4" t="str">
        <f t="shared" si="21"/>
        <v>Annex 5.6</v>
      </c>
      <c r="M189" s="4">
        <f t="shared" si="22"/>
        <v>2029</v>
      </c>
      <c r="N189" s="21">
        <f t="shared" si="23"/>
        <v>2029</v>
      </c>
      <c r="O189" s="4" t="str">
        <f>VLOOKUP(G189,Maps!$A$28:$B$43,2,FALSE)</f>
        <v>UP</v>
      </c>
      <c r="P189" s="21">
        <f t="shared" si="20"/>
        <v>1</v>
      </c>
    </row>
    <row r="190" spans="1:16" x14ac:dyDescent="0.25">
      <c r="A190" t="s">
        <v>78</v>
      </c>
      <c r="B190">
        <v>2</v>
      </c>
      <c r="C190" s="1">
        <v>32589</v>
      </c>
      <c r="D190">
        <f t="shared" si="19"/>
        <v>1989</v>
      </c>
      <c r="E190">
        <v>210</v>
      </c>
      <c r="F190" t="s">
        <v>79</v>
      </c>
      <c r="G190" t="s">
        <v>12</v>
      </c>
      <c r="H190" t="s">
        <v>25</v>
      </c>
      <c r="I190" t="s">
        <v>26</v>
      </c>
      <c r="J190" t="s">
        <v>15</v>
      </c>
      <c r="K190" t="s">
        <v>16</v>
      </c>
      <c r="L190" s="4" t="str">
        <f t="shared" si="21"/>
        <v>Annex 5.6</v>
      </c>
      <c r="M190" s="4">
        <f t="shared" si="22"/>
        <v>2029</v>
      </c>
      <c r="N190" s="21">
        <f t="shared" si="23"/>
        <v>2029</v>
      </c>
      <c r="O190" s="4" t="str">
        <f>VLOOKUP(G190,Maps!$A$28:$B$43,2,FALSE)</f>
        <v>UP</v>
      </c>
      <c r="P190" s="21">
        <f t="shared" si="20"/>
        <v>1</v>
      </c>
    </row>
    <row r="191" spans="1:16" x14ac:dyDescent="0.25">
      <c r="A191" t="s">
        <v>140</v>
      </c>
      <c r="B191">
        <v>1</v>
      </c>
      <c r="C191" s="1">
        <v>29160</v>
      </c>
      <c r="D191">
        <f t="shared" si="19"/>
        <v>1980</v>
      </c>
      <c r="E191">
        <v>210</v>
      </c>
      <c r="F191" t="s">
        <v>141</v>
      </c>
      <c r="G191" t="s">
        <v>59</v>
      </c>
      <c r="H191" t="s">
        <v>13</v>
      </c>
      <c r="I191" t="s">
        <v>60</v>
      </c>
      <c r="J191" t="s">
        <v>15</v>
      </c>
      <c r="K191" t="s">
        <v>92</v>
      </c>
      <c r="L191" s="4" t="str">
        <f t="shared" si="21"/>
        <v>Annex 5.5(A)</v>
      </c>
      <c r="M191" s="4">
        <f t="shared" si="22"/>
        <v>2026</v>
      </c>
      <c r="N191" s="21">
        <f t="shared" si="23"/>
        <v>2026</v>
      </c>
      <c r="O191" s="4" t="str">
        <f>VLOOKUP(G191,Maps!$A$28:$B$43,2,FALSE)</f>
        <v>AP</v>
      </c>
      <c r="P191" s="21">
        <f t="shared" si="20"/>
        <v>1</v>
      </c>
    </row>
    <row r="192" spans="1:16" x14ac:dyDescent="0.25">
      <c r="A192" t="s">
        <v>140</v>
      </c>
      <c r="B192">
        <v>2</v>
      </c>
      <c r="C192" s="1">
        <v>29504</v>
      </c>
      <c r="D192">
        <f t="shared" si="19"/>
        <v>1981</v>
      </c>
      <c r="E192">
        <v>210</v>
      </c>
      <c r="F192" t="s">
        <v>141</v>
      </c>
      <c r="G192" t="s">
        <v>59</v>
      </c>
      <c r="H192" t="s">
        <v>13</v>
      </c>
      <c r="I192" t="s">
        <v>60</v>
      </c>
      <c r="J192" t="s">
        <v>15</v>
      </c>
      <c r="K192" t="s">
        <v>92</v>
      </c>
      <c r="L192" s="4" t="str">
        <f t="shared" si="21"/>
        <v>Annex 5.5(A)</v>
      </c>
      <c r="M192" s="4">
        <f t="shared" si="22"/>
        <v>2026</v>
      </c>
      <c r="N192" s="21">
        <f t="shared" si="23"/>
        <v>2026</v>
      </c>
      <c r="O192" s="4" t="str">
        <f>VLOOKUP(G192,Maps!$A$28:$B$43,2,FALSE)</f>
        <v>AP</v>
      </c>
      <c r="P192" s="21">
        <f t="shared" si="20"/>
        <v>1</v>
      </c>
    </row>
    <row r="193" spans="1:16" x14ac:dyDescent="0.25">
      <c r="A193" t="s">
        <v>140</v>
      </c>
      <c r="B193">
        <v>3</v>
      </c>
      <c r="C193" s="1">
        <v>32786</v>
      </c>
      <c r="D193">
        <f t="shared" si="19"/>
        <v>1990</v>
      </c>
      <c r="E193">
        <v>210</v>
      </c>
      <c r="F193" t="s">
        <v>141</v>
      </c>
      <c r="G193" t="s">
        <v>59</v>
      </c>
      <c r="H193" t="s">
        <v>13</v>
      </c>
      <c r="I193" t="s">
        <v>60</v>
      </c>
      <c r="J193" t="s">
        <v>15</v>
      </c>
      <c r="K193" t="s">
        <v>92</v>
      </c>
      <c r="L193" s="4" t="str">
        <f t="shared" si="21"/>
        <v>Annex 5.5(A)</v>
      </c>
      <c r="M193" s="4">
        <f t="shared" si="22"/>
        <v>2026</v>
      </c>
      <c r="N193" s="21">
        <f t="shared" si="23"/>
        <v>2026</v>
      </c>
      <c r="O193" s="4" t="str">
        <f>VLOOKUP(G193,Maps!$A$28:$B$43,2,FALSE)</f>
        <v>AP</v>
      </c>
      <c r="P193" s="21">
        <f t="shared" si="20"/>
        <v>1</v>
      </c>
    </row>
    <row r="194" spans="1:16" x14ac:dyDescent="0.25">
      <c r="A194" t="s">
        <v>140</v>
      </c>
      <c r="B194">
        <v>4</v>
      </c>
      <c r="C194" s="1">
        <v>33108</v>
      </c>
      <c r="D194">
        <f t="shared" si="19"/>
        <v>1991</v>
      </c>
      <c r="E194">
        <v>210</v>
      </c>
      <c r="F194" t="s">
        <v>141</v>
      </c>
      <c r="G194" t="s">
        <v>59</v>
      </c>
      <c r="H194" t="s">
        <v>13</v>
      </c>
      <c r="I194" t="s">
        <v>60</v>
      </c>
      <c r="J194" t="s">
        <v>15</v>
      </c>
      <c r="K194" t="s">
        <v>92</v>
      </c>
      <c r="L194" s="4" t="str">
        <f t="shared" si="21"/>
        <v>Annex 5.5(A)</v>
      </c>
      <c r="M194" s="4">
        <f t="shared" si="22"/>
        <v>2026</v>
      </c>
      <c r="N194" s="21">
        <f t="shared" si="23"/>
        <v>2026</v>
      </c>
      <c r="O194" s="4" t="str">
        <f>VLOOKUP(G194,Maps!$A$28:$B$43,2,FALSE)</f>
        <v>AP</v>
      </c>
      <c r="P194" s="21">
        <f t="shared" si="20"/>
        <v>1</v>
      </c>
    </row>
    <row r="195" spans="1:16" x14ac:dyDescent="0.25">
      <c r="A195" t="s">
        <v>140</v>
      </c>
      <c r="B195">
        <v>5</v>
      </c>
      <c r="C195" s="1">
        <v>34424</v>
      </c>
      <c r="D195">
        <f t="shared" si="19"/>
        <v>1994</v>
      </c>
      <c r="E195">
        <v>210</v>
      </c>
      <c r="F195" t="s">
        <v>141</v>
      </c>
      <c r="G195" t="s">
        <v>59</v>
      </c>
      <c r="H195" t="s">
        <v>13</v>
      </c>
      <c r="I195" t="s">
        <v>60</v>
      </c>
      <c r="J195" t="s">
        <v>15</v>
      </c>
      <c r="K195" t="s">
        <v>92</v>
      </c>
      <c r="L195" s="4" t="str">
        <f t="shared" si="21"/>
        <v>Annex 5.5(A)</v>
      </c>
      <c r="M195" s="4">
        <f t="shared" si="22"/>
        <v>2026</v>
      </c>
      <c r="N195" s="21">
        <f t="shared" si="23"/>
        <v>2026</v>
      </c>
      <c r="O195" s="4" t="str">
        <f>VLOOKUP(G195,Maps!$A$28:$B$43,2,FALSE)</f>
        <v>AP</v>
      </c>
      <c r="P195" s="21">
        <f t="shared" si="20"/>
        <v>1</v>
      </c>
    </row>
    <row r="196" spans="1:16" x14ac:dyDescent="0.25">
      <c r="A196" t="s">
        <v>140</v>
      </c>
      <c r="B196">
        <v>6</v>
      </c>
      <c r="C196" s="1">
        <v>34754</v>
      </c>
      <c r="D196">
        <f t="shared" si="19"/>
        <v>1995</v>
      </c>
      <c r="E196">
        <v>210</v>
      </c>
      <c r="F196" t="s">
        <v>141</v>
      </c>
      <c r="G196" t="s">
        <v>59</v>
      </c>
      <c r="H196" t="s">
        <v>13</v>
      </c>
      <c r="I196" t="s">
        <v>60</v>
      </c>
      <c r="J196" t="s">
        <v>15</v>
      </c>
      <c r="K196" t="s">
        <v>92</v>
      </c>
      <c r="L196" s="4" t="str">
        <f t="shared" si="21"/>
        <v>Annex 5.5(A)</v>
      </c>
      <c r="M196" s="4">
        <f t="shared" si="22"/>
        <v>2026</v>
      </c>
      <c r="N196" s="21">
        <f t="shared" si="23"/>
        <v>2026</v>
      </c>
      <c r="O196" s="4" t="str">
        <f>VLOOKUP(G196,Maps!$A$28:$B$43,2,FALSE)</f>
        <v>AP</v>
      </c>
      <c r="P196" s="21">
        <f t="shared" si="20"/>
        <v>1</v>
      </c>
    </row>
    <row r="197" spans="1:16" x14ac:dyDescent="0.25">
      <c r="A197" t="s">
        <v>80</v>
      </c>
      <c r="B197">
        <v>1</v>
      </c>
      <c r="C197" s="1">
        <v>32060</v>
      </c>
      <c r="D197">
        <f t="shared" si="19"/>
        <v>1988</v>
      </c>
      <c r="E197">
        <v>210</v>
      </c>
      <c r="F197" t="s">
        <v>81</v>
      </c>
      <c r="G197" t="s">
        <v>64</v>
      </c>
      <c r="H197" t="s">
        <v>25</v>
      </c>
      <c r="I197" t="s">
        <v>26</v>
      </c>
      <c r="J197" t="s">
        <v>15</v>
      </c>
      <c r="K197" t="s">
        <v>16</v>
      </c>
      <c r="L197" s="4" t="str">
        <f t="shared" si="21"/>
        <v>Annex 5.6</v>
      </c>
      <c r="M197" s="4">
        <f t="shared" si="22"/>
        <v>2028</v>
      </c>
      <c r="N197" s="21">
        <f t="shared" si="23"/>
        <v>2028</v>
      </c>
      <c r="O197" s="4" t="str">
        <f>VLOOKUP(G197,Maps!$A$28:$B$43,2,FALSE)</f>
        <v>MP</v>
      </c>
      <c r="P197" s="21">
        <f t="shared" si="20"/>
        <v>1</v>
      </c>
    </row>
    <row r="198" spans="1:16" x14ac:dyDescent="0.25">
      <c r="A198" t="s">
        <v>80</v>
      </c>
      <c r="B198">
        <v>2</v>
      </c>
      <c r="C198" s="1">
        <v>32347</v>
      </c>
      <c r="D198">
        <f t="shared" si="19"/>
        <v>1989</v>
      </c>
      <c r="E198">
        <v>210</v>
      </c>
      <c r="F198" t="s">
        <v>81</v>
      </c>
      <c r="G198" t="s">
        <v>64</v>
      </c>
      <c r="H198" t="s">
        <v>25</v>
      </c>
      <c r="I198" t="s">
        <v>26</v>
      </c>
      <c r="J198" t="s">
        <v>15</v>
      </c>
      <c r="K198" t="s">
        <v>16</v>
      </c>
      <c r="L198" s="4" t="str">
        <f t="shared" si="21"/>
        <v>Annex 5.6</v>
      </c>
      <c r="M198" s="4">
        <f t="shared" si="22"/>
        <v>2029</v>
      </c>
      <c r="N198" s="21">
        <f t="shared" si="23"/>
        <v>2029</v>
      </c>
      <c r="O198" s="4" t="str">
        <f>VLOOKUP(G198,Maps!$A$28:$B$43,2,FALSE)</f>
        <v>MP</v>
      </c>
      <c r="P198" s="21">
        <f t="shared" si="20"/>
        <v>1</v>
      </c>
    </row>
    <row r="199" spans="1:16" x14ac:dyDescent="0.25">
      <c r="A199" t="s">
        <v>80</v>
      </c>
      <c r="B199">
        <v>3</v>
      </c>
      <c r="C199" s="1">
        <v>32542</v>
      </c>
      <c r="D199">
        <f t="shared" si="19"/>
        <v>1989</v>
      </c>
      <c r="E199">
        <v>210</v>
      </c>
      <c r="F199" t="s">
        <v>81</v>
      </c>
      <c r="G199" t="s">
        <v>64</v>
      </c>
      <c r="H199" t="s">
        <v>25</v>
      </c>
      <c r="I199" t="s">
        <v>26</v>
      </c>
      <c r="J199" t="s">
        <v>15</v>
      </c>
      <c r="K199" t="s">
        <v>16</v>
      </c>
      <c r="L199" s="4" t="str">
        <f t="shared" si="21"/>
        <v>Annex 5.6</v>
      </c>
      <c r="M199" s="4">
        <f t="shared" si="22"/>
        <v>2029</v>
      </c>
      <c r="N199" s="21">
        <f t="shared" si="23"/>
        <v>2029</v>
      </c>
      <c r="O199" s="4" t="str">
        <f>VLOOKUP(G199,Maps!$A$28:$B$43,2,FALSE)</f>
        <v>MP</v>
      </c>
      <c r="P199" s="21">
        <f t="shared" si="20"/>
        <v>1</v>
      </c>
    </row>
    <row r="200" spans="1:16" x14ac:dyDescent="0.25">
      <c r="A200" t="s">
        <v>80</v>
      </c>
      <c r="B200">
        <v>4</v>
      </c>
      <c r="C200" s="1">
        <v>32868</v>
      </c>
      <c r="D200">
        <f t="shared" si="19"/>
        <v>1990</v>
      </c>
      <c r="E200">
        <v>210</v>
      </c>
      <c r="F200" t="s">
        <v>81</v>
      </c>
      <c r="G200" t="s">
        <v>64</v>
      </c>
      <c r="H200" t="s">
        <v>25</v>
      </c>
      <c r="I200" t="s">
        <v>26</v>
      </c>
      <c r="J200" t="s">
        <v>15</v>
      </c>
      <c r="K200" t="s">
        <v>16</v>
      </c>
      <c r="L200" s="4" t="str">
        <f t="shared" si="21"/>
        <v>Annex 5.6</v>
      </c>
      <c r="M200" s="4">
        <f t="shared" si="22"/>
        <v>2030</v>
      </c>
      <c r="N200" s="21">
        <f t="shared" si="23"/>
        <v>2030</v>
      </c>
      <c r="O200" s="4" t="str">
        <f>VLOOKUP(G200,Maps!$A$28:$B$43,2,FALSE)</f>
        <v>MP</v>
      </c>
      <c r="P200" s="21">
        <f t="shared" si="20"/>
        <v>1</v>
      </c>
    </row>
    <row r="201" spans="1:16" x14ac:dyDescent="0.25">
      <c r="A201" t="s">
        <v>80</v>
      </c>
      <c r="B201">
        <v>5</v>
      </c>
      <c r="C201" s="1">
        <v>32963</v>
      </c>
      <c r="D201">
        <f t="shared" si="19"/>
        <v>1990</v>
      </c>
      <c r="E201">
        <v>210</v>
      </c>
      <c r="F201" t="s">
        <v>81</v>
      </c>
      <c r="G201" t="s">
        <v>64</v>
      </c>
      <c r="H201" t="s">
        <v>25</v>
      </c>
      <c r="I201" t="s">
        <v>26</v>
      </c>
      <c r="J201" t="s">
        <v>15</v>
      </c>
      <c r="K201" t="s">
        <v>16</v>
      </c>
      <c r="L201" s="4" t="str">
        <f t="shared" si="21"/>
        <v>Annex 5.6</v>
      </c>
      <c r="M201" s="4">
        <f t="shared" si="22"/>
        <v>2030</v>
      </c>
      <c r="N201" s="21">
        <f t="shared" si="23"/>
        <v>2030</v>
      </c>
      <c r="O201" s="4" t="str">
        <f>VLOOKUP(G201,Maps!$A$28:$B$43,2,FALSE)</f>
        <v>MP</v>
      </c>
      <c r="P201" s="21">
        <f t="shared" si="20"/>
        <v>1</v>
      </c>
    </row>
    <row r="202" spans="1:16" x14ac:dyDescent="0.25">
      <c r="A202" t="s">
        <v>80</v>
      </c>
      <c r="B202">
        <v>6</v>
      </c>
      <c r="C202" s="1">
        <v>33270</v>
      </c>
      <c r="D202">
        <f t="shared" si="19"/>
        <v>1991</v>
      </c>
      <c r="E202">
        <v>210</v>
      </c>
      <c r="F202" t="s">
        <v>81</v>
      </c>
      <c r="G202" t="s">
        <v>64</v>
      </c>
      <c r="H202" t="s">
        <v>25</v>
      </c>
      <c r="I202" t="s">
        <v>26</v>
      </c>
      <c r="J202" t="s">
        <v>15</v>
      </c>
      <c r="K202" t="s">
        <v>16</v>
      </c>
      <c r="L202" s="4" t="str">
        <f t="shared" si="21"/>
        <v>Annex 5.6</v>
      </c>
      <c r="M202" s="4">
        <f t="shared" si="22"/>
        <v>2031</v>
      </c>
      <c r="N202" s="21">
        <f t="shared" si="23"/>
        <v>2031</v>
      </c>
      <c r="O202" s="4" t="str">
        <f>VLOOKUP(G202,Maps!$A$28:$B$43,2,FALSE)</f>
        <v>MP</v>
      </c>
      <c r="P202" s="21">
        <f t="shared" si="20"/>
        <v>1</v>
      </c>
    </row>
    <row r="203" spans="1:16" x14ac:dyDescent="0.25">
      <c r="A203" t="s">
        <v>82</v>
      </c>
      <c r="B203">
        <v>1</v>
      </c>
      <c r="C203" s="1">
        <v>30033</v>
      </c>
      <c r="D203">
        <f t="shared" si="19"/>
        <v>1982</v>
      </c>
      <c r="E203">
        <v>210</v>
      </c>
      <c r="F203" t="s">
        <v>83</v>
      </c>
      <c r="G203" t="s">
        <v>31</v>
      </c>
      <c r="H203" t="s">
        <v>13</v>
      </c>
      <c r="I203" t="s">
        <v>32</v>
      </c>
      <c r="J203" t="s">
        <v>15</v>
      </c>
      <c r="K203" t="s">
        <v>16</v>
      </c>
      <c r="L203" s="4" t="str">
        <f t="shared" si="21"/>
        <v>Annex 5.6</v>
      </c>
      <c r="M203" s="4">
        <f t="shared" si="22"/>
        <v>2022</v>
      </c>
      <c r="N203" s="21">
        <f t="shared" si="23"/>
        <v>2022</v>
      </c>
      <c r="O203" s="4" t="str">
        <f>VLOOKUP(G203,Maps!$A$28:$B$43,2,FALSE)</f>
        <v>GJ</v>
      </c>
      <c r="P203" s="21">
        <f t="shared" si="20"/>
        <v>1</v>
      </c>
    </row>
    <row r="204" spans="1:16" x14ac:dyDescent="0.25">
      <c r="A204" t="s">
        <v>82</v>
      </c>
      <c r="B204">
        <v>2</v>
      </c>
      <c r="C204" s="1">
        <v>30331</v>
      </c>
      <c r="D204">
        <f t="shared" si="19"/>
        <v>1983</v>
      </c>
      <c r="E204">
        <v>210</v>
      </c>
      <c r="F204" t="s">
        <v>83</v>
      </c>
      <c r="G204" t="s">
        <v>31</v>
      </c>
      <c r="H204" t="s">
        <v>13</v>
      </c>
      <c r="I204" t="s">
        <v>32</v>
      </c>
      <c r="J204" t="s">
        <v>15</v>
      </c>
      <c r="K204" t="s">
        <v>16</v>
      </c>
      <c r="L204" s="4" t="str">
        <f t="shared" si="21"/>
        <v>Annex 5.6</v>
      </c>
      <c r="M204" s="4">
        <f t="shared" si="22"/>
        <v>2023</v>
      </c>
      <c r="N204" s="21">
        <f t="shared" si="23"/>
        <v>2023</v>
      </c>
      <c r="O204" s="4" t="str">
        <f>VLOOKUP(G204,Maps!$A$28:$B$43,2,FALSE)</f>
        <v>GJ</v>
      </c>
      <c r="P204" s="21">
        <f t="shared" si="20"/>
        <v>1</v>
      </c>
    </row>
    <row r="205" spans="1:16" x14ac:dyDescent="0.25">
      <c r="A205" t="s">
        <v>82</v>
      </c>
      <c r="B205">
        <v>3</v>
      </c>
      <c r="C205" s="1">
        <v>30756</v>
      </c>
      <c r="D205">
        <f t="shared" si="19"/>
        <v>1984</v>
      </c>
      <c r="E205">
        <v>210</v>
      </c>
      <c r="F205" t="s">
        <v>83</v>
      </c>
      <c r="G205" t="s">
        <v>31</v>
      </c>
      <c r="H205" t="s">
        <v>13</v>
      </c>
      <c r="I205" t="s">
        <v>32</v>
      </c>
      <c r="J205" t="s">
        <v>15</v>
      </c>
      <c r="K205" t="s">
        <v>16</v>
      </c>
      <c r="L205" s="4" t="str">
        <f t="shared" si="21"/>
        <v>Annex 5.6</v>
      </c>
      <c r="M205" s="4">
        <f t="shared" si="22"/>
        <v>2024</v>
      </c>
      <c r="N205" s="21">
        <f t="shared" si="23"/>
        <v>2024</v>
      </c>
      <c r="O205" s="4" t="str">
        <f>VLOOKUP(G205,Maps!$A$28:$B$43,2,FALSE)</f>
        <v>GJ</v>
      </c>
      <c r="P205" s="21">
        <f t="shared" si="20"/>
        <v>1</v>
      </c>
    </row>
    <row r="206" spans="1:16" x14ac:dyDescent="0.25">
      <c r="A206" t="s">
        <v>82</v>
      </c>
      <c r="B206">
        <v>4</v>
      </c>
      <c r="C206" s="1">
        <v>31480</v>
      </c>
      <c r="D206">
        <f t="shared" si="19"/>
        <v>1986</v>
      </c>
      <c r="E206">
        <v>210</v>
      </c>
      <c r="F206" t="s">
        <v>83</v>
      </c>
      <c r="G206" t="s">
        <v>31</v>
      </c>
      <c r="H206" t="s">
        <v>13</v>
      </c>
      <c r="I206" t="s">
        <v>32</v>
      </c>
      <c r="J206" t="s">
        <v>15</v>
      </c>
      <c r="K206" t="s">
        <v>16</v>
      </c>
      <c r="L206" s="4" t="str">
        <f t="shared" ref="L206:L208" si="24">VLOOKUP(K206,NEP_cat,2,FALSE)</f>
        <v>Annex 5.6</v>
      </c>
      <c r="M206" s="4">
        <f t="shared" ref="M206:M208" si="25">IF(L206=$A$10,$B$10,D206+$C$9)</f>
        <v>2026</v>
      </c>
      <c r="N206" s="21">
        <f t="shared" ref="N206:N208" si="26">IF(M206&gt;$B$7,0,MAX(M206,$B$9))</f>
        <v>2026</v>
      </c>
      <c r="O206" s="4" t="str">
        <f>VLOOKUP(G206,Maps!$A$28:$B$43,2,FALSE)</f>
        <v>GJ</v>
      </c>
      <c r="P206" s="21">
        <f t="shared" si="20"/>
        <v>1</v>
      </c>
    </row>
    <row r="207" spans="1:16" x14ac:dyDescent="0.25">
      <c r="A207" t="s">
        <v>82</v>
      </c>
      <c r="B207">
        <v>5</v>
      </c>
      <c r="C207" s="1">
        <v>31678</v>
      </c>
      <c r="D207">
        <f t="shared" ref="D207:D208" si="27">IF(MONTH(C207)&gt;3,YEAR(C207)+1,YEAR(C207))</f>
        <v>1987</v>
      </c>
      <c r="E207">
        <v>210</v>
      </c>
      <c r="F207" t="s">
        <v>83</v>
      </c>
      <c r="G207" t="s">
        <v>31</v>
      </c>
      <c r="H207" t="s">
        <v>13</v>
      </c>
      <c r="I207" t="s">
        <v>32</v>
      </c>
      <c r="J207" t="s">
        <v>15</v>
      </c>
      <c r="K207" t="s">
        <v>16</v>
      </c>
      <c r="L207" s="4" t="str">
        <f t="shared" si="24"/>
        <v>Annex 5.6</v>
      </c>
      <c r="M207" s="4">
        <f t="shared" si="25"/>
        <v>2027</v>
      </c>
      <c r="N207" s="21">
        <f t="shared" si="26"/>
        <v>2027</v>
      </c>
      <c r="O207" s="4" t="str">
        <f>VLOOKUP(G207,Maps!$A$28:$B$43,2,FALSE)</f>
        <v>GJ</v>
      </c>
      <c r="P207" s="21">
        <f t="shared" ref="P207:P208" si="28">MIN(N207,1)</f>
        <v>1</v>
      </c>
    </row>
    <row r="208" spans="1:16" ht="17.25" customHeight="1" x14ac:dyDescent="0.25">
      <c r="A208" t="s">
        <v>82</v>
      </c>
      <c r="B208">
        <v>6</v>
      </c>
      <c r="C208" s="1">
        <v>32099</v>
      </c>
      <c r="D208">
        <f t="shared" si="27"/>
        <v>1988</v>
      </c>
      <c r="E208">
        <v>210</v>
      </c>
      <c r="F208" t="s">
        <v>83</v>
      </c>
      <c r="G208" t="s">
        <v>31</v>
      </c>
      <c r="H208" t="s">
        <v>13</v>
      </c>
      <c r="I208" t="s">
        <v>32</v>
      </c>
      <c r="J208" t="s">
        <v>15</v>
      </c>
      <c r="K208" t="s">
        <v>16</v>
      </c>
      <c r="L208" s="4" t="str">
        <f t="shared" si="24"/>
        <v>Annex 5.6</v>
      </c>
      <c r="M208" s="4">
        <f t="shared" si="25"/>
        <v>2028</v>
      </c>
      <c r="N208" s="21">
        <f t="shared" si="26"/>
        <v>2028</v>
      </c>
      <c r="O208" s="4" t="str">
        <f>VLOOKUP(G208,Maps!$A$28:$B$43,2,FALSE)</f>
        <v>GJ</v>
      </c>
      <c r="P208" s="21">
        <f t="shared" si="28"/>
        <v>1</v>
      </c>
    </row>
    <row r="209" spans="3:15" x14ac:dyDescent="0.25">
      <c r="C209" s="1"/>
      <c r="M209"/>
      <c r="N209"/>
      <c r="O209"/>
    </row>
    <row r="210" spans="3:15" x14ac:dyDescent="0.25">
      <c r="C210" s="1"/>
      <c r="M210"/>
      <c r="N210"/>
      <c r="O210"/>
    </row>
    <row r="211" spans="3:15" x14ac:dyDescent="0.25">
      <c r="C211" s="1"/>
      <c r="M211"/>
      <c r="N211"/>
      <c r="O211"/>
    </row>
    <row r="212" spans="3:15" x14ac:dyDescent="0.25">
      <c r="C212" s="1"/>
      <c r="M212"/>
      <c r="N212"/>
      <c r="O212"/>
    </row>
    <row r="213" spans="3:15" x14ac:dyDescent="0.25">
      <c r="C213" s="1"/>
      <c r="M213"/>
      <c r="N213"/>
      <c r="O213"/>
    </row>
    <row r="214" spans="3:15" x14ac:dyDescent="0.25">
      <c r="C214" s="1"/>
      <c r="M214"/>
      <c r="N214"/>
      <c r="O214"/>
    </row>
    <row r="215" spans="3:15" x14ac:dyDescent="0.25">
      <c r="C215" s="1"/>
      <c r="M215"/>
      <c r="N215"/>
      <c r="O215"/>
    </row>
    <row r="216" spans="3:15" x14ac:dyDescent="0.25">
      <c r="C216" s="1"/>
      <c r="M216"/>
      <c r="N216"/>
      <c r="O216"/>
    </row>
    <row r="217" spans="3:15" x14ac:dyDescent="0.25">
      <c r="C217" s="1"/>
      <c r="M217"/>
      <c r="N217"/>
      <c r="O217"/>
    </row>
    <row r="218" spans="3:15" x14ac:dyDescent="0.25">
      <c r="C218" s="1"/>
      <c r="M218"/>
      <c r="N218"/>
      <c r="O218"/>
    </row>
    <row r="219" spans="3:15" x14ac:dyDescent="0.25">
      <c r="C219" s="1"/>
      <c r="M219"/>
      <c r="N219"/>
      <c r="O219"/>
    </row>
    <row r="220" spans="3:15" x14ac:dyDescent="0.25">
      <c r="C220" s="1"/>
      <c r="M220"/>
      <c r="N220"/>
      <c r="O220"/>
    </row>
    <row r="221" spans="3:15" x14ac:dyDescent="0.25">
      <c r="C221" s="1"/>
      <c r="M221"/>
      <c r="N221"/>
      <c r="O221"/>
    </row>
    <row r="222" spans="3:15" x14ac:dyDescent="0.25">
      <c r="C222" s="1"/>
      <c r="M222"/>
      <c r="N222"/>
      <c r="O222"/>
    </row>
    <row r="223" spans="3:15" x14ac:dyDescent="0.25">
      <c r="C223" s="1"/>
      <c r="M223"/>
      <c r="N223"/>
      <c r="O223"/>
    </row>
    <row r="224" spans="3:15" x14ac:dyDescent="0.25">
      <c r="C224" s="1"/>
      <c r="M224"/>
      <c r="N224"/>
      <c r="O224"/>
    </row>
    <row r="225" spans="3:15" x14ac:dyDescent="0.25">
      <c r="C225" s="1"/>
      <c r="M225"/>
      <c r="N225"/>
      <c r="O225"/>
    </row>
    <row r="226" spans="3:15" x14ac:dyDescent="0.25">
      <c r="C226" s="1"/>
      <c r="M226"/>
      <c r="N226"/>
      <c r="O226"/>
    </row>
    <row r="227" spans="3:15" x14ac:dyDescent="0.25">
      <c r="C227" s="1"/>
      <c r="M227"/>
      <c r="N227"/>
      <c r="O227"/>
    </row>
    <row r="228" spans="3:15" x14ac:dyDescent="0.25">
      <c r="C228" s="1"/>
      <c r="M228"/>
      <c r="N228"/>
      <c r="O228"/>
    </row>
    <row r="229" spans="3:15" x14ac:dyDescent="0.25">
      <c r="C229" s="1"/>
      <c r="M229"/>
      <c r="N229"/>
      <c r="O229"/>
    </row>
    <row r="230" spans="3:15" x14ac:dyDescent="0.25">
      <c r="C230" s="1"/>
      <c r="M230"/>
      <c r="N230"/>
      <c r="O230"/>
    </row>
    <row r="231" spans="3:15" x14ac:dyDescent="0.25">
      <c r="C231" s="1"/>
      <c r="M231"/>
      <c r="N231"/>
      <c r="O231"/>
    </row>
    <row r="232" spans="3:15" x14ac:dyDescent="0.25">
      <c r="C232" s="1"/>
      <c r="M232"/>
      <c r="N232"/>
      <c r="O232"/>
    </row>
    <row r="233" spans="3:15" x14ac:dyDescent="0.25">
      <c r="C233" s="1"/>
      <c r="M233"/>
      <c r="N233"/>
      <c r="O233"/>
    </row>
    <row r="234" spans="3:15" x14ac:dyDescent="0.25">
      <c r="C234" s="1"/>
      <c r="M234"/>
      <c r="N234"/>
      <c r="O234"/>
    </row>
    <row r="235" spans="3:15" x14ac:dyDescent="0.25">
      <c r="C235" s="1"/>
      <c r="M235"/>
      <c r="N235"/>
      <c r="O235"/>
    </row>
    <row r="236" spans="3:15" x14ac:dyDescent="0.25">
      <c r="C236" s="1"/>
      <c r="M236"/>
      <c r="N236"/>
      <c r="O236"/>
    </row>
    <row r="237" spans="3:15" x14ac:dyDescent="0.25">
      <c r="C237" s="1"/>
      <c r="M237"/>
      <c r="N237"/>
      <c r="O237"/>
    </row>
    <row r="238" spans="3:15" x14ac:dyDescent="0.25">
      <c r="C238" s="1"/>
      <c r="M238"/>
      <c r="N238"/>
      <c r="O238"/>
    </row>
    <row r="239" spans="3:15" x14ac:dyDescent="0.25">
      <c r="C239" s="1"/>
      <c r="M239"/>
      <c r="N239"/>
      <c r="O239"/>
    </row>
    <row r="240" spans="3:15" x14ac:dyDescent="0.25">
      <c r="C240" s="1"/>
      <c r="M240"/>
      <c r="N240"/>
      <c r="O240"/>
    </row>
    <row r="241" spans="3:15" x14ac:dyDescent="0.25">
      <c r="C241" s="1"/>
      <c r="M241"/>
      <c r="N241"/>
      <c r="O241"/>
    </row>
    <row r="242" spans="3:15" x14ac:dyDescent="0.25">
      <c r="C242" s="1"/>
      <c r="M242"/>
      <c r="N242"/>
      <c r="O242"/>
    </row>
    <row r="243" spans="3:15" x14ac:dyDescent="0.25">
      <c r="C243" s="1"/>
      <c r="M243"/>
      <c r="N243"/>
      <c r="O243"/>
    </row>
    <row r="244" spans="3:15" x14ac:dyDescent="0.25">
      <c r="C244" s="1"/>
      <c r="M244"/>
      <c r="N244"/>
      <c r="O244"/>
    </row>
    <row r="245" spans="3:15" x14ac:dyDescent="0.25">
      <c r="C245" s="1"/>
      <c r="M245"/>
      <c r="N245"/>
      <c r="O245"/>
    </row>
    <row r="246" spans="3:15" x14ac:dyDescent="0.25">
      <c r="C246" s="1"/>
      <c r="M246"/>
      <c r="N246"/>
      <c r="O246"/>
    </row>
    <row r="247" spans="3:15" x14ac:dyDescent="0.25">
      <c r="C247" s="1"/>
      <c r="M247"/>
      <c r="N247"/>
      <c r="O247"/>
    </row>
    <row r="248" spans="3:15" x14ac:dyDescent="0.25">
      <c r="C248" s="1"/>
      <c r="M248"/>
      <c r="N248"/>
      <c r="O248"/>
    </row>
    <row r="249" spans="3:15" x14ac:dyDescent="0.25">
      <c r="C249" s="1"/>
      <c r="M249"/>
      <c r="N249"/>
      <c r="O249"/>
    </row>
    <row r="250" spans="3:15" x14ac:dyDescent="0.25">
      <c r="C250" s="1"/>
      <c r="M250"/>
      <c r="N250"/>
      <c r="O250"/>
    </row>
    <row r="251" spans="3:15" x14ac:dyDescent="0.25">
      <c r="C251" s="1"/>
      <c r="M251"/>
      <c r="N251"/>
      <c r="O251"/>
    </row>
    <row r="252" spans="3:15" x14ac:dyDescent="0.25">
      <c r="C252" s="1"/>
      <c r="M252"/>
      <c r="N252"/>
      <c r="O252"/>
    </row>
    <row r="253" spans="3:15" x14ac:dyDescent="0.25">
      <c r="C253" s="1"/>
      <c r="M253"/>
      <c r="N253"/>
      <c r="O253"/>
    </row>
    <row r="254" spans="3:15" x14ac:dyDescent="0.25">
      <c r="C254" s="1"/>
      <c r="M254"/>
      <c r="N254"/>
      <c r="O254"/>
    </row>
    <row r="255" spans="3:15" x14ac:dyDescent="0.25">
      <c r="C255" s="1"/>
      <c r="M255"/>
      <c r="N255"/>
      <c r="O255"/>
    </row>
    <row r="256" spans="3:15" x14ac:dyDescent="0.25">
      <c r="C256" s="1"/>
      <c r="M256"/>
      <c r="N256"/>
      <c r="O256"/>
    </row>
    <row r="257" spans="3:15" x14ac:dyDescent="0.25">
      <c r="C257" s="1"/>
      <c r="M257"/>
      <c r="N257"/>
      <c r="O257"/>
    </row>
    <row r="258" spans="3:15" x14ac:dyDescent="0.25">
      <c r="C258" s="1"/>
      <c r="M258"/>
      <c r="N258"/>
      <c r="O258"/>
    </row>
    <row r="259" spans="3:15" x14ac:dyDescent="0.25">
      <c r="C259" s="1"/>
      <c r="M259"/>
      <c r="N259"/>
      <c r="O259"/>
    </row>
    <row r="260" spans="3:15" x14ac:dyDescent="0.25">
      <c r="C260" s="1"/>
      <c r="M260"/>
      <c r="N260"/>
      <c r="O260"/>
    </row>
    <row r="261" spans="3:15" x14ac:dyDescent="0.25">
      <c r="C261" s="1"/>
      <c r="M261"/>
      <c r="N261"/>
      <c r="O261"/>
    </row>
    <row r="262" spans="3:15" x14ac:dyDescent="0.25">
      <c r="C262" s="1"/>
      <c r="M262"/>
      <c r="N262"/>
      <c r="O262"/>
    </row>
    <row r="263" spans="3:15" x14ac:dyDescent="0.25">
      <c r="C263" s="1"/>
      <c r="M263"/>
      <c r="N263"/>
      <c r="O263"/>
    </row>
    <row r="264" spans="3:15" x14ac:dyDescent="0.25">
      <c r="C264" s="1"/>
      <c r="M264"/>
      <c r="N264"/>
      <c r="O264"/>
    </row>
    <row r="265" spans="3:15" x14ac:dyDescent="0.25">
      <c r="C265" s="1"/>
      <c r="M265"/>
      <c r="N265"/>
      <c r="O265"/>
    </row>
    <row r="266" spans="3:15" x14ac:dyDescent="0.25">
      <c r="C266" s="1"/>
      <c r="M266"/>
      <c r="N266"/>
      <c r="O266"/>
    </row>
    <row r="267" spans="3:15" x14ac:dyDescent="0.25">
      <c r="C267" s="1"/>
      <c r="M267"/>
      <c r="N267"/>
      <c r="O267"/>
    </row>
    <row r="268" spans="3:15" x14ac:dyDescent="0.25">
      <c r="C268" s="1"/>
      <c r="M268"/>
      <c r="N268"/>
      <c r="O268"/>
    </row>
    <row r="269" spans="3:15" x14ac:dyDescent="0.25">
      <c r="C269" s="1"/>
      <c r="M269"/>
      <c r="N269"/>
      <c r="O269"/>
    </row>
    <row r="270" spans="3:15" x14ac:dyDescent="0.25">
      <c r="C270" s="1"/>
      <c r="M270"/>
      <c r="N270"/>
      <c r="O270"/>
    </row>
    <row r="271" spans="3:15" x14ac:dyDescent="0.25">
      <c r="C271" s="1"/>
      <c r="M271"/>
      <c r="N271"/>
      <c r="O271"/>
    </row>
    <row r="272" spans="3:15" x14ac:dyDescent="0.25">
      <c r="C272" s="1"/>
      <c r="M272"/>
      <c r="N272"/>
      <c r="O272"/>
    </row>
    <row r="273" spans="3:15" x14ac:dyDescent="0.25">
      <c r="C273" s="1"/>
      <c r="M273"/>
      <c r="N273"/>
      <c r="O273"/>
    </row>
    <row r="274" spans="3:15" x14ac:dyDescent="0.25">
      <c r="C274" s="1"/>
      <c r="M274"/>
      <c r="N274"/>
      <c r="O274"/>
    </row>
    <row r="275" spans="3:15" x14ac:dyDescent="0.25">
      <c r="C275" s="1"/>
      <c r="M275"/>
      <c r="N275"/>
      <c r="O275"/>
    </row>
    <row r="276" spans="3:15" x14ac:dyDescent="0.25">
      <c r="C276" s="1"/>
      <c r="M276"/>
      <c r="N276"/>
      <c r="O276"/>
    </row>
    <row r="277" spans="3:15" x14ac:dyDescent="0.25">
      <c r="C277" s="1"/>
      <c r="M277"/>
      <c r="N277"/>
      <c r="O277"/>
    </row>
    <row r="278" spans="3:15" x14ac:dyDescent="0.25">
      <c r="C278" s="1"/>
      <c r="M278"/>
      <c r="N278"/>
      <c r="O278"/>
    </row>
    <row r="279" spans="3:15" x14ac:dyDescent="0.25">
      <c r="C279" s="1"/>
      <c r="M279"/>
      <c r="N279"/>
      <c r="O279"/>
    </row>
    <row r="280" spans="3:15" x14ac:dyDescent="0.25">
      <c r="C280" s="1"/>
      <c r="M280"/>
      <c r="N280"/>
      <c r="O280"/>
    </row>
    <row r="281" spans="3:15" x14ac:dyDescent="0.25">
      <c r="C281" s="1"/>
      <c r="M281"/>
      <c r="N281"/>
      <c r="O281"/>
    </row>
    <row r="282" spans="3:15" x14ac:dyDescent="0.25">
      <c r="C282" s="1"/>
      <c r="M282"/>
      <c r="N282"/>
      <c r="O282"/>
    </row>
    <row r="283" spans="3:15" x14ac:dyDescent="0.25">
      <c r="C283" s="1"/>
      <c r="M283"/>
      <c r="N283"/>
      <c r="O283"/>
    </row>
    <row r="284" spans="3:15" x14ac:dyDescent="0.25">
      <c r="C284" s="1"/>
      <c r="M284"/>
      <c r="N284"/>
      <c r="O284"/>
    </row>
    <row r="285" spans="3:15" x14ac:dyDescent="0.25">
      <c r="C285" s="1"/>
      <c r="M285"/>
      <c r="N285"/>
      <c r="O285"/>
    </row>
    <row r="286" spans="3:15" x14ac:dyDescent="0.25">
      <c r="C286" s="1"/>
      <c r="M286"/>
      <c r="N286"/>
      <c r="O286"/>
    </row>
    <row r="287" spans="3:15" x14ac:dyDescent="0.25">
      <c r="C287" s="1"/>
      <c r="M287"/>
      <c r="N287"/>
      <c r="O287"/>
    </row>
    <row r="288" spans="3:15" x14ac:dyDescent="0.25">
      <c r="C288" s="1"/>
      <c r="M288"/>
      <c r="N288"/>
      <c r="O288"/>
    </row>
    <row r="289" spans="3:15" x14ac:dyDescent="0.25">
      <c r="C289" s="1"/>
      <c r="M289"/>
      <c r="N289"/>
      <c r="O289"/>
    </row>
    <row r="290" spans="3:15" x14ac:dyDescent="0.25">
      <c r="C290" s="1"/>
      <c r="M290"/>
      <c r="N290"/>
      <c r="O290"/>
    </row>
    <row r="291" spans="3:15" x14ac:dyDescent="0.25">
      <c r="C291" s="1"/>
      <c r="M291"/>
      <c r="N291"/>
      <c r="O291"/>
    </row>
    <row r="292" spans="3:15" x14ac:dyDescent="0.25">
      <c r="C292" s="1"/>
      <c r="M292"/>
      <c r="N292"/>
      <c r="O292"/>
    </row>
    <row r="293" spans="3:15" x14ac:dyDescent="0.25">
      <c r="C293" s="1"/>
      <c r="M293"/>
      <c r="N293"/>
      <c r="O293"/>
    </row>
    <row r="294" spans="3:15" x14ac:dyDescent="0.25">
      <c r="C294" s="1"/>
      <c r="M294"/>
      <c r="N294"/>
      <c r="O294"/>
    </row>
    <row r="295" spans="3:15" x14ac:dyDescent="0.25">
      <c r="C295" s="1"/>
      <c r="M295"/>
      <c r="N295"/>
      <c r="O295"/>
    </row>
    <row r="296" spans="3:15" x14ac:dyDescent="0.25">
      <c r="C296" s="1"/>
      <c r="M296"/>
      <c r="N296"/>
      <c r="O296"/>
    </row>
    <row r="297" spans="3:15" x14ac:dyDescent="0.25">
      <c r="C297" s="1"/>
      <c r="M297"/>
      <c r="N297"/>
      <c r="O297"/>
    </row>
    <row r="298" spans="3:15" x14ac:dyDescent="0.25">
      <c r="C298" s="1"/>
      <c r="M298"/>
      <c r="N298"/>
      <c r="O298"/>
    </row>
    <row r="299" spans="3:15" x14ac:dyDescent="0.25">
      <c r="C299" s="1"/>
      <c r="M299"/>
      <c r="N299"/>
      <c r="O299"/>
    </row>
    <row r="300" spans="3:15" x14ac:dyDescent="0.25">
      <c r="C300" s="1"/>
      <c r="M300"/>
      <c r="N300"/>
      <c r="O300"/>
    </row>
    <row r="301" spans="3:15" x14ac:dyDescent="0.25">
      <c r="C301" s="1"/>
      <c r="M301"/>
      <c r="N301"/>
      <c r="O301"/>
    </row>
    <row r="302" spans="3:15" x14ac:dyDescent="0.25">
      <c r="C302" s="1"/>
      <c r="M302"/>
      <c r="N302"/>
      <c r="O302"/>
    </row>
    <row r="303" spans="3:15" x14ac:dyDescent="0.25">
      <c r="C303" s="1"/>
      <c r="M303"/>
      <c r="N303"/>
      <c r="O303"/>
    </row>
    <row r="304" spans="3:15" x14ac:dyDescent="0.25">
      <c r="C304" s="1"/>
      <c r="M304"/>
      <c r="N304"/>
      <c r="O304"/>
    </row>
    <row r="305" spans="3:15" x14ac:dyDescent="0.25">
      <c r="C305" s="1"/>
      <c r="M305"/>
      <c r="N305"/>
      <c r="O305"/>
    </row>
    <row r="306" spans="3:15" x14ac:dyDescent="0.25">
      <c r="C306" s="1"/>
      <c r="M306"/>
      <c r="N306"/>
      <c r="O306"/>
    </row>
    <row r="307" spans="3:15" x14ac:dyDescent="0.25">
      <c r="C307" s="1"/>
      <c r="M307"/>
      <c r="N307"/>
      <c r="O307"/>
    </row>
    <row r="308" spans="3:15" x14ac:dyDescent="0.25">
      <c r="C308" s="1"/>
      <c r="M308"/>
      <c r="N308"/>
      <c r="O308"/>
    </row>
    <row r="309" spans="3:15" x14ac:dyDescent="0.25">
      <c r="C309" s="1"/>
      <c r="M309"/>
      <c r="N309"/>
      <c r="O309"/>
    </row>
    <row r="310" spans="3:15" x14ac:dyDescent="0.25">
      <c r="C310" s="1"/>
      <c r="M310"/>
      <c r="N310"/>
      <c r="O310"/>
    </row>
    <row r="311" spans="3:15" x14ac:dyDescent="0.25">
      <c r="C311" s="1"/>
      <c r="M311"/>
      <c r="N311"/>
      <c r="O311"/>
    </row>
    <row r="312" spans="3:15" x14ac:dyDescent="0.25">
      <c r="C312" s="1"/>
      <c r="M312"/>
      <c r="N312"/>
      <c r="O312"/>
    </row>
    <row r="313" spans="3:15" x14ac:dyDescent="0.25">
      <c r="C313" s="1"/>
      <c r="M313"/>
      <c r="N313"/>
      <c r="O313"/>
    </row>
    <row r="314" spans="3:15" x14ac:dyDescent="0.25">
      <c r="C314" s="1"/>
      <c r="M314"/>
      <c r="N314"/>
      <c r="O314"/>
    </row>
    <row r="315" spans="3:15" x14ac:dyDescent="0.25">
      <c r="C315" s="1"/>
      <c r="M315"/>
      <c r="N315"/>
      <c r="O315"/>
    </row>
    <row r="316" spans="3:15" x14ac:dyDescent="0.25">
      <c r="C316" s="1"/>
    </row>
    <row r="317" spans="3:15" x14ac:dyDescent="0.25">
      <c r="C317" s="1"/>
    </row>
    <row r="318" spans="3:15" x14ac:dyDescent="0.25">
      <c r="C318" s="1"/>
    </row>
    <row r="319" spans="3:15" x14ac:dyDescent="0.25">
      <c r="C319" s="1"/>
    </row>
    <row r="320" spans="3:15" x14ac:dyDescent="0.25">
      <c r="C320" s="1"/>
    </row>
    <row r="321" spans="3:3" x14ac:dyDescent="0.25">
      <c r="C321" s="1"/>
    </row>
  </sheetData>
  <autoFilter ref="A13:P13"/>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5"/>
  <sheetViews>
    <sheetView zoomScaleNormal="100" workbookViewId="0"/>
  </sheetViews>
  <sheetFormatPr defaultRowHeight="15" x14ac:dyDescent="0.25"/>
  <cols>
    <col min="1" max="1" width="17.140625" customWidth="1"/>
  </cols>
  <sheetData>
    <row r="1" spans="1:12" x14ac:dyDescent="0.25">
      <c r="A1" t="s">
        <v>202</v>
      </c>
    </row>
    <row r="2" spans="1:12" x14ac:dyDescent="0.25">
      <c r="A2" t="s">
        <v>189</v>
      </c>
      <c r="B2" t="s">
        <v>190</v>
      </c>
      <c r="C2" t="s">
        <v>191</v>
      </c>
      <c r="D2" t="s">
        <v>192</v>
      </c>
      <c r="E2" t="s">
        <v>193</v>
      </c>
      <c r="F2" t="s">
        <v>194</v>
      </c>
      <c r="G2" t="s">
        <v>195</v>
      </c>
      <c r="H2" t="s">
        <v>196</v>
      </c>
      <c r="I2" t="s">
        <v>197</v>
      </c>
      <c r="J2" t="s">
        <v>198</v>
      </c>
      <c r="K2" t="s">
        <v>199</v>
      </c>
      <c r="L2" t="s">
        <v>200</v>
      </c>
    </row>
    <row r="3" spans="1:12" x14ac:dyDescent="0.25">
      <c r="A3" t="s">
        <v>160</v>
      </c>
      <c r="B3">
        <f>SUMIFS(COAL!$E$14:$E$208,COAL!$P$14:$P$208,1,COAL!$N$14:$N$208,B$2,COAL!$O$14:$O$208,$A3)</f>
        <v>0</v>
      </c>
      <c r="C3">
        <f>SUMIFS(COAL!$E$14:$E$208,COAL!$P$14:$P$208,1,COAL!$N$14:$N$208,C$2,COAL!$O$14:$O$208,$A3)</f>
        <v>0</v>
      </c>
      <c r="D3">
        <f>SUMIFS(COAL!$E$14:$E$208,COAL!$P$14:$P$208,1,COAL!$N$14:$N$208,D$2,COAL!$O$14:$O$208,$A3)</f>
        <v>0</v>
      </c>
      <c r="E3">
        <f>SUMIFS(COAL!$E$14:$E$208,COAL!$P$14:$P$208,1,COAL!$N$14:$N$208,E$2,COAL!$O$14:$O$208,$A3)</f>
        <v>0</v>
      </c>
      <c r="F3">
        <f>SUMIFS(COAL!$E$14:$E$208,COAL!$P$14:$P$208,1,COAL!$N$14:$N$208,F$2,COAL!$O$14:$O$208,$A3)</f>
        <v>0</v>
      </c>
      <c r="G3">
        <f>SUMIFS(COAL!$E$14:$E$208,COAL!$P$14:$P$208,1,COAL!$N$14:$N$208,G$2,COAL!$O$14:$O$208,$A3)</f>
        <v>1260</v>
      </c>
      <c r="H3">
        <f>SUMIFS(COAL!$E$14:$E$208,COAL!$P$14:$P$208,1,COAL!$N$14:$N$208,H$2,COAL!$O$14:$O$208,$A3)</f>
        <v>0</v>
      </c>
      <c r="I3">
        <f>SUMIFS(COAL!$E$14:$E$208,COAL!$P$14:$P$208,1,COAL!$N$14:$N$208,I$2,COAL!$O$14:$O$208,$A3)</f>
        <v>0</v>
      </c>
      <c r="J3">
        <f>SUMIFS(COAL!$E$14:$E$208,COAL!$P$14:$P$208,1,COAL!$N$14:$N$208,J$2,COAL!$O$14:$O$208,$A3)</f>
        <v>0</v>
      </c>
      <c r="K3">
        <f>SUMIFS(COAL!$E$14:$E$208,COAL!$P$14:$P$208,1,COAL!$N$14:$N$208,K$2,COAL!$O$14:$O$208,$A3)</f>
        <v>0</v>
      </c>
      <c r="L3">
        <f>SUMIFS(COAL!$E$14:$E$208,COAL!$P$14:$P$208,1,COAL!$N$14:$N$208,L$2,COAL!$O$14:$O$208,$A3)</f>
        <v>0</v>
      </c>
    </row>
    <row r="4" spans="1:12" x14ac:dyDescent="0.25">
      <c r="A4" t="s">
        <v>169</v>
      </c>
      <c r="B4">
        <f>SUMIFS(COAL!$E$14:$E$208,COAL!$P$14:$P$208,1,COAL!$N$14:$N$208,B$2,COAL!$O$14:$O$208,$A4)</f>
        <v>0</v>
      </c>
      <c r="C4">
        <f>SUMIFS(COAL!$E$14:$E$208,COAL!$P$14:$P$208,1,COAL!$N$14:$N$208,C$2,COAL!$O$14:$O$208,$A4)</f>
        <v>0</v>
      </c>
      <c r="D4">
        <f>SUMIFS(COAL!$E$14:$E$208,COAL!$P$14:$P$208,1,COAL!$N$14:$N$208,D$2,COAL!$O$14:$O$208,$A4)</f>
        <v>0</v>
      </c>
      <c r="E4">
        <f>SUMIFS(COAL!$E$14:$E$208,COAL!$P$14:$P$208,1,COAL!$N$14:$N$208,E$2,COAL!$O$14:$O$208,$A4)</f>
        <v>0</v>
      </c>
      <c r="F4">
        <f>SUMIFS(COAL!$E$14:$E$208,COAL!$P$14:$P$208,1,COAL!$N$14:$N$208,F$2,COAL!$O$14:$O$208,$A4)</f>
        <v>0</v>
      </c>
      <c r="G4">
        <f>SUMIFS(COAL!$E$14:$E$208,COAL!$P$14:$P$208,1,COAL!$N$14:$N$208,G$2,COAL!$O$14:$O$208,$A4)</f>
        <v>0</v>
      </c>
      <c r="H4">
        <f>SUMIFS(COAL!$E$14:$E$208,COAL!$P$14:$P$208,1,COAL!$N$14:$N$208,H$2,COAL!$O$14:$O$208,$A4)</f>
        <v>0</v>
      </c>
      <c r="I4">
        <f>SUMIFS(COAL!$E$14:$E$208,COAL!$P$14:$P$208,1,COAL!$N$14:$N$208,I$2,COAL!$O$14:$O$208,$A4)</f>
        <v>0</v>
      </c>
      <c r="J4">
        <f>SUMIFS(COAL!$E$14:$E$208,COAL!$P$14:$P$208,1,COAL!$N$14:$N$208,J$2,COAL!$O$14:$O$208,$A4)</f>
        <v>0</v>
      </c>
      <c r="K4">
        <f>SUMIFS(COAL!$E$14:$E$208,COAL!$P$14:$P$208,1,COAL!$N$14:$N$208,K$2,COAL!$O$14:$O$208,$A4)</f>
        <v>0</v>
      </c>
      <c r="L4">
        <f>SUMIFS(COAL!$E$14:$E$208,COAL!$P$14:$P$208,1,COAL!$N$14:$N$208,L$2,COAL!$O$14:$O$208,$A4)</f>
        <v>0</v>
      </c>
    </row>
    <row r="5" spans="1:12" x14ac:dyDescent="0.25">
      <c r="A5" t="s">
        <v>168</v>
      </c>
      <c r="B5">
        <f>SUMIFS(COAL!$E$14:$E$208,COAL!$P$14:$P$208,1,COAL!$N$14:$N$208,B$2,COAL!$O$14:$O$208,$A5)</f>
        <v>0</v>
      </c>
      <c r="C5">
        <f>SUMIFS(COAL!$E$14:$E$208,COAL!$P$14:$P$208,1,COAL!$N$14:$N$208,C$2,COAL!$O$14:$O$208,$A5)</f>
        <v>0</v>
      </c>
      <c r="D5">
        <f>SUMIFS(COAL!$E$14:$E$208,COAL!$P$14:$P$208,1,COAL!$N$14:$N$208,D$2,COAL!$O$14:$O$208,$A5)</f>
        <v>0</v>
      </c>
      <c r="E5">
        <f>SUMIFS(COAL!$E$14:$E$208,COAL!$P$14:$P$208,1,COAL!$N$14:$N$208,E$2,COAL!$O$14:$O$208,$A5)</f>
        <v>0</v>
      </c>
      <c r="F5">
        <f>SUMIFS(COAL!$E$14:$E$208,COAL!$P$14:$P$208,1,COAL!$N$14:$N$208,F$2,COAL!$O$14:$O$208,$A5)</f>
        <v>0</v>
      </c>
      <c r="G5">
        <f>SUMIFS(COAL!$E$14:$E$208,COAL!$P$14:$P$208,1,COAL!$N$14:$N$208,G$2,COAL!$O$14:$O$208,$A5)</f>
        <v>0</v>
      </c>
      <c r="H5">
        <f>SUMIFS(COAL!$E$14:$E$208,COAL!$P$14:$P$208,1,COAL!$N$14:$N$208,H$2,COAL!$O$14:$O$208,$A5)</f>
        <v>0</v>
      </c>
      <c r="I5">
        <f>SUMIFS(COAL!$E$14:$E$208,COAL!$P$14:$P$208,1,COAL!$N$14:$N$208,I$2,COAL!$O$14:$O$208,$A5)</f>
        <v>0</v>
      </c>
      <c r="J5">
        <f>SUMIFS(COAL!$E$14:$E$208,COAL!$P$14:$P$208,1,COAL!$N$14:$N$208,J$2,COAL!$O$14:$O$208,$A5)</f>
        <v>0</v>
      </c>
      <c r="K5">
        <f>SUMIFS(COAL!$E$14:$E$208,COAL!$P$14:$P$208,1,COAL!$N$14:$N$208,K$2,COAL!$O$14:$O$208,$A5)</f>
        <v>0</v>
      </c>
      <c r="L5">
        <f>SUMIFS(COAL!$E$14:$E$208,COAL!$P$14:$P$208,1,COAL!$N$14:$N$208,L$2,COAL!$O$14:$O$208,$A5)</f>
        <v>0</v>
      </c>
    </row>
    <row r="6" spans="1:12" x14ac:dyDescent="0.25">
      <c r="A6" t="s">
        <v>164</v>
      </c>
      <c r="B6">
        <f>SUMIFS(COAL!$E$14:$E$208,COAL!$P$14:$P$208,1,COAL!$N$14:$N$208,B$2,COAL!$O$14:$O$208,$A6)</f>
        <v>0</v>
      </c>
      <c r="C6">
        <f>SUMIFS(COAL!$E$14:$E$208,COAL!$P$14:$P$208,1,COAL!$N$14:$N$208,C$2,COAL!$O$14:$O$208,$A6)</f>
        <v>0</v>
      </c>
      <c r="D6">
        <f>SUMIFS(COAL!$E$14:$E$208,COAL!$P$14:$P$208,1,COAL!$N$14:$N$208,D$2,COAL!$O$14:$O$208,$A6)</f>
        <v>0</v>
      </c>
      <c r="E6">
        <f>SUMIFS(COAL!$E$14:$E$208,COAL!$P$14:$P$208,1,COAL!$N$14:$N$208,E$2,COAL!$O$14:$O$208,$A6)</f>
        <v>0</v>
      </c>
      <c r="F6">
        <f>SUMIFS(COAL!$E$14:$E$208,COAL!$P$14:$P$208,1,COAL!$N$14:$N$208,F$2,COAL!$O$14:$O$208,$A6)</f>
        <v>0</v>
      </c>
      <c r="G6">
        <f>SUMIFS(COAL!$E$14:$E$208,COAL!$P$14:$P$208,1,COAL!$N$14:$N$208,G$2,COAL!$O$14:$O$208,$A6)</f>
        <v>220</v>
      </c>
      <c r="H6">
        <f>SUMIFS(COAL!$E$14:$E$208,COAL!$P$14:$P$208,1,COAL!$N$14:$N$208,H$2,COAL!$O$14:$O$208,$A6)</f>
        <v>0</v>
      </c>
      <c r="I6">
        <f>SUMIFS(COAL!$E$14:$E$208,COAL!$P$14:$P$208,1,COAL!$N$14:$N$208,I$2,COAL!$O$14:$O$208,$A6)</f>
        <v>0</v>
      </c>
      <c r="J6">
        <f>SUMIFS(COAL!$E$14:$E$208,COAL!$P$14:$P$208,1,COAL!$N$14:$N$208,J$2,COAL!$O$14:$O$208,$A6)</f>
        <v>0</v>
      </c>
      <c r="K6">
        <f>SUMIFS(COAL!$E$14:$E$208,COAL!$P$14:$P$208,1,COAL!$N$14:$N$208,K$2,COAL!$O$14:$O$208,$A6)</f>
        <v>0</v>
      </c>
      <c r="L6">
        <f>SUMIFS(COAL!$E$14:$E$208,COAL!$P$14:$P$208,1,COAL!$N$14:$N$208,L$2,COAL!$O$14:$O$208,$A6)</f>
        <v>0</v>
      </c>
    </row>
    <row r="7" spans="1:12" x14ac:dyDescent="0.25">
      <c r="A7" t="s">
        <v>158</v>
      </c>
      <c r="B7">
        <f>SUMIFS(COAL!$E$14:$E$208,COAL!$P$14:$P$208,1,COAL!$N$14:$N$208,B$2,COAL!$O$14:$O$208,$A7)</f>
        <v>0</v>
      </c>
      <c r="C7">
        <f>SUMIFS(COAL!$E$14:$E$208,COAL!$P$14:$P$208,1,COAL!$N$14:$N$208,C$2,COAL!$O$14:$O$208,$A7)</f>
        <v>0</v>
      </c>
      <c r="D7">
        <f>SUMIFS(COAL!$E$14:$E$208,COAL!$P$14:$P$208,1,COAL!$N$14:$N$208,D$2,COAL!$O$14:$O$208,$A7)</f>
        <v>200</v>
      </c>
      <c r="E7">
        <f>SUMIFS(COAL!$E$14:$E$208,COAL!$P$14:$P$208,1,COAL!$N$14:$N$208,E$2,COAL!$O$14:$O$208,$A7)</f>
        <v>400</v>
      </c>
      <c r="F7">
        <f>SUMIFS(COAL!$E$14:$E$208,COAL!$P$14:$P$208,1,COAL!$N$14:$N$208,F$2,COAL!$O$14:$O$208,$A7)</f>
        <v>0</v>
      </c>
      <c r="G7">
        <f>SUMIFS(COAL!$E$14:$E$208,COAL!$P$14:$P$208,1,COAL!$N$14:$N$208,G$2,COAL!$O$14:$O$208,$A7)</f>
        <v>1030</v>
      </c>
      <c r="H7">
        <f>SUMIFS(COAL!$E$14:$E$208,COAL!$P$14:$P$208,1,COAL!$N$14:$N$208,H$2,COAL!$O$14:$O$208,$A7)</f>
        <v>0</v>
      </c>
      <c r="I7">
        <f>SUMIFS(COAL!$E$14:$E$208,COAL!$P$14:$P$208,1,COAL!$N$14:$N$208,I$2,COAL!$O$14:$O$208,$A7)</f>
        <v>1000</v>
      </c>
      <c r="J7">
        <f>SUMIFS(COAL!$E$14:$E$208,COAL!$P$14:$P$208,1,COAL!$N$14:$N$208,J$2,COAL!$O$14:$O$208,$A7)</f>
        <v>500</v>
      </c>
      <c r="K7">
        <f>SUMIFS(COAL!$E$14:$E$208,COAL!$P$14:$P$208,1,COAL!$N$14:$N$208,K$2,COAL!$O$14:$O$208,$A7)</f>
        <v>0</v>
      </c>
      <c r="L7">
        <f>SUMIFS(COAL!$E$14:$E$208,COAL!$P$14:$P$208,1,COAL!$N$14:$N$208,L$2,COAL!$O$14:$O$208,$A7)</f>
        <v>0</v>
      </c>
    </row>
    <row r="8" spans="1:12" x14ac:dyDescent="0.25">
      <c r="A8" t="s">
        <v>155</v>
      </c>
      <c r="B8">
        <f>SUMIFS(COAL!$E$14:$E$208,COAL!$P$14:$P$208,1,COAL!$N$14:$N$208,B$2,COAL!$O$14:$O$208,$A8)</f>
        <v>0</v>
      </c>
      <c r="C8">
        <f>SUMIFS(COAL!$E$14:$E$208,COAL!$P$14:$P$208,1,COAL!$N$14:$N$208,C$2,COAL!$O$14:$O$208,$A8)</f>
        <v>0</v>
      </c>
      <c r="D8">
        <f>SUMIFS(COAL!$E$14:$E$208,COAL!$P$14:$P$208,1,COAL!$N$14:$N$208,D$2,COAL!$O$14:$O$208,$A8)</f>
        <v>0</v>
      </c>
      <c r="E8">
        <f>SUMIFS(COAL!$E$14:$E$208,COAL!$P$14:$P$208,1,COAL!$N$14:$N$208,E$2,COAL!$O$14:$O$208,$A8)</f>
        <v>0</v>
      </c>
      <c r="F8">
        <f>SUMIFS(COAL!$E$14:$E$208,COAL!$P$14:$P$208,1,COAL!$N$14:$N$208,F$2,COAL!$O$14:$O$208,$A8)</f>
        <v>0</v>
      </c>
      <c r="G8">
        <f>SUMIFS(COAL!$E$14:$E$208,COAL!$P$14:$P$208,1,COAL!$N$14:$N$208,G$2,COAL!$O$14:$O$208,$A8)</f>
        <v>0</v>
      </c>
      <c r="H8">
        <f>SUMIFS(COAL!$E$14:$E$208,COAL!$P$14:$P$208,1,COAL!$N$14:$N$208,H$2,COAL!$O$14:$O$208,$A8)</f>
        <v>0</v>
      </c>
      <c r="I8">
        <f>SUMIFS(COAL!$E$14:$E$208,COAL!$P$14:$P$208,1,COAL!$N$14:$N$208,I$2,COAL!$O$14:$O$208,$A8)</f>
        <v>0</v>
      </c>
      <c r="J8">
        <f>SUMIFS(COAL!$E$14:$E$208,COAL!$P$14:$P$208,1,COAL!$N$14:$N$208,J$2,COAL!$O$14:$O$208,$A8)</f>
        <v>0</v>
      </c>
      <c r="K8">
        <f>SUMIFS(COAL!$E$14:$E$208,COAL!$P$14:$P$208,1,COAL!$N$14:$N$208,K$2,COAL!$O$14:$O$208,$A8)</f>
        <v>0</v>
      </c>
      <c r="L8">
        <f>SUMIFS(COAL!$E$14:$E$208,COAL!$P$14:$P$208,1,COAL!$N$14:$N$208,L$2,COAL!$O$14:$O$208,$A8)</f>
        <v>0</v>
      </c>
    </row>
    <row r="9" spans="1:12" x14ac:dyDescent="0.25">
      <c r="A9" t="s">
        <v>156</v>
      </c>
      <c r="B9">
        <f>SUMIFS(COAL!$E$14:$E$208,COAL!$P$14:$P$208,1,COAL!$N$14:$N$208,B$2,COAL!$O$14:$O$208,$A9)</f>
        <v>0</v>
      </c>
      <c r="C9">
        <f>SUMIFS(COAL!$E$14:$E$208,COAL!$P$14:$P$208,1,COAL!$N$14:$N$208,C$2,COAL!$O$14:$O$208,$A9)</f>
        <v>730</v>
      </c>
      <c r="D9">
        <f>SUMIFS(COAL!$E$14:$E$208,COAL!$P$14:$P$208,1,COAL!$N$14:$N$208,D$2,COAL!$O$14:$O$208,$A9)</f>
        <v>210</v>
      </c>
      <c r="E9">
        <f>SUMIFS(COAL!$E$14:$E$208,COAL!$P$14:$P$208,1,COAL!$N$14:$N$208,E$2,COAL!$O$14:$O$208,$A9)</f>
        <v>210</v>
      </c>
      <c r="F9">
        <f>SUMIFS(COAL!$E$14:$E$208,COAL!$P$14:$P$208,1,COAL!$N$14:$N$208,F$2,COAL!$O$14:$O$208,$A9)</f>
        <v>331</v>
      </c>
      <c r="G9">
        <f>SUMIFS(COAL!$E$14:$E$208,COAL!$P$14:$P$208,1,COAL!$N$14:$N$208,G$2,COAL!$O$14:$O$208,$A9)</f>
        <v>425</v>
      </c>
      <c r="H9">
        <f>SUMIFS(COAL!$E$14:$E$208,COAL!$P$14:$P$208,1,COAL!$N$14:$N$208,H$2,COAL!$O$14:$O$208,$A9)</f>
        <v>210</v>
      </c>
      <c r="I9">
        <f>SUMIFS(COAL!$E$14:$E$208,COAL!$P$14:$P$208,1,COAL!$N$14:$N$208,I$2,COAL!$O$14:$O$208,$A9)</f>
        <v>210</v>
      </c>
      <c r="J9">
        <f>SUMIFS(COAL!$E$14:$E$208,COAL!$P$14:$P$208,1,COAL!$N$14:$N$208,J$2,COAL!$O$14:$O$208,$A9)</f>
        <v>121</v>
      </c>
      <c r="K9">
        <f>SUMIFS(COAL!$E$14:$E$208,COAL!$P$14:$P$208,1,COAL!$N$14:$N$208,K$2,COAL!$O$14:$O$208,$A9)</f>
        <v>210</v>
      </c>
      <c r="L9">
        <f>SUMIFS(COAL!$E$14:$E$208,COAL!$P$14:$P$208,1,COAL!$N$14:$N$208,L$2,COAL!$O$14:$O$208,$A9)</f>
        <v>0</v>
      </c>
    </row>
    <row r="10" spans="1:12" x14ac:dyDescent="0.25">
      <c r="A10" t="s">
        <v>149</v>
      </c>
      <c r="B10">
        <f>SUMIFS(COAL!$E$14:$E$208,COAL!$P$14:$P$208,1,COAL!$N$14:$N$208,B$2,COAL!$O$14:$O$208,$A10)</f>
        <v>0</v>
      </c>
      <c r="C10">
        <f>SUMIFS(COAL!$E$14:$E$208,COAL!$P$14:$P$208,1,COAL!$N$14:$N$208,C$2,COAL!$O$14:$O$208,$A10)</f>
        <v>0</v>
      </c>
      <c r="D10">
        <f>SUMIFS(COAL!$E$14:$E$208,COAL!$P$14:$P$208,1,COAL!$N$14:$N$208,D$2,COAL!$O$14:$O$208,$A10)</f>
        <v>0</v>
      </c>
      <c r="E10">
        <f>SUMIFS(COAL!$E$14:$E$208,COAL!$P$14:$P$208,1,COAL!$N$14:$N$208,E$2,COAL!$O$14:$O$208,$A10)</f>
        <v>0</v>
      </c>
      <c r="F10">
        <f>SUMIFS(COAL!$E$14:$E$208,COAL!$P$14:$P$208,1,COAL!$N$14:$N$208,F$2,COAL!$O$14:$O$208,$A10)</f>
        <v>0</v>
      </c>
      <c r="G10">
        <f>SUMIFS(COAL!$E$14:$E$208,COAL!$P$14:$P$208,1,COAL!$N$14:$N$208,G$2,COAL!$O$14:$O$208,$A10)</f>
        <v>210</v>
      </c>
      <c r="H10">
        <f>SUMIFS(COAL!$E$14:$E$208,COAL!$P$14:$P$208,1,COAL!$N$14:$N$208,H$2,COAL!$O$14:$O$208,$A10)</f>
        <v>0</v>
      </c>
      <c r="I10">
        <f>SUMIFS(COAL!$E$14:$E$208,COAL!$P$14:$P$208,1,COAL!$N$14:$N$208,I$2,COAL!$O$14:$O$208,$A10)</f>
        <v>0</v>
      </c>
      <c r="J10">
        <f>SUMIFS(COAL!$E$14:$E$208,COAL!$P$14:$P$208,1,COAL!$N$14:$N$208,J$2,COAL!$O$14:$O$208,$A10)</f>
        <v>0</v>
      </c>
      <c r="K10">
        <f>SUMIFS(COAL!$E$14:$E$208,COAL!$P$14:$P$208,1,COAL!$N$14:$N$208,K$2,COAL!$O$14:$O$208,$A10)</f>
        <v>0</v>
      </c>
      <c r="L10">
        <f>SUMIFS(COAL!$E$14:$E$208,COAL!$P$14:$P$208,1,COAL!$N$14:$N$208,L$2,COAL!$O$14:$O$208,$A10)</f>
        <v>0</v>
      </c>
    </row>
    <row r="11" spans="1:12" x14ac:dyDescent="0.25">
      <c r="A11" t="s">
        <v>150</v>
      </c>
      <c r="B11">
        <f>SUMIFS(COAL!$E$14:$E$208,COAL!$P$14:$P$208,1,COAL!$N$14:$N$208,B$2,COAL!$O$14:$O$208,$A11)</f>
        <v>0</v>
      </c>
      <c r="C11">
        <f>SUMIFS(COAL!$E$14:$E$208,COAL!$P$14:$P$208,1,COAL!$N$14:$N$208,C$2,COAL!$O$14:$O$208,$A11)</f>
        <v>0</v>
      </c>
      <c r="D11">
        <f>SUMIFS(COAL!$E$14:$E$208,COAL!$P$14:$P$208,1,COAL!$N$14:$N$208,D$2,COAL!$O$14:$O$208,$A11)</f>
        <v>0</v>
      </c>
      <c r="E11">
        <f>SUMIFS(COAL!$E$14:$E$208,COAL!$P$14:$P$208,1,COAL!$N$14:$N$208,E$2,COAL!$O$14:$O$208,$A11)</f>
        <v>0</v>
      </c>
      <c r="F11">
        <f>SUMIFS(COAL!$E$14:$E$208,COAL!$P$14:$P$208,1,COAL!$N$14:$N$208,F$2,COAL!$O$14:$O$208,$A11)</f>
        <v>0</v>
      </c>
      <c r="G11">
        <f>SUMIFS(COAL!$E$14:$E$208,COAL!$P$14:$P$208,1,COAL!$N$14:$N$208,G$2,COAL!$O$14:$O$208,$A11)</f>
        <v>0</v>
      </c>
      <c r="H11">
        <f>SUMIFS(COAL!$E$14:$E$208,COAL!$P$14:$P$208,1,COAL!$N$14:$N$208,H$2,COAL!$O$14:$O$208,$A11)</f>
        <v>0</v>
      </c>
      <c r="I11">
        <f>SUMIFS(COAL!$E$14:$E$208,COAL!$P$14:$P$208,1,COAL!$N$14:$N$208,I$2,COAL!$O$14:$O$208,$A11)</f>
        <v>0</v>
      </c>
      <c r="J11">
        <f>SUMIFS(COAL!$E$14:$E$208,COAL!$P$14:$P$208,1,COAL!$N$14:$N$208,J$2,COAL!$O$14:$O$208,$A11)</f>
        <v>0</v>
      </c>
      <c r="K11">
        <f>SUMIFS(COAL!$E$14:$E$208,COAL!$P$14:$P$208,1,COAL!$N$14:$N$208,K$2,COAL!$O$14:$O$208,$A11)</f>
        <v>0</v>
      </c>
      <c r="L11">
        <f>SUMIFS(COAL!$E$14:$E$208,COAL!$P$14:$P$208,1,COAL!$N$14:$N$208,L$2,COAL!$O$14:$O$208,$A11)</f>
        <v>0</v>
      </c>
    </row>
    <row r="12" spans="1:12" x14ac:dyDescent="0.25">
      <c r="A12" t="s">
        <v>151</v>
      </c>
      <c r="B12">
        <f>SUMIFS(COAL!$E$14:$E$208,COAL!$P$14:$P$208,1,COAL!$N$14:$N$208,B$2,COAL!$O$14:$O$208,$A12)</f>
        <v>0</v>
      </c>
      <c r="C12">
        <f>SUMIFS(COAL!$E$14:$E$208,COAL!$P$14:$P$208,1,COAL!$N$14:$N$208,C$2,COAL!$O$14:$O$208,$A12)</f>
        <v>0</v>
      </c>
      <c r="D12">
        <f>SUMIFS(COAL!$E$14:$E$208,COAL!$P$14:$P$208,1,COAL!$N$14:$N$208,D$2,COAL!$O$14:$O$208,$A12)</f>
        <v>0</v>
      </c>
      <c r="E12">
        <f>SUMIFS(COAL!$E$14:$E$208,COAL!$P$14:$P$208,1,COAL!$N$14:$N$208,E$2,COAL!$O$14:$O$208,$A12)</f>
        <v>0</v>
      </c>
      <c r="F12">
        <f>SUMIFS(COAL!$E$14:$E$208,COAL!$P$14:$P$208,1,COAL!$N$14:$N$208,F$2,COAL!$O$14:$O$208,$A12)</f>
        <v>0</v>
      </c>
      <c r="G12">
        <f>SUMIFS(COAL!$E$14:$E$208,COAL!$P$14:$P$208,1,COAL!$N$14:$N$208,G$2,COAL!$O$14:$O$208,$A12)</f>
        <v>0</v>
      </c>
      <c r="H12">
        <f>SUMIFS(COAL!$E$14:$E$208,COAL!$P$14:$P$208,1,COAL!$N$14:$N$208,H$2,COAL!$O$14:$O$208,$A12)</f>
        <v>0</v>
      </c>
      <c r="I12">
        <f>SUMIFS(COAL!$E$14:$E$208,COAL!$P$14:$P$208,1,COAL!$N$14:$N$208,I$2,COAL!$O$14:$O$208,$A12)</f>
        <v>0</v>
      </c>
      <c r="J12">
        <f>SUMIFS(COAL!$E$14:$E$208,COAL!$P$14:$P$208,1,COAL!$N$14:$N$208,J$2,COAL!$O$14:$O$208,$A12)</f>
        <v>0</v>
      </c>
      <c r="K12">
        <f>SUMIFS(COAL!$E$14:$E$208,COAL!$P$14:$P$208,1,COAL!$N$14:$N$208,K$2,COAL!$O$14:$O$208,$A12)</f>
        <v>0</v>
      </c>
      <c r="L12">
        <f>SUMIFS(COAL!$E$14:$E$208,COAL!$P$14:$P$208,1,COAL!$N$14:$N$208,L$2,COAL!$O$14:$O$208,$A12)</f>
        <v>0</v>
      </c>
    </row>
    <row r="13" spans="1:12" x14ac:dyDescent="0.25">
      <c r="A13" t="s">
        <v>165</v>
      </c>
      <c r="B13">
        <f>SUMIFS(COAL!$E$14:$E$208,COAL!$P$14:$P$208,1,COAL!$N$14:$N$208,B$2,COAL!$O$14:$O$208,$A13)</f>
        <v>0</v>
      </c>
      <c r="C13">
        <f>SUMIFS(COAL!$E$14:$E$208,COAL!$P$14:$P$208,1,COAL!$N$14:$N$208,C$2,COAL!$O$14:$O$208,$A13)</f>
        <v>130</v>
      </c>
      <c r="D13">
        <f>SUMIFS(COAL!$E$14:$E$208,COAL!$P$14:$P$208,1,COAL!$N$14:$N$208,D$2,COAL!$O$14:$O$208,$A13)</f>
        <v>0</v>
      </c>
      <c r="E13">
        <f>SUMIFS(COAL!$E$14:$E$208,COAL!$P$14:$P$208,1,COAL!$N$14:$N$208,E$2,COAL!$O$14:$O$208,$A13)</f>
        <v>0</v>
      </c>
      <c r="F13">
        <f>SUMIFS(COAL!$E$14:$E$208,COAL!$P$14:$P$208,1,COAL!$N$14:$N$208,F$2,COAL!$O$14:$O$208,$A13)</f>
        <v>0</v>
      </c>
      <c r="G13">
        <f>SUMIFS(COAL!$E$14:$E$208,COAL!$P$14:$P$208,1,COAL!$N$14:$N$208,G$2,COAL!$O$14:$O$208,$A13)</f>
        <v>630</v>
      </c>
      <c r="H13">
        <f>SUMIFS(COAL!$E$14:$E$208,COAL!$P$14:$P$208,1,COAL!$N$14:$N$208,H$2,COAL!$O$14:$O$208,$A13)</f>
        <v>0</v>
      </c>
      <c r="I13">
        <f>SUMIFS(COAL!$E$14:$E$208,COAL!$P$14:$P$208,1,COAL!$N$14:$N$208,I$2,COAL!$O$14:$O$208,$A13)</f>
        <v>0</v>
      </c>
      <c r="J13">
        <f>SUMIFS(COAL!$E$14:$E$208,COAL!$P$14:$P$208,1,COAL!$N$14:$N$208,J$2,COAL!$O$14:$O$208,$A13)</f>
        <v>0</v>
      </c>
      <c r="K13">
        <f>SUMIFS(COAL!$E$14:$E$208,COAL!$P$14:$P$208,1,COAL!$N$14:$N$208,K$2,COAL!$O$14:$O$208,$A13)</f>
        <v>0</v>
      </c>
      <c r="L13">
        <f>SUMIFS(COAL!$E$14:$E$208,COAL!$P$14:$P$208,1,COAL!$N$14:$N$208,L$2,COAL!$O$14:$O$208,$A13)</f>
        <v>0</v>
      </c>
    </row>
    <row r="14" spans="1:12" x14ac:dyDescent="0.25">
      <c r="A14" t="s">
        <v>162</v>
      </c>
      <c r="B14">
        <f>SUMIFS(COAL!$E$14:$E$208,COAL!$P$14:$P$208,1,COAL!$N$14:$N$208,B$2,COAL!$O$14:$O$208,$A14)</f>
        <v>0</v>
      </c>
      <c r="C14">
        <f>SUMIFS(COAL!$E$14:$E$208,COAL!$P$14:$P$208,1,COAL!$N$14:$N$208,C$2,COAL!$O$14:$O$208,$A14)</f>
        <v>0</v>
      </c>
      <c r="D14">
        <f>SUMIFS(COAL!$E$14:$E$208,COAL!$P$14:$P$208,1,COAL!$N$14:$N$208,D$2,COAL!$O$14:$O$208,$A14)</f>
        <v>0</v>
      </c>
      <c r="E14">
        <f>SUMIFS(COAL!$E$14:$E$208,COAL!$P$14:$P$208,1,COAL!$N$14:$N$208,E$2,COAL!$O$14:$O$208,$A14)</f>
        <v>0</v>
      </c>
      <c r="F14">
        <f>SUMIFS(COAL!$E$14:$E$208,COAL!$P$14:$P$208,1,COAL!$N$14:$N$208,F$2,COAL!$O$14:$O$208,$A14)</f>
        <v>0</v>
      </c>
      <c r="G14">
        <f>SUMIFS(COAL!$E$14:$E$208,COAL!$P$14:$P$208,1,COAL!$N$14:$N$208,G$2,COAL!$O$14:$O$208,$A14)</f>
        <v>1260</v>
      </c>
      <c r="H14">
        <f>SUMIFS(COAL!$E$14:$E$208,COAL!$P$14:$P$208,1,COAL!$N$14:$N$208,H$2,COAL!$O$14:$O$208,$A14)</f>
        <v>0</v>
      </c>
      <c r="I14">
        <f>SUMIFS(COAL!$E$14:$E$208,COAL!$P$14:$P$208,1,COAL!$N$14:$N$208,I$2,COAL!$O$14:$O$208,$A14)</f>
        <v>0</v>
      </c>
      <c r="J14">
        <f>SUMIFS(COAL!$E$14:$E$208,COAL!$P$14:$P$208,1,COAL!$N$14:$N$208,J$2,COAL!$O$14:$O$208,$A14)</f>
        <v>0</v>
      </c>
      <c r="K14">
        <f>SUMIFS(COAL!$E$14:$E$208,COAL!$P$14:$P$208,1,COAL!$N$14:$N$208,K$2,COAL!$O$14:$O$208,$A14)</f>
        <v>0</v>
      </c>
      <c r="L14">
        <f>SUMIFS(COAL!$E$14:$E$208,COAL!$P$14:$P$208,1,COAL!$N$14:$N$208,L$2,COAL!$O$14:$O$208,$A14)</f>
        <v>0</v>
      </c>
    </row>
    <row r="15" spans="1:12" x14ac:dyDescent="0.25">
      <c r="A15" t="s">
        <v>188</v>
      </c>
      <c r="B15">
        <f>SUMIFS(COAL!$E$14:$E$208,COAL!$P$14:$P$208,1,COAL!$N$14:$N$208,B$2,COAL!$O$14:$O$208,$A15)</f>
        <v>0</v>
      </c>
      <c r="C15">
        <f>SUMIFS(COAL!$E$14:$E$208,COAL!$P$14:$P$208,1,COAL!$N$14:$N$208,C$2,COAL!$O$14:$O$208,$A15)</f>
        <v>0</v>
      </c>
      <c r="D15">
        <f>SUMIFS(COAL!$E$14:$E$208,COAL!$P$14:$P$208,1,COAL!$N$14:$N$208,D$2,COAL!$O$14:$O$208,$A15)</f>
        <v>0</v>
      </c>
      <c r="E15">
        <f>SUMIFS(COAL!$E$14:$E$208,COAL!$P$14:$P$208,1,COAL!$N$14:$N$208,E$2,COAL!$O$14:$O$208,$A15)</f>
        <v>0</v>
      </c>
      <c r="F15">
        <f>SUMIFS(COAL!$E$14:$E$208,COAL!$P$14:$P$208,1,COAL!$N$14:$N$208,F$2,COAL!$O$14:$O$208,$A15)</f>
        <v>0</v>
      </c>
      <c r="G15">
        <f>SUMIFS(COAL!$E$14:$E$208,COAL!$P$14:$P$208,1,COAL!$N$14:$N$208,G$2,COAL!$O$14:$O$208,$A15)</f>
        <v>0</v>
      </c>
      <c r="H15">
        <f>SUMIFS(COAL!$E$14:$E$208,COAL!$P$14:$P$208,1,COAL!$N$14:$N$208,H$2,COAL!$O$14:$O$208,$A15)</f>
        <v>0</v>
      </c>
      <c r="I15">
        <f>SUMIFS(COAL!$E$14:$E$208,COAL!$P$14:$P$208,1,COAL!$N$14:$N$208,I$2,COAL!$O$14:$O$208,$A15)</f>
        <v>0</v>
      </c>
      <c r="J15">
        <f>SUMIFS(COAL!$E$14:$E$208,COAL!$P$14:$P$208,1,COAL!$N$14:$N$208,J$2,COAL!$O$14:$O$208,$A15)</f>
        <v>0</v>
      </c>
      <c r="K15">
        <f>SUMIFS(COAL!$E$14:$E$208,COAL!$P$14:$P$208,1,COAL!$N$14:$N$208,K$2,COAL!$O$14:$O$208,$A15)</f>
        <v>0</v>
      </c>
      <c r="L15">
        <f>SUMIFS(COAL!$E$14:$E$208,COAL!$P$14:$P$208,1,COAL!$N$14:$N$208,L$2,COAL!$O$14:$O$208,$A15)</f>
        <v>0</v>
      </c>
    </row>
    <row r="16" spans="1:12" x14ac:dyDescent="0.25">
      <c r="A16" t="s">
        <v>157</v>
      </c>
      <c r="B16">
        <f>SUMIFS(COAL!$E$14:$E$208,COAL!$P$14:$P$208,1,COAL!$N$14:$N$208,B$2,COAL!$O$14:$O$208,$A16)</f>
        <v>0</v>
      </c>
      <c r="C16">
        <f>SUMIFS(COAL!$E$14:$E$208,COAL!$P$14:$P$208,1,COAL!$N$14:$N$208,C$2,COAL!$O$14:$O$208,$A16)</f>
        <v>410</v>
      </c>
      <c r="D16">
        <f>SUMIFS(COAL!$E$14:$E$208,COAL!$P$14:$P$208,1,COAL!$N$14:$N$208,D$2,COAL!$O$14:$O$208,$A16)</f>
        <v>210</v>
      </c>
      <c r="E16">
        <f>SUMIFS(COAL!$E$14:$E$208,COAL!$P$14:$P$208,1,COAL!$N$14:$N$208,E$2,COAL!$O$14:$O$208,$A16)</f>
        <v>210</v>
      </c>
      <c r="F16">
        <f>SUMIFS(COAL!$E$14:$E$208,COAL!$P$14:$P$208,1,COAL!$N$14:$N$208,F$2,COAL!$O$14:$O$208,$A16)</f>
        <v>0</v>
      </c>
      <c r="G16">
        <f>SUMIFS(COAL!$E$14:$E$208,COAL!$P$14:$P$208,1,COAL!$N$14:$N$208,G$2,COAL!$O$14:$O$208,$A16)</f>
        <v>0</v>
      </c>
      <c r="H16">
        <f>SUMIFS(COAL!$E$14:$E$208,COAL!$P$14:$P$208,1,COAL!$N$14:$N$208,H$2,COAL!$O$14:$O$208,$A16)</f>
        <v>0</v>
      </c>
      <c r="I16">
        <f>SUMIFS(COAL!$E$14:$E$208,COAL!$P$14:$P$208,1,COAL!$N$14:$N$208,I$2,COAL!$O$14:$O$208,$A16)</f>
        <v>210</v>
      </c>
      <c r="J16">
        <f>SUMIFS(COAL!$E$14:$E$208,COAL!$P$14:$P$208,1,COAL!$N$14:$N$208,J$2,COAL!$O$14:$O$208,$A16)</f>
        <v>420</v>
      </c>
      <c r="K16">
        <f>SUMIFS(COAL!$E$14:$E$208,COAL!$P$14:$P$208,1,COAL!$N$14:$N$208,K$2,COAL!$O$14:$O$208,$A16)</f>
        <v>420</v>
      </c>
      <c r="L16">
        <f>SUMIFS(COAL!$E$14:$E$208,COAL!$P$14:$P$208,1,COAL!$N$14:$N$208,L$2,COAL!$O$14:$O$208,$A16)</f>
        <v>210</v>
      </c>
    </row>
    <row r="17" spans="1:16" x14ac:dyDescent="0.25">
      <c r="A17" t="s">
        <v>159</v>
      </c>
      <c r="B17">
        <f>SUMIFS(COAL!$E$14:$E$208,COAL!$P$14:$P$208,1,COAL!$N$14:$N$208,B$2,COAL!$O$14:$O$208,$A17)</f>
        <v>0</v>
      </c>
      <c r="C17">
        <f>SUMIFS(COAL!$E$14:$E$208,COAL!$P$14:$P$208,1,COAL!$N$14:$N$208,C$2,COAL!$O$14:$O$208,$A17)</f>
        <v>840</v>
      </c>
      <c r="D17">
        <f>SUMIFS(COAL!$E$14:$E$208,COAL!$P$14:$P$208,1,COAL!$N$14:$N$208,D$2,COAL!$O$14:$O$208,$A17)</f>
        <v>420</v>
      </c>
      <c r="E17">
        <f>SUMIFS(COAL!$E$14:$E$208,COAL!$P$14:$P$208,1,COAL!$N$14:$N$208,E$2,COAL!$O$14:$O$208,$A17)</f>
        <v>0</v>
      </c>
      <c r="F17">
        <f>SUMIFS(COAL!$E$14:$E$208,COAL!$P$14:$P$208,1,COAL!$N$14:$N$208,F$2,COAL!$O$14:$O$208,$A17)</f>
        <v>0</v>
      </c>
      <c r="G17">
        <f>SUMIFS(COAL!$E$14:$E$208,COAL!$P$14:$P$208,1,COAL!$N$14:$N$208,G$2,COAL!$O$14:$O$208,$A17)</f>
        <v>420</v>
      </c>
      <c r="H17">
        <f>SUMIFS(COAL!$E$14:$E$208,COAL!$P$14:$P$208,1,COAL!$N$14:$N$208,H$2,COAL!$O$14:$O$208,$A17)</f>
        <v>0</v>
      </c>
      <c r="I17">
        <f>SUMIFS(COAL!$E$14:$E$208,COAL!$P$14:$P$208,1,COAL!$N$14:$N$208,I$2,COAL!$O$14:$O$208,$A17)</f>
        <v>0</v>
      </c>
      <c r="J17">
        <f>SUMIFS(COAL!$E$14:$E$208,COAL!$P$14:$P$208,1,COAL!$N$14:$N$208,J$2,COAL!$O$14:$O$208,$A17)</f>
        <v>210</v>
      </c>
      <c r="K17">
        <f>SUMIFS(COAL!$E$14:$E$208,COAL!$P$14:$P$208,1,COAL!$N$14:$N$208,K$2,COAL!$O$14:$O$208,$A17)</f>
        <v>210</v>
      </c>
      <c r="L17">
        <f>SUMIFS(COAL!$E$14:$E$208,COAL!$P$14:$P$208,1,COAL!$N$14:$N$208,L$2,COAL!$O$14:$O$208,$A17)</f>
        <v>500</v>
      </c>
    </row>
    <row r="18" spans="1:16" x14ac:dyDescent="0.25">
      <c r="A18" t="s">
        <v>167</v>
      </c>
      <c r="B18">
        <f>SUMIFS(COAL!$E$14:$E$208,COAL!$P$14:$P$208,1,COAL!$N$14:$N$208,B$2,COAL!$O$14:$O$208,$A18)</f>
        <v>0</v>
      </c>
      <c r="C18">
        <f>SUMIFS(COAL!$E$14:$E$208,COAL!$P$14:$P$208,1,COAL!$N$14:$N$208,C$2,COAL!$O$14:$O$208,$A18)</f>
        <v>0</v>
      </c>
      <c r="D18">
        <f>SUMIFS(COAL!$E$14:$E$208,COAL!$P$14:$P$208,1,COAL!$N$14:$N$208,D$2,COAL!$O$14:$O$208,$A18)</f>
        <v>0</v>
      </c>
      <c r="E18">
        <f>SUMIFS(COAL!$E$14:$E$208,COAL!$P$14:$P$208,1,COAL!$N$14:$N$208,E$2,COAL!$O$14:$O$208,$A18)</f>
        <v>0</v>
      </c>
      <c r="F18">
        <f>SUMIFS(COAL!$E$14:$E$208,COAL!$P$14:$P$208,1,COAL!$N$14:$N$208,F$2,COAL!$O$14:$O$208,$A18)</f>
        <v>0</v>
      </c>
      <c r="G18">
        <f>SUMIFS(COAL!$E$14:$E$208,COAL!$P$14:$P$208,1,COAL!$N$14:$N$208,G$2,COAL!$O$14:$O$208,$A18)</f>
        <v>460</v>
      </c>
      <c r="H18">
        <f>SUMIFS(COAL!$E$14:$E$208,COAL!$P$14:$P$208,1,COAL!$N$14:$N$208,H$2,COAL!$O$14:$O$208,$A18)</f>
        <v>0</v>
      </c>
      <c r="I18">
        <f>SUMIFS(COAL!$E$14:$E$208,COAL!$P$14:$P$208,1,COAL!$N$14:$N$208,I$2,COAL!$O$14:$O$208,$A18)</f>
        <v>0</v>
      </c>
      <c r="J18">
        <f>SUMIFS(COAL!$E$14:$E$208,COAL!$P$14:$P$208,1,COAL!$N$14:$N$208,J$2,COAL!$O$14:$O$208,$A18)</f>
        <v>0</v>
      </c>
      <c r="K18">
        <f>SUMIFS(COAL!$E$14:$E$208,COAL!$P$14:$P$208,1,COAL!$N$14:$N$208,K$2,COAL!$O$14:$O$208,$A18)</f>
        <v>0</v>
      </c>
      <c r="L18">
        <f>SUMIFS(COAL!$E$14:$E$208,COAL!$P$14:$P$208,1,COAL!$N$14:$N$208,L$2,COAL!$O$14:$O$208,$A18)</f>
        <v>0</v>
      </c>
    </row>
    <row r="19" spans="1:16" x14ac:dyDescent="0.25">
      <c r="A19" t="s">
        <v>201</v>
      </c>
      <c r="B19">
        <f>SUMIFS(COAL!$E$14:$E$208,COAL!$P$14:$P$208,1,COAL!$N$14:$N$208,B$2,COAL!$O$14:$O$208,$A19)</f>
        <v>0</v>
      </c>
      <c r="C19">
        <f>SUMIFS(COAL!$E$14:$E$208,COAL!$P$14:$P$208,1,COAL!$N$14:$N$208,C$2,COAL!$O$14:$O$208,$A19)</f>
        <v>0</v>
      </c>
      <c r="D19">
        <f>SUMIFS(COAL!$E$14:$E$208,COAL!$P$14:$P$208,1,COAL!$N$14:$N$208,D$2,COAL!$O$14:$O$208,$A19)</f>
        <v>0</v>
      </c>
      <c r="E19">
        <f>SUMIFS(COAL!$E$14:$E$208,COAL!$P$14:$P$208,1,COAL!$N$14:$N$208,E$2,COAL!$O$14:$O$208,$A19)</f>
        <v>0</v>
      </c>
      <c r="F19">
        <f>SUMIFS(COAL!$E$14:$E$208,COAL!$P$14:$P$208,1,COAL!$N$14:$N$208,F$2,COAL!$O$14:$O$208,$A19)</f>
        <v>0</v>
      </c>
      <c r="G19">
        <f>SUMIFS(COAL!$E$14:$E$208,COAL!$P$14:$P$208,1,COAL!$N$14:$N$208,G$2,COAL!$O$14:$O$208,$A19)</f>
        <v>420</v>
      </c>
      <c r="H19">
        <f>SUMIFS(COAL!$E$14:$E$208,COAL!$P$14:$P$208,1,COAL!$N$14:$N$208,H$2,COAL!$O$14:$O$208,$A19)</f>
        <v>0</v>
      </c>
      <c r="I19">
        <f>SUMIFS(COAL!$E$14:$E$208,COAL!$P$14:$P$208,1,COAL!$N$14:$N$208,I$2,COAL!$O$14:$O$208,$A19)</f>
        <v>210</v>
      </c>
      <c r="J19">
        <f>SUMIFS(COAL!$E$14:$E$208,COAL!$P$14:$P$208,1,COAL!$N$14:$N$208,J$2,COAL!$O$14:$O$208,$A19)</f>
        <v>210</v>
      </c>
      <c r="K19">
        <f>SUMIFS(COAL!$E$14:$E$208,COAL!$P$14:$P$208,1,COAL!$N$14:$N$208,K$2,COAL!$O$14:$O$208,$A19)</f>
        <v>0</v>
      </c>
      <c r="L19">
        <f>SUMIFS(COAL!$E$14:$E$208,COAL!$P$14:$P$208,1,COAL!$N$14:$N$208,L$2,COAL!$O$14:$O$208,$A19)</f>
        <v>0</v>
      </c>
    </row>
    <row r="20" spans="1:16" x14ac:dyDescent="0.25">
      <c r="A20" t="s">
        <v>152</v>
      </c>
      <c r="B20">
        <f>SUMIFS(COAL!$E$14:$E$208,COAL!$P$14:$P$208,1,COAL!$N$14:$N$208,B$2,COAL!$O$14:$O$208,$A20)</f>
        <v>0</v>
      </c>
      <c r="C20">
        <f>SUMIFS(COAL!$E$14:$E$208,COAL!$P$14:$P$208,1,COAL!$N$14:$N$208,C$2,COAL!$O$14:$O$208,$A20)</f>
        <v>0</v>
      </c>
      <c r="D20">
        <f>SUMIFS(COAL!$E$14:$E$208,COAL!$P$14:$P$208,1,COAL!$N$14:$N$208,D$2,COAL!$O$14:$O$208,$A20)</f>
        <v>0</v>
      </c>
      <c r="E20">
        <f>SUMIFS(COAL!$E$14:$E$208,COAL!$P$14:$P$208,1,COAL!$N$14:$N$208,E$2,COAL!$O$14:$O$208,$A20)</f>
        <v>0</v>
      </c>
      <c r="F20">
        <f>SUMIFS(COAL!$E$14:$E$208,COAL!$P$14:$P$208,1,COAL!$N$14:$N$208,F$2,COAL!$O$14:$O$208,$A20)</f>
        <v>0</v>
      </c>
      <c r="G20">
        <f>SUMIFS(COAL!$E$14:$E$208,COAL!$P$14:$P$208,1,COAL!$N$14:$N$208,G$2,COAL!$O$14:$O$208,$A20)</f>
        <v>850</v>
      </c>
      <c r="H20">
        <f>SUMIFS(COAL!$E$14:$E$208,COAL!$P$14:$P$208,1,COAL!$N$14:$N$208,H$2,COAL!$O$14:$O$208,$A20)</f>
        <v>0</v>
      </c>
      <c r="I20">
        <f>SUMIFS(COAL!$E$14:$E$208,COAL!$P$14:$P$208,1,COAL!$N$14:$N$208,I$2,COAL!$O$14:$O$208,$A20)</f>
        <v>0</v>
      </c>
      <c r="J20">
        <f>SUMIFS(COAL!$E$14:$E$208,COAL!$P$14:$P$208,1,COAL!$N$14:$N$208,J$2,COAL!$O$14:$O$208,$A20)</f>
        <v>0</v>
      </c>
      <c r="K20">
        <f>SUMIFS(COAL!$E$14:$E$208,COAL!$P$14:$P$208,1,COAL!$N$14:$N$208,K$2,COAL!$O$14:$O$208,$A20)</f>
        <v>0</v>
      </c>
      <c r="L20">
        <f>SUMIFS(COAL!$E$14:$E$208,COAL!$P$14:$P$208,1,COAL!$N$14:$N$208,L$2,COAL!$O$14:$O$208,$A20)</f>
        <v>0</v>
      </c>
    </row>
    <row r="21" spans="1:16" x14ac:dyDescent="0.25">
      <c r="A21" t="s">
        <v>163</v>
      </c>
      <c r="B21">
        <f>SUMIFS(COAL!$E$14:$E$208,COAL!$P$14:$P$208,1,COAL!$N$14:$N$208,B$2,COAL!$O$14:$O$208,$A21)</f>
        <v>0</v>
      </c>
      <c r="C21">
        <f>SUMIFS(COAL!$E$14:$E$208,COAL!$P$14:$P$208,1,COAL!$N$14:$N$208,C$2,COAL!$O$14:$O$208,$A21)</f>
        <v>500</v>
      </c>
      <c r="D21">
        <f>SUMIFS(COAL!$E$14:$E$208,COAL!$P$14:$P$208,1,COAL!$N$14:$N$208,D$2,COAL!$O$14:$O$208,$A21)</f>
        <v>0</v>
      </c>
      <c r="E21">
        <f>SUMIFS(COAL!$E$14:$E$208,COAL!$P$14:$P$208,1,COAL!$N$14:$N$208,E$2,COAL!$O$14:$O$208,$A21)</f>
        <v>0</v>
      </c>
      <c r="F21">
        <f>SUMIFS(COAL!$E$14:$E$208,COAL!$P$14:$P$208,1,COAL!$N$14:$N$208,F$2,COAL!$O$14:$O$208,$A21)</f>
        <v>0</v>
      </c>
      <c r="G21">
        <f>SUMIFS(COAL!$E$14:$E$208,COAL!$P$14:$P$208,1,COAL!$N$14:$N$208,G$2,COAL!$O$14:$O$208,$A21)</f>
        <v>3990</v>
      </c>
      <c r="H21">
        <f>SUMIFS(COAL!$E$14:$E$208,COAL!$P$14:$P$208,1,COAL!$N$14:$N$208,H$2,COAL!$O$14:$O$208,$A21)</f>
        <v>0</v>
      </c>
      <c r="I21">
        <f>SUMIFS(COAL!$E$14:$E$208,COAL!$P$14:$P$208,1,COAL!$N$14:$N$208,I$2,COAL!$O$14:$O$208,$A21)</f>
        <v>0</v>
      </c>
      <c r="J21">
        <f>SUMIFS(COAL!$E$14:$E$208,COAL!$P$14:$P$208,1,COAL!$N$14:$N$208,J$2,COAL!$O$14:$O$208,$A21)</f>
        <v>0</v>
      </c>
      <c r="K21">
        <f>SUMIFS(COAL!$E$14:$E$208,COAL!$P$14:$P$208,1,COAL!$N$14:$N$208,K$2,COAL!$O$14:$O$208,$A21)</f>
        <v>0</v>
      </c>
      <c r="L21">
        <f>SUMIFS(COAL!$E$14:$E$208,COAL!$P$14:$P$208,1,COAL!$N$14:$N$208,L$2,COAL!$O$14:$O$208,$A21)</f>
        <v>0</v>
      </c>
    </row>
    <row r="22" spans="1:16" x14ac:dyDescent="0.25">
      <c r="A22" t="s">
        <v>161</v>
      </c>
      <c r="B22">
        <f>SUMIFS(COAL!$E$14:$E$208,COAL!$P$14:$P$208,1,COAL!$N$14:$N$208,B$2,COAL!$O$14:$O$208,$A22)</f>
        <v>0</v>
      </c>
      <c r="C22">
        <f>SUMIFS(COAL!$E$14:$E$208,COAL!$P$14:$P$208,1,COAL!$N$14:$N$208,C$2,COAL!$O$14:$O$208,$A22)</f>
        <v>422.5</v>
      </c>
      <c r="D22">
        <f>SUMIFS(COAL!$E$14:$E$208,COAL!$P$14:$P$208,1,COAL!$N$14:$N$208,D$2,COAL!$O$14:$O$208,$A22)</f>
        <v>0</v>
      </c>
      <c r="E22">
        <f>SUMIFS(COAL!$E$14:$E$208,COAL!$P$14:$P$208,1,COAL!$N$14:$N$208,E$2,COAL!$O$14:$O$208,$A22)</f>
        <v>200</v>
      </c>
      <c r="F22">
        <f>SUMIFS(COAL!$E$14:$E$208,COAL!$P$14:$P$208,1,COAL!$N$14:$N$208,F$2,COAL!$O$14:$O$208,$A22)</f>
        <v>400</v>
      </c>
      <c r="G22">
        <f>SUMIFS(COAL!$E$14:$E$208,COAL!$P$14:$P$208,1,COAL!$N$14:$N$208,G$2,COAL!$O$14:$O$208,$A22)</f>
        <v>500</v>
      </c>
      <c r="H22">
        <f>SUMIFS(COAL!$E$14:$E$208,COAL!$P$14:$P$208,1,COAL!$N$14:$N$208,H$2,COAL!$O$14:$O$208,$A22)</f>
        <v>0</v>
      </c>
      <c r="I22">
        <f>SUMIFS(COAL!$E$14:$E$208,COAL!$P$14:$P$208,1,COAL!$N$14:$N$208,I$2,COAL!$O$14:$O$208,$A22)</f>
        <v>0</v>
      </c>
      <c r="J22">
        <f>SUMIFS(COAL!$E$14:$E$208,COAL!$P$14:$P$208,1,COAL!$N$14:$N$208,J$2,COAL!$O$14:$O$208,$A22)</f>
        <v>1000</v>
      </c>
      <c r="K22">
        <f>SUMIFS(COAL!$E$14:$E$208,COAL!$P$14:$P$208,1,COAL!$N$14:$N$208,K$2,COAL!$O$14:$O$208,$A22)</f>
        <v>500</v>
      </c>
      <c r="L22">
        <f>SUMIFS(COAL!$E$14:$E$208,COAL!$P$14:$P$208,1,COAL!$N$14:$N$208,L$2,COAL!$O$14:$O$208,$A22)</f>
        <v>0</v>
      </c>
    </row>
    <row r="23" spans="1:16" x14ac:dyDescent="0.25">
      <c r="A23" t="s">
        <v>153</v>
      </c>
      <c r="B23">
        <f>SUMIFS(COAL!$E$14:$E$208,COAL!$P$14:$P$208,1,COAL!$N$14:$N$208,B$2,COAL!$O$14:$O$208,$A23)</f>
        <v>0</v>
      </c>
      <c r="C23">
        <f>SUMIFS(COAL!$E$14:$E$208,COAL!$P$14:$P$208,1,COAL!$N$14:$N$208,C$2,COAL!$O$14:$O$208,$A23)</f>
        <v>1000</v>
      </c>
      <c r="D23">
        <f>SUMIFS(COAL!$E$14:$E$208,COAL!$P$14:$P$208,1,COAL!$N$14:$N$208,D$2,COAL!$O$14:$O$208,$A23)</f>
        <v>600</v>
      </c>
      <c r="E23">
        <f>SUMIFS(COAL!$E$14:$E$208,COAL!$P$14:$P$208,1,COAL!$N$14:$N$208,E$2,COAL!$O$14:$O$208,$A23)</f>
        <v>400</v>
      </c>
      <c r="F23">
        <f>SUMIFS(COAL!$E$14:$E$208,COAL!$P$14:$P$208,1,COAL!$N$14:$N$208,F$2,COAL!$O$14:$O$208,$A23)</f>
        <v>0</v>
      </c>
      <c r="G23">
        <f>SUMIFS(COAL!$E$14:$E$208,COAL!$P$14:$P$208,1,COAL!$N$14:$N$208,G$2,COAL!$O$14:$O$208,$A23)</f>
        <v>859</v>
      </c>
      <c r="H23">
        <f>SUMIFS(COAL!$E$14:$E$208,COAL!$P$14:$P$208,1,COAL!$N$14:$N$208,H$2,COAL!$O$14:$O$208,$A23)</f>
        <v>920</v>
      </c>
      <c r="I23">
        <f>SUMIFS(COAL!$E$14:$E$208,COAL!$P$14:$P$208,1,COAL!$N$14:$N$208,I$2,COAL!$O$14:$O$208,$A23)</f>
        <v>1000</v>
      </c>
      <c r="J23">
        <f>SUMIFS(COAL!$E$14:$E$208,COAL!$P$14:$P$208,1,COAL!$N$14:$N$208,J$2,COAL!$O$14:$O$208,$A23)</f>
        <v>420</v>
      </c>
      <c r="K23">
        <f>SUMIFS(COAL!$E$14:$E$208,COAL!$P$14:$P$208,1,COAL!$N$14:$N$208,K$2,COAL!$O$14:$O$208,$A23)</f>
        <v>710</v>
      </c>
      <c r="L23">
        <f>SUMIFS(COAL!$E$14:$E$208,COAL!$P$14:$P$208,1,COAL!$N$14:$N$208,L$2,COAL!$O$14:$O$208,$A23)</f>
        <v>0</v>
      </c>
    </row>
    <row r="24" spans="1:16" x14ac:dyDescent="0.25">
      <c r="A24" t="s">
        <v>154</v>
      </c>
      <c r="B24">
        <f>SUMIFS(COAL!$E$14:$E$208,COAL!$P$14:$P$208,1,COAL!$N$14:$N$208,B$2,COAL!$O$14:$O$208,$A24)</f>
        <v>0</v>
      </c>
      <c r="C24">
        <f>SUMIFS(COAL!$E$14:$E$208,COAL!$P$14:$P$208,1,COAL!$N$14:$N$208,C$2,COAL!$O$14:$O$208,$A24)</f>
        <v>0</v>
      </c>
      <c r="D24">
        <f>SUMIFS(COAL!$E$14:$E$208,COAL!$P$14:$P$208,1,COAL!$N$14:$N$208,D$2,COAL!$O$14:$O$208,$A24)</f>
        <v>0</v>
      </c>
      <c r="E24">
        <f>SUMIFS(COAL!$E$14:$E$208,COAL!$P$14:$P$208,1,COAL!$N$14:$N$208,E$2,COAL!$O$14:$O$208,$A24)</f>
        <v>0</v>
      </c>
      <c r="F24">
        <f>SUMIFS(COAL!$E$14:$E$208,COAL!$P$14:$P$208,1,COAL!$N$14:$N$208,F$2,COAL!$O$14:$O$208,$A24)</f>
        <v>0</v>
      </c>
      <c r="G24">
        <f>SUMIFS(COAL!$E$14:$E$208,COAL!$P$14:$P$208,1,COAL!$N$14:$N$208,G$2,COAL!$O$14:$O$208,$A24)</f>
        <v>0</v>
      </c>
      <c r="H24">
        <f>SUMIFS(COAL!$E$14:$E$208,COAL!$P$14:$P$208,1,COAL!$N$14:$N$208,H$2,COAL!$O$14:$O$208,$A24)</f>
        <v>0</v>
      </c>
      <c r="I24">
        <f>SUMIFS(COAL!$E$14:$E$208,COAL!$P$14:$P$208,1,COAL!$N$14:$N$208,I$2,COAL!$O$14:$O$208,$A24)</f>
        <v>0</v>
      </c>
      <c r="J24">
        <f>SUMIFS(COAL!$E$14:$E$208,COAL!$P$14:$P$208,1,COAL!$N$14:$N$208,J$2,COAL!$O$14:$O$208,$A24)</f>
        <v>0</v>
      </c>
      <c r="K24">
        <f>SUMIFS(COAL!$E$14:$E$208,COAL!$P$14:$P$208,1,COAL!$N$14:$N$208,K$2,COAL!$O$14:$O$208,$A24)</f>
        <v>0</v>
      </c>
      <c r="L24">
        <f>SUMIFS(COAL!$E$14:$E$208,COAL!$P$14:$P$208,1,COAL!$N$14:$N$208,L$2,COAL!$O$14:$O$208,$A24)</f>
        <v>0</v>
      </c>
    </row>
    <row r="25" spans="1:16" x14ac:dyDescent="0.25">
      <c r="A25" t="s">
        <v>166</v>
      </c>
      <c r="B25">
        <f>SUMIFS(COAL!$E$14:$E$208,COAL!$P$14:$P$208,1,COAL!$N$14:$N$208,B$2,COAL!$O$14:$O$208,$A25)</f>
        <v>0</v>
      </c>
      <c r="C25">
        <f>SUMIFS(COAL!$E$14:$E$208,COAL!$P$14:$P$208,1,COAL!$N$14:$N$208,C$2,COAL!$O$14:$O$208,$A25)</f>
        <v>0</v>
      </c>
      <c r="D25">
        <f>SUMIFS(COAL!$E$14:$E$208,COAL!$P$14:$P$208,1,COAL!$N$14:$N$208,D$2,COAL!$O$14:$O$208,$A25)</f>
        <v>0</v>
      </c>
      <c r="E25">
        <f>SUMIFS(COAL!$E$14:$E$208,COAL!$P$14:$P$208,1,COAL!$N$14:$N$208,E$2,COAL!$O$14:$O$208,$A25)</f>
        <v>0</v>
      </c>
      <c r="F25">
        <f>SUMIFS(COAL!$E$14:$E$208,COAL!$P$14:$P$208,1,COAL!$N$14:$N$208,F$2,COAL!$O$14:$O$208,$A25)</f>
        <v>210</v>
      </c>
      <c r="G25">
        <f>SUMIFS(COAL!$E$14:$E$208,COAL!$P$14:$P$208,1,COAL!$N$14:$N$208,G$2,COAL!$O$14:$O$208,$A25)</f>
        <v>1615</v>
      </c>
      <c r="H25">
        <f>SUMIFS(COAL!$E$14:$E$208,COAL!$P$14:$P$208,1,COAL!$N$14:$N$208,H$2,COAL!$O$14:$O$208,$A25)</f>
        <v>200</v>
      </c>
      <c r="I25">
        <f>SUMIFS(COAL!$E$14:$E$208,COAL!$P$14:$P$208,1,COAL!$N$14:$N$208,I$2,COAL!$O$14:$O$208,$A25)</f>
        <v>200</v>
      </c>
      <c r="J25">
        <f>SUMIFS(COAL!$E$14:$E$208,COAL!$P$14:$P$208,1,COAL!$N$14:$N$208,J$2,COAL!$O$14:$O$208,$A25)</f>
        <v>0</v>
      </c>
      <c r="K25">
        <f>SUMIFS(COAL!$E$14:$E$208,COAL!$P$14:$P$208,1,COAL!$N$14:$N$208,K$2,COAL!$O$14:$O$208,$A25)</f>
        <v>0</v>
      </c>
      <c r="L25">
        <f>SUMIFS(COAL!$E$14:$E$208,COAL!$P$14:$P$208,1,COAL!$N$14:$N$208,L$2,COAL!$O$14:$O$208,$A25)</f>
        <v>488</v>
      </c>
    </row>
    <row r="26" spans="1:16" x14ac:dyDescent="0.25">
      <c r="A26" t="s">
        <v>170</v>
      </c>
      <c r="B26">
        <f>SUMIFS(COAL!$E$14:$E$208,COAL!$P$14:$P$208,1,COAL!$N$14:$N$208,B$2,COAL!$O$14:$O$208,$A26)</f>
        <v>0</v>
      </c>
      <c r="C26">
        <f>SUMIFS(COAL!$E$14:$E$208,COAL!$P$14:$P$208,1,COAL!$N$14:$N$208,C$2,COAL!$O$14:$O$208,$A26)</f>
        <v>0</v>
      </c>
      <c r="D26">
        <f>SUMIFS(COAL!$E$14:$E$208,COAL!$P$14:$P$208,1,COAL!$N$14:$N$208,D$2,COAL!$O$14:$O$208,$A26)</f>
        <v>0</v>
      </c>
      <c r="E26">
        <f>SUMIFS(COAL!$E$14:$E$208,COAL!$P$14:$P$208,1,COAL!$N$14:$N$208,E$2,COAL!$O$14:$O$208,$A26)</f>
        <v>0</v>
      </c>
      <c r="F26">
        <f>SUMIFS(COAL!$E$14:$E$208,COAL!$P$14:$P$208,1,COAL!$N$14:$N$208,F$2,COAL!$O$14:$O$208,$A26)</f>
        <v>0</v>
      </c>
      <c r="G26">
        <f>SUMIFS(COAL!$E$14:$E$208,COAL!$P$14:$P$208,1,COAL!$N$14:$N$208,G$2,COAL!$O$14:$O$208,$A26)</f>
        <v>0</v>
      </c>
      <c r="H26">
        <f>SUMIFS(COAL!$E$14:$E$208,COAL!$P$14:$P$208,1,COAL!$N$14:$N$208,H$2,COAL!$O$14:$O$208,$A26)</f>
        <v>0</v>
      </c>
      <c r="I26">
        <f>SUMIFS(COAL!$E$14:$E$208,COAL!$P$14:$P$208,1,COAL!$N$14:$N$208,I$2,COAL!$O$14:$O$208,$A26)</f>
        <v>0</v>
      </c>
      <c r="J26">
        <f>SUMIFS(COAL!$E$14:$E$208,COAL!$P$14:$P$208,1,COAL!$N$14:$N$208,J$2,COAL!$O$14:$O$208,$A26)</f>
        <v>0</v>
      </c>
      <c r="K26">
        <f>SUMIFS(COAL!$E$14:$E$208,COAL!$P$14:$P$208,1,COAL!$N$14:$N$208,K$2,COAL!$O$14:$O$208,$A26)</f>
        <v>0</v>
      </c>
      <c r="L26">
        <f>SUMIFS(COAL!$E$14:$E$208,COAL!$P$14:$P$208,1,COAL!$N$14:$N$208,L$2,COAL!$O$14:$O$208,$A26)</f>
        <v>0</v>
      </c>
    </row>
    <row r="27" spans="1:16" x14ac:dyDescent="0.25">
      <c r="A27" t="s">
        <v>148</v>
      </c>
      <c r="B27">
        <f>SUMIFS(COAL!$E$14:$E$208,COAL!$P$14:$P$208,1,COAL!$N$14:$N$208,B$2,COAL!$O$14:$O$208,$A27)</f>
        <v>0</v>
      </c>
      <c r="C27">
        <f>SUMIFS(COAL!$E$14:$E$208,COAL!$P$14:$P$208,1,COAL!$N$14:$N$208,C$2,COAL!$O$14:$O$208,$A27)</f>
        <v>0</v>
      </c>
      <c r="D27">
        <f>SUMIFS(COAL!$E$14:$E$208,COAL!$P$14:$P$208,1,COAL!$N$14:$N$208,D$2,COAL!$O$14:$O$208,$A27)</f>
        <v>0</v>
      </c>
      <c r="E27">
        <f>SUMIFS(COAL!$E$14:$E$208,COAL!$P$14:$P$208,1,COAL!$N$14:$N$208,E$2,COAL!$O$14:$O$208,$A27)</f>
        <v>0</v>
      </c>
      <c r="F27">
        <f>SUMIFS(COAL!$E$14:$E$208,COAL!$P$14:$P$208,1,COAL!$N$14:$N$208,F$2,COAL!$O$14:$O$208,$A27)</f>
        <v>0</v>
      </c>
      <c r="G27">
        <f>SUMIFS(COAL!$E$14:$E$208,COAL!$P$14:$P$208,1,COAL!$N$14:$N$208,G$2,COAL!$O$14:$O$208,$A27)</f>
        <v>0</v>
      </c>
      <c r="H27">
        <f>SUMIFS(COAL!$E$14:$E$208,COAL!$P$14:$P$208,1,COAL!$N$14:$N$208,H$2,COAL!$O$14:$O$208,$A27)</f>
        <v>0</v>
      </c>
      <c r="I27">
        <f>SUMIFS(COAL!$E$14:$E$208,COAL!$P$14:$P$208,1,COAL!$N$14:$N$208,I$2,COAL!$O$14:$O$208,$A27)</f>
        <v>0</v>
      </c>
      <c r="J27">
        <f>SUMIFS(COAL!$E$14:$E$208,COAL!$P$14:$P$208,1,COAL!$N$14:$N$208,J$2,COAL!$O$14:$O$208,$A27)</f>
        <v>0</v>
      </c>
      <c r="K27">
        <f>SUMIFS(COAL!$E$14:$E$208,COAL!$P$14:$P$208,1,COAL!$N$14:$N$208,K$2,COAL!$O$14:$O$208,$A27)</f>
        <v>0</v>
      </c>
      <c r="L27">
        <f>SUMIFS(COAL!$E$14:$E$208,COAL!$P$14:$P$208,1,COAL!$N$14:$N$208,L$2,COAL!$O$14:$O$208,$A27)</f>
        <v>0</v>
      </c>
    </row>
    <row r="29" spans="1:16" x14ac:dyDescent="0.25">
      <c r="A29" t="s">
        <v>203</v>
      </c>
    </row>
    <row r="30" spans="1:16" x14ac:dyDescent="0.25">
      <c r="A30" t="s">
        <v>189</v>
      </c>
      <c r="B30" t="s">
        <v>190</v>
      </c>
      <c r="C30" t="s">
        <v>191</v>
      </c>
      <c r="D30" t="s">
        <v>192</v>
      </c>
      <c r="E30" t="s">
        <v>193</v>
      </c>
      <c r="F30" t="s">
        <v>194</v>
      </c>
      <c r="G30" t="s">
        <v>195</v>
      </c>
      <c r="H30" t="s">
        <v>196</v>
      </c>
      <c r="I30" t="s">
        <v>197</v>
      </c>
      <c r="J30" t="s">
        <v>198</v>
      </c>
      <c r="K30" t="s">
        <v>199</v>
      </c>
      <c r="L30" t="s">
        <v>200</v>
      </c>
      <c r="O30" s="2" t="s">
        <v>220</v>
      </c>
    </row>
    <row r="31" spans="1:16" x14ac:dyDescent="0.25">
      <c r="A31" t="s">
        <v>160</v>
      </c>
      <c r="B31">
        <v>0</v>
      </c>
      <c r="C31">
        <v>0</v>
      </c>
      <c r="D31">
        <v>0</v>
      </c>
      <c r="E31">
        <v>0</v>
      </c>
      <c r="F31">
        <v>0</v>
      </c>
      <c r="G31">
        <v>0</v>
      </c>
      <c r="H31">
        <v>0</v>
      </c>
      <c r="I31">
        <v>0</v>
      </c>
      <c r="J31">
        <v>0</v>
      </c>
      <c r="K31">
        <v>0</v>
      </c>
      <c r="L31">
        <v>0</v>
      </c>
      <c r="O31" t="s">
        <v>184</v>
      </c>
      <c r="P31" t="s">
        <v>185</v>
      </c>
    </row>
    <row r="32" spans="1:16" x14ac:dyDescent="0.25">
      <c r="A32" t="s">
        <v>169</v>
      </c>
      <c r="B32">
        <v>0</v>
      </c>
      <c r="C32">
        <v>0</v>
      </c>
      <c r="D32">
        <v>0</v>
      </c>
      <c r="E32">
        <v>0</v>
      </c>
      <c r="F32">
        <v>0</v>
      </c>
      <c r="G32">
        <v>0</v>
      </c>
      <c r="H32">
        <v>0</v>
      </c>
      <c r="I32">
        <v>0</v>
      </c>
      <c r="J32">
        <v>0</v>
      </c>
      <c r="K32">
        <v>0</v>
      </c>
      <c r="L32">
        <v>0</v>
      </c>
      <c r="P32" t="s">
        <v>186</v>
      </c>
    </row>
    <row r="33" spans="1:23" x14ac:dyDescent="0.25">
      <c r="A33" t="s">
        <v>168</v>
      </c>
      <c r="B33">
        <v>0</v>
      </c>
      <c r="C33">
        <v>0</v>
      </c>
      <c r="D33">
        <v>0</v>
      </c>
      <c r="E33">
        <v>0</v>
      </c>
      <c r="F33">
        <v>0</v>
      </c>
      <c r="G33">
        <v>0</v>
      </c>
      <c r="H33">
        <v>0</v>
      </c>
      <c r="I33">
        <v>0</v>
      </c>
      <c r="J33">
        <v>0</v>
      </c>
      <c r="K33">
        <v>0</v>
      </c>
      <c r="L33">
        <v>0</v>
      </c>
      <c r="P33" t="s">
        <v>173</v>
      </c>
    </row>
    <row r="34" spans="1:23" x14ac:dyDescent="0.25">
      <c r="A34" t="s">
        <v>164</v>
      </c>
      <c r="B34">
        <v>0</v>
      </c>
      <c r="C34">
        <v>0</v>
      </c>
      <c r="D34">
        <v>0</v>
      </c>
      <c r="E34">
        <v>0</v>
      </c>
      <c r="F34">
        <v>0</v>
      </c>
      <c r="G34">
        <v>0</v>
      </c>
      <c r="H34">
        <v>0</v>
      </c>
      <c r="I34">
        <v>0</v>
      </c>
      <c r="J34">
        <v>0</v>
      </c>
      <c r="K34">
        <v>0</v>
      </c>
      <c r="L34">
        <v>0</v>
      </c>
    </row>
    <row r="35" spans="1:23" x14ac:dyDescent="0.25">
      <c r="A35" t="s">
        <v>158</v>
      </c>
      <c r="B35">
        <v>0</v>
      </c>
      <c r="C35">
        <v>0</v>
      </c>
      <c r="D35">
        <v>0</v>
      </c>
      <c r="E35">
        <v>0</v>
      </c>
      <c r="F35">
        <v>0</v>
      </c>
      <c r="G35">
        <v>0</v>
      </c>
      <c r="H35">
        <v>0</v>
      </c>
      <c r="I35">
        <v>0</v>
      </c>
      <c r="J35">
        <v>0</v>
      </c>
      <c r="K35">
        <v>0</v>
      </c>
      <c r="L35">
        <v>0</v>
      </c>
      <c r="O35" t="s">
        <v>174</v>
      </c>
      <c r="P35" t="s">
        <v>175</v>
      </c>
      <c r="Q35" t="s">
        <v>176</v>
      </c>
      <c r="R35" t="s">
        <v>177</v>
      </c>
      <c r="S35" t="s">
        <v>5</v>
      </c>
      <c r="T35" t="s">
        <v>178</v>
      </c>
      <c r="U35" t="s">
        <v>179</v>
      </c>
      <c r="V35" t="s">
        <v>180</v>
      </c>
    </row>
    <row r="36" spans="1:23" x14ac:dyDescent="0.25">
      <c r="A36" t="s">
        <v>155</v>
      </c>
      <c r="B36">
        <v>0</v>
      </c>
      <c r="C36">
        <v>0</v>
      </c>
      <c r="D36">
        <v>0</v>
      </c>
      <c r="E36">
        <v>0</v>
      </c>
      <c r="F36">
        <v>0</v>
      </c>
      <c r="G36">
        <v>0</v>
      </c>
      <c r="H36">
        <v>0</v>
      </c>
      <c r="I36">
        <v>0</v>
      </c>
      <c r="J36">
        <v>0</v>
      </c>
      <c r="K36">
        <v>0</v>
      </c>
      <c r="L36">
        <v>0</v>
      </c>
      <c r="O36">
        <v>25</v>
      </c>
      <c r="P36" t="s">
        <v>26</v>
      </c>
      <c r="Q36" t="s">
        <v>23</v>
      </c>
      <c r="R36" t="s">
        <v>187</v>
      </c>
      <c r="S36" t="s">
        <v>153</v>
      </c>
      <c r="T36" t="s">
        <v>182</v>
      </c>
      <c r="U36">
        <v>1</v>
      </c>
      <c r="V36">
        <v>210</v>
      </c>
      <c r="W36" t="s">
        <v>171</v>
      </c>
    </row>
    <row r="37" spans="1:23" x14ac:dyDescent="0.25">
      <c r="A37" t="s">
        <v>156</v>
      </c>
      <c r="B37">
        <v>0</v>
      </c>
      <c r="C37">
        <v>0</v>
      </c>
      <c r="D37">
        <v>0</v>
      </c>
      <c r="E37">
        <v>0</v>
      </c>
      <c r="F37">
        <v>0</v>
      </c>
      <c r="G37">
        <v>0</v>
      </c>
      <c r="H37">
        <v>0</v>
      </c>
      <c r="I37">
        <v>0</v>
      </c>
      <c r="J37">
        <v>0</v>
      </c>
      <c r="K37">
        <v>0</v>
      </c>
      <c r="L37">
        <v>0</v>
      </c>
      <c r="O37">
        <v>26</v>
      </c>
      <c r="P37" t="s">
        <v>26</v>
      </c>
      <c r="Q37" t="s">
        <v>23</v>
      </c>
      <c r="R37" t="s">
        <v>187</v>
      </c>
      <c r="S37" t="s">
        <v>153</v>
      </c>
      <c r="T37" t="s">
        <v>182</v>
      </c>
      <c r="U37">
        <v>2</v>
      </c>
      <c r="V37">
        <v>210</v>
      </c>
      <c r="W37" t="s">
        <v>171</v>
      </c>
    </row>
    <row r="38" spans="1:23" x14ac:dyDescent="0.25">
      <c r="A38" t="s">
        <v>149</v>
      </c>
      <c r="B38">
        <v>0</v>
      </c>
      <c r="C38">
        <v>0</v>
      </c>
      <c r="D38">
        <v>0</v>
      </c>
      <c r="E38">
        <v>0</v>
      </c>
      <c r="F38">
        <v>0</v>
      </c>
      <c r="G38">
        <v>0</v>
      </c>
      <c r="H38">
        <v>0</v>
      </c>
      <c r="I38">
        <v>0</v>
      </c>
      <c r="J38">
        <v>0</v>
      </c>
      <c r="K38">
        <v>0</v>
      </c>
      <c r="L38">
        <v>0</v>
      </c>
      <c r="O38">
        <v>27</v>
      </c>
      <c r="P38" t="s">
        <v>26</v>
      </c>
      <c r="Q38" t="s">
        <v>23</v>
      </c>
      <c r="R38" t="s">
        <v>187</v>
      </c>
      <c r="S38" t="s">
        <v>153</v>
      </c>
      <c r="T38" t="s">
        <v>182</v>
      </c>
      <c r="U38">
        <v>3</v>
      </c>
      <c r="V38">
        <v>210</v>
      </c>
      <c r="W38" t="s">
        <v>171</v>
      </c>
    </row>
    <row r="39" spans="1:23" x14ac:dyDescent="0.25">
      <c r="A39" t="s">
        <v>150</v>
      </c>
      <c r="B39">
        <v>0</v>
      </c>
      <c r="C39">
        <v>0</v>
      </c>
      <c r="D39">
        <v>0</v>
      </c>
      <c r="E39">
        <v>0</v>
      </c>
      <c r="F39">
        <v>0</v>
      </c>
      <c r="G39">
        <v>0</v>
      </c>
      <c r="H39">
        <v>0</v>
      </c>
      <c r="I39">
        <v>0</v>
      </c>
      <c r="J39">
        <v>0</v>
      </c>
      <c r="K39">
        <v>0</v>
      </c>
      <c r="L39">
        <v>0</v>
      </c>
      <c r="O39">
        <v>28</v>
      </c>
      <c r="P39" t="s">
        <v>26</v>
      </c>
      <c r="Q39" t="s">
        <v>23</v>
      </c>
      <c r="R39" t="s">
        <v>187</v>
      </c>
      <c r="S39" t="s">
        <v>153</v>
      </c>
      <c r="T39" t="s">
        <v>182</v>
      </c>
      <c r="U39">
        <v>4</v>
      </c>
      <c r="V39">
        <v>210</v>
      </c>
      <c r="W39" t="s">
        <v>171</v>
      </c>
    </row>
    <row r="40" spans="1:23" x14ac:dyDescent="0.25">
      <c r="A40" t="s">
        <v>151</v>
      </c>
      <c r="B40">
        <v>0</v>
      </c>
      <c r="C40">
        <v>0</v>
      </c>
      <c r="D40">
        <v>0</v>
      </c>
      <c r="E40">
        <v>0</v>
      </c>
      <c r="F40">
        <v>0</v>
      </c>
      <c r="G40">
        <v>0</v>
      </c>
      <c r="H40">
        <v>0</v>
      </c>
      <c r="I40">
        <v>0</v>
      </c>
      <c r="J40">
        <v>0</v>
      </c>
      <c r="K40">
        <v>0</v>
      </c>
      <c r="L40">
        <v>0</v>
      </c>
    </row>
    <row r="41" spans="1:23" x14ac:dyDescent="0.25">
      <c r="A41" t="s">
        <v>165</v>
      </c>
      <c r="B41">
        <v>0</v>
      </c>
      <c r="C41">
        <v>0</v>
      </c>
      <c r="D41">
        <v>0</v>
      </c>
      <c r="E41">
        <v>0</v>
      </c>
      <c r="F41">
        <v>0</v>
      </c>
      <c r="G41">
        <v>0</v>
      </c>
      <c r="H41">
        <v>0</v>
      </c>
      <c r="I41">
        <v>0</v>
      </c>
      <c r="J41">
        <v>0</v>
      </c>
      <c r="K41">
        <v>0</v>
      </c>
      <c r="L41">
        <v>0</v>
      </c>
      <c r="O41" s="7" t="s">
        <v>221</v>
      </c>
    </row>
    <row r="42" spans="1:23" x14ac:dyDescent="0.25">
      <c r="A42" t="s">
        <v>162</v>
      </c>
      <c r="B42">
        <v>0</v>
      </c>
      <c r="C42">
        <v>0</v>
      </c>
      <c r="D42">
        <v>0</v>
      </c>
      <c r="E42">
        <v>0</v>
      </c>
      <c r="F42">
        <v>0</v>
      </c>
      <c r="G42">
        <v>0</v>
      </c>
      <c r="H42">
        <v>0</v>
      </c>
      <c r="I42">
        <v>0</v>
      </c>
      <c r="J42">
        <v>0</v>
      </c>
      <c r="K42">
        <v>0</v>
      </c>
      <c r="L42">
        <v>0</v>
      </c>
    </row>
    <row r="43" spans="1:23" x14ac:dyDescent="0.25">
      <c r="A43" t="s">
        <v>188</v>
      </c>
      <c r="B43">
        <v>0</v>
      </c>
      <c r="C43">
        <v>0</v>
      </c>
      <c r="D43">
        <v>0</v>
      </c>
      <c r="E43">
        <v>0</v>
      </c>
      <c r="F43">
        <v>0</v>
      </c>
      <c r="G43">
        <v>0</v>
      </c>
      <c r="H43">
        <v>0</v>
      </c>
      <c r="I43">
        <v>0</v>
      </c>
      <c r="J43">
        <v>0</v>
      </c>
      <c r="K43">
        <v>0</v>
      </c>
      <c r="L43">
        <v>0</v>
      </c>
    </row>
    <row r="44" spans="1:23" x14ac:dyDescent="0.25">
      <c r="A44" t="s">
        <v>157</v>
      </c>
      <c r="B44">
        <v>0</v>
      </c>
      <c r="C44">
        <v>0</v>
      </c>
      <c r="D44">
        <v>0</v>
      </c>
      <c r="E44">
        <v>0</v>
      </c>
      <c r="F44">
        <v>0</v>
      </c>
      <c r="G44">
        <v>0</v>
      </c>
      <c r="H44">
        <v>0</v>
      </c>
      <c r="I44">
        <v>0</v>
      </c>
      <c r="J44">
        <v>0</v>
      </c>
      <c r="K44">
        <v>0</v>
      </c>
      <c r="L44">
        <v>0</v>
      </c>
    </row>
    <row r="45" spans="1:23" x14ac:dyDescent="0.25">
      <c r="A45" t="s">
        <v>159</v>
      </c>
      <c r="B45">
        <v>0</v>
      </c>
      <c r="C45">
        <v>0</v>
      </c>
      <c r="D45">
        <v>0</v>
      </c>
      <c r="E45">
        <v>0</v>
      </c>
      <c r="F45">
        <v>0</v>
      </c>
      <c r="G45">
        <v>0</v>
      </c>
      <c r="H45">
        <v>0</v>
      </c>
      <c r="I45">
        <v>0</v>
      </c>
      <c r="J45">
        <v>0</v>
      </c>
      <c r="K45">
        <v>0</v>
      </c>
      <c r="L45">
        <v>0</v>
      </c>
    </row>
    <row r="46" spans="1:23" x14ac:dyDescent="0.25">
      <c r="A46" t="s">
        <v>167</v>
      </c>
      <c r="B46">
        <v>0</v>
      </c>
      <c r="C46">
        <v>0</v>
      </c>
      <c r="D46">
        <v>0</v>
      </c>
      <c r="E46">
        <v>0</v>
      </c>
      <c r="F46">
        <v>0</v>
      </c>
      <c r="G46">
        <v>0</v>
      </c>
      <c r="H46">
        <v>0</v>
      </c>
      <c r="I46">
        <v>0</v>
      </c>
      <c r="J46">
        <v>0</v>
      </c>
      <c r="K46">
        <v>0</v>
      </c>
      <c r="L46">
        <v>0</v>
      </c>
    </row>
    <row r="47" spans="1:23" x14ac:dyDescent="0.25">
      <c r="A47" t="s">
        <v>201</v>
      </c>
      <c r="B47">
        <v>0</v>
      </c>
      <c r="C47">
        <v>0</v>
      </c>
      <c r="D47">
        <v>0</v>
      </c>
      <c r="E47">
        <v>0</v>
      </c>
      <c r="F47">
        <v>0</v>
      </c>
      <c r="G47">
        <v>0</v>
      </c>
      <c r="H47">
        <v>0</v>
      </c>
      <c r="I47">
        <v>0</v>
      </c>
      <c r="J47">
        <v>0</v>
      </c>
      <c r="K47">
        <v>0</v>
      </c>
      <c r="L47">
        <v>0</v>
      </c>
    </row>
    <row r="48" spans="1:23" x14ac:dyDescent="0.25">
      <c r="A48" t="s">
        <v>152</v>
      </c>
      <c r="B48">
        <v>0</v>
      </c>
      <c r="C48">
        <v>0</v>
      </c>
      <c r="D48">
        <v>0</v>
      </c>
      <c r="E48">
        <v>0</v>
      </c>
      <c r="F48">
        <v>0</v>
      </c>
      <c r="G48">
        <v>0</v>
      </c>
      <c r="H48">
        <v>0</v>
      </c>
      <c r="I48">
        <v>0</v>
      </c>
      <c r="J48">
        <v>0</v>
      </c>
      <c r="K48">
        <v>0</v>
      </c>
      <c r="L48">
        <v>0</v>
      </c>
    </row>
    <row r="49" spans="1:12" x14ac:dyDescent="0.25">
      <c r="A49" t="s">
        <v>163</v>
      </c>
      <c r="B49">
        <v>0</v>
      </c>
      <c r="C49">
        <v>0</v>
      </c>
      <c r="D49">
        <v>0</v>
      </c>
      <c r="E49">
        <v>0</v>
      </c>
      <c r="F49">
        <v>0</v>
      </c>
      <c r="G49">
        <v>0</v>
      </c>
      <c r="H49">
        <v>0</v>
      </c>
      <c r="I49">
        <v>0</v>
      </c>
      <c r="J49">
        <v>0</v>
      </c>
      <c r="K49">
        <v>0</v>
      </c>
      <c r="L49">
        <v>0</v>
      </c>
    </row>
    <row r="50" spans="1:12" x14ac:dyDescent="0.25">
      <c r="A50" t="s">
        <v>161</v>
      </c>
      <c r="B50">
        <v>0</v>
      </c>
      <c r="C50">
        <v>0</v>
      </c>
      <c r="D50">
        <v>0</v>
      </c>
      <c r="E50">
        <v>0</v>
      </c>
      <c r="F50">
        <v>0</v>
      </c>
      <c r="G50">
        <v>0</v>
      </c>
      <c r="H50">
        <v>0</v>
      </c>
      <c r="I50">
        <v>0</v>
      </c>
      <c r="J50">
        <v>0</v>
      </c>
      <c r="K50">
        <v>0</v>
      </c>
      <c r="L50">
        <v>0</v>
      </c>
    </row>
    <row r="51" spans="1:12" x14ac:dyDescent="0.25">
      <c r="A51" t="s">
        <v>153</v>
      </c>
      <c r="B51">
        <v>0</v>
      </c>
      <c r="C51">
        <v>0</v>
      </c>
      <c r="D51">
        <v>0</v>
      </c>
      <c r="E51">
        <f>SUM(V36:V39)/4</f>
        <v>210</v>
      </c>
      <c r="F51">
        <f>EG_CCGT[[#This Row],[2024]]</f>
        <v>210</v>
      </c>
      <c r="G51">
        <f>EG_CCGT[[#This Row],[2025]]</f>
        <v>210</v>
      </c>
      <c r="H51">
        <f>EG_CCGT[[#This Row],[2026]]</f>
        <v>210</v>
      </c>
      <c r="I51">
        <v>0</v>
      </c>
      <c r="J51">
        <v>0</v>
      </c>
      <c r="K51">
        <v>0</v>
      </c>
      <c r="L51">
        <v>0</v>
      </c>
    </row>
    <row r="52" spans="1:12" x14ac:dyDescent="0.25">
      <c r="A52" t="s">
        <v>154</v>
      </c>
      <c r="B52">
        <v>0</v>
      </c>
      <c r="C52">
        <v>0</v>
      </c>
      <c r="D52">
        <v>0</v>
      </c>
      <c r="E52">
        <v>0</v>
      </c>
      <c r="F52">
        <v>0</v>
      </c>
      <c r="G52">
        <v>0</v>
      </c>
      <c r="H52">
        <v>0</v>
      </c>
      <c r="I52">
        <v>0</v>
      </c>
      <c r="J52">
        <v>0</v>
      </c>
      <c r="K52">
        <v>0</v>
      </c>
      <c r="L52">
        <v>0</v>
      </c>
    </row>
    <row r="53" spans="1:12" x14ac:dyDescent="0.25">
      <c r="A53" t="s">
        <v>166</v>
      </c>
      <c r="B53">
        <v>0</v>
      </c>
      <c r="C53">
        <v>0</v>
      </c>
      <c r="D53">
        <v>0</v>
      </c>
      <c r="E53">
        <v>0</v>
      </c>
      <c r="F53">
        <v>0</v>
      </c>
      <c r="G53">
        <v>0</v>
      </c>
      <c r="H53">
        <v>0</v>
      </c>
      <c r="I53">
        <v>0</v>
      </c>
      <c r="J53">
        <v>0</v>
      </c>
      <c r="K53">
        <v>0</v>
      </c>
      <c r="L53">
        <v>0</v>
      </c>
    </row>
    <row r="54" spans="1:12" x14ac:dyDescent="0.25">
      <c r="A54" t="s">
        <v>170</v>
      </c>
      <c r="B54">
        <v>0</v>
      </c>
      <c r="C54">
        <v>0</v>
      </c>
      <c r="D54">
        <v>0</v>
      </c>
      <c r="E54">
        <v>0</v>
      </c>
      <c r="F54">
        <v>0</v>
      </c>
      <c r="G54">
        <v>0</v>
      </c>
      <c r="H54">
        <v>0</v>
      </c>
      <c r="I54">
        <v>0</v>
      </c>
      <c r="J54">
        <v>0</v>
      </c>
      <c r="K54">
        <v>0</v>
      </c>
      <c r="L54">
        <v>0</v>
      </c>
    </row>
    <row r="55" spans="1:12" x14ac:dyDescent="0.25">
      <c r="A55" t="s">
        <v>148</v>
      </c>
      <c r="B55">
        <v>0</v>
      </c>
      <c r="C55">
        <v>0</v>
      </c>
      <c r="D55">
        <v>0</v>
      </c>
      <c r="E55">
        <v>0</v>
      </c>
      <c r="F55">
        <v>0</v>
      </c>
      <c r="G55">
        <v>0</v>
      </c>
      <c r="H55">
        <v>0</v>
      </c>
      <c r="I55">
        <v>0</v>
      </c>
      <c r="J55">
        <v>0</v>
      </c>
      <c r="K55">
        <v>0</v>
      </c>
      <c r="L55">
        <v>0</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551"/>
  <sheetViews>
    <sheetView zoomScaleNormal="100" workbookViewId="0"/>
  </sheetViews>
  <sheetFormatPr defaultRowHeight="15" x14ac:dyDescent="0.25"/>
  <cols>
    <col min="1" max="1" width="18" bestFit="1" customWidth="1"/>
    <col min="2" max="2" width="19" bestFit="1" customWidth="1"/>
    <col min="3" max="4" width="17.42578125" bestFit="1" customWidth="1"/>
    <col min="5" max="5" width="7.28515625" bestFit="1" customWidth="1"/>
    <col min="6" max="6" width="13.7109375" bestFit="1" customWidth="1"/>
  </cols>
  <sheetData>
    <row r="1" spans="1:6" x14ac:dyDescent="0.25">
      <c r="A1" s="6" t="s">
        <v>210</v>
      </c>
      <c r="B1" s="6" t="s">
        <v>205</v>
      </c>
      <c r="C1" s="6" t="s">
        <v>206</v>
      </c>
      <c r="D1" s="6" t="s">
        <v>189</v>
      </c>
      <c r="E1" s="6" t="s">
        <v>211</v>
      </c>
      <c r="F1" s="6" t="s">
        <v>212</v>
      </c>
    </row>
    <row r="2" spans="1:6" x14ac:dyDescent="0.25">
      <c r="A2" s="6" t="s">
        <v>202</v>
      </c>
      <c r="B2" s="6" t="s">
        <v>208</v>
      </c>
      <c r="C2" s="6" t="s">
        <v>172</v>
      </c>
      <c r="D2" s="6" t="s">
        <v>160</v>
      </c>
      <c r="E2" s="6" t="s">
        <v>190</v>
      </c>
      <c r="F2" s="6">
        <v>0</v>
      </c>
    </row>
    <row r="3" spans="1:6" x14ac:dyDescent="0.25">
      <c r="A3" s="6" t="s">
        <v>202</v>
      </c>
      <c r="B3" s="6" t="s">
        <v>208</v>
      </c>
      <c r="C3" s="6" t="s">
        <v>172</v>
      </c>
      <c r="D3" s="6" t="s">
        <v>160</v>
      </c>
      <c r="E3" s="6" t="s">
        <v>191</v>
      </c>
      <c r="F3" s="6">
        <v>0</v>
      </c>
    </row>
    <row r="4" spans="1:6" x14ac:dyDescent="0.25">
      <c r="A4" s="6" t="s">
        <v>202</v>
      </c>
      <c r="B4" s="6" t="s">
        <v>208</v>
      </c>
      <c r="C4" s="6" t="s">
        <v>172</v>
      </c>
      <c r="D4" s="6" t="s">
        <v>160</v>
      </c>
      <c r="E4" s="6" t="s">
        <v>192</v>
      </c>
      <c r="F4" s="6">
        <v>0</v>
      </c>
    </row>
    <row r="5" spans="1:6" x14ac:dyDescent="0.25">
      <c r="A5" s="6" t="s">
        <v>202</v>
      </c>
      <c r="B5" s="6" t="s">
        <v>208</v>
      </c>
      <c r="C5" s="6" t="s">
        <v>172</v>
      </c>
      <c r="D5" s="6" t="s">
        <v>160</v>
      </c>
      <c r="E5" s="6" t="s">
        <v>193</v>
      </c>
      <c r="F5" s="6">
        <v>0</v>
      </c>
    </row>
    <row r="6" spans="1:6" x14ac:dyDescent="0.25">
      <c r="A6" s="6" t="s">
        <v>202</v>
      </c>
      <c r="B6" s="6" t="s">
        <v>208</v>
      </c>
      <c r="C6" s="6" t="s">
        <v>172</v>
      </c>
      <c r="D6" s="6" t="s">
        <v>160</v>
      </c>
      <c r="E6" s="6" t="s">
        <v>194</v>
      </c>
      <c r="F6" s="6">
        <v>0</v>
      </c>
    </row>
    <row r="7" spans="1:6" x14ac:dyDescent="0.25">
      <c r="A7" s="6" t="s">
        <v>202</v>
      </c>
      <c r="B7" s="6" t="s">
        <v>208</v>
      </c>
      <c r="C7" s="6" t="s">
        <v>172</v>
      </c>
      <c r="D7" s="6" t="s">
        <v>160</v>
      </c>
      <c r="E7" s="6" t="s">
        <v>195</v>
      </c>
      <c r="F7" s="6">
        <v>1.26</v>
      </c>
    </row>
    <row r="8" spans="1:6" x14ac:dyDescent="0.25">
      <c r="A8" s="6" t="s">
        <v>202</v>
      </c>
      <c r="B8" s="6" t="s">
        <v>208</v>
      </c>
      <c r="C8" s="6" t="s">
        <v>172</v>
      </c>
      <c r="D8" s="6" t="s">
        <v>160</v>
      </c>
      <c r="E8" s="6" t="s">
        <v>196</v>
      </c>
      <c r="F8" s="6">
        <v>0</v>
      </c>
    </row>
    <row r="9" spans="1:6" x14ac:dyDescent="0.25">
      <c r="A9" s="6" t="s">
        <v>202</v>
      </c>
      <c r="B9" s="6" t="s">
        <v>208</v>
      </c>
      <c r="C9" s="6" t="s">
        <v>172</v>
      </c>
      <c r="D9" s="6" t="s">
        <v>160</v>
      </c>
      <c r="E9" s="6" t="s">
        <v>197</v>
      </c>
      <c r="F9" s="6">
        <v>0</v>
      </c>
    </row>
    <row r="10" spans="1:6" x14ac:dyDescent="0.25">
      <c r="A10" s="6" t="s">
        <v>202</v>
      </c>
      <c r="B10" s="6" t="s">
        <v>208</v>
      </c>
      <c r="C10" s="6" t="s">
        <v>172</v>
      </c>
      <c r="D10" s="6" t="s">
        <v>160</v>
      </c>
      <c r="E10" s="6" t="s">
        <v>198</v>
      </c>
      <c r="F10" s="6">
        <v>0</v>
      </c>
    </row>
    <row r="11" spans="1:6" x14ac:dyDescent="0.25">
      <c r="A11" s="6" t="s">
        <v>202</v>
      </c>
      <c r="B11" s="6" t="s">
        <v>208</v>
      </c>
      <c r="C11" s="6" t="s">
        <v>172</v>
      </c>
      <c r="D11" s="6" t="s">
        <v>160</v>
      </c>
      <c r="E11" s="6" t="s">
        <v>199</v>
      </c>
      <c r="F11" s="6">
        <v>0</v>
      </c>
    </row>
    <row r="12" spans="1:6" x14ac:dyDescent="0.25">
      <c r="A12" s="6" t="s">
        <v>202</v>
      </c>
      <c r="B12" s="6" t="s">
        <v>208</v>
      </c>
      <c r="C12" s="6" t="s">
        <v>172</v>
      </c>
      <c r="D12" s="6" t="s">
        <v>160</v>
      </c>
      <c r="E12" s="6" t="s">
        <v>200</v>
      </c>
      <c r="F12" s="6">
        <v>0</v>
      </c>
    </row>
    <row r="13" spans="1:6" x14ac:dyDescent="0.25">
      <c r="A13" s="6" t="s">
        <v>202</v>
      </c>
      <c r="B13" s="6" t="s">
        <v>208</v>
      </c>
      <c r="C13" s="6" t="s">
        <v>209</v>
      </c>
      <c r="D13" s="6" t="s">
        <v>168</v>
      </c>
      <c r="E13" s="6" t="s">
        <v>190</v>
      </c>
      <c r="F13" s="6">
        <v>0</v>
      </c>
    </row>
    <row r="14" spans="1:6" x14ac:dyDescent="0.25">
      <c r="A14" s="6" t="s">
        <v>202</v>
      </c>
      <c r="B14" s="6" t="s">
        <v>208</v>
      </c>
      <c r="C14" s="6" t="s">
        <v>209</v>
      </c>
      <c r="D14" s="6" t="s">
        <v>168</v>
      </c>
      <c r="E14" s="6" t="s">
        <v>191</v>
      </c>
      <c r="F14" s="6">
        <v>0</v>
      </c>
    </row>
    <row r="15" spans="1:6" x14ac:dyDescent="0.25">
      <c r="A15" s="6" t="s">
        <v>202</v>
      </c>
      <c r="B15" s="6" t="s">
        <v>208</v>
      </c>
      <c r="C15" s="6" t="s">
        <v>209</v>
      </c>
      <c r="D15" s="6" t="s">
        <v>168</v>
      </c>
      <c r="E15" s="6" t="s">
        <v>192</v>
      </c>
      <c r="F15" s="6">
        <v>0</v>
      </c>
    </row>
    <row r="16" spans="1:6" x14ac:dyDescent="0.25">
      <c r="A16" s="6" t="s">
        <v>202</v>
      </c>
      <c r="B16" s="6" t="s">
        <v>208</v>
      </c>
      <c r="C16" s="6" t="s">
        <v>209</v>
      </c>
      <c r="D16" s="6" t="s">
        <v>168</v>
      </c>
      <c r="E16" s="6" t="s">
        <v>193</v>
      </c>
      <c r="F16" s="6">
        <v>0</v>
      </c>
    </row>
    <row r="17" spans="1:6" x14ac:dyDescent="0.25">
      <c r="A17" s="6" t="s">
        <v>202</v>
      </c>
      <c r="B17" s="6" t="s">
        <v>208</v>
      </c>
      <c r="C17" s="6" t="s">
        <v>209</v>
      </c>
      <c r="D17" s="6" t="s">
        <v>169</v>
      </c>
      <c r="E17" s="6" t="s">
        <v>190</v>
      </c>
      <c r="F17" s="6">
        <v>0</v>
      </c>
    </row>
    <row r="18" spans="1:6" x14ac:dyDescent="0.25">
      <c r="A18" s="6" t="s">
        <v>202</v>
      </c>
      <c r="B18" s="6" t="s">
        <v>208</v>
      </c>
      <c r="C18" s="6" t="s">
        <v>209</v>
      </c>
      <c r="D18" s="6" t="s">
        <v>169</v>
      </c>
      <c r="E18" s="6" t="s">
        <v>191</v>
      </c>
      <c r="F18" s="6">
        <v>0</v>
      </c>
    </row>
    <row r="19" spans="1:6" x14ac:dyDescent="0.25">
      <c r="A19" s="6" t="s">
        <v>202</v>
      </c>
      <c r="B19" s="6" t="s">
        <v>208</v>
      </c>
      <c r="C19" s="6" t="s">
        <v>209</v>
      </c>
      <c r="D19" s="6" t="s">
        <v>169</v>
      </c>
      <c r="E19" s="6" t="s">
        <v>192</v>
      </c>
      <c r="F19" s="6">
        <v>0</v>
      </c>
    </row>
    <row r="20" spans="1:6" x14ac:dyDescent="0.25">
      <c r="A20" s="6" t="s">
        <v>202</v>
      </c>
      <c r="B20" s="6" t="s">
        <v>208</v>
      </c>
      <c r="C20" s="6" t="s">
        <v>209</v>
      </c>
      <c r="D20" s="6" t="s">
        <v>169</v>
      </c>
      <c r="E20" s="6" t="s">
        <v>193</v>
      </c>
      <c r="F20" s="6">
        <v>0</v>
      </c>
    </row>
    <row r="21" spans="1:6" x14ac:dyDescent="0.25">
      <c r="A21" s="6" t="s">
        <v>202</v>
      </c>
      <c r="B21" s="6" t="s">
        <v>208</v>
      </c>
      <c r="C21" s="6" t="s">
        <v>209</v>
      </c>
      <c r="D21" s="6" t="s">
        <v>169</v>
      </c>
      <c r="E21" s="6" t="s">
        <v>194</v>
      </c>
      <c r="F21" s="6">
        <v>0</v>
      </c>
    </row>
    <row r="22" spans="1:6" x14ac:dyDescent="0.25">
      <c r="A22" s="6" t="s">
        <v>202</v>
      </c>
      <c r="B22" s="6" t="s">
        <v>208</v>
      </c>
      <c r="C22" s="6" t="s">
        <v>209</v>
      </c>
      <c r="D22" s="6" t="s">
        <v>169</v>
      </c>
      <c r="E22" s="6" t="s">
        <v>195</v>
      </c>
      <c r="F22" s="6">
        <v>0</v>
      </c>
    </row>
    <row r="23" spans="1:6" x14ac:dyDescent="0.25">
      <c r="A23" s="6" t="s">
        <v>202</v>
      </c>
      <c r="B23" s="6" t="s">
        <v>208</v>
      </c>
      <c r="C23" s="6" t="s">
        <v>209</v>
      </c>
      <c r="D23" s="6" t="s">
        <v>169</v>
      </c>
      <c r="E23" s="6" t="s">
        <v>196</v>
      </c>
      <c r="F23" s="6">
        <v>0</v>
      </c>
    </row>
    <row r="24" spans="1:6" x14ac:dyDescent="0.25">
      <c r="A24" s="6" t="s">
        <v>202</v>
      </c>
      <c r="B24" s="6" t="s">
        <v>208</v>
      </c>
      <c r="C24" s="6" t="s">
        <v>209</v>
      </c>
      <c r="D24" s="6" t="s">
        <v>169</v>
      </c>
      <c r="E24" s="6" t="s">
        <v>197</v>
      </c>
      <c r="F24" s="6">
        <v>0</v>
      </c>
    </row>
    <row r="25" spans="1:6" x14ac:dyDescent="0.25">
      <c r="A25" s="6" t="s">
        <v>202</v>
      </c>
      <c r="B25" s="6" t="s">
        <v>208</v>
      </c>
      <c r="C25" s="6" t="s">
        <v>209</v>
      </c>
      <c r="D25" s="6" t="s">
        <v>169</v>
      </c>
      <c r="E25" s="6" t="s">
        <v>198</v>
      </c>
      <c r="F25" s="6">
        <v>0</v>
      </c>
    </row>
    <row r="26" spans="1:6" x14ac:dyDescent="0.25">
      <c r="A26" s="6" t="s">
        <v>202</v>
      </c>
      <c r="B26" s="6" t="s">
        <v>208</v>
      </c>
      <c r="C26" s="6" t="s">
        <v>209</v>
      </c>
      <c r="D26" s="6" t="s">
        <v>169</v>
      </c>
      <c r="E26" s="6" t="s">
        <v>199</v>
      </c>
      <c r="F26" s="6">
        <v>0</v>
      </c>
    </row>
    <row r="27" spans="1:6" x14ac:dyDescent="0.25">
      <c r="A27" s="6" t="s">
        <v>202</v>
      </c>
      <c r="B27" s="6" t="s">
        <v>208</v>
      </c>
      <c r="C27" s="6" t="s">
        <v>209</v>
      </c>
      <c r="D27" s="6" t="s">
        <v>169</v>
      </c>
      <c r="E27" s="6" t="s">
        <v>200</v>
      </c>
      <c r="F27" s="6">
        <v>0</v>
      </c>
    </row>
    <row r="28" spans="1:6" x14ac:dyDescent="0.25">
      <c r="A28" s="6" t="s">
        <v>202</v>
      </c>
      <c r="B28" s="6" t="s">
        <v>208</v>
      </c>
      <c r="C28" s="6" t="s">
        <v>209</v>
      </c>
      <c r="D28" s="6" t="s">
        <v>168</v>
      </c>
      <c r="E28" s="6" t="s">
        <v>194</v>
      </c>
      <c r="F28" s="6">
        <v>0</v>
      </c>
    </row>
    <row r="29" spans="1:6" x14ac:dyDescent="0.25">
      <c r="A29" s="6" t="s">
        <v>202</v>
      </c>
      <c r="B29" s="6" t="s">
        <v>208</v>
      </c>
      <c r="C29" s="6" t="s">
        <v>209</v>
      </c>
      <c r="D29" s="6" t="s">
        <v>168</v>
      </c>
      <c r="E29" s="6" t="s">
        <v>195</v>
      </c>
      <c r="F29" s="6">
        <v>0</v>
      </c>
    </row>
    <row r="30" spans="1:6" x14ac:dyDescent="0.25">
      <c r="A30" s="6" t="s">
        <v>202</v>
      </c>
      <c r="B30" s="6" t="s">
        <v>208</v>
      </c>
      <c r="C30" s="6" t="s">
        <v>209</v>
      </c>
      <c r="D30" s="6" t="s">
        <v>168</v>
      </c>
      <c r="E30" s="6" t="s">
        <v>196</v>
      </c>
      <c r="F30" s="6">
        <v>0</v>
      </c>
    </row>
    <row r="31" spans="1:6" x14ac:dyDescent="0.25">
      <c r="A31" s="6" t="s">
        <v>202</v>
      </c>
      <c r="B31" s="6" t="s">
        <v>208</v>
      </c>
      <c r="C31" s="6" t="s">
        <v>209</v>
      </c>
      <c r="D31" s="6" t="s">
        <v>168</v>
      </c>
      <c r="E31" s="6" t="s">
        <v>197</v>
      </c>
      <c r="F31" s="6">
        <v>0</v>
      </c>
    </row>
    <row r="32" spans="1:6" x14ac:dyDescent="0.25">
      <c r="A32" s="6" t="s">
        <v>202</v>
      </c>
      <c r="B32" s="6" t="s">
        <v>208</v>
      </c>
      <c r="C32" s="6" t="s">
        <v>209</v>
      </c>
      <c r="D32" s="6" t="s">
        <v>168</v>
      </c>
      <c r="E32" s="6" t="s">
        <v>198</v>
      </c>
      <c r="F32" s="6">
        <v>0</v>
      </c>
    </row>
    <row r="33" spans="1:6" x14ac:dyDescent="0.25">
      <c r="A33" s="6" t="s">
        <v>202</v>
      </c>
      <c r="B33" s="6" t="s">
        <v>208</v>
      </c>
      <c r="C33" s="6" t="s">
        <v>209</v>
      </c>
      <c r="D33" s="6" t="s">
        <v>168</v>
      </c>
      <c r="E33" s="6" t="s">
        <v>199</v>
      </c>
      <c r="F33" s="6">
        <v>0</v>
      </c>
    </row>
    <row r="34" spans="1:6" x14ac:dyDescent="0.25">
      <c r="A34" s="6" t="s">
        <v>202</v>
      </c>
      <c r="B34" s="6" t="s">
        <v>208</v>
      </c>
      <c r="C34" s="6" t="s">
        <v>209</v>
      </c>
      <c r="D34" s="6" t="s">
        <v>168</v>
      </c>
      <c r="E34" s="6" t="s">
        <v>200</v>
      </c>
      <c r="F34" s="6">
        <v>0</v>
      </c>
    </row>
    <row r="35" spans="1:6" x14ac:dyDescent="0.25">
      <c r="A35" s="6" t="s">
        <v>202</v>
      </c>
      <c r="B35" s="6" t="s">
        <v>208</v>
      </c>
      <c r="C35" s="6" t="s">
        <v>181</v>
      </c>
      <c r="D35" s="6" t="s">
        <v>164</v>
      </c>
      <c r="E35" s="6" t="s">
        <v>190</v>
      </c>
      <c r="F35" s="6">
        <v>0</v>
      </c>
    </row>
    <row r="36" spans="1:6" x14ac:dyDescent="0.25">
      <c r="A36" s="6" t="s">
        <v>202</v>
      </c>
      <c r="B36" s="6" t="s">
        <v>208</v>
      </c>
      <c r="C36" s="6" t="s">
        <v>181</v>
      </c>
      <c r="D36" s="6" t="s">
        <v>164</v>
      </c>
      <c r="E36" s="6" t="s">
        <v>191</v>
      </c>
      <c r="F36" s="6">
        <v>0</v>
      </c>
    </row>
    <row r="37" spans="1:6" x14ac:dyDescent="0.25">
      <c r="A37" s="6" t="s">
        <v>202</v>
      </c>
      <c r="B37" s="6" t="s">
        <v>208</v>
      </c>
      <c r="C37" s="6" t="s">
        <v>181</v>
      </c>
      <c r="D37" s="6" t="s">
        <v>164</v>
      </c>
      <c r="E37" s="6" t="s">
        <v>192</v>
      </c>
      <c r="F37" s="6">
        <v>0</v>
      </c>
    </row>
    <row r="38" spans="1:6" x14ac:dyDescent="0.25">
      <c r="A38" s="6" t="s">
        <v>202</v>
      </c>
      <c r="B38" s="6" t="s">
        <v>208</v>
      </c>
      <c r="C38" s="6" t="s">
        <v>181</v>
      </c>
      <c r="D38" s="6" t="s">
        <v>164</v>
      </c>
      <c r="E38" s="6" t="s">
        <v>193</v>
      </c>
      <c r="F38" s="6">
        <v>0</v>
      </c>
    </row>
    <row r="39" spans="1:6" x14ac:dyDescent="0.25">
      <c r="A39" s="6" t="s">
        <v>202</v>
      </c>
      <c r="B39" s="6" t="s">
        <v>208</v>
      </c>
      <c r="C39" s="6" t="s">
        <v>181</v>
      </c>
      <c r="D39" s="6" t="s">
        <v>164</v>
      </c>
      <c r="E39" s="6" t="s">
        <v>194</v>
      </c>
      <c r="F39" s="6">
        <v>0</v>
      </c>
    </row>
    <row r="40" spans="1:6" x14ac:dyDescent="0.25">
      <c r="A40" s="6" t="s">
        <v>202</v>
      </c>
      <c r="B40" s="6" t="s">
        <v>208</v>
      </c>
      <c r="C40" s="6" t="s">
        <v>181</v>
      </c>
      <c r="D40" s="6" t="s">
        <v>164</v>
      </c>
      <c r="E40" s="6" t="s">
        <v>195</v>
      </c>
      <c r="F40" s="6">
        <v>0.22</v>
      </c>
    </row>
    <row r="41" spans="1:6" x14ac:dyDescent="0.25">
      <c r="A41" s="6" t="s">
        <v>202</v>
      </c>
      <c r="B41" s="6" t="s">
        <v>208</v>
      </c>
      <c r="C41" s="6" t="s">
        <v>181</v>
      </c>
      <c r="D41" s="6" t="s">
        <v>164</v>
      </c>
      <c r="E41" s="6" t="s">
        <v>196</v>
      </c>
      <c r="F41" s="6">
        <v>0</v>
      </c>
    </row>
    <row r="42" spans="1:6" x14ac:dyDescent="0.25">
      <c r="A42" s="6" t="s">
        <v>202</v>
      </c>
      <c r="B42" s="6" t="s">
        <v>208</v>
      </c>
      <c r="C42" s="6" t="s">
        <v>181</v>
      </c>
      <c r="D42" s="6" t="s">
        <v>164</v>
      </c>
      <c r="E42" s="6" t="s">
        <v>197</v>
      </c>
      <c r="F42" s="6">
        <v>0</v>
      </c>
    </row>
    <row r="43" spans="1:6" x14ac:dyDescent="0.25">
      <c r="A43" s="6" t="s">
        <v>202</v>
      </c>
      <c r="B43" s="6" t="s">
        <v>208</v>
      </c>
      <c r="C43" s="6" t="s">
        <v>181</v>
      </c>
      <c r="D43" s="6" t="s">
        <v>164</v>
      </c>
      <c r="E43" s="6" t="s">
        <v>198</v>
      </c>
      <c r="F43" s="6">
        <v>0</v>
      </c>
    </row>
    <row r="44" spans="1:6" x14ac:dyDescent="0.25">
      <c r="A44" s="6" t="s">
        <v>202</v>
      </c>
      <c r="B44" s="6" t="s">
        <v>208</v>
      </c>
      <c r="C44" s="6" t="s">
        <v>181</v>
      </c>
      <c r="D44" s="6" t="s">
        <v>164</v>
      </c>
      <c r="E44" s="6" t="s">
        <v>199</v>
      </c>
      <c r="F44" s="6">
        <v>0</v>
      </c>
    </row>
    <row r="45" spans="1:6" x14ac:dyDescent="0.25">
      <c r="A45" s="6" t="s">
        <v>202</v>
      </c>
      <c r="B45" s="6" t="s">
        <v>208</v>
      </c>
      <c r="C45" s="6" t="s">
        <v>181</v>
      </c>
      <c r="D45" s="6" t="s">
        <v>164</v>
      </c>
      <c r="E45" s="6" t="s">
        <v>200</v>
      </c>
      <c r="F45" s="6">
        <v>0</v>
      </c>
    </row>
    <row r="46" spans="1:6" x14ac:dyDescent="0.25">
      <c r="A46" s="6" t="s">
        <v>202</v>
      </c>
      <c r="B46" s="6" t="s">
        <v>208</v>
      </c>
      <c r="C46" s="6" t="s">
        <v>183</v>
      </c>
      <c r="D46" s="6" t="s">
        <v>158</v>
      </c>
      <c r="E46" s="6" t="s">
        <v>190</v>
      </c>
      <c r="F46" s="6">
        <v>0</v>
      </c>
    </row>
    <row r="47" spans="1:6" x14ac:dyDescent="0.25">
      <c r="A47" s="6" t="s">
        <v>202</v>
      </c>
      <c r="B47" s="6" t="s">
        <v>208</v>
      </c>
      <c r="C47" s="6" t="s">
        <v>183</v>
      </c>
      <c r="D47" s="6" t="s">
        <v>158</v>
      </c>
      <c r="E47" s="6" t="s">
        <v>191</v>
      </c>
      <c r="F47" s="6">
        <v>0</v>
      </c>
    </row>
    <row r="48" spans="1:6" x14ac:dyDescent="0.25">
      <c r="A48" s="6" t="s">
        <v>202</v>
      </c>
      <c r="B48" s="6" t="s">
        <v>208</v>
      </c>
      <c r="C48" s="6" t="s">
        <v>183</v>
      </c>
      <c r="D48" s="6" t="s">
        <v>158</v>
      </c>
      <c r="E48" s="6" t="s">
        <v>192</v>
      </c>
      <c r="F48" s="6">
        <v>0.2</v>
      </c>
    </row>
    <row r="49" spans="1:6" x14ac:dyDescent="0.25">
      <c r="A49" s="6" t="s">
        <v>202</v>
      </c>
      <c r="B49" s="6" t="s">
        <v>208</v>
      </c>
      <c r="C49" s="6" t="s">
        <v>183</v>
      </c>
      <c r="D49" s="6" t="s">
        <v>158</v>
      </c>
      <c r="E49" s="6" t="s">
        <v>193</v>
      </c>
      <c r="F49" s="6">
        <v>0.4</v>
      </c>
    </row>
    <row r="50" spans="1:6" x14ac:dyDescent="0.25">
      <c r="A50" s="6" t="s">
        <v>202</v>
      </c>
      <c r="B50" s="6" t="s">
        <v>208</v>
      </c>
      <c r="C50" s="6" t="s">
        <v>183</v>
      </c>
      <c r="D50" s="6" t="s">
        <v>158</v>
      </c>
      <c r="E50" s="6" t="s">
        <v>194</v>
      </c>
      <c r="F50" s="6">
        <v>0</v>
      </c>
    </row>
    <row r="51" spans="1:6" x14ac:dyDescent="0.25">
      <c r="A51" s="6" t="s">
        <v>202</v>
      </c>
      <c r="B51" s="6" t="s">
        <v>208</v>
      </c>
      <c r="C51" s="6" t="s">
        <v>183</v>
      </c>
      <c r="D51" s="6" t="s">
        <v>158</v>
      </c>
      <c r="E51" s="6" t="s">
        <v>195</v>
      </c>
      <c r="F51" s="6">
        <v>1.03</v>
      </c>
    </row>
    <row r="52" spans="1:6" x14ac:dyDescent="0.25">
      <c r="A52" s="6" t="s">
        <v>202</v>
      </c>
      <c r="B52" s="6" t="s">
        <v>208</v>
      </c>
      <c r="C52" s="6" t="s">
        <v>183</v>
      </c>
      <c r="D52" s="6" t="s">
        <v>158</v>
      </c>
      <c r="E52" s="6" t="s">
        <v>196</v>
      </c>
      <c r="F52" s="6">
        <v>0</v>
      </c>
    </row>
    <row r="53" spans="1:6" x14ac:dyDescent="0.25">
      <c r="A53" s="6" t="s">
        <v>202</v>
      </c>
      <c r="B53" s="6" t="s">
        <v>208</v>
      </c>
      <c r="C53" s="6" t="s">
        <v>183</v>
      </c>
      <c r="D53" s="6" t="s">
        <v>158</v>
      </c>
      <c r="E53" s="6" t="s">
        <v>197</v>
      </c>
      <c r="F53" s="6">
        <v>1</v>
      </c>
    </row>
    <row r="54" spans="1:6" x14ac:dyDescent="0.25">
      <c r="A54" s="6" t="s">
        <v>202</v>
      </c>
      <c r="B54" s="6" t="s">
        <v>208</v>
      </c>
      <c r="C54" s="6" t="s">
        <v>183</v>
      </c>
      <c r="D54" s="6" t="s">
        <v>158</v>
      </c>
      <c r="E54" s="6" t="s">
        <v>198</v>
      </c>
      <c r="F54" s="6">
        <v>0.5</v>
      </c>
    </row>
    <row r="55" spans="1:6" x14ac:dyDescent="0.25">
      <c r="A55" s="6" t="s">
        <v>202</v>
      </c>
      <c r="B55" s="6" t="s">
        <v>208</v>
      </c>
      <c r="C55" s="6" t="s">
        <v>183</v>
      </c>
      <c r="D55" s="6" t="s">
        <v>158</v>
      </c>
      <c r="E55" s="6" t="s">
        <v>199</v>
      </c>
      <c r="F55" s="6">
        <v>0</v>
      </c>
    </row>
    <row r="56" spans="1:6" x14ac:dyDescent="0.25">
      <c r="A56" s="6" t="s">
        <v>202</v>
      </c>
      <c r="B56" s="6" t="s">
        <v>208</v>
      </c>
      <c r="C56" s="6" t="s">
        <v>183</v>
      </c>
      <c r="D56" s="6" t="s">
        <v>158</v>
      </c>
      <c r="E56" s="6" t="s">
        <v>200</v>
      </c>
      <c r="F56" s="6">
        <v>0</v>
      </c>
    </row>
    <row r="57" spans="1:6" x14ac:dyDescent="0.25">
      <c r="A57" s="6" t="s">
        <v>202</v>
      </c>
      <c r="B57" s="6" t="s">
        <v>208</v>
      </c>
      <c r="C57" s="6" t="s">
        <v>183</v>
      </c>
      <c r="D57" s="6" t="s">
        <v>155</v>
      </c>
      <c r="E57" s="6" t="s">
        <v>190</v>
      </c>
      <c r="F57" s="6">
        <v>0</v>
      </c>
    </row>
    <row r="58" spans="1:6" x14ac:dyDescent="0.25">
      <c r="A58" s="6" t="s">
        <v>202</v>
      </c>
      <c r="B58" s="6" t="s">
        <v>208</v>
      </c>
      <c r="C58" s="6" t="s">
        <v>183</v>
      </c>
      <c r="D58" s="6" t="s">
        <v>155</v>
      </c>
      <c r="E58" s="6" t="s">
        <v>191</v>
      </c>
      <c r="F58" s="6">
        <v>0</v>
      </c>
    </row>
    <row r="59" spans="1:6" x14ac:dyDescent="0.25">
      <c r="A59" s="6" t="s">
        <v>202</v>
      </c>
      <c r="B59" s="6" t="s">
        <v>208</v>
      </c>
      <c r="C59" s="6" t="s">
        <v>183</v>
      </c>
      <c r="D59" s="6" t="s">
        <v>155</v>
      </c>
      <c r="E59" s="6" t="s">
        <v>192</v>
      </c>
      <c r="F59" s="6">
        <v>0</v>
      </c>
    </row>
    <row r="60" spans="1:6" x14ac:dyDescent="0.25">
      <c r="A60" s="6" t="s">
        <v>202</v>
      </c>
      <c r="B60" s="6" t="s">
        <v>208</v>
      </c>
      <c r="C60" s="6" t="s">
        <v>183</v>
      </c>
      <c r="D60" s="6" t="s">
        <v>155</v>
      </c>
      <c r="E60" s="6" t="s">
        <v>193</v>
      </c>
      <c r="F60" s="6">
        <v>0</v>
      </c>
    </row>
    <row r="61" spans="1:6" x14ac:dyDescent="0.25">
      <c r="A61" s="6" t="s">
        <v>202</v>
      </c>
      <c r="B61" s="6" t="s">
        <v>208</v>
      </c>
      <c r="C61" s="6" t="s">
        <v>183</v>
      </c>
      <c r="D61" s="6" t="s">
        <v>155</v>
      </c>
      <c r="E61" s="6" t="s">
        <v>194</v>
      </c>
      <c r="F61" s="6">
        <v>0</v>
      </c>
    </row>
    <row r="62" spans="1:6" x14ac:dyDescent="0.25">
      <c r="A62" s="6" t="s">
        <v>202</v>
      </c>
      <c r="B62" s="6" t="s">
        <v>208</v>
      </c>
      <c r="C62" s="6" t="s">
        <v>183</v>
      </c>
      <c r="D62" s="6" t="s">
        <v>155</v>
      </c>
      <c r="E62" s="6" t="s">
        <v>195</v>
      </c>
      <c r="F62" s="6">
        <v>0</v>
      </c>
    </row>
    <row r="63" spans="1:6" x14ac:dyDescent="0.25">
      <c r="A63" s="6" t="s">
        <v>202</v>
      </c>
      <c r="B63" s="6" t="s">
        <v>208</v>
      </c>
      <c r="C63" s="6" t="s">
        <v>183</v>
      </c>
      <c r="D63" s="6" t="s">
        <v>155</v>
      </c>
      <c r="E63" s="6" t="s">
        <v>196</v>
      </c>
      <c r="F63" s="6">
        <v>0</v>
      </c>
    </row>
    <row r="64" spans="1:6" x14ac:dyDescent="0.25">
      <c r="A64" s="6" t="s">
        <v>202</v>
      </c>
      <c r="B64" s="6" t="s">
        <v>208</v>
      </c>
      <c r="C64" s="6" t="s">
        <v>183</v>
      </c>
      <c r="D64" s="6" t="s">
        <v>155</v>
      </c>
      <c r="E64" s="6" t="s">
        <v>197</v>
      </c>
      <c r="F64" s="6">
        <v>0</v>
      </c>
    </row>
    <row r="65" spans="1:6" x14ac:dyDescent="0.25">
      <c r="A65" s="6" t="s">
        <v>202</v>
      </c>
      <c r="B65" s="6" t="s">
        <v>208</v>
      </c>
      <c r="C65" s="6" t="s">
        <v>183</v>
      </c>
      <c r="D65" s="6" t="s">
        <v>155</v>
      </c>
      <c r="E65" s="6" t="s">
        <v>198</v>
      </c>
      <c r="F65" s="6">
        <v>0</v>
      </c>
    </row>
    <row r="66" spans="1:6" x14ac:dyDescent="0.25">
      <c r="A66" s="6" t="s">
        <v>202</v>
      </c>
      <c r="B66" s="6" t="s">
        <v>208</v>
      </c>
      <c r="C66" s="6" t="s">
        <v>183</v>
      </c>
      <c r="D66" s="6" t="s">
        <v>155</v>
      </c>
      <c r="E66" s="6" t="s">
        <v>199</v>
      </c>
      <c r="F66" s="6">
        <v>0</v>
      </c>
    </row>
    <row r="67" spans="1:6" x14ac:dyDescent="0.25">
      <c r="A67" s="6" t="s">
        <v>202</v>
      </c>
      <c r="B67" s="6" t="s">
        <v>208</v>
      </c>
      <c r="C67" s="6" t="s">
        <v>183</v>
      </c>
      <c r="D67" s="6" t="s">
        <v>155</v>
      </c>
      <c r="E67" s="6" t="s">
        <v>200</v>
      </c>
      <c r="F67" s="6">
        <v>0</v>
      </c>
    </row>
    <row r="68" spans="1:6" x14ac:dyDescent="0.25">
      <c r="A68" s="6" t="s">
        <v>202</v>
      </c>
      <c r="B68" s="6" t="s">
        <v>208</v>
      </c>
      <c r="C68" s="6" t="s">
        <v>183</v>
      </c>
      <c r="D68" s="6" t="s">
        <v>156</v>
      </c>
      <c r="E68" s="6" t="s">
        <v>190</v>
      </c>
      <c r="F68" s="6">
        <v>0</v>
      </c>
    </row>
    <row r="69" spans="1:6" x14ac:dyDescent="0.25">
      <c r="A69" s="6" t="s">
        <v>202</v>
      </c>
      <c r="B69" s="6" t="s">
        <v>208</v>
      </c>
      <c r="C69" s="6" t="s">
        <v>183</v>
      </c>
      <c r="D69" s="6" t="s">
        <v>156</v>
      </c>
      <c r="E69" s="6" t="s">
        <v>191</v>
      </c>
      <c r="F69" s="6">
        <v>0.73</v>
      </c>
    </row>
    <row r="70" spans="1:6" x14ac:dyDescent="0.25">
      <c r="A70" s="6" t="s">
        <v>202</v>
      </c>
      <c r="B70" s="6" t="s">
        <v>208</v>
      </c>
      <c r="C70" s="6" t="s">
        <v>183</v>
      </c>
      <c r="D70" s="6" t="s">
        <v>156</v>
      </c>
      <c r="E70" s="6" t="s">
        <v>192</v>
      </c>
      <c r="F70" s="6">
        <v>0.21</v>
      </c>
    </row>
    <row r="71" spans="1:6" x14ac:dyDescent="0.25">
      <c r="A71" s="6" t="s">
        <v>202</v>
      </c>
      <c r="B71" s="6" t="s">
        <v>208</v>
      </c>
      <c r="C71" s="6" t="s">
        <v>183</v>
      </c>
      <c r="D71" s="6" t="s">
        <v>156</v>
      </c>
      <c r="E71" s="6" t="s">
        <v>193</v>
      </c>
      <c r="F71" s="6">
        <v>0.21</v>
      </c>
    </row>
    <row r="72" spans="1:6" x14ac:dyDescent="0.25">
      <c r="A72" s="6" t="s">
        <v>202</v>
      </c>
      <c r="B72" s="6" t="s">
        <v>208</v>
      </c>
      <c r="C72" s="6" t="s">
        <v>183</v>
      </c>
      <c r="D72" s="6" t="s">
        <v>156</v>
      </c>
      <c r="E72" s="6" t="s">
        <v>194</v>
      </c>
      <c r="F72" s="6">
        <v>0.33100000000000002</v>
      </c>
    </row>
    <row r="73" spans="1:6" x14ac:dyDescent="0.25">
      <c r="A73" s="6" t="s">
        <v>202</v>
      </c>
      <c r="B73" s="6" t="s">
        <v>208</v>
      </c>
      <c r="C73" s="6" t="s">
        <v>183</v>
      </c>
      <c r="D73" s="6" t="s">
        <v>156</v>
      </c>
      <c r="E73" s="6" t="s">
        <v>195</v>
      </c>
      <c r="F73" s="6">
        <v>0.42499999999999999</v>
      </c>
    </row>
    <row r="74" spans="1:6" x14ac:dyDescent="0.25">
      <c r="A74" s="6" t="s">
        <v>202</v>
      </c>
      <c r="B74" s="6" t="s">
        <v>208</v>
      </c>
      <c r="C74" s="6" t="s">
        <v>183</v>
      </c>
      <c r="D74" s="6" t="s">
        <v>156</v>
      </c>
      <c r="E74" s="6" t="s">
        <v>196</v>
      </c>
      <c r="F74" s="6">
        <v>0.21</v>
      </c>
    </row>
    <row r="75" spans="1:6" x14ac:dyDescent="0.25">
      <c r="A75" s="6" t="s">
        <v>202</v>
      </c>
      <c r="B75" s="6" t="s">
        <v>208</v>
      </c>
      <c r="C75" s="6" t="s">
        <v>183</v>
      </c>
      <c r="D75" s="6" t="s">
        <v>156</v>
      </c>
      <c r="E75" s="6" t="s">
        <v>197</v>
      </c>
      <c r="F75" s="6">
        <v>0.21</v>
      </c>
    </row>
    <row r="76" spans="1:6" x14ac:dyDescent="0.25">
      <c r="A76" s="6" t="s">
        <v>202</v>
      </c>
      <c r="B76" s="6" t="s">
        <v>208</v>
      </c>
      <c r="C76" s="6" t="s">
        <v>183</v>
      </c>
      <c r="D76" s="6" t="s">
        <v>156</v>
      </c>
      <c r="E76" s="6" t="s">
        <v>198</v>
      </c>
      <c r="F76" s="6">
        <v>0.121</v>
      </c>
    </row>
    <row r="77" spans="1:6" x14ac:dyDescent="0.25">
      <c r="A77" s="6" t="s">
        <v>202</v>
      </c>
      <c r="B77" s="6" t="s">
        <v>208</v>
      </c>
      <c r="C77" s="6" t="s">
        <v>183</v>
      </c>
      <c r="D77" s="6" t="s">
        <v>156</v>
      </c>
      <c r="E77" s="6" t="s">
        <v>199</v>
      </c>
      <c r="F77" s="6">
        <v>0.21</v>
      </c>
    </row>
    <row r="78" spans="1:6" x14ac:dyDescent="0.25">
      <c r="A78" s="6" t="s">
        <v>202</v>
      </c>
      <c r="B78" s="6" t="s">
        <v>208</v>
      </c>
      <c r="C78" s="6" t="s">
        <v>183</v>
      </c>
      <c r="D78" s="6" t="s">
        <v>156</v>
      </c>
      <c r="E78" s="6" t="s">
        <v>200</v>
      </c>
      <c r="F78" s="6">
        <v>0</v>
      </c>
    </row>
    <row r="79" spans="1:6" x14ac:dyDescent="0.25">
      <c r="A79" s="6" t="s">
        <v>202</v>
      </c>
      <c r="B79" s="6" t="s">
        <v>208</v>
      </c>
      <c r="C79" s="6" t="s">
        <v>182</v>
      </c>
      <c r="D79" s="6" t="s">
        <v>149</v>
      </c>
      <c r="E79" s="6" t="s">
        <v>190</v>
      </c>
      <c r="F79" s="6">
        <v>0</v>
      </c>
    </row>
    <row r="80" spans="1:6" x14ac:dyDescent="0.25">
      <c r="A80" s="6" t="s">
        <v>202</v>
      </c>
      <c r="B80" s="6" t="s">
        <v>208</v>
      </c>
      <c r="C80" s="6" t="s">
        <v>182</v>
      </c>
      <c r="D80" s="6" t="s">
        <v>149</v>
      </c>
      <c r="E80" s="6" t="s">
        <v>191</v>
      </c>
      <c r="F80" s="6">
        <v>0</v>
      </c>
    </row>
    <row r="81" spans="1:6" x14ac:dyDescent="0.25">
      <c r="A81" s="6" t="s">
        <v>202</v>
      </c>
      <c r="B81" s="6" t="s">
        <v>208</v>
      </c>
      <c r="C81" s="6" t="s">
        <v>182</v>
      </c>
      <c r="D81" s="6" t="s">
        <v>149</v>
      </c>
      <c r="E81" s="6" t="s">
        <v>192</v>
      </c>
      <c r="F81" s="6">
        <v>0</v>
      </c>
    </row>
    <row r="82" spans="1:6" x14ac:dyDescent="0.25">
      <c r="A82" s="6" t="s">
        <v>202</v>
      </c>
      <c r="B82" s="6" t="s">
        <v>208</v>
      </c>
      <c r="C82" s="6" t="s">
        <v>182</v>
      </c>
      <c r="D82" s="6" t="s">
        <v>149</v>
      </c>
      <c r="E82" s="6" t="s">
        <v>193</v>
      </c>
      <c r="F82" s="6">
        <v>0</v>
      </c>
    </row>
    <row r="83" spans="1:6" x14ac:dyDescent="0.25">
      <c r="A83" s="6" t="s">
        <v>202</v>
      </c>
      <c r="B83" s="6" t="s">
        <v>208</v>
      </c>
      <c r="C83" s="6" t="s">
        <v>182</v>
      </c>
      <c r="D83" s="6" t="s">
        <v>149</v>
      </c>
      <c r="E83" s="6" t="s">
        <v>194</v>
      </c>
      <c r="F83" s="6">
        <v>0</v>
      </c>
    </row>
    <row r="84" spans="1:6" x14ac:dyDescent="0.25">
      <c r="A84" s="6" t="s">
        <v>202</v>
      </c>
      <c r="B84" s="6" t="s">
        <v>208</v>
      </c>
      <c r="C84" s="6" t="s">
        <v>182</v>
      </c>
      <c r="D84" s="6" t="s">
        <v>149</v>
      </c>
      <c r="E84" s="6" t="s">
        <v>195</v>
      </c>
      <c r="F84" s="6">
        <v>0.21</v>
      </c>
    </row>
    <row r="85" spans="1:6" x14ac:dyDescent="0.25">
      <c r="A85" s="6" t="s">
        <v>202</v>
      </c>
      <c r="B85" s="6" t="s">
        <v>208</v>
      </c>
      <c r="C85" s="6" t="s">
        <v>182</v>
      </c>
      <c r="D85" s="6" t="s">
        <v>149</v>
      </c>
      <c r="E85" s="6" t="s">
        <v>196</v>
      </c>
      <c r="F85" s="6">
        <v>0</v>
      </c>
    </row>
    <row r="86" spans="1:6" x14ac:dyDescent="0.25">
      <c r="A86" s="6" t="s">
        <v>202</v>
      </c>
      <c r="B86" s="6" t="s">
        <v>208</v>
      </c>
      <c r="C86" s="6" t="s">
        <v>182</v>
      </c>
      <c r="D86" s="6" t="s">
        <v>149</v>
      </c>
      <c r="E86" s="6" t="s">
        <v>197</v>
      </c>
      <c r="F86" s="6">
        <v>0</v>
      </c>
    </row>
    <row r="87" spans="1:6" x14ac:dyDescent="0.25">
      <c r="A87" s="6" t="s">
        <v>202</v>
      </c>
      <c r="B87" s="6" t="s">
        <v>208</v>
      </c>
      <c r="C87" s="6" t="s">
        <v>182</v>
      </c>
      <c r="D87" s="6" t="s">
        <v>149</v>
      </c>
      <c r="E87" s="6" t="s">
        <v>198</v>
      </c>
      <c r="F87" s="6">
        <v>0</v>
      </c>
    </row>
    <row r="88" spans="1:6" x14ac:dyDescent="0.25">
      <c r="A88" s="6" t="s">
        <v>202</v>
      </c>
      <c r="B88" s="6" t="s">
        <v>208</v>
      </c>
      <c r="C88" s="6" t="s">
        <v>182</v>
      </c>
      <c r="D88" s="6" t="s">
        <v>149</v>
      </c>
      <c r="E88" s="6" t="s">
        <v>199</v>
      </c>
      <c r="F88" s="6">
        <v>0</v>
      </c>
    </row>
    <row r="89" spans="1:6" x14ac:dyDescent="0.25">
      <c r="A89" s="6" t="s">
        <v>202</v>
      </c>
      <c r="B89" s="6" t="s">
        <v>208</v>
      </c>
      <c r="C89" s="6" t="s">
        <v>182</v>
      </c>
      <c r="D89" s="6" t="s">
        <v>149</v>
      </c>
      <c r="E89" s="6" t="s">
        <v>200</v>
      </c>
      <c r="F89" s="6">
        <v>0</v>
      </c>
    </row>
    <row r="90" spans="1:6" x14ac:dyDescent="0.25">
      <c r="A90" s="6" t="s">
        <v>202</v>
      </c>
      <c r="B90" s="6" t="s">
        <v>208</v>
      </c>
      <c r="C90" s="6" t="s">
        <v>182</v>
      </c>
      <c r="D90" s="6" t="s">
        <v>150</v>
      </c>
      <c r="E90" s="6" t="s">
        <v>190</v>
      </c>
      <c r="F90" s="6">
        <v>0</v>
      </c>
    </row>
    <row r="91" spans="1:6" x14ac:dyDescent="0.25">
      <c r="A91" s="6" t="s">
        <v>202</v>
      </c>
      <c r="B91" s="6" t="s">
        <v>208</v>
      </c>
      <c r="C91" s="6" t="s">
        <v>182</v>
      </c>
      <c r="D91" s="6" t="s">
        <v>150</v>
      </c>
      <c r="E91" s="6" t="s">
        <v>191</v>
      </c>
      <c r="F91" s="6">
        <v>0</v>
      </c>
    </row>
    <row r="92" spans="1:6" x14ac:dyDescent="0.25">
      <c r="A92" s="6" t="s">
        <v>202</v>
      </c>
      <c r="B92" s="6" t="s">
        <v>208</v>
      </c>
      <c r="C92" s="6" t="s">
        <v>182</v>
      </c>
      <c r="D92" s="6" t="s">
        <v>150</v>
      </c>
      <c r="E92" s="6" t="s">
        <v>192</v>
      </c>
      <c r="F92" s="6">
        <v>0</v>
      </c>
    </row>
    <row r="93" spans="1:6" x14ac:dyDescent="0.25">
      <c r="A93" s="6" t="s">
        <v>202</v>
      </c>
      <c r="B93" s="6" t="s">
        <v>208</v>
      </c>
      <c r="C93" s="6" t="s">
        <v>182</v>
      </c>
      <c r="D93" s="6" t="s">
        <v>150</v>
      </c>
      <c r="E93" s="6" t="s">
        <v>193</v>
      </c>
      <c r="F93" s="6">
        <v>0</v>
      </c>
    </row>
    <row r="94" spans="1:6" x14ac:dyDescent="0.25">
      <c r="A94" s="6" t="s">
        <v>202</v>
      </c>
      <c r="B94" s="6" t="s">
        <v>208</v>
      </c>
      <c r="C94" s="6" t="s">
        <v>182</v>
      </c>
      <c r="D94" s="6" t="s">
        <v>150</v>
      </c>
      <c r="E94" s="6" t="s">
        <v>194</v>
      </c>
      <c r="F94" s="6">
        <v>0</v>
      </c>
    </row>
    <row r="95" spans="1:6" x14ac:dyDescent="0.25">
      <c r="A95" s="6" t="s">
        <v>202</v>
      </c>
      <c r="B95" s="6" t="s">
        <v>208</v>
      </c>
      <c r="C95" s="6" t="s">
        <v>182</v>
      </c>
      <c r="D95" s="6" t="s">
        <v>150</v>
      </c>
      <c r="E95" s="6" t="s">
        <v>195</v>
      </c>
      <c r="F95" s="6">
        <v>0</v>
      </c>
    </row>
    <row r="96" spans="1:6" x14ac:dyDescent="0.25">
      <c r="A96" s="6" t="s">
        <v>202</v>
      </c>
      <c r="B96" s="6" t="s">
        <v>208</v>
      </c>
      <c r="C96" s="6" t="s">
        <v>182</v>
      </c>
      <c r="D96" s="6" t="s">
        <v>150</v>
      </c>
      <c r="E96" s="6" t="s">
        <v>196</v>
      </c>
      <c r="F96" s="6">
        <v>0</v>
      </c>
    </row>
    <row r="97" spans="1:6" x14ac:dyDescent="0.25">
      <c r="A97" s="6" t="s">
        <v>202</v>
      </c>
      <c r="B97" s="6" t="s">
        <v>208</v>
      </c>
      <c r="C97" s="6" t="s">
        <v>182</v>
      </c>
      <c r="D97" s="6" t="s">
        <v>150</v>
      </c>
      <c r="E97" s="6" t="s">
        <v>197</v>
      </c>
      <c r="F97" s="6">
        <v>0</v>
      </c>
    </row>
    <row r="98" spans="1:6" x14ac:dyDescent="0.25">
      <c r="A98" s="6" t="s">
        <v>202</v>
      </c>
      <c r="B98" s="6" t="s">
        <v>208</v>
      </c>
      <c r="C98" s="6" t="s">
        <v>182</v>
      </c>
      <c r="D98" s="6" t="s">
        <v>150</v>
      </c>
      <c r="E98" s="6" t="s">
        <v>198</v>
      </c>
      <c r="F98" s="6">
        <v>0</v>
      </c>
    </row>
    <row r="99" spans="1:6" x14ac:dyDescent="0.25">
      <c r="A99" s="6" t="s">
        <v>202</v>
      </c>
      <c r="B99" s="6" t="s">
        <v>208</v>
      </c>
      <c r="C99" s="6" t="s">
        <v>182</v>
      </c>
      <c r="D99" s="6" t="s">
        <v>150</v>
      </c>
      <c r="E99" s="6" t="s">
        <v>199</v>
      </c>
      <c r="F99" s="6">
        <v>0</v>
      </c>
    </row>
    <row r="100" spans="1:6" x14ac:dyDescent="0.25">
      <c r="A100" s="6" t="s">
        <v>202</v>
      </c>
      <c r="B100" s="6" t="s">
        <v>208</v>
      </c>
      <c r="C100" s="6" t="s">
        <v>182</v>
      </c>
      <c r="D100" s="6" t="s">
        <v>150</v>
      </c>
      <c r="E100" s="6" t="s">
        <v>200</v>
      </c>
      <c r="F100" s="6">
        <v>0</v>
      </c>
    </row>
    <row r="101" spans="1:6" x14ac:dyDescent="0.25">
      <c r="A101" s="6" t="s">
        <v>202</v>
      </c>
      <c r="B101" s="6" t="s">
        <v>208</v>
      </c>
      <c r="C101" s="6" t="s">
        <v>182</v>
      </c>
      <c r="D101" s="6" t="s">
        <v>151</v>
      </c>
      <c r="E101" s="6" t="s">
        <v>190</v>
      </c>
      <c r="F101" s="6">
        <v>0</v>
      </c>
    </row>
    <row r="102" spans="1:6" x14ac:dyDescent="0.25">
      <c r="A102" s="6" t="s">
        <v>202</v>
      </c>
      <c r="B102" s="6" t="s">
        <v>208</v>
      </c>
      <c r="C102" s="6" t="s">
        <v>182</v>
      </c>
      <c r="D102" s="6" t="s">
        <v>151</v>
      </c>
      <c r="E102" s="6" t="s">
        <v>191</v>
      </c>
      <c r="F102" s="6">
        <v>0</v>
      </c>
    </row>
    <row r="103" spans="1:6" x14ac:dyDescent="0.25">
      <c r="A103" s="6" t="s">
        <v>202</v>
      </c>
      <c r="B103" s="6" t="s">
        <v>208</v>
      </c>
      <c r="C103" s="6" t="s">
        <v>182</v>
      </c>
      <c r="D103" s="6" t="s">
        <v>151</v>
      </c>
      <c r="E103" s="6" t="s">
        <v>192</v>
      </c>
      <c r="F103" s="6">
        <v>0</v>
      </c>
    </row>
    <row r="104" spans="1:6" x14ac:dyDescent="0.25">
      <c r="A104" s="6" t="s">
        <v>202</v>
      </c>
      <c r="B104" s="6" t="s">
        <v>208</v>
      </c>
      <c r="C104" s="6" t="s">
        <v>182</v>
      </c>
      <c r="D104" s="6" t="s">
        <v>151</v>
      </c>
      <c r="E104" s="6" t="s">
        <v>193</v>
      </c>
      <c r="F104" s="6">
        <v>0</v>
      </c>
    </row>
    <row r="105" spans="1:6" x14ac:dyDescent="0.25">
      <c r="A105" s="6" t="s">
        <v>202</v>
      </c>
      <c r="B105" s="6" t="s">
        <v>208</v>
      </c>
      <c r="C105" s="6" t="s">
        <v>182</v>
      </c>
      <c r="D105" s="6" t="s">
        <v>151</v>
      </c>
      <c r="E105" s="6" t="s">
        <v>194</v>
      </c>
      <c r="F105" s="6">
        <v>0</v>
      </c>
    </row>
    <row r="106" spans="1:6" x14ac:dyDescent="0.25">
      <c r="A106" s="6" t="s">
        <v>202</v>
      </c>
      <c r="B106" s="6" t="s">
        <v>208</v>
      </c>
      <c r="C106" s="6" t="s">
        <v>182</v>
      </c>
      <c r="D106" s="6" t="s">
        <v>151</v>
      </c>
      <c r="E106" s="6" t="s">
        <v>195</v>
      </c>
      <c r="F106" s="6">
        <v>0</v>
      </c>
    </row>
    <row r="107" spans="1:6" x14ac:dyDescent="0.25">
      <c r="A107" s="6" t="s">
        <v>202</v>
      </c>
      <c r="B107" s="6" t="s">
        <v>208</v>
      </c>
      <c r="C107" s="6" t="s">
        <v>182</v>
      </c>
      <c r="D107" s="6" t="s">
        <v>151</v>
      </c>
      <c r="E107" s="6" t="s">
        <v>196</v>
      </c>
      <c r="F107" s="6">
        <v>0</v>
      </c>
    </row>
    <row r="108" spans="1:6" x14ac:dyDescent="0.25">
      <c r="A108" s="6" t="s">
        <v>202</v>
      </c>
      <c r="B108" s="6" t="s">
        <v>208</v>
      </c>
      <c r="C108" s="6" t="s">
        <v>182</v>
      </c>
      <c r="D108" s="6" t="s">
        <v>151</v>
      </c>
      <c r="E108" s="6" t="s">
        <v>197</v>
      </c>
      <c r="F108" s="6">
        <v>0</v>
      </c>
    </row>
    <row r="109" spans="1:6" x14ac:dyDescent="0.25">
      <c r="A109" s="6" t="s">
        <v>202</v>
      </c>
      <c r="B109" s="6" t="s">
        <v>208</v>
      </c>
      <c r="C109" s="6" t="s">
        <v>182</v>
      </c>
      <c r="D109" s="6" t="s">
        <v>151</v>
      </c>
      <c r="E109" s="6" t="s">
        <v>198</v>
      </c>
      <c r="F109" s="6">
        <v>0</v>
      </c>
    </row>
    <row r="110" spans="1:6" x14ac:dyDescent="0.25">
      <c r="A110" s="6" t="s">
        <v>202</v>
      </c>
      <c r="B110" s="6" t="s">
        <v>208</v>
      </c>
      <c r="C110" s="6" t="s">
        <v>182</v>
      </c>
      <c r="D110" s="6" t="s">
        <v>151</v>
      </c>
      <c r="E110" s="6" t="s">
        <v>199</v>
      </c>
      <c r="F110" s="6">
        <v>0</v>
      </c>
    </row>
    <row r="111" spans="1:6" x14ac:dyDescent="0.25">
      <c r="A111" s="6" t="s">
        <v>202</v>
      </c>
      <c r="B111" s="6" t="s">
        <v>208</v>
      </c>
      <c r="C111" s="6" t="s">
        <v>182</v>
      </c>
      <c r="D111" s="6" t="s">
        <v>151</v>
      </c>
      <c r="E111" s="6" t="s">
        <v>200</v>
      </c>
      <c r="F111" s="6">
        <v>0</v>
      </c>
    </row>
    <row r="112" spans="1:6" x14ac:dyDescent="0.25">
      <c r="A112" s="6" t="s">
        <v>202</v>
      </c>
      <c r="B112" s="6" t="s">
        <v>208</v>
      </c>
      <c r="C112" s="6" t="s">
        <v>181</v>
      </c>
      <c r="D112" s="6" t="s">
        <v>165</v>
      </c>
      <c r="E112" s="6" t="s">
        <v>190</v>
      </c>
      <c r="F112" s="6">
        <v>0</v>
      </c>
    </row>
    <row r="113" spans="1:6" x14ac:dyDescent="0.25">
      <c r="A113" s="6" t="s">
        <v>202</v>
      </c>
      <c r="B113" s="6" t="s">
        <v>208</v>
      </c>
      <c r="C113" s="6" t="s">
        <v>181</v>
      </c>
      <c r="D113" s="6" t="s">
        <v>165</v>
      </c>
      <c r="E113" s="6" t="s">
        <v>191</v>
      </c>
      <c r="F113" s="6">
        <v>0.13</v>
      </c>
    </row>
    <row r="114" spans="1:6" x14ac:dyDescent="0.25">
      <c r="A114" s="6" t="s">
        <v>202</v>
      </c>
      <c r="B114" s="6" t="s">
        <v>208</v>
      </c>
      <c r="C114" s="6" t="s">
        <v>181</v>
      </c>
      <c r="D114" s="6" t="s">
        <v>165</v>
      </c>
      <c r="E114" s="6" t="s">
        <v>192</v>
      </c>
      <c r="F114" s="6">
        <v>0</v>
      </c>
    </row>
    <row r="115" spans="1:6" x14ac:dyDescent="0.25">
      <c r="A115" s="6" t="s">
        <v>202</v>
      </c>
      <c r="B115" s="6" t="s">
        <v>208</v>
      </c>
      <c r="C115" s="6" t="s">
        <v>181</v>
      </c>
      <c r="D115" s="6" t="s">
        <v>165</v>
      </c>
      <c r="E115" s="6" t="s">
        <v>193</v>
      </c>
      <c r="F115" s="6">
        <v>0</v>
      </c>
    </row>
    <row r="116" spans="1:6" x14ac:dyDescent="0.25">
      <c r="A116" s="6" t="s">
        <v>202</v>
      </c>
      <c r="B116" s="6" t="s">
        <v>208</v>
      </c>
      <c r="C116" s="6" t="s">
        <v>181</v>
      </c>
      <c r="D116" s="6" t="s">
        <v>165</v>
      </c>
      <c r="E116" s="6" t="s">
        <v>194</v>
      </c>
      <c r="F116" s="6">
        <v>0</v>
      </c>
    </row>
    <row r="117" spans="1:6" x14ac:dyDescent="0.25">
      <c r="A117" s="6" t="s">
        <v>202</v>
      </c>
      <c r="B117" s="6" t="s">
        <v>208</v>
      </c>
      <c r="C117" s="6" t="s">
        <v>181</v>
      </c>
      <c r="D117" s="6" t="s">
        <v>165</v>
      </c>
      <c r="E117" s="6" t="s">
        <v>195</v>
      </c>
      <c r="F117" s="6">
        <v>0.63</v>
      </c>
    </row>
    <row r="118" spans="1:6" x14ac:dyDescent="0.25">
      <c r="A118" s="6" t="s">
        <v>202</v>
      </c>
      <c r="B118" s="6" t="s">
        <v>208</v>
      </c>
      <c r="C118" s="6" t="s">
        <v>181</v>
      </c>
      <c r="D118" s="6" t="s">
        <v>165</v>
      </c>
      <c r="E118" s="6" t="s">
        <v>196</v>
      </c>
      <c r="F118" s="6">
        <v>0</v>
      </c>
    </row>
    <row r="119" spans="1:6" x14ac:dyDescent="0.25">
      <c r="A119" s="6" t="s">
        <v>202</v>
      </c>
      <c r="B119" s="6" t="s">
        <v>208</v>
      </c>
      <c r="C119" s="6" t="s">
        <v>181</v>
      </c>
      <c r="D119" s="6" t="s">
        <v>165</v>
      </c>
      <c r="E119" s="6" t="s">
        <v>197</v>
      </c>
      <c r="F119" s="6">
        <v>0</v>
      </c>
    </row>
    <row r="120" spans="1:6" x14ac:dyDescent="0.25">
      <c r="A120" s="6" t="s">
        <v>202</v>
      </c>
      <c r="B120" s="6" t="s">
        <v>208</v>
      </c>
      <c r="C120" s="6" t="s">
        <v>181</v>
      </c>
      <c r="D120" s="6" t="s">
        <v>165</v>
      </c>
      <c r="E120" s="6" t="s">
        <v>198</v>
      </c>
      <c r="F120" s="6">
        <v>0</v>
      </c>
    </row>
    <row r="121" spans="1:6" x14ac:dyDescent="0.25">
      <c r="A121" s="6" t="s">
        <v>202</v>
      </c>
      <c r="B121" s="6" t="s">
        <v>208</v>
      </c>
      <c r="C121" s="6" t="s">
        <v>181</v>
      </c>
      <c r="D121" s="6" t="s">
        <v>165</v>
      </c>
      <c r="E121" s="6" t="s">
        <v>199</v>
      </c>
      <c r="F121" s="6">
        <v>0</v>
      </c>
    </row>
    <row r="122" spans="1:6" x14ac:dyDescent="0.25">
      <c r="A122" s="6" t="s">
        <v>202</v>
      </c>
      <c r="B122" s="6" t="s">
        <v>208</v>
      </c>
      <c r="C122" s="6" t="s">
        <v>181</v>
      </c>
      <c r="D122" s="6" t="s">
        <v>165</v>
      </c>
      <c r="E122" s="6" t="s">
        <v>200</v>
      </c>
      <c r="F122" s="6">
        <v>0</v>
      </c>
    </row>
    <row r="123" spans="1:6" x14ac:dyDescent="0.25">
      <c r="A123" s="6" t="s">
        <v>202</v>
      </c>
      <c r="B123" s="6" t="s">
        <v>208</v>
      </c>
      <c r="C123" s="6" t="s">
        <v>172</v>
      </c>
      <c r="D123" s="6" t="s">
        <v>162</v>
      </c>
      <c r="E123" s="6" t="s">
        <v>190</v>
      </c>
      <c r="F123" s="6">
        <v>0</v>
      </c>
    </row>
    <row r="124" spans="1:6" x14ac:dyDescent="0.25">
      <c r="A124" s="6" t="s">
        <v>202</v>
      </c>
      <c r="B124" s="6" t="s">
        <v>208</v>
      </c>
      <c r="C124" s="6" t="s">
        <v>172</v>
      </c>
      <c r="D124" s="6" t="s">
        <v>162</v>
      </c>
      <c r="E124" s="6" t="s">
        <v>191</v>
      </c>
      <c r="F124" s="6">
        <v>0</v>
      </c>
    </row>
    <row r="125" spans="1:6" x14ac:dyDescent="0.25">
      <c r="A125" s="6" t="s">
        <v>202</v>
      </c>
      <c r="B125" s="6" t="s">
        <v>208</v>
      </c>
      <c r="C125" s="6" t="s">
        <v>172</v>
      </c>
      <c r="D125" s="6" t="s">
        <v>162</v>
      </c>
      <c r="E125" s="6" t="s">
        <v>192</v>
      </c>
      <c r="F125" s="6">
        <v>0</v>
      </c>
    </row>
    <row r="126" spans="1:6" x14ac:dyDescent="0.25">
      <c r="A126" s="6" t="s">
        <v>202</v>
      </c>
      <c r="B126" s="6" t="s">
        <v>208</v>
      </c>
      <c r="C126" s="6" t="s">
        <v>172</v>
      </c>
      <c r="D126" s="6" t="s">
        <v>162</v>
      </c>
      <c r="E126" s="6" t="s">
        <v>193</v>
      </c>
      <c r="F126" s="6">
        <v>0</v>
      </c>
    </row>
    <row r="127" spans="1:6" x14ac:dyDescent="0.25">
      <c r="A127" s="6" t="s">
        <v>202</v>
      </c>
      <c r="B127" s="6" t="s">
        <v>208</v>
      </c>
      <c r="C127" s="6" t="s">
        <v>172</v>
      </c>
      <c r="D127" s="6" t="s">
        <v>162</v>
      </c>
      <c r="E127" s="6" t="s">
        <v>194</v>
      </c>
      <c r="F127" s="6">
        <v>0</v>
      </c>
    </row>
    <row r="128" spans="1:6" x14ac:dyDescent="0.25">
      <c r="A128" s="6" t="s">
        <v>202</v>
      </c>
      <c r="B128" s="6" t="s">
        <v>208</v>
      </c>
      <c r="C128" s="6" t="s">
        <v>172</v>
      </c>
      <c r="D128" s="6" t="s">
        <v>162</v>
      </c>
      <c r="E128" s="6" t="s">
        <v>195</v>
      </c>
      <c r="F128" s="6">
        <v>1.26</v>
      </c>
    </row>
    <row r="129" spans="1:6" x14ac:dyDescent="0.25">
      <c r="A129" s="6" t="s">
        <v>202</v>
      </c>
      <c r="B129" s="6" t="s">
        <v>208</v>
      </c>
      <c r="C129" s="6" t="s">
        <v>172</v>
      </c>
      <c r="D129" s="6" t="s">
        <v>162</v>
      </c>
      <c r="E129" s="6" t="s">
        <v>196</v>
      </c>
      <c r="F129" s="6">
        <v>0</v>
      </c>
    </row>
    <row r="130" spans="1:6" x14ac:dyDescent="0.25">
      <c r="A130" s="6" t="s">
        <v>202</v>
      </c>
      <c r="B130" s="6" t="s">
        <v>208</v>
      </c>
      <c r="C130" s="6" t="s">
        <v>172</v>
      </c>
      <c r="D130" s="6" t="s">
        <v>162</v>
      </c>
      <c r="E130" s="6" t="s">
        <v>197</v>
      </c>
      <c r="F130" s="6">
        <v>0</v>
      </c>
    </row>
    <row r="131" spans="1:6" x14ac:dyDescent="0.25">
      <c r="A131" s="6" t="s">
        <v>202</v>
      </c>
      <c r="B131" s="6" t="s">
        <v>208</v>
      </c>
      <c r="C131" s="6" t="s">
        <v>172</v>
      </c>
      <c r="D131" s="6" t="s">
        <v>162</v>
      </c>
      <c r="E131" s="6" t="s">
        <v>198</v>
      </c>
      <c r="F131" s="6">
        <v>0</v>
      </c>
    </row>
    <row r="132" spans="1:6" x14ac:dyDescent="0.25">
      <c r="A132" s="6" t="s">
        <v>202</v>
      </c>
      <c r="B132" s="6" t="s">
        <v>208</v>
      </c>
      <c r="C132" s="6" t="s">
        <v>172</v>
      </c>
      <c r="D132" s="6" t="s">
        <v>162</v>
      </c>
      <c r="E132" s="6" t="s">
        <v>199</v>
      </c>
      <c r="F132" s="6">
        <v>0</v>
      </c>
    </row>
    <row r="133" spans="1:6" x14ac:dyDescent="0.25">
      <c r="A133" s="6" t="s">
        <v>202</v>
      </c>
      <c r="B133" s="6" t="s">
        <v>208</v>
      </c>
      <c r="C133" s="6" t="s">
        <v>172</v>
      </c>
      <c r="D133" s="6" t="s">
        <v>162</v>
      </c>
      <c r="E133" s="6" t="s">
        <v>200</v>
      </c>
      <c r="F133" s="6">
        <v>0</v>
      </c>
    </row>
    <row r="134" spans="1:6" x14ac:dyDescent="0.25">
      <c r="A134" s="6" t="s">
        <v>202</v>
      </c>
      <c r="B134" s="6" t="s">
        <v>208</v>
      </c>
      <c r="C134" s="6" t="s">
        <v>172</v>
      </c>
      <c r="D134" s="6" t="s">
        <v>188</v>
      </c>
      <c r="E134" s="6" t="s">
        <v>190</v>
      </c>
      <c r="F134" s="6">
        <v>0</v>
      </c>
    </row>
    <row r="135" spans="1:6" x14ac:dyDescent="0.25">
      <c r="A135" s="6" t="s">
        <v>202</v>
      </c>
      <c r="B135" s="6" t="s">
        <v>208</v>
      </c>
      <c r="C135" s="6" t="s">
        <v>172</v>
      </c>
      <c r="D135" s="6" t="s">
        <v>188</v>
      </c>
      <c r="E135" s="6" t="s">
        <v>191</v>
      </c>
      <c r="F135" s="6">
        <v>0</v>
      </c>
    </row>
    <row r="136" spans="1:6" x14ac:dyDescent="0.25">
      <c r="A136" s="6" t="s">
        <v>202</v>
      </c>
      <c r="B136" s="6" t="s">
        <v>208</v>
      </c>
      <c r="C136" s="6" t="s">
        <v>172</v>
      </c>
      <c r="D136" s="6" t="s">
        <v>188</v>
      </c>
      <c r="E136" s="6" t="s">
        <v>192</v>
      </c>
      <c r="F136" s="6">
        <v>0</v>
      </c>
    </row>
    <row r="137" spans="1:6" x14ac:dyDescent="0.25">
      <c r="A137" s="6" t="s">
        <v>202</v>
      </c>
      <c r="B137" s="6" t="s">
        <v>208</v>
      </c>
      <c r="C137" s="6" t="s">
        <v>172</v>
      </c>
      <c r="D137" s="6" t="s">
        <v>188</v>
      </c>
      <c r="E137" s="6" t="s">
        <v>193</v>
      </c>
      <c r="F137" s="6">
        <v>0</v>
      </c>
    </row>
    <row r="138" spans="1:6" x14ac:dyDescent="0.25">
      <c r="A138" s="6" t="s">
        <v>202</v>
      </c>
      <c r="B138" s="6" t="s">
        <v>208</v>
      </c>
      <c r="C138" s="6" t="s">
        <v>172</v>
      </c>
      <c r="D138" s="6" t="s">
        <v>188</v>
      </c>
      <c r="E138" s="6" t="s">
        <v>194</v>
      </c>
      <c r="F138" s="6">
        <v>0</v>
      </c>
    </row>
    <row r="139" spans="1:6" x14ac:dyDescent="0.25">
      <c r="A139" s="6" t="s">
        <v>202</v>
      </c>
      <c r="B139" s="6" t="s">
        <v>208</v>
      </c>
      <c r="C139" s="6" t="s">
        <v>172</v>
      </c>
      <c r="D139" s="6" t="s">
        <v>188</v>
      </c>
      <c r="E139" s="6" t="s">
        <v>195</v>
      </c>
      <c r="F139" s="6">
        <v>0</v>
      </c>
    </row>
    <row r="140" spans="1:6" x14ac:dyDescent="0.25">
      <c r="A140" s="6" t="s">
        <v>202</v>
      </c>
      <c r="B140" s="6" t="s">
        <v>208</v>
      </c>
      <c r="C140" s="6" t="s">
        <v>172</v>
      </c>
      <c r="D140" s="6" t="s">
        <v>188</v>
      </c>
      <c r="E140" s="6" t="s">
        <v>196</v>
      </c>
      <c r="F140" s="6">
        <v>0</v>
      </c>
    </row>
    <row r="141" spans="1:6" x14ac:dyDescent="0.25">
      <c r="A141" s="6" t="s">
        <v>202</v>
      </c>
      <c r="B141" s="6" t="s">
        <v>208</v>
      </c>
      <c r="C141" s="6" t="s">
        <v>172</v>
      </c>
      <c r="D141" s="6" t="s">
        <v>188</v>
      </c>
      <c r="E141" s="6" t="s">
        <v>197</v>
      </c>
      <c r="F141" s="6">
        <v>0</v>
      </c>
    </row>
    <row r="142" spans="1:6" x14ac:dyDescent="0.25">
      <c r="A142" s="6" t="s">
        <v>202</v>
      </c>
      <c r="B142" s="6" t="s">
        <v>208</v>
      </c>
      <c r="C142" s="6" t="s">
        <v>172</v>
      </c>
      <c r="D142" s="6" t="s">
        <v>188</v>
      </c>
      <c r="E142" s="6" t="s">
        <v>198</v>
      </c>
      <c r="F142" s="6">
        <v>0</v>
      </c>
    </row>
    <row r="143" spans="1:6" x14ac:dyDescent="0.25">
      <c r="A143" s="6" t="s">
        <v>202</v>
      </c>
      <c r="B143" s="6" t="s">
        <v>208</v>
      </c>
      <c r="C143" s="6" t="s">
        <v>172</v>
      </c>
      <c r="D143" s="6" t="s">
        <v>188</v>
      </c>
      <c r="E143" s="6" t="s">
        <v>199</v>
      </c>
      <c r="F143" s="6">
        <v>0</v>
      </c>
    </row>
    <row r="144" spans="1:6" x14ac:dyDescent="0.25">
      <c r="A144" s="6" t="s">
        <v>202</v>
      </c>
      <c r="B144" s="6" t="s">
        <v>208</v>
      </c>
      <c r="C144" s="6" t="s">
        <v>172</v>
      </c>
      <c r="D144" s="6" t="s">
        <v>188</v>
      </c>
      <c r="E144" s="6" t="s">
        <v>200</v>
      </c>
      <c r="F144" s="6">
        <v>0</v>
      </c>
    </row>
    <row r="145" spans="1:6" x14ac:dyDescent="0.25">
      <c r="A145" s="6" t="s">
        <v>202</v>
      </c>
      <c r="B145" s="6" t="s">
        <v>208</v>
      </c>
      <c r="C145" s="6" t="s">
        <v>183</v>
      </c>
      <c r="D145" s="6" t="s">
        <v>157</v>
      </c>
      <c r="E145" s="6" t="s">
        <v>190</v>
      </c>
      <c r="F145" s="6">
        <v>0</v>
      </c>
    </row>
    <row r="146" spans="1:6" x14ac:dyDescent="0.25">
      <c r="A146" s="6" t="s">
        <v>202</v>
      </c>
      <c r="B146" s="6" t="s">
        <v>208</v>
      </c>
      <c r="C146" s="6" t="s">
        <v>183</v>
      </c>
      <c r="D146" s="6" t="s">
        <v>157</v>
      </c>
      <c r="E146" s="6" t="s">
        <v>191</v>
      </c>
      <c r="F146" s="6">
        <v>0.41</v>
      </c>
    </row>
    <row r="147" spans="1:6" x14ac:dyDescent="0.25">
      <c r="A147" s="6" t="s">
        <v>202</v>
      </c>
      <c r="B147" s="6" t="s">
        <v>208</v>
      </c>
      <c r="C147" s="6" t="s">
        <v>183</v>
      </c>
      <c r="D147" s="6" t="s">
        <v>157</v>
      </c>
      <c r="E147" s="6" t="s">
        <v>192</v>
      </c>
      <c r="F147" s="6">
        <v>0.21</v>
      </c>
    </row>
    <row r="148" spans="1:6" x14ac:dyDescent="0.25">
      <c r="A148" s="6" t="s">
        <v>202</v>
      </c>
      <c r="B148" s="6" t="s">
        <v>208</v>
      </c>
      <c r="C148" s="6" t="s">
        <v>183</v>
      </c>
      <c r="D148" s="6" t="s">
        <v>157</v>
      </c>
      <c r="E148" s="6" t="s">
        <v>193</v>
      </c>
      <c r="F148" s="6">
        <v>0.21</v>
      </c>
    </row>
    <row r="149" spans="1:6" x14ac:dyDescent="0.25">
      <c r="A149" s="6" t="s">
        <v>202</v>
      </c>
      <c r="B149" s="6" t="s">
        <v>208</v>
      </c>
      <c r="C149" s="6" t="s">
        <v>183</v>
      </c>
      <c r="D149" s="6" t="s">
        <v>157</v>
      </c>
      <c r="E149" s="6" t="s">
        <v>194</v>
      </c>
      <c r="F149" s="6">
        <v>0</v>
      </c>
    </row>
    <row r="150" spans="1:6" x14ac:dyDescent="0.25">
      <c r="A150" s="6" t="s">
        <v>202</v>
      </c>
      <c r="B150" s="6" t="s">
        <v>208</v>
      </c>
      <c r="C150" s="6" t="s">
        <v>183</v>
      </c>
      <c r="D150" s="6" t="s">
        <v>157</v>
      </c>
      <c r="E150" s="6" t="s">
        <v>195</v>
      </c>
      <c r="F150" s="6">
        <v>0</v>
      </c>
    </row>
    <row r="151" spans="1:6" x14ac:dyDescent="0.25">
      <c r="A151" s="6" t="s">
        <v>202</v>
      </c>
      <c r="B151" s="6" t="s">
        <v>208</v>
      </c>
      <c r="C151" s="6" t="s">
        <v>183</v>
      </c>
      <c r="D151" s="6" t="s">
        <v>157</v>
      </c>
      <c r="E151" s="6" t="s">
        <v>196</v>
      </c>
      <c r="F151" s="6">
        <v>0</v>
      </c>
    </row>
    <row r="152" spans="1:6" x14ac:dyDescent="0.25">
      <c r="A152" s="6" t="s">
        <v>202</v>
      </c>
      <c r="B152" s="6" t="s">
        <v>208</v>
      </c>
      <c r="C152" s="6" t="s">
        <v>183</v>
      </c>
      <c r="D152" s="6" t="s">
        <v>157</v>
      </c>
      <c r="E152" s="6" t="s">
        <v>197</v>
      </c>
      <c r="F152" s="6">
        <v>0.21</v>
      </c>
    </row>
    <row r="153" spans="1:6" x14ac:dyDescent="0.25">
      <c r="A153" s="6" t="s">
        <v>202</v>
      </c>
      <c r="B153" s="6" t="s">
        <v>208</v>
      </c>
      <c r="C153" s="6" t="s">
        <v>183</v>
      </c>
      <c r="D153" s="6" t="s">
        <v>157</v>
      </c>
      <c r="E153" s="6" t="s">
        <v>198</v>
      </c>
      <c r="F153" s="6">
        <v>0.42</v>
      </c>
    </row>
    <row r="154" spans="1:6" x14ac:dyDescent="0.25">
      <c r="A154" s="6" t="s">
        <v>202</v>
      </c>
      <c r="B154" s="6" t="s">
        <v>208</v>
      </c>
      <c r="C154" s="6" t="s">
        <v>183</v>
      </c>
      <c r="D154" s="6" t="s">
        <v>157</v>
      </c>
      <c r="E154" s="6" t="s">
        <v>199</v>
      </c>
      <c r="F154" s="6">
        <v>0.42</v>
      </c>
    </row>
    <row r="155" spans="1:6" x14ac:dyDescent="0.25">
      <c r="A155" s="6" t="s">
        <v>202</v>
      </c>
      <c r="B155" s="6" t="s">
        <v>208</v>
      </c>
      <c r="C155" s="6" t="s">
        <v>183</v>
      </c>
      <c r="D155" s="6" t="s">
        <v>157</v>
      </c>
      <c r="E155" s="6" t="s">
        <v>200</v>
      </c>
      <c r="F155" s="6">
        <v>0.21</v>
      </c>
    </row>
    <row r="156" spans="1:6" x14ac:dyDescent="0.25">
      <c r="A156" s="6" t="s">
        <v>202</v>
      </c>
      <c r="B156" s="6" t="s">
        <v>208</v>
      </c>
      <c r="C156" s="6" t="s">
        <v>183</v>
      </c>
      <c r="D156" s="6" t="s">
        <v>159</v>
      </c>
      <c r="E156" s="6" t="s">
        <v>190</v>
      </c>
      <c r="F156" s="6">
        <v>0</v>
      </c>
    </row>
    <row r="157" spans="1:6" x14ac:dyDescent="0.25">
      <c r="A157" s="6" t="s">
        <v>202</v>
      </c>
      <c r="B157" s="6" t="s">
        <v>208</v>
      </c>
      <c r="C157" s="6" t="s">
        <v>183</v>
      </c>
      <c r="D157" s="6" t="s">
        <v>159</v>
      </c>
      <c r="E157" s="6" t="s">
        <v>191</v>
      </c>
      <c r="F157" s="6">
        <v>0.84</v>
      </c>
    </row>
    <row r="158" spans="1:6" x14ac:dyDescent="0.25">
      <c r="A158" s="6" t="s">
        <v>202</v>
      </c>
      <c r="B158" s="6" t="s">
        <v>208</v>
      </c>
      <c r="C158" s="6" t="s">
        <v>183</v>
      </c>
      <c r="D158" s="6" t="s">
        <v>159</v>
      </c>
      <c r="E158" s="6" t="s">
        <v>192</v>
      </c>
      <c r="F158" s="6">
        <v>0.42</v>
      </c>
    </row>
    <row r="159" spans="1:6" x14ac:dyDescent="0.25">
      <c r="A159" s="6" t="s">
        <v>202</v>
      </c>
      <c r="B159" s="6" t="s">
        <v>208</v>
      </c>
      <c r="C159" s="6" t="s">
        <v>183</v>
      </c>
      <c r="D159" s="6" t="s">
        <v>159</v>
      </c>
      <c r="E159" s="6" t="s">
        <v>193</v>
      </c>
      <c r="F159" s="6">
        <v>0</v>
      </c>
    </row>
    <row r="160" spans="1:6" x14ac:dyDescent="0.25">
      <c r="A160" s="6" t="s">
        <v>202</v>
      </c>
      <c r="B160" s="6" t="s">
        <v>208</v>
      </c>
      <c r="C160" s="6" t="s">
        <v>183</v>
      </c>
      <c r="D160" s="6" t="s">
        <v>159</v>
      </c>
      <c r="E160" s="6" t="s">
        <v>194</v>
      </c>
      <c r="F160" s="6">
        <v>0</v>
      </c>
    </row>
    <row r="161" spans="1:6" x14ac:dyDescent="0.25">
      <c r="A161" s="6" t="s">
        <v>202</v>
      </c>
      <c r="B161" s="6" t="s">
        <v>208</v>
      </c>
      <c r="C161" s="6" t="s">
        <v>183</v>
      </c>
      <c r="D161" s="6" t="s">
        <v>159</v>
      </c>
      <c r="E161" s="6" t="s">
        <v>195</v>
      </c>
      <c r="F161" s="6">
        <v>0.42</v>
      </c>
    </row>
    <row r="162" spans="1:6" x14ac:dyDescent="0.25">
      <c r="A162" s="6" t="s">
        <v>202</v>
      </c>
      <c r="B162" s="6" t="s">
        <v>208</v>
      </c>
      <c r="C162" s="6" t="s">
        <v>183</v>
      </c>
      <c r="D162" s="6" t="s">
        <v>159</v>
      </c>
      <c r="E162" s="6" t="s">
        <v>196</v>
      </c>
      <c r="F162" s="6">
        <v>0</v>
      </c>
    </row>
    <row r="163" spans="1:6" x14ac:dyDescent="0.25">
      <c r="A163" s="6" t="s">
        <v>202</v>
      </c>
      <c r="B163" s="6" t="s">
        <v>208</v>
      </c>
      <c r="C163" s="6" t="s">
        <v>183</v>
      </c>
      <c r="D163" s="6" t="s">
        <v>159</v>
      </c>
      <c r="E163" s="6" t="s">
        <v>197</v>
      </c>
      <c r="F163" s="6">
        <v>0</v>
      </c>
    </row>
    <row r="164" spans="1:6" x14ac:dyDescent="0.25">
      <c r="A164" s="6" t="s">
        <v>202</v>
      </c>
      <c r="B164" s="6" t="s">
        <v>208</v>
      </c>
      <c r="C164" s="6" t="s">
        <v>183</v>
      </c>
      <c r="D164" s="6" t="s">
        <v>159</v>
      </c>
      <c r="E164" s="6" t="s">
        <v>198</v>
      </c>
      <c r="F164" s="6">
        <v>0.21</v>
      </c>
    </row>
    <row r="165" spans="1:6" x14ac:dyDescent="0.25">
      <c r="A165" s="6" t="s">
        <v>202</v>
      </c>
      <c r="B165" s="6" t="s">
        <v>208</v>
      </c>
      <c r="C165" s="6" t="s">
        <v>183</v>
      </c>
      <c r="D165" s="6" t="s">
        <v>159</v>
      </c>
      <c r="E165" s="6" t="s">
        <v>199</v>
      </c>
      <c r="F165" s="6">
        <v>0.21</v>
      </c>
    </row>
    <row r="166" spans="1:6" x14ac:dyDescent="0.25">
      <c r="A166" s="6" t="s">
        <v>202</v>
      </c>
      <c r="B166" s="6" t="s">
        <v>208</v>
      </c>
      <c r="C166" s="6" t="s">
        <v>183</v>
      </c>
      <c r="D166" s="6" t="s">
        <v>159</v>
      </c>
      <c r="E166" s="6" t="s">
        <v>200</v>
      </c>
      <c r="F166" s="6">
        <v>0.5</v>
      </c>
    </row>
    <row r="167" spans="1:6" x14ac:dyDescent="0.25">
      <c r="A167" s="6" t="s">
        <v>202</v>
      </c>
      <c r="B167" s="6" t="s">
        <v>208</v>
      </c>
      <c r="C167" s="6" t="s">
        <v>181</v>
      </c>
      <c r="D167" s="6" t="s">
        <v>167</v>
      </c>
      <c r="E167" s="6" t="s">
        <v>190</v>
      </c>
      <c r="F167" s="6">
        <v>0</v>
      </c>
    </row>
    <row r="168" spans="1:6" x14ac:dyDescent="0.25">
      <c r="A168" s="6" t="s">
        <v>202</v>
      </c>
      <c r="B168" s="6" t="s">
        <v>208</v>
      </c>
      <c r="C168" s="6" t="s">
        <v>181</v>
      </c>
      <c r="D168" s="6" t="s">
        <v>167</v>
      </c>
      <c r="E168" s="6" t="s">
        <v>191</v>
      </c>
      <c r="F168" s="6">
        <v>0</v>
      </c>
    </row>
    <row r="169" spans="1:6" x14ac:dyDescent="0.25">
      <c r="A169" s="6" t="s">
        <v>202</v>
      </c>
      <c r="B169" s="6" t="s">
        <v>208</v>
      </c>
      <c r="C169" s="6" t="s">
        <v>181</v>
      </c>
      <c r="D169" s="6" t="s">
        <v>167</v>
      </c>
      <c r="E169" s="6" t="s">
        <v>192</v>
      </c>
      <c r="F169" s="6">
        <v>0</v>
      </c>
    </row>
    <row r="170" spans="1:6" x14ac:dyDescent="0.25">
      <c r="A170" s="6" t="s">
        <v>202</v>
      </c>
      <c r="B170" s="6" t="s">
        <v>208</v>
      </c>
      <c r="C170" s="6" t="s">
        <v>181</v>
      </c>
      <c r="D170" s="6" t="s">
        <v>167</v>
      </c>
      <c r="E170" s="6" t="s">
        <v>193</v>
      </c>
      <c r="F170" s="6">
        <v>0</v>
      </c>
    </row>
    <row r="171" spans="1:6" x14ac:dyDescent="0.25">
      <c r="A171" s="6" t="s">
        <v>202</v>
      </c>
      <c r="B171" s="6" t="s">
        <v>208</v>
      </c>
      <c r="C171" s="6" t="s">
        <v>181</v>
      </c>
      <c r="D171" s="6" t="s">
        <v>167</v>
      </c>
      <c r="E171" s="6" t="s">
        <v>194</v>
      </c>
      <c r="F171" s="6">
        <v>0</v>
      </c>
    </row>
    <row r="172" spans="1:6" x14ac:dyDescent="0.25">
      <c r="A172" s="6" t="s">
        <v>202</v>
      </c>
      <c r="B172" s="6" t="s">
        <v>208</v>
      </c>
      <c r="C172" s="6" t="s">
        <v>181</v>
      </c>
      <c r="D172" s="6" t="s">
        <v>167</v>
      </c>
      <c r="E172" s="6" t="s">
        <v>195</v>
      </c>
      <c r="F172" s="6">
        <v>0.46</v>
      </c>
    </row>
    <row r="173" spans="1:6" x14ac:dyDescent="0.25">
      <c r="A173" s="6" t="s">
        <v>202</v>
      </c>
      <c r="B173" s="6" t="s">
        <v>208</v>
      </c>
      <c r="C173" s="6" t="s">
        <v>181</v>
      </c>
      <c r="D173" s="6" t="s">
        <v>167</v>
      </c>
      <c r="E173" s="6" t="s">
        <v>196</v>
      </c>
      <c r="F173" s="6">
        <v>0</v>
      </c>
    </row>
    <row r="174" spans="1:6" x14ac:dyDescent="0.25">
      <c r="A174" s="6" t="s">
        <v>202</v>
      </c>
      <c r="B174" s="6" t="s">
        <v>208</v>
      </c>
      <c r="C174" s="6" t="s">
        <v>181</v>
      </c>
      <c r="D174" s="6" t="s">
        <v>167</v>
      </c>
      <c r="E174" s="6" t="s">
        <v>197</v>
      </c>
      <c r="F174" s="6">
        <v>0</v>
      </c>
    </row>
    <row r="175" spans="1:6" x14ac:dyDescent="0.25">
      <c r="A175" s="6" t="s">
        <v>202</v>
      </c>
      <c r="B175" s="6" t="s">
        <v>208</v>
      </c>
      <c r="C175" s="6" t="s">
        <v>181</v>
      </c>
      <c r="D175" s="6" t="s">
        <v>167</v>
      </c>
      <c r="E175" s="6" t="s">
        <v>198</v>
      </c>
      <c r="F175" s="6">
        <v>0</v>
      </c>
    </row>
    <row r="176" spans="1:6" x14ac:dyDescent="0.25">
      <c r="A176" s="6" t="s">
        <v>202</v>
      </c>
      <c r="B176" s="6" t="s">
        <v>208</v>
      </c>
      <c r="C176" s="6" t="s">
        <v>181</v>
      </c>
      <c r="D176" s="6" t="s">
        <v>167</v>
      </c>
      <c r="E176" s="6" t="s">
        <v>199</v>
      </c>
      <c r="F176" s="6">
        <v>0</v>
      </c>
    </row>
    <row r="177" spans="1:6" x14ac:dyDescent="0.25">
      <c r="A177" s="6" t="s">
        <v>202</v>
      </c>
      <c r="B177" s="6" t="s">
        <v>208</v>
      </c>
      <c r="C177" s="6" t="s">
        <v>181</v>
      </c>
      <c r="D177" s="6" t="s">
        <v>167</v>
      </c>
      <c r="E177" s="6" t="s">
        <v>200</v>
      </c>
      <c r="F177" s="6">
        <v>0</v>
      </c>
    </row>
    <row r="178" spans="1:6" x14ac:dyDescent="0.25">
      <c r="A178" s="6" t="s">
        <v>202</v>
      </c>
      <c r="B178" s="6" t="s">
        <v>208</v>
      </c>
      <c r="C178" s="6" t="s">
        <v>182</v>
      </c>
      <c r="D178" s="6" t="s">
        <v>201</v>
      </c>
      <c r="E178" s="6" t="s">
        <v>190</v>
      </c>
      <c r="F178" s="6">
        <v>0</v>
      </c>
    </row>
    <row r="179" spans="1:6" x14ac:dyDescent="0.25">
      <c r="A179" s="6" t="s">
        <v>202</v>
      </c>
      <c r="B179" s="6" t="s">
        <v>208</v>
      </c>
      <c r="C179" s="6" t="s">
        <v>182</v>
      </c>
      <c r="D179" s="6" t="s">
        <v>201</v>
      </c>
      <c r="E179" s="6" t="s">
        <v>191</v>
      </c>
      <c r="F179" s="6">
        <v>0</v>
      </c>
    </row>
    <row r="180" spans="1:6" x14ac:dyDescent="0.25">
      <c r="A180" s="6" t="s">
        <v>202</v>
      </c>
      <c r="B180" s="6" t="s">
        <v>208</v>
      </c>
      <c r="C180" s="6" t="s">
        <v>182</v>
      </c>
      <c r="D180" s="6" t="s">
        <v>201</v>
      </c>
      <c r="E180" s="6" t="s">
        <v>192</v>
      </c>
      <c r="F180" s="6">
        <v>0</v>
      </c>
    </row>
    <row r="181" spans="1:6" x14ac:dyDescent="0.25">
      <c r="A181" s="6" t="s">
        <v>202</v>
      </c>
      <c r="B181" s="6" t="s">
        <v>208</v>
      </c>
      <c r="C181" s="6" t="s">
        <v>182</v>
      </c>
      <c r="D181" s="6" t="s">
        <v>201</v>
      </c>
      <c r="E181" s="6" t="s">
        <v>193</v>
      </c>
      <c r="F181" s="6">
        <v>0</v>
      </c>
    </row>
    <row r="182" spans="1:6" x14ac:dyDescent="0.25">
      <c r="A182" s="6" t="s">
        <v>202</v>
      </c>
      <c r="B182" s="6" t="s">
        <v>208</v>
      </c>
      <c r="C182" s="6" t="s">
        <v>182</v>
      </c>
      <c r="D182" s="6" t="s">
        <v>201</v>
      </c>
      <c r="E182" s="6" t="s">
        <v>194</v>
      </c>
      <c r="F182" s="6">
        <v>0</v>
      </c>
    </row>
    <row r="183" spans="1:6" x14ac:dyDescent="0.25">
      <c r="A183" s="6" t="s">
        <v>202</v>
      </c>
      <c r="B183" s="6" t="s">
        <v>208</v>
      </c>
      <c r="C183" s="6" t="s">
        <v>182</v>
      </c>
      <c r="D183" s="6" t="s">
        <v>201</v>
      </c>
      <c r="E183" s="6" t="s">
        <v>195</v>
      </c>
      <c r="F183" s="6">
        <v>0.42</v>
      </c>
    </row>
    <row r="184" spans="1:6" x14ac:dyDescent="0.25">
      <c r="A184" s="6" t="s">
        <v>202</v>
      </c>
      <c r="B184" s="6" t="s">
        <v>208</v>
      </c>
      <c r="C184" s="6" t="s">
        <v>182</v>
      </c>
      <c r="D184" s="6" t="s">
        <v>201</v>
      </c>
      <c r="E184" s="6" t="s">
        <v>196</v>
      </c>
      <c r="F184" s="6">
        <v>0</v>
      </c>
    </row>
    <row r="185" spans="1:6" x14ac:dyDescent="0.25">
      <c r="A185" s="6" t="s">
        <v>202</v>
      </c>
      <c r="B185" s="6" t="s">
        <v>208</v>
      </c>
      <c r="C185" s="6" t="s">
        <v>182</v>
      </c>
      <c r="D185" s="6" t="s">
        <v>201</v>
      </c>
      <c r="E185" s="6" t="s">
        <v>197</v>
      </c>
      <c r="F185" s="6">
        <v>0.21</v>
      </c>
    </row>
    <row r="186" spans="1:6" x14ac:dyDescent="0.25">
      <c r="A186" s="6" t="s">
        <v>202</v>
      </c>
      <c r="B186" s="6" t="s">
        <v>208</v>
      </c>
      <c r="C186" s="6" t="s">
        <v>182</v>
      </c>
      <c r="D186" s="6" t="s">
        <v>201</v>
      </c>
      <c r="E186" s="6" t="s">
        <v>198</v>
      </c>
      <c r="F186" s="6">
        <v>0.21</v>
      </c>
    </row>
    <row r="187" spans="1:6" x14ac:dyDescent="0.25">
      <c r="A187" s="6" t="s">
        <v>202</v>
      </c>
      <c r="B187" s="6" t="s">
        <v>208</v>
      </c>
      <c r="C187" s="6" t="s">
        <v>182</v>
      </c>
      <c r="D187" s="6" t="s">
        <v>201</v>
      </c>
      <c r="E187" s="6" t="s">
        <v>199</v>
      </c>
      <c r="F187" s="6">
        <v>0</v>
      </c>
    </row>
    <row r="188" spans="1:6" x14ac:dyDescent="0.25">
      <c r="A188" s="6" t="s">
        <v>202</v>
      </c>
      <c r="B188" s="6" t="s">
        <v>208</v>
      </c>
      <c r="C188" s="6" t="s">
        <v>182</v>
      </c>
      <c r="D188" s="6" t="s">
        <v>201</v>
      </c>
      <c r="E188" s="6" t="s">
        <v>200</v>
      </c>
      <c r="F188" s="6">
        <v>0</v>
      </c>
    </row>
    <row r="189" spans="1:6" x14ac:dyDescent="0.25">
      <c r="A189" s="6" t="s">
        <v>202</v>
      </c>
      <c r="B189" s="6" t="s">
        <v>208</v>
      </c>
      <c r="C189" s="6" t="s">
        <v>182</v>
      </c>
      <c r="D189" s="6" t="s">
        <v>152</v>
      </c>
      <c r="E189" s="6" t="s">
        <v>190</v>
      </c>
      <c r="F189" s="6">
        <v>0</v>
      </c>
    </row>
    <row r="190" spans="1:6" x14ac:dyDescent="0.25">
      <c r="A190" s="6" t="s">
        <v>202</v>
      </c>
      <c r="B190" s="6" t="s">
        <v>208</v>
      </c>
      <c r="C190" s="6" t="s">
        <v>182</v>
      </c>
      <c r="D190" s="6" t="s">
        <v>152</v>
      </c>
      <c r="E190" s="6" t="s">
        <v>191</v>
      </c>
      <c r="F190" s="6">
        <v>0</v>
      </c>
    </row>
    <row r="191" spans="1:6" x14ac:dyDescent="0.25">
      <c r="A191" s="6" t="s">
        <v>202</v>
      </c>
      <c r="B191" s="6" t="s">
        <v>208</v>
      </c>
      <c r="C191" s="6" t="s">
        <v>182</v>
      </c>
      <c r="D191" s="6" t="s">
        <v>152</v>
      </c>
      <c r="E191" s="6" t="s">
        <v>192</v>
      </c>
      <c r="F191" s="6">
        <v>0</v>
      </c>
    </row>
    <row r="192" spans="1:6" x14ac:dyDescent="0.25">
      <c r="A192" s="6" t="s">
        <v>202</v>
      </c>
      <c r="B192" s="6" t="s">
        <v>208</v>
      </c>
      <c r="C192" s="6" t="s">
        <v>182</v>
      </c>
      <c r="D192" s="6" t="s">
        <v>152</v>
      </c>
      <c r="E192" s="6" t="s">
        <v>193</v>
      </c>
      <c r="F192" s="6">
        <v>0</v>
      </c>
    </row>
    <row r="193" spans="1:6" x14ac:dyDescent="0.25">
      <c r="A193" s="6" t="s">
        <v>202</v>
      </c>
      <c r="B193" s="6" t="s">
        <v>208</v>
      </c>
      <c r="C193" s="6" t="s">
        <v>182</v>
      </c>
      <c r="D193" s="6" t="s">
        <v>152</v>
      </c>
      <c r="E193" s="6" t="s">
        <v>194</v>
      </c>
      <c r="F193" s="6">
        <v>0</v>
      </c>
    </row>
    <row r="194" spans="1:6" x14ac:dyDescent="0.25">
      <c r="A194" s="6" t="s">
        <v>202</v>
      </c>
      <c r="B194" s="6" t="s">
        <v>208</v>
      </c>
      <c r="C194" s="6" t="s">
        <v>182</v>
      </c>
      <c r="D194" s="6" t="s">
        <v>152</v>
      </c>
      <c r="E194" s="6" t="s">
        <v>195</v>
      </c>
      <c r="F194" s="6">
        <v>0.85</v>
      </c>
    </row>
    <row r="195" spans="1:6" x14ac:dyDescent="0.25">
      <c r="A195" s="6" t="s">
        <v>202</v>
      </c>
      <c r="B195" s="6" t="s">
        <v>208</v>
      </c>
      <c r="C195" s="6" t="s">
        <v>182</v>
      </c>
      <c r="D195" s="6" t="s">
        <v>152</v>
      </c>
      <c r="E195" s="6" t="s">
        <v>196</v>
      </c>
      <c r="F195" s="6">
        <v>0</v>
      </c>
    </row>
    <row r="196" spans="1:6" x14ac:dyDescent="0.25">
      <c r="A196" s="6" t="s">
        <v>202</v>
      </c>
      <c r="B196" s="6" t="s">
        <v>208</v>
      </c>
      <c r="C196" s="6" t="s">
        <v>182</v>
      </c>
      <c r="D196" s="6" t="s">
        <v>152</v>
      </c>
      <c r="E196" s="6" t="s">
        <v>197</v>
      </c>
      <c r="F196" s="6">
        <v>0</v>
      </c>
    </row>
    <row r="197" spans="1:6" x14ac:dyDescent="0.25">
      <c r="A197" s="6" t="s">
        <v>202</v>
      </c>
      <c r="B197" s="6" t="s">
        <v>208</v>
      </c>
      <c r="C197" s="6" t="s">
        <v>182</v>
      </c>
      <c r="D197" s="6" t="s">
        <v>152</v>
      </c>
      <c r="E197" s="6" t="s">
        <v>198</v>
      </c>
      <c r="F197" s="6">
        <v>0</v>
      </c>
    </row>
    <row r="198" spans="1:6" x14ac:dyDescent="0.25">
      <c r="A198" s="6" t="s">
        <v>202</v>
      </c>
      <c r="B198" s="6" t="s">
        <v>208</v>
      </c>
      <c r="C198" s="6" t="s">
        <v>182</v>
      </c>
      <c r="D198" s="6" t="s">
        <v>152</v>
      </c>
      <c r="E198" s="6" t="s">
        <v>199</v>
      </c>
      <c r="F198" s="6">
        <v>0</v>
      </c>
    </row>
    <row r="199" spans="1:6" x14ac:dyDescent="0.25">
      <c r="A199" s="6" t="s">
        <v>202</v>
      </c>
      <c r="B199" s="6" t="s">
        <v>208</v>
      </c>
      <c r="C199" s="6" t="s">
        <v>182</v>
      </c>
      <c r="D199" s="6" t="s">
        <v>152</v>
      </c>
      <c r="E199" s="6" t="s">
        <v>200</v>
      </c>
      <c r="F199" s="6">
        <v>0</v>
      </c>
    </row>
    <row r="200" spans="1:6" x14ac:dyDescent="0.25">
      <c r="A200" s="6" t="s">
        <v>202</v>
      </c>
      <c r="B200" s="6" t="s">
        <v>208</v>
      </c>
      <c r="C200" s="6" t="s">
        <v>172</v>
      </c>
      <c r="D200" s="6" t="s">
        <v>163</v>
      </c>
      <c r="E200" s="6" t="s">
        <v>190</v>
      </c>
      <c r="F200" s="6">
        <v>0</v>
      </c>
    </row>
    <row r="201" spans="1:6" x14ac:dyDescent="0.25">
      <c r="A201" s="6" t="s">
        <v>202</v>
      </c>
      <c r="B201" s="6" t="s">
        <v>208</v>
      </c>
      <c r="C201" s="6" t="s">
        <v>172</v>
      </c>
      <c r="D201" s="6" t="s">
        <v>163</v>
      </c>
      <c r="E201" s="6" t="s">
        <v>191</v>
      </c>
      <c r="F201" s="6">
        <v>0.5</v>
      </c>
    </row>
    <row r="202" spans="1:6" x14ac:dyDescent="0.25">
      <c r="A202" s="6" t="s">
        <v>202</v>
      </c>
      <c r="B202" s="6" t="s">
        <v>208</v>
      </c>
      <c r="C202" s="6" t="s">
        <v>172</v>
      </c>
      <c r="D202" s="6" t="s">
        <v>163</v>
      </c>
      <c r="E202" s="6" t="s">
        <v>192</v>
      </c>
      <c r="F202" s="6">
        <v>0</v>
      </c>
    </row>
    <row r="203" spans="1:6" x14ac:dyDescent="0.25">
      <c r="A203" s="6" t="s">
        <v>202</v>
      </c>
      <c r="B203" s="6" t="s">
        <v>208</v>
      </c>
      <c r="C203" s="6" t="s">
        <v>172</v>
      </c>
      <c r="D203" s="6" t="s">
        <v>163</v>
      </c>
      <c r="E203" s="6" t="s">
        <v>193</v>
      </c>
      <c r="F203" s="6">
        <v>0</v>
      </c>
    </row>
    <row r="204" spans="1:6" x14ac:dyDescent="0.25">
      <c r="A204" s="6" t="s">
        <v>202</v>
      </c>
      <c r="B204" s="6" t="s">
        <v>208</v>
      </c>
      <c r="C204" s="6" t="s">
        <v>172</v>
      </c>
      <c r="D204" s="6" t="s">
        <v>163</v>
      </c>
      <c r="E204" s="6" t="s">
        <v>194</v>
      </c>
      <c r="F204" s="6">
        <v>0</v>
      </c>
    </row>
    <row r="205" spans="1:6" x14ac:dyDescent="0.25">
      <c r="A205" s="6" t="s">
        <v>202</v>
      </c>
      <c r="B205" s="6" t="s">
        <v>208</v>
      </c>
      <c r="C205" s="6" t="s">
        <v>172</v>
      </c>
      <c r="D205" s="6" t="s">
        <v>163</v>
      </c>
      <c r="E205" s="6" t="s">
        <v>195</v>
      </c>
      <c r="F205" s="6">
        <v>3.99</v>
      </c>
    </row>
    <row r="206" spans="1:6" x14ac:dyDescent="0.25">
      <c r="A206" s="6" t="s">
        <v>202</v>
      </c>
      <c r="B206" s="6" t="s">
        <v>208</v>
      </c>
      <c r="C206" s="6" t="s">
        <v>172</v>
      </c>
      <c r="D206" s="6" t="s">
        <v>163</v>
      </c>
      <c r="E206" s="6" t="s">
        <v>196</v>
      </c>
      <c r="F206" s="6">
        <v>0</v>
      </c>
    </row>
    <row r="207" spans="1:6" x14ac:dyDescent="0.25">
      <c r="A207" s="6" t="s">
        <v>202</v>
      </c>
      <c r="B207" s="6" t="s">
        <v>208</v>
      </c>
      <c r="C207" s="6" t="s">
        <v>172</v>
      </c>
      <c r="D207" s="6" t="s">
        <v>163</v>
      </c>
      <c r="E207" s="6" t="s">
        <v>197</v>
      </c>
      <c r="F207" s="6">
        <v>0</v>
      </c>
    </row>
    <row r="208" spans="1:6" x14ac:dyDescent="0.25">
      <c r="A208" s="6" t="s">
        <v>202</v>
      </c>
      <c r="B208" s="6" t="s">
        <v>208</v>
      </c>
      <c r="C208" s="6" t="s">
        <v>172</v>
      </c>
      <c r="D208" s="6" t="s">
        <v>163</v>
      </c>
      <c r="E208" s="6" t="s">
        <v>198</v>
      </c>
      <c r="F208" s="6">
        <v>0</v>
      </c>
    </row>
    <row r="209" spans="1:6" x14ac:dyDescent="0.25">
      <c r="A209" s="6" t="s">
        <v>202</v>
      </c>
      <c r="B209" s="6" t="s">
        <v>208</v>
      </c>
      <c r="C209" s="6" t="s">
        <v>172</v>
      </c>
      <c r="D209" s="6" t="s">
        <v>163</v>
      </c>
      <c r="E209" s="6" t="s">
        <v>199</v>
      </c>
      <c r="F209" s="6">
        <v>0</v>
      </c>
    </row>
    <row r="210" spans="1:6" x14ac:dyDescent="0.25">
      <c r="A210" s="6" t="s">
        <v>202</v>
      </c>
      <c r="B210" s="6" t="s">
        <v>208</v>
      </c>
      <c r="C210" s="6" t="s">
        <v>172</v>
      </c>
      <c r="D210" s="6" t="s">
        <v>163</v>
      </c>
      <c r="E210" s="6" t="s">
        <v>200</v>
      </c>
      <c r="F210" s="6">
        <v>0</v>
      </c>
    </row>
    <row r="211" spans="1:6" x14ac:dyDescent="0.25">
      <c r="A211" s="6" t="s">
        <v>202</v>
      </c>
      <c r="B211" s="6" t="s">
        <v>208</v>
      </c>
      <c r="C211" s="6" t="s">
        <v>172</v>
      </c>
      <c r="D211" s="6" t="s">
        <v>161</v>
      </c>
      <c r="E211" s="6" t="s">
        <v>190</v>
      </c>
      <c r="F211" s="6">
        <v>0</v>
      </c>
    </row>
    <row r="212" spans="1:6" x14ac:dyDescent="0.25">
      <c r="A212" s="6" t="s">
        <v>202</v>
      </c>
      <c r="B212" s="6" t="s">
        <v>208</v>
      </c>
      <c r="C212" s="6" t="s">
        <v>172</v>
      </c>
      <c r="D212" s="6" t="s">
        <v>161</v>
      </c>
      <c r="E212" s="6" t="s">
        <v>191</v>
      </c>
      <c r="F212" s="6">
        <v>0.42199999999999999</v>
      </c>
    </row>
    <row r="213" spans="1:6" x14ac:dyDescent="0.25">
      <c r="A213" s="6" t="s">
        <v>202</v>
      </c>
      <c r="B213" s="6" t="s">
        <v>208</v>
      </c>
      <c r="C213" s="6" t="s">
        <v>172</v>
      </c>
      <c r="D213" s="6" t="s">
        <v>161</v>
      </c>
      <c r="E213" s="6" t="s">
        <v>192</v>
      </c>
      <c r="F213" s="6">
        <v>0</v>
      </c>
    </row>
    <row r="214" spans="1:6" x14ac:dyDescent="0.25">
      <c r="A214" s="6" t="s">
        <v>202</v>
      </c>
      <c r="B214" s="6" t="s">
        <v>208</v>
      </c>
      <c r="C214" s="6" t="s">
        <v>172</v>
      </c>
      <c r="D214" s="6" t="s">
        <v>161</v>
      </c>
      <c r="E214" s="6" t="s">
        <v>193</v>
      </c>
      <c r="F214" s="6">
        <v>0.2</v>
      </c>
    </row>
    <row r="215" spans="1:6" x14ac:dyDescent="0.25">
      <c r="A215" s="6" t="s">
        <v>202</v>
      </c>
      <c r="B215" s="6" t="s">
        <v>208</v>
      </c>
      <c r="C215" s="6" t="s">
        <v>172</v>
      </c>
      <c r="D215" s="6" t="s">
        <v>161</v>
      </c>
      <c r="E215" s="6" t="s">
        <v>194</v>
      </c>
      <c r="F215" s="6">
        <v>0.4</v>
      </c>
    </row>
    <row r="216" spans="1:6" x14ac:dyDescent="0.25">
      <c r="A216" s="6" t="s">
        <v>202</v>
      </c>
      <c r="B216" s="6" t="s">
        <v>208</v>
      </c>
      <c r="C216" s="6" t="s">
        <v>172</v>
      </c>
      <c r="D216" s="6" t="s">
        <v>161</v>
      </c>
      <c r="E216" s="6" t="s">
        <v>195</v>
      </c>
      <c r="F216" s="6">
        <v>0.5</v>
      </c>
    </row>
    <row r="217" spans="1:6" x14ac:dyDescent="0.25">
      <c r="A217" s="6" t="s">
        <v>202</v>
      </c>
      <c r="B217" s="6" t="s">
        <v>208</v>
      </c>
      <c r="C217" s="6" t="s">
        <v>172</v>
      </c>
      <c r="D217" s="6" t="s">
        <v>161</v>
      </c>
      <c r="E217" s="6" t="s">
        <v>196</v>
      </c>
      <c r="F217" s="6">
        <v>0</v>
      </c>
    </row>
    <row r="218" spans="1:6" x14ac:dyDescent="0.25">
      <c r="A218" s="6" t="s">
        <v>202</v>
      </c>
      <c r="B218" s="6" t="s">
        <v>208</v>
      </c>
      <c r="C218" s="6" t="s">
        <v>172</v>
      </c>
      <c r="D218" s="6" t="s">
        <v>161</v>
      </c>
      <c r="E218" s="6" t="s">
        <v>197</v>
      </c>
      <c r="F218" s="6">
        <v>0</v>
      </c>
    </row>
    <row r="219" spans="1:6" x14ac:dyDescent="0.25">
      <c r="A219" s="6" t="s">
        <v>202</v>
      </c>
      <c r="B219" s="6" t="s">
        <v>208</v>
      </c>
      <c r="C219" s="6" t="s">
        <v>172</v>
      </c>
      <c r="D219" s="6" t="s">
        <v>161</v>
      </c>
      <c r="E219" s="6" t="s">
        <v>198</v>
      </c>
      <c r="F219" s="6">
        <v>1</v>
      </c>
    </row>
    <row r="220" spans="1:6" x14ac:dyDescent="0.25">
      <c r="A220" s="6" t="s">
        <v>202</v>
      </c>
      <c r="B220" s="6" t="s">
        <v>208</v>
      </c>
      <c r="C220" s="6" t="s">
        <v>172</v>
      </c>
      <c r="D220" s="6" t="s">
        <v>161</v>
      </c>
      <c r="E220" s="6" t="s">
        <v>199</v>
      </c>
      <c r="F220" s="6">
        <v>0.5</v>
      </c>
    </row>
    <row r="221" spans="1:6" x14ac:dyDescent="0.25">
      <c r="A221" s="6" t="s">
        <v>202</v>
      </c>
      <c r="B221" s="6" t="s">
        <v>208</v>
      </c>
      <c r="C221" s="6" t="s">
        <v>172</v>
      </c>
      <c r="D221" s="6" t="s">
        <v>161</v>
      </c>
      <c r="E221" s="6" t="s">
        <v>200</v>
      </c>
      <c r="F221" s="6">
        <v>0</v>
      </c>
    </row>
    <row r="222" spans="1:6" x14ac:dyDescent="0.25">
      <c r="A222" s="6" t="s">
        <v>202</v>
      </c>
      <c r="B222" s="6" t="s">
        <v>208</v>
      </c>
      <c r="C222" s="6" t="s">
        <v>182</v>
      </c>
      <c r="D222" s="6" t="s">
        <v>153</v>
      </c>
      <c r="E222" s="6" t="s">
        <v>190</v>
      </c>
      <c r="F222" s="6">
        <v>0</v>
      </c>
    </row>
    <row r="223" spans="1:6" x14ac:dyDescent="0.25">
      <c r="A223" s="6" t="s">
        <v>202</v>
      </c>
      <c r="B223" s="6" t="s">
        <v>208</v>
      </c>
      <c r="C223" s="6" t="s">
        <v>182</v>
      </c>
      <c r="D223" s="6" t="s">
        <v>153</v>
      </c>
      <c r="E223" s="6" t="s">
        <v>191</v>
      </c>
      <c r="F223" s="6">
        <v>1</v>
      </c>
    </row>
    <row r="224" spans="1:6" x14ac:dyDescent="0.25">
      <c r="A224" s="6" t="s">
        <v>202</v>
      </c>
      <c r="B224" s="6" t="s">
        <v>208</v>
      </c>
      <c r="C224" s="6" t="s">
        <v>182</v>
      </c>
      <c r="D224" s="6" t="s">
        <v>153</v>
      </c>
      <c r="E224" s="6" t="s">
        <v>192</v>
      </c>
      <c r="F224" s="6">
        <v>0.6</v>
      </c>
    </row>
    <row r="225" spans="1:6" x14ac:dyDescent="0.25">
      <c r="A225" s="6" t="s">
        <v>202</v>
      </c>
      <c r="B225" s="6" t="s">
        <v>208</v>
      </c>
      <c r="C225" s="6" t="s">
        <v>182</v>
      </c>
      <c r="D225" s="6" t="s">
        <v>153</v>
      </c>
      <c r="E225" s="6" t="s">
        <v>193</v>
      </c>
      <c r="F225" s="6">
        <v>0.4</v>
      </c>
    </row>
    <row r="226" spans="1:6" x14ac:dyDescent="0.25">
      <c r="A226" s="6" t="s">
        <v>202</v>
      </c>
      <c r="B226" s="6" t="s">
        <v>208</v>
      </c>
      <c r="C226" s="6" t="s">
        <v>182</v>
      </c>
      <c r="D226" s="6" t="s">
        <v>153</v>
      </c>
      <c r="E226" s="6" t="s">
        <v>194</v>
      </c>
      <c r="F226" s="6">
        <v>0</v>
      </c>
    </row>
    <row r="227" spans="1:6" x14ac:dyDescent="0.25">
      <c r="A227" s="6" t="s">
        <v>202</v>
      </c>
      <c r="B227" s="6" t="s">
        <v>208</v>
      </c>
      <c r="C227" s="6" t="s">
        <v>182</v>
      </c>
      <c r="D227" s="6" t="s">
        <v>153</v>
      </c>
      <c r="E227" s="6" t="s">
        <v>195</v>
      </c>
      <c r="F227" s="6">
        <v>0.85899999999999999</v>
      </c>
    </row>
    <row r="228" spans="1:6" x14ac:dyDescent="0.25">
      <c r="A228" s="6" t="s">
        <v>202</v>
      </c>
      <c r="B228" s="6" t="s">
        <v>208</v>
      </c>
      <c r="C228" s="6" t="s">
        <v>182</v>
      </c>
      <c r="D228" s="6" t="s">
        <v>153</v>
      </c>
      <c r="E228" s="6" t="s">
        <v>196</v>
      </c>
      <c r="F228" s="6">
        <v>0.92</v>
      </c>
    </row>
    <row r="229" spans="1:6" x14ac:dyDescent="0.25">
      <c r="A229" s="6" t="s">
        <v>202</v>
      </c>
      <c r="B229" s="6" t="s">
        <v>208</v>
      </c>
      <c r="C229" s="6" t="s">
        <v>182</v>
      </c>
      <c r="D229" s="6" t="s">
        <v>153</v>
      </c>
      <c r="E229" s="6" t="s">
        <v>197</v>
      </c>
      <c r="F229" s="6">
        <v>1</v>
      </c>
    </row>
    <row r="230" spans="1:6" x14ac:dyDescent="0.25">
      <c r="A230" s="6" t="s">
        <v>202</v>
      </c>
      <c r="B230" s="6" t="s">
        <v>208</v>
      </c>
      <c r="C230" s="6" t="s">
        <v>182</v>
      </c>
      <c r="D230" s="6" t="s">
        <v>153</v>
      </c>
      <c r="E230" s="6" t="s">
        <v>198</v>
      </c>
      <c r="F230" s="6">
        <v>0.42</v>
      </c>
    </row>
    <row r="231" spans="1:6" x14ac:dyDescent="0.25">
      <c r="A231" s="6" t="s">
        <v>202</v>
      </c>
      <c r="B231" s="6" t="s">
        <v>208</v>
      </c>
      <c r="C231" s="6" t="s">
        <v>182</v>
      </c>
      <c r="D231" s="6" t="s">
        <v>153</v>
      </c>
      <c r="E231" s="6" t="s">
        <v>199</v>
      </c>
      <c r="F231" s="6">
        <v>0.71</v>
      </c>
    </row>
    <row r="232" spans="1:6" x14ac:dyDescent="0.25">
      <c r="A232" s="6" t="s">
        <v>202</v>
      </c>
      <c r="B232" s="6" t="s">
        <v>208</v>
      </c>
      <c r="C232" s="6" t="s">
        <v>182</v>
      </c>
      <c r="D232" s="6" t="s">
        <v>153</v>
      </c>
      <c r="E232" s="6" t="s">
        <v>200</v>
      </c>
      <c r="F232" s="6">
        <v>0</v>
      </c>
    </row>
    <row r="233" spans="1:6" x14ac:dyDescent="0.25">
      <c r="A233" s="6" t="s">
        <v>202</v>
      </c>
      <c r="B233" s="6" t="s">
        <v>208</v>
      </c>
      <c r="C233" s="6" t="s">
        <v>182</v>
      </c>
      <c r="D233" s="6" t="s">
        <v>154</v>
      </c>
      <c r="E233" s="6" t="s">
        <v>190</v>
      </c>
      <c r="F233" s="6">
        <v>0</v>
      </c>
    </row>
    <row r="234" spans="1:6" x14ac:dyDescent="0.25">
      <c r="A234" s="6" t="s">
        <v>202</v>
      </c>
      <c r="B234" s="6" t="s">
        <v>208</v>
      </c>
      <c r="C234" s="6" t="s">
        <v>182</v>
      </c>
      <c r="D234" s="6" t="s">
        <v>154</v>
      </c>
      <c r="E234" s="6" t="s">
        <v>191</v>
      </c>
      <c r="F234" s="6">
        <v>0</v>
      </c>
    </row>
    <row r="235" spans="1:6" x14ac:dyDescent="0.25">
      <c r="A235" s="6" t="s">
        <v>202</v>
      </c>
      <c r="B235" s="6" t="s">
        <v>208</v>
      </c>
      <c r="C235" s="6" t="s">
        <v>182</v>
      </c>
      <c r="D235" s="6" t="s">
        <v>154</v>
      </c>
      <c r="E235" s="6" t="s">
        <v>192</v>
      </c>
      <c r="F235" s="6">
        <v>0</v>
      </c>
    </row>
    <row r="236" spans="1:6" x14ac:dyDescent="0.25">
      <c r="A236" s="6" t="s">
        <v>202</v>
      </c>
      <c r="B236" s="6" t="s">
        <v>208</v>
      </c>
      <c r="C236" s="6" t="s">
        <v>182</v>
      </c>
      <c r="D236" s="6" t="s">
        <v>154</v>
      </c>
      <c r="E236" s="6" t="s">
        <v>193</v>
      </c>
      <c r="F236" s="6">
        <v>0</v>
      </c>
    </row>
    <row r="237" spans="1:6" x14ac:dyDescent="0.25">
      <c r="A237" s="6" t="s">
        <v>202</v>
      </c>
      <c r="B237" s="6" t="s">
        <v>208</v>
      </c>
      <c r="C237" s="6" t="s">
        <v>182</v>
      </c>
      <c r="D237" s="6" t="s">
        <v>154</v>
      </c>
      <c r="E237" s="6" t="s">
        <v>194</v>
      </c>
      <c r="F237" s="6">
        <v>0</v>
      </c>
    </row>
    <row r="238" spans="1:6" x14ac:dyDescent="0.25">
      <c r="A238" s="6" t="s">
        <v>202</v>
      </c>
      <c r="B238" s="6" t="s">
        <v>208</v>
      </c>
      <c r="C238" s="6" t="s">
        <v>182</v>
      </c>
      <c r="D238" s="6" t="s">
        <v>154</v>
      </c>
      <c r="E238" s="6" t="s">
        <v>195</v>
      </c>
      <c r="F238" s="6">
        <v>0</v>
      </c>
    </row>
    <row r="239" spans="1:6" x14ac:dyDescent="0.25">
      <c r="A239" s="6" t="s">
        <v>202</v>
      </c>
      <c r="B239" s="6" t="s">
        <v>208</v>
      </c>
      <c r="C239" s="6" t="s">
        <v>182</v>
      </c>
      <c r="D239" s="6" t="s">
        <v>154</v>
      </c>
      <c r="E239" s="6" t="s">
        <v>196</v>
      </c>
      <c r="F239" s="6">
        <v>0</v>
      </c>
    </row>
    <row r="240" spans="1:6" x14ac:dyDescent="0.25">
      <c r="A240" s="6" t="s">
        <v>202</v>
      </c>
      <c r="B240" s="6" t="s">
        <v>208</v>
      </c>
      <c r="C240" s="6" t="s">
        <v>182</v>
      </c>
      <c r="D240" s="6" t="s">
        <v>154</v>
      </c>
      <c r="E240" s="6" t="s">
        <v>197</v>
      </c>
      <c r="F240" s="6">
        <v>0</v>
      </c>
    </row>
    <row r="241" spans="1:6" x14ac:dyDescent="0.25">
      <c r="A241" s="6" t="s">
        <v>202</v>
      </c>
      <c r="B241" s="6" t="s">
        <v>208</v>
      </c>
      <c r="C241" s="6" t="s">
        <v>182</v>
      </c>
      <c r="D241" s="6" t="s">
        <v>154</v>
      </c>
      <c r="E241" s="6" t="s">
        <v>198</v>
      </c>
      <c r="F241" s="6">
        <v>0</v>
      </c>
    </row>
    <row r="242" spans="1:6" x14ac:dyDescent="0.25">
      <c r="A242" s="6" t="s">
        <v>202</v>
      </c>
      <c r="B242" s="6" t="s">
        <v>208</v>
      </c>
      <c r="C242" s="6" t="s">
        <v>182</v>
      </c>
      <c r="D242" s="6" t="s">
        <v>154</v>
      </c>
      <c r="E242" s="6" t="s">
        <v>199</v>
      </c>
      <c r="F242" s="6">
        <v>0</v>
      </c>
    </row>
    <row r="243" spans="1:6" x14ac:dyDescent="0.25">
      <c r="A243" s="6" t="s">
        <v>202</v>
      </c>
      <c r="B243" s="6" t="s">
        <v>208</v>
      </c>
      <c r="C243" s="6" t="s">
        <v>182</v>
      </c>
      <c r="D243" s="6" t="s">
        <v>154</v>
      </c>
      <c r="E243" s="6" t="s">
        <v>200</v>
      </c>
      <c r="F243" s="6">
        <v>0</v>
      </c>
    </row>
    <row r="244" spans="1:6" x14ac:dyDescent="0.25">
      <c r="A244" s="6" t="s">
        <v>202</v>
      </c>
      <c r="B244" s="6" t="s">
        <v>208</v>
      </c>
      <c r="C244" s="6" t="s">
        <v>181</v>
      </c>
      <c r="D244" s="6" t="s">
        <v>166</v>
      </c>
      <c r="E244" s="6" t="s">
        <v>190</v>
      </c>
      <c r="F244" s="6">
        <v>0</v>
      </c>
    </row>
    <row r="245" spans="1:6" x14ac:dyDescent="0.25">
      <c r="A245" s="6" t="s">
        <v>202</v>
      </c>
      <c r="B245" s="6" t="s">
        <v>208</v>
      </c>
      <c r="C245" s="6" t="s">
        <v>181</v>
      </c>
      <c r="D245" s="6" t="s">
        <v>166</v>
      </c>
      <c r="E245" s="6" t="s">
        <v>191</v>
      </c>
      <c r="F245" s="6">
        <v>0</v>
      </c>
    </row>
    <row r="246" spans="1:6" x14ac:dyDescent="0.25">
      <c r="A246" s="6" t="s">
        <v>202</v>
      </c>
      <c r="B246" s="6" t="s">
        <v>208</v>
      </c>
      <c r="C246" s="6" t="s">
        <v>181</v>
      </c>
      <c r="D246" s="6" t="s">
        <v>166</v>
      </c>
      <c r="E246" s="6" t="s">
        <v>192</v>
      </c>
      <c r="F246" s="6">
        <v>0</v>
      </c>
    </row>
    <row r="247" spans="1:6" x14ac:dyDescent="0.25">
      <c r="A247" s="6" t="s">
        <v>202</v>
      </c>
      <c r="B247" s="6" t="s">
        <v>208</v>
      </c>
      <c r="C247" s="6" t="s">
        <v>181</v>
      </c>
      <c r="D247" s="6" t="s">
        <v>166</v>
      </c>
      <c r="E247" s="6" t="s">
        <v>193</v>
      </c>
      <c r="F247" s="6">
        <v>0</v>
      </c>
    </row>
    <row r="248" spans="1:6" x14ac:dyDescent="0.25">
      <c r="A248" s="6" t="s">
        <v>202</v>
      </c>
      <c r="B248" s="6" t="s">
        <v>208</v>
      </c>
      <c r="C248" s="6" t="s">
        <v>181</v>
      </c>
      <c r="D248" s="6" t="s">
        <v>166</v>
      </c>
      <c r="E248" s="6" t="s">
        <v>194</v>
      </c>
      <c r="F248" s="6">
        <v>0.21</v>
      </c>
    </row>
    <row r="249" spans="1:6" x14ac:dyDescent="0.25">
      <c r="A249" s="6" t="s">
        <v>202</v>
      </c>
      <c r="B249" s="6" t="s">
        <v>208</v>
      </c>
      <c r="C249" s="6" t="s">
        <v>181</v>
      </c>
      <c r="D249" s="6" t="s">
        <v>166</v>
      </c>
      <c r="E249" s="6" t="s">
        <v>195</v>
      </c>
      <c r="F249" s="6">
        <v>1.615</v>
      </c>
    </row>
    <row r="250" spans="1:6" x14ac:dyDescent="0.25">
      <c r="A250" s="6" t="s">
        <v>202</v>
      </c>
      <c r="B250" s="6" t="s">
        <v>208</v>
      </c>
      <c r="C250" s="6" t="s">
        <v>181</v>
      </c>
      <c r="D250" s="6" t="s">
        <v>166</v>
      </c>
      <c r="E250" s="6" t="s">
        <v>196</v>
      </c>
      <c r="F250" s="6">
        <v>0.2</v>
      </c>
    </row>
    <row r="251" spans="1:6" x14ac:dyDescent="0.25">
      <c r="A251" s="6" t="s">
        <v>202</v>
      </c>
      <c r="B251" s="6" t="s">
        <v>208</v>
      </c>
      <c r="C251" s="6" t="s">
        <v>181</v>
      </c>
      <c r="D251" s="6" t="s">
        <v>166</v>
      </c>
      <c r="E251" s="6" t="s">
        <v>197</v>
      </c>
      <c r="F251" s="6">
        <v>0.2</v>
      </c>
    </row>
    <row r="252" spans="1:6" x14ac:dyDescent="0.25">
      <c r="A252" s="6" t="s">
        <v>202</v>
      </c>
      <c r="B252" s="6" t="s">
        <v>208</v>
      </c>
      <c r="C252" s="6" t="s">
        <v>181</v>
      </c>
      <c r="D252" s="6" t="s">
        <v>166</v>
      </c>
      <c r="E252" s="6" t="s">
        <v>198</v>
      </c>
      <c r="F252" s="6">
        <v>0</v>
      </c>
    </row>
    <row r="253" spans="1:6" x14ac:dyDescent="0.25">
      <c r="A253" s="6" t="s">
        <v>202</v>
      </c>
      <c r="B253" s="6" t="s">
        <v>208</v>
      </c>
      <c r="C253" s="6" t="s">
        <v>181</v>
      </c>
      <c r="D253" s="6" t="s">
        <v>166</v>
      </c>
      <c r="E253" s="6" t="s">
        <v>199</v>
      </c>
      <c r="F253" s="6">
        <v>0</v>
      </c>
    </row>
    <row r="254" spans="1:6" x14ac:dyDescent="0.25">
      <c r="A254" s="6" t="s">
        <v>202</v>
      </c>
      <c r="B254" s="6" t="s">
        <v>208</v>
      </c>
      <c r="C254" s="6" t="s">
        <v>181</v>
      </c>
      <c r="D254" s="6" t="s">
        <v>166</v>
      </c>
      <c r="E254" s="6" t="s">
        <v>200</v>
      </c>
      <c r="F254" s="6">
        <v>0.48799999999999999</v>
      </c>
    </row>
    <row r="255" spans="1:6" x14ac:dyDescent="0.25">
      <c r="A255" s="6" t="s">
        <v>202</v>
      </c>
      <c r="B255" s="6" t="s">
        <v>208</v>
      </c>
      <c r="C255" s="6" t="s">
        <v>183</v>
      </c>
      <c r="D255" s="6" t="s">
        <v>170</v>
      </c>
      <c r="E255" s="6" t="s">
        <v>190</v>
      </c>
      <c r="F255" s="6">
        <v>0</v>
      </c>
    </row>
    <row r="256" spans="1:6" x14ac:dyDescent="0.25">
      <c r="A256" s="6" t="s">
        <v>202</v>
      </c>
      <c r="B256" s="6" t="s">
        <v>208</v>
      </c>
      <c r="C256" s="6" t="s">
        <v>183</v>
      </c>
      <c r="D256" s="6" t="s">
        <v>170</v>
      </c>
      <c r="E256" s="6" t="s">
        <v>191</v>
      </c>
      <c r="F256" s="6">
        <v>0</v>
      </c>
    </row>
    <row r="257" spans="1:6" x14ac:dyDescent="0.25">
      <c r="A257" s="6" t="s">
        <v>202</v>
      </c>
      <c r="B257" s="6" t="s">
        <v>208</v>
      </c>
      <c r="C257" s="6" t="s">
        <v>183</v>
      </c>
      <c r="D257" s="6" t="s">
        <v>170</v>
      </c>
      <c r="E257" s="6" t="s">
        <v>192</v>
      </c>
      <c r="F257" s="6">
        <v>0</v>
      </c>
    </row>
    <row r="258" spans="1:6" x14ac:dyDescent="0.25">
      <c r="A258" s="6" t="s">
        <v>202</v>
      </c>
      <c r="B258" s="6" t="s">
        <v>208</v>
      </c>
      <c r="C258" s="6" t="s">
        <v>183</v>
      </c>
      <c r="D258" s="6" t="s">
        <v>170</v>
      </c>
      <c r="E258" s="6" t="s">
        <v>193</v>
      </c>
      <c r="F258" s="6">
        <v>0</v>
      </c>
    </row>
    <row r="259" spans="1:6" x14ac:dyDescent="0.25">
      <c r="A259" s="6" t="s">
        <v>202</v>
      </c>
      <c r="B259" s="6" t="s">
        <v>208</v>
      </c>
      <c r="C259" s="6" t="s">
        <v>183</v>
      </c>
      <c r="D259" s="6" t="s">
        <v>170</v>
      </c>
      <c r="E259" s="6" t="s">
        <v>194</v>
      </c>
      <c r="F259" s="6">
        <v>0</v>
      </c>
    </row>
    <row r="260" spans="1:6" x14ac:dyDescent="0.25">
      <c r="A260" s="6" t="s">
        <v>202</v>
      </c>
      <c r="B260" s="6" t="s">
        <v>208</v>
      </c>
      <c r="C260" s="6" t="s">
        <v>183</v>
      </c>
      <c r="D260" s="6" t="s">
        <v>170</v>
      </c>
      <c r="E260" s="6" t="s">
        <v>195</v>
      </c>
      <c r="F260" s="6">
        <v>0</v>
      </c>
    </row>
    <row r="261" spans="1:6" x14ac:dyDescent="0.25">
      <c r="A261" s="6" t="s">
        <v>202</v>
      </c>
      <c r="B261" s="6" t="s">
        <v>208</v>
      </c>
      <c r="C261" s="6" t="s">
        <v>183</v>
      </c>
      <c r="D261" s="6" t="s">
        <v>170</v>
      </c>
      <c r="E261" s="6" t="s">
        <v>196</v>
      </c>
      <c r="F261" s="6">
        <v>0</v>
      </c>
    </row>
    <row r="262" spans="1:6" x14ac:dyDescent="0.25">
      <c r="A262" s="6" t="s">
        <v>202</v>
      </c>
      <c r="B262" s="6" t="s">
        <v>208</v>
      </c>
      <c r="C262" s="6" t="s">
        <v>183</v>
      </c>
      <c r="D262" s="6" t="s">
        <v>170</v>
      </c>
      <c r="E262" s="6" t="s">
        <v>197</v>
      </c>
      <c r="F262" s="6">
        <v>0</v>
      </c>
    </row>
    <row r="263" spans="1:6" x14ac:dyDescent="0.25">
      <c r="A263" s="6" t="s">
        <v>202</v>
      </c>
      <c r="B263" s="6" t="s">
        <v>208</v>
      </c>
      <c r="C263" s="6" t="s">
        <v>183</v>
      </c>
      <c r="D263" s="6" t="s">
        <v>170</v>
      </c>
      <c r="E263" s="6" t="s">
        <v>198</v>
      </c>
      <c r="F263" s="6">
        <v>0</v>
      </c>
    </row>
    <row r="264" spans="1:6" x14ac:dyDescent="0.25">
      <c r="A264" s="6" t="s">
        <v>202</v>
      </c>
      <c r="B264" s="6" t="s">
        <v>208</v>
      </c>
      <c r="C264" s="6" t="s">
        <v>183</v>
      </c>
      <c r="D264" s="6" t="s">
        <v>170</v>
      </c>
      <c r="E264" s="6" t="s">
        <v>199</v>
      </c>
      <c r="F264" s="6">
        <v>0</v>
      </c>
    </row>
    <row r="265" spans="1:6" x14ac:dyDescent="0.25">
      <c r="A265" s="6" t="s">
        <v>202</v>
      </c>
      <c r="B265" s="6" t="s">
        <v>208</v>
      </c>
      <c r="C265" s="6" t="s">
        <v>183</v>
      </c>
      <c r="D265" s="6" t="s">
        <v>170</v>
      </c>
      <c r="E265" s="6" t="s">
        <v>200</v>
      </c>
      <c r="F265" s="6">
        <v>0</v>
      </c>
    </row>
    <row r="266" spans="1:6" x14ac:dyDescent="0.25">
      <c r="A266" s="6" t="s">
        <v>202</v>
      </c>
      <c r="B266" s="6" t="s">
        <v>208</v>
      </c>
      <c r="C266" s="6" t="s">
        <v>182</v>
      </c>
      <c r="D266" s="6" t="s">
        <v>148</v>
      </c>
      <c r="E266" s="6" t="s">
        <v>190</v>
      </c>
      <c r="F266" s="6">
        <v>0</v>
      </c>
    </row>
    <row r="267" spans="1:6" x14ac:dyDescent="0.25">
      <c r="A267" s="6" t="s">
        <v>202</v>
      </c>
      <c r="B267" s="6" t="s">
        <v>208</v>
      </c>
      <c r="C267" s="6" t="s">
        <v>182</v>
      </c>
      <c r="D267" s="6" t="s">
        <v>148</v>
      </c>
      <c r="E267" s="6" t="s">
        <v>191</v>
      </c>
      <c r="F267" s="6">
        <v>0</v>
      </c>
    </row>
    <row r="268" spans="1:6" x14ac:dyDescent="0.25">
      <c r="A268" s="6" t="s">
        <v>202</v>
      </c>
      <c r="B268" s="6" t="s">
        <v>208</v>
      </c>
      <c r="C268" s="6" t="s">
        <v>182</v>
      </c>
      <c r="D268" s="6" t="s">
        <v>148</v>
      </c>
      <c r="E268" s="6" t="s">
        <v>192</v>
      </c>
      <c r="F268" s="6">
        <v>0</v>
      </c>
    </row>
    <row r="269" spans="1:6" x14ac:dyDescent="0.25">
      <c r="A269" s="6" t="s">
        <v>202</v>
      </c>
      <c r="B269" s="6" t="s">
        <v>208</v>
      </c>
      <c r="C269" s="6" t="s">
        <v>182</v>
      </c>
      <c r="D269" s="6" t="s">
        <v>148</v>
      </c>
      <c r="E269" s="6" t="s">
        <v>193</v>
      </c>
      <c r="F269" s="6">
        <v>0</v>
      </c>
    </row>
    <row r="270" spans="1:6" x14ac:dyDescent="0.25">
      <c r="A270" s="6" t="s">
        <v>202</v>
      </c>
      <c r="B270" s="6" t="s">
        <v>208</v>
      </c>
      <c r="C270" s="6" t="s">
        <v>182</v>
      </c>
      <c r="D270" s="6" t="s">
        <v>148</v>
      </c>
      <c r="E270" s="6" t="s">
        <v>194</v>
      </c>
      <c r="F270" s="6">
        <v>0</v>
      </c>
    </row>
    <row r="271" spans="1:6" x14ac:dyDescent="0.25">
      <c r="A271" s="6" t="s">
        <v>202</v>
      </c>
      <c r="B271" s="6" t="s">
        <v>208</v>
      </c>
      <c r="C271" s="6" t="s">
        <v>182</v>
      </c>
      <c r="D271" s="6" t="s">
        <v>148</v>
      </c>
      <c r="E271" s="6" t="s">
        <v>195</v>
      </c>
      <c r="F271" s="6">
        <v>0</v>
      </c>
    </row>
    <row r="272" spans="1:6" x14ac:dyDescent="0.25">
      <c r="A272" s="6" t="s">
        <v>202</v>
      </c>
      <c r="B272" s="6" t="s">
        <v>208</v>
      </c>
      <c r="C272" s="6" t="s">
        <v>182</v>
      </c>
      <c r="D272" s="6" t="s">
        <v>148</v>
      </c>
      <c r="E272" s="6" t="s">
        <v>196</v>
      </c>
      <c r="F272" s="6">
        <v>0</v>
      </c>
    </row>
    <row r="273" spans="1:6" x14ac:dyDescent="0.25">
      <c r="A273" s="6" t="s">
        <v>202</v>
      </c>
      <c r="B273" s="6" t="s">
        <v>208</v>
      </c>
      <c r="C273" s="6" t="s">
        <v>182</v>
      </c>
      <c r="D273" s="6" t="s">
        <v>148</v>
      </c>
      <c r="E273" s="6" t="s">
        <v>197</v>
      </c>
      <c r="F273" s="6">
        <v>0</v>
      </c>
    </row>
    <row r="274" spans="1:6" x14ac:dyDescent="0.25">
      <c r="A274" s="6" t="s">
        <v>202</v>
      </c>
      <c r="B274" s="6" t="s">
        <v>208</v>
      </c>
      <c r="C274" s="6" t="s">
        <v>182</v>
      </c>
      <c r="D274" s="6" t="s">
        <v>148</v>
      </c>
      <c r="E274" s="6" t="s">
        <v>198</v>
      </c>
      <c r="F274" s="6">
        <v>0</v>
      </c>
    </row>
    <row r="275" spans="1:6" x14ac:dyDescent="0.25">
      <c r="A275" s="6" t="s">
        <v>202</v>
      </c>
      <c r="B275" s="6" t="s">
        <v>208</v>
      </c>
      <c r="C275" s="6" t="s">
        <v>182</v>
      </c>
      <c r="D275" s="6" t="s">
        <v>148</v>
      </c>
      <c r="E275" s="6" t="s">
        <v>199</v>
      </c>
      <c r="F275" s="6">
        <v>0</v>
      </c>
    </row>
    <row r="276" spans="1:6" x14ac:dyDescent="0.25">
      <c r="A276" s="6" t="s">
        <v>202</v>
      </c>
      <c r="B276" s="6" t="s">
        <v>208</v>
      </c>
      <c r="C276" s="6" t="s">
        <v>182</v>
      </c>
      <c r="D276" s="6" t="s">
        <v>148</v>
      </c>
      <c r="E276" s="6" t="s">
        <v>200</v>
      </c>
      <c r="F276" s="6">
        <v>0</v>
      </c>
    </row>
    <row r="277" spans="1:6" x14ac:dyDescent="0.25">
      <c r="A277" s="6" t="s">
        <v>203</v>
      </c>
      <c r="B277" s="6" t="s">
        <v>208</v>
      </c>
      <c r="C277" s="6" t="s">
        <v>172</v>
      </c>
      <c r="D277" s="6" t="s">
        <v>160</v>
      </c>
      <c r="E277" s="6" t="s">
        <v>190</v>
      </c>
      <c r="F277" s="6">
        <v>0</v>
      </c>
    </row>
    <row r="278" spans="1:6" x14ac:dyDescent="0.25">
      <c r="A278" s="6" t="s">
        <v>203</v>
      </c>
      <c r="B278" s="6" t="s">
        <v>208</v>
      </c>
      <c r="C278" s="6" t="s">
        <v>172</v>
      </c>
      <c r="D278" s="6" t="s">
        <v>160</v>
      </c>
      <c r="E278" s="6" t="s">
        <v>191</v>
      </c>
      <c r="F278" s="6">
        <v>0</v>
      </c>
    </row>
    <row r="279" spans="1:6" x14ac:dyDescent="0.25">
      <c r="A279" s="6" t="s">
        <v>203</v>
      </c>
      <c r="B279" s="6" t="s">
        <v>208</v>
      </c>
      <c r="C279" s="6" t="s">
        <v>172</v>
      </c>
      <c r="D279" s="6" t="s">
        <v>160</v>
      </c>
      <c r="E279" s="6" t="s">
        <v>192</v>
      </c>
      <c r="F279" s="6">
        <v>0</v>
      </c>
    </row>
    <row r="280" spans="1:6" x14ac:dyDescent="0.25">
      <c r="A280" s="6" t="s">
        <v>203</v>
      </c>
      <c r="B280" s="6" t="s">
        <v>208</v>
      </c>
      <c r="C280" s="6" t="s">
        <v>172</v>
      </c>
      <c r="D280" s="6" t="s">
        <v>160</v>
      </c>
      <c r="E280" s="6" t="s">
        <v>193</v>
      </c>
      <c r="F280" s="6">
        <v>0</v>
      </c>
    </row>
    <row r="281" spans="1:6" x14ac:dyDescent="0.25">
      <c r="A281" s="6" t="s">
        <v>203</v>
      </c>
      <c r="B281" s="6" t="s">
        <v>208</v>
      </c>
      <c r="C281" s="6" t="s">
        <v>172</v>
      </c>
      <c r="D281" s="6" t="s">
        <v>160</v>
      </c>
      <c r="E281" s="6" t="s">
        <v>194</v>
      </c>
      <c r="F281" s="6">
        <v>0</v>
      </c>
    </row>
    <row r="282" spans="1:6" x14ac:dyDescent="0.25">
      <c r="A282" s="6" t="s">
        <v>203</v>
      </c>
      <c r="B282" s="6" t="s">
        <v>208</v>
      </c>
      <c r="C282" s="6" t="s">
        <v>172</v>
      </c>
      <c r="D282" s="6" t="s">
        <v>160</v>
      </c>
      <c r="E282" s="6" t="s">
        <v>195</v>
      </c>
      <c r="F282" s="6">
        <v>0</v>
      </c>
    </row>
    <row r="283" spans="1:6" x14ac:dyDescent="0.25">
      <c r="A283" s="6" t="s">
        <v>203</v>
      </c>
      <c r="B283" s="6" t="s">
        <v>208</v>
      </c>
      <c r="C283" s="6" t="s">
        <v>172</v>
      </c>
      <c r="D283" s="6" t="s">
        <v>160</v>
      </c>
      <c r="E283" s="6" t="s">
        <v>196</v>
      </c>
      <c r="F283" s="6">
        <v>0</v>
      </c>
    </row>
    <row r="284" spans="1:6" x14ac:dyDescent="0.25">
      <c r="A284" s="6" t="s">
        <v>203</v>
      </c>
      <c r="B284" s="6" t="s">
        <v>208</v>
      </c>
      <c r="C284" s="6" t="s">
        <v>172</v>
      </c>
      <c r="D284" s="6" t="s">
        <v>160</v>
      </c>
      <c r="E284" s="6" t="s">
        <v>197</v>
      </c>
      <c r="F284" s="6">
        <v>0</v>
      </c>
    </row>
    <row r="285" spans="1:6" x14ac:dyDescent="0.25">
      <c r="A285" s="6" t="s">
        <v>203</v>
      </c>
      <c r="B285" s="6" t="s">
        <v>208</v>
      </c>
      <c r="C285" s="6" t="s">
        <v>172</v>
      </c>
      <c r="D285" s="6" t="s">
        <v>160</v>
      </c>
      <c r="E285" s="6" t="s">
        <v>198</v>
      </c>
      <c r="F285" s="6">
        <v>0</v>
      </c>
    </row>
    <row r="286" spans="1:6" x14ac:dyDescent="0.25">
      <c r="A286" s="6" t="s">
        <v>203</v>
      </c>
      <c r="B286" s="6" t="s">
        <v>208</v>
      </c>
      <c r="C286" s="6" t="s">
        <v>172</v>
      </c>
      <c r="D286" s="6" t="s">
        <v>160</v>
      </c>
      <c r="E286" s="6" t="s">
        <v>199</v>
      </c>
      <c r="F286" s="6">
        <v>0</v>
      </c>
    </row>
    <row r="287" spans="1:6" x14ac:dyDescent="0.25">
      <c r="A287" s="6" t="s">
        <v>203</v>
      </c>
      <c r="B287" s="6" t="s">
        <v>208</v>
      </c>
      <c r="C287" s="6" t="s">
        <v>172</v>
      </c>
      <c r="D287" s="6" t="s">
        <v>160</v>
      </c>
      <c r="E287" s="6" t="s">
        <v>200</v>
      </c>
      <c r="F287" s="6">
        <v>0</v>
      </c>
    </row>
    <row r="288" spans="1:6" x14ac:dyDescent="0.25">
      <c r="A288" s="6" t="s">
        <v>203</v>
      </c>
      <c r="B288" s="6" t="s">
        <v>208</v>
      </c>
      <c r="C288" s="6" t="s">
        <v>209</v>
      </c>
      <c r="D288" s="6" t="s">
        <v>168</v>
      </c>
      <c r="E288" s="6" t="s">
        <v>190</v>
      </c>
      <c r="F288" s="6">
        <v>0</v>
      </c>
    </row>
    <row r="289" spans="1:6" x14ac:dyDescent="0.25">
      <c r="A289" s="6" t="s">
        <v>203</v>
      </c>
      <c r="B289" s="6" t="s">
        <v>208</v>
      </c>
      <c r="C289" s="6" t="s">
        <v>209</v>
      </c>
      <c r="D289" s="6" t="s">
        <v>168</v>
      </c>
      <c r="E289" s="6" t="s">
        <v>191</v>
      </c>
      <c r="F289" s="6">
        <v>0</v>
      </c>
    </row>
    <row r="290" spans="1:6" x14ac:dyDescent="0.25">
      <c r="A290" s="6" t="s">
        <v>203</v>
      </c>
      <c r="B290" s="6" t="s">
        <v>208</v>
      </c>
      <c r="C290" s="6" t="s">
        <v>209</v>
      </c>
      <c r="D290" s="6" t="s">
        <v>168</v>
      </c>
      <c r="E290" s="6" t="s">
        <v>192</v>
      </c>
      <c r="F290" s="6">
        <v>0</v>
      </c>
    </row>
    <row r="291" spans="1:6" x14ac:dyDescent="0.25">
      <c r="A291" s="6" t="s">
        <v>203</v>
      </c>
      <c r="B291" s="6" t="s">
        <v>208</v>
      </c>
      <c r="C291" s="6" t="s">
        <v>209</v>
      </c>
      <c r="D291" s="6" t="s">
        <v>168</v>
      </c>
      <c r="E291" s="6" t="s">
        <v>193</v>
      </c>
      <c r="F291" s="6">
        <v>0</v>
      </c>
    </row>
    <row r="292" spans="1:6" x14ac:dyDescent="0.25">
      <c r="A292" s="6" t="s">
        <v>203</v>
      </c>
      <c r="B292" s="6" t="s">
        <v>208</v>
      </c>
      <c r="C292" s="6" t="s">
        <v>209</v>
      </c>
      <c r="D292" s="6" t="s">
        <v>169</v>
      </c>
      <c r="E292" s="6" t="s">
        <v>190</v>
      </c>
      <c r="F292" s="6">
        <v>0</v>
      </c>
    </row>
    <row r="293" spans="1:6" x14ac:dyDescent="0.25">
      <c r="A293" s="6" t="s">
        <v>203</v>
      </c>
      <c r="B293" s="6" t="s">
        <v>208</v>
      </c>
      <c r="C293" s="6" t="s">
        <v>209</v>
      </c>
      <c r="D293" s="6" t="s">
        <v>169</v>
      </c>
      <c r="E293" s="6" t="s">
        <v>191</v>
      </c>
      <c r="F293" s="6">
        <v>0</v>
      </c>
    </row>
    <row r="294" spans="1:6" x14ac:dyDescent="0.25">
      <c r="A294" s="6" t="s">
        <v>203</v>
      </c>
      <c r="B294" s="6" t="s">
        <v>208</v>
      </c>
      <c r="C294" s="6" t="s">
        <v>209</v>
      </c>
      <c r="D294" s="6" t="s">
        <v>169</v>
      </c>
      <c r="E294" s="6" t="s">
        <v>192</v>
      </c>
      <c r="F294" s="6">
        <v>0</v>
      </c>
    </row>
    <row r="295" spans="1:6" x14ac:dyDescent="0.25">
      <c r="A295" s="6" t="s">
        <v>203</v>
      </c>
      <c r="B295" s="6" t="s">
        <v>208</v>
      </c>
      <c r="C295" s="6" t="s">
        <v>209</v>
      </c>
      <c r="D295" s="6" t="s">
        <v>169</v>
      </c>
      <c r="E295" s="6" t="s">
        <v>193</v>
      </c>
      <c r="F295" s="6">
        <v>0</v>
      </c>
    </row>
    <row r="296" spans="1:6" x14ac:dyDescent="0.25">
      <c r="A296" s="6" t="s">
        <v>203</v>
      </c>
      <c r="B296" s="6" t="s">
        <v>208</v>
      </c>
      <c r="C296" s="6" t="s">
        <v>209</v>
      </c>
      <c r="D296" s="6" t="s">
        <v>169</v>
      </c>
      <c r="E296" s="6" t="s">
        <v>194</v>
      </c>
      <c r="F296" s="6">
        <v>0</v>
      </c>
    </row>
    <row r="297" spans="1:6" x14ac:dyDescent="0.25">
      <c r="A297" s="6" t="s">
        <v>203</v>
      </c>
      <c r="B297" s="6" t="s">
        <v>208</v>
      </c>
      <c r="C297" s="6" t="s">
        <v>209</v>
      </c>
      <c r="D297" s="6" t="s">
        <v>169</v>
      </c>
      <c r="E297" s="6" t="s">
        <v>195</v>
      </c>
      <c r="F297" s="6">
        <v>0</v>
      </c>
    </row>
    <row r="298" spans="1:6" x14ac:dyDescent="0.25">
      <c r="A298" s="6" t="s">
        <v>203</v>
      </c>
      <c r="B298" s="6" t="s">
        <v>208</v>
      </c>
      <c r="C298" s="6" t="s">
        <v>209</v>
      </c>
      <c r="D298" s="6" t="s">
        <v>169</v>
      </c>
      <c r="E298" s="6" t="s">
        <v>196</v>
      </c>
      <c r="F298" s="6">
        <v>0</v>
      </c>
    </row>
    <row r="299" spans="1:6" x14ac:dyDescent="0.25">
      <c r="A299" s="6" t="s">
        <v>203</v>
      </c>
      <c r="B299" s="6" t="s">
        <v>208</v>
      </c>
      <c r="C299" s="6" t="s">
        <v>209</v>
      </c>
      <c r="D299" s="6" t="s">
        <v>169</v>
      </c>
      <c r="E299" s="6" t="s">
        <v>197</v>
      </c>
      <c r="F299" s="6">
        <v>0</v>
      </c>
    </row>
    <row r="300" spans="1:6" x14ac:dyDescent="0.25">
      <c r="A300" s="6" t="s">
        <v>203</v>
      </c>
      <c r="B300" s="6" t="s">
        <v>208</v>
      </c>
      <c r="C300" s="6" t="s">
        <v>209</v>
      </c>
      <c r="D300" s="6" t="s">
        <v>169</v>
      </c>
      <c r="E300" s="6" t="s">
        <v>198</v>
      </c>
      <c r="F300" s="6">
        <v>0</v>
      </c>
    </row>
    <row r="301" spans="1:6" x14ac:dyDescent="0.25">
      <c r="A301" s="6" t="s">
        <v>203</v>
      </c>
      <c r="B301" s="6" t="s">
        <v>208</v>
      </c>
      <c r="C301" s="6" t="s">
        <v>209</v>
      </c>
      <c r="D301" s="6" t="s">
        <v>169</v>
      </c>
      <c r="E301" s="6" t="s">
        <v>199</v>
      </c>
      <c r="F301" s="6">
        <v>0</v>
      </c>
    </row>
    <row r="302" spans="1:6" x14ac:dyDescent="0.25">
      <c r="A302" s="6" t="s">
        <v>203</v>
      </c>
      <c r="B302" s="6" t="s">
        <v>208</v>
      </c>
      <c r="C302" s="6" t="s">
        <v>209</v>
      </c>
      <c r="D302" s="6" t="s">
        <v>169</v>
      </c>
      <c r="E302" s="6" t="s">
        <v>200</v>
      </c>
      <c r="F302" s="6">
        <v>0</v>
      </c>
    </row>
    <row r="303" spans="1:6" x14ac:dyDescent="0.25">
      <c r="A303" s="6" t="s">
        <v>203</v>
      </c>
      <c r="B303" s="6" t="s">
        <v>208</v>
      </c>
      <c r="C303" s="6" t="s">
        <v>209</v>
      </c>
      <c r="D303" s="6" t="s">
        <v>168</v>
      </c>
      <c r="E303" s="6" t="s">
        <v>194</v>
      </c>
      <c r="F303" s="6">
        <v>0</v>
      </c>
    </row>
    <row r="304" spans="1:6" x14ac:dyDescent="0.25">
      <c r="A304" s="6" t="s">
        <v>203</v>
      </c>
      <c r="B304" s="6" t="s">
        <v>208</v>
      </c>
      <c r="C304" s="6" t="s">
        <v>209</v>
      </c>
      <c r="D304" s="6" t="s">
        <v>168</v>
      </c>
      <c r="E304" s="6" t="s">
        <v>195</v>
      </c>
      <c r="F304" s="6">
        <v>0</v>
      </c>
    </row>
    <row r="305" spans="1:6" x14ac:dyDescent="0.25">
      <c r="A305" s="6" t="s">
        <v>203</v>
      </c>
      <c r="B305" s="6" t="s">
        <v>208</v>
      </c>
      <c r="C305" s="6" t="s">
        <v>209</v>
      </c>
      <c r="D305" s="6" t="s">
        <v>168</v>
      </c>
      <c r="E305" s="6" t="s">
        <v>196</v>
      </c>
      <c r="F305" s="6">
        <v>0</v>
      </c>
    </row>
    <row r="306" spans="1:6" x14ac:dyDescent="0.25">
      <c r="A306" s="6" t="s">
        <v>203</v>
      </c>
      <c r="B306" s="6" t="s">
        <v>208</v>
      </c>
      <c r="C306" s="6" t="s">
        <v>209</v>
      </c>
      <c r="D306" s="6" t="s">
        <v>168</v>
      </c>
      <c r="E306" s="6" t="s">
        <v>197</v>
      </c>
      <c r="F306" s="6">
        <v>0</v>
      </c>
    </row>
    <row r="307" spans="1:6" x14ac:dyDescent="0.25">
      <c r="A307" s="6" t="s">
        <v>203</v>
      </c>
      <c r="B307" s="6" t="s">
        <v>208</v>
      </c>
      <c r="C307" s="6" t="s">
        <v>209</v>
      </c>
      <c r="D307" s="6" t="s">
        <v>168</v>
      </c>
      <c r="E307" s="6" t="s">
        <v>198</v>
      </c>
      <c r="F307" s="6">
        <v>0</v>
      </c>
    </row>
    <row r="308" spans="1:6" x14ac:dyDescent="0.25">
      <c r="A308" s="6" t="s">
        <v>203</v>
      </c>
      <c r="B308" s="6" t="s">
        <v>208</v>
      </c>
      <c r="C308" s="6" t="s">
        <v>209</v>
      </c>
      <c r="D308" s="6" t="s">
        <v>168</v>
      </c>
      <c r="E308" s="6" t="s">
        <v>199</v>
      </c>
      <c r="F308" s="6">
        <v>0</v>
      </c>
    </row>
    <row r="309" spans="1:6" x14ac:dyDescent="0.25">
      <c r="A309" s="6" t="s">
        <v>203</v>
      </c>
      <c r="B309" s="6" t="s">
        <v>208</v>
      </c>
      <c r="C309" s="6" t="s">
        <v>209</v>
      </c>
      <c r="D309" s="6" t="s">
        <v>168</v>
      </c>
      <c r="E309" s="6" t="s">
        <v>200</v>
      </c>
      <c r="F309" s="6">
        <v>0</v>
      </c>
    </row>
    <row r="310" spans="1:6" x14ac:dyDescent="0.25">
      <c r="A310" s="6" t="s">
        <v>203</v>
      </c>
      <c r="B310" s="6" t="s">
        <v>208</v>
      </c>
      <c r="C310" s="6" t="s">
        <v>181</v>
      </c>
      <c r="D310" s="6" t="s">
        <v>164</v>
      </c>
      <c r="E310" s="6" t="s">
        <v>190</v>
      </c>
      <c r="F310" s="6">
        <v>0</v>
      </c>
    </row>
    <row r="311" spans="1:6" x14ac:dyDescent="0.25">
      <c r="A311" s="6" t="s">
        <v>203</v>
      </c>
      <c r="B311" s="6" t="s">
        <v>208</v>
      </c>
      <c r="C311" s="6" t="s">
        <v>181</v>
      </c>
      <c r="D311" s="6" t="s">
        <v>164</v>
      </c>
      <c r="E311" s="6" t="s">
        <v>191</v>
      </c>
      <c r="F311" s="6">
        <v>0</v>
      </c>
    </row>
    <row r="312" spans="1:6" x14ac:dyDescent="0.25">
      <c r="A312" s="6" t="s">
        <v>203</v>
      </c>
      <c r="B312" s="6" t="s">
        <v>208</v>
      </c>
      <c r="C312" s="6" t="s">
        <v>181</v>
      </c>
      <c r="D312" s="6" t="s">
        <v>164</v>
      </c>
      <c r="E312" s="6" t="s">
        <v>192</v>
      </c>
      <c r="F312" s="6">
        <v>0</v>
      </c>
    </row>
    <row r="313" spans="1:6" x14ac:dyDescent="0.25">
      <c r="A313" s="6" t="s">
        <v>203</v>
      </c>
      <c r="B313" s="6" t="s">
        <v>208</v>
      </c>
      <c r="C313" s="6" t="s">
        <v>181</v>
      </c>
      <c r="D313" s="6" t="s">
        <v>164</v>
      </c>
      <c r="E313" s="6" t="s">
        <v>193</v>
      </c>
      <c r="F313" s="6">
        <v>0</v>
      </c>
    </row>
    <row r="314" spans="1:6" x14ac:dyDescent="0.25">
      <c r="A314" s="6" t="s">
        <v>203</v>
      </c>
      <c r="B314" s="6" t="s">
        <v>208</v>
      </c>
      <c r="C314" s="6" t="s">
        <v>181</v>
      </c>
      <c r="D314" s="6" t="s">
        <v>164</v>
      </c>
      <c r="E314" s="6" t="s">
        <v>194</v>
      </c>
      <c r="F314" s="6">
        <v>0</v>
      </c>
    </row>
    <row r="315" spans="1:6" x14ac:dyDescent="0.25">
      <c r="A315" s="6" t="s">
        <v>203</v>
      </c>
      <c r="B315" s="6" t="s">
        <v>208</v>
      </c>
      <c r="C315" s="6" t="s">
        <v>181</v>
      </c>
      <c r="D315" s="6" t="s">
        <v>164</v>
      </c>
      <c r="E315" s="6" t="s">
        <v>195</v>
      </c>
      <c r="F315" s="6">
        <v>0</v>
      </c>
    </row>
    <row r="316" spans="1:6" x14ac:dyDescent="0.25">
      <c r="A316" s="6" t="s">
        <v>203</v>
      </c>
      <c r="B316" s="6" t="s">
        <v>208</v>
      </c>
      <c r="C316" s="6" t="s">
        <v>181</v>
      </c>
      <c r="D316" s="6" t="s">
        <v>164</v>
      </c>
      <c r="E316" s="6" t="s">
        <v>196</v>
      </c>
      <c r="F316" s="6">
        <v>0</v>
      </c>
    </row>
    <row r="317" spans="1:6" x14ac:dyDescent="0.25">
      <c r="A317" s="6" t="s">
        <v>203</v>
      </c>
      <c r="B317" s="6" t="s">
        <v>208</v>
      </c>
      <c r="C317" s="6" t="s">
        <v>181</v>
      </c>
      <c r="D317" s="6" t="s">
        <v>164</v>
      </c>
      <c r="E317" s="6" t="s">
        <v>197</v>
      </c>
      <c r="F317" s="6">
        <v>0</v>
      </c>
    </row>
    <row r="318" spans="1:6" x14ac:dyDescent="0.25">
      <c r="A318" s="6" t="s">
        <v>203</v>
      </c>
      <c r="B318" s="6" t="s">
        <v>208</v>
      </c>
      <c r="C318" s="6" t="s">
        <v>181</v>
      </c>
      <c r="D318" s="6" t="s">
        <v>164</v>
      </c>
      <c r="E318" s="6" t="s">
        <v>198</v>
      </c>
      <c r="F318" s="6">
        <v>0</v>
      </c>
    </row>
    <row r="319" spans="1:6" x14ac:dyDescent="0.25">
      <c r="A319" s="6" t="s">
        <v>203</v>
      </c>
      <c r="B319" s="6" t="s">
        <v>208</v>
      </c>
      <c r="C319" s="6" t="s">
        <v>181</v>
      </c>
      <c r="D319" s="6" t="s">
        <v>164</v>
      </c>
      <c r="E319" s="6" t="s">
        <v>199</v>
      </c>
      <c r="F319" s="6">
        <v>0</v>
      </c>
    </row>
    <row r="320" spans="1:6" x14ac:dyDescent="0.25">
      <c r="A320" s="6" t="s">
        <v>203</v>
      </c>
      <c r="B320" s="6" t="s">
        <v>208</v>
      </c>
      <c r="C320" s="6" t="s">
        <v>181</v>
      </c>
      <c r="D320" s="6" t="s">
        <v>164</v>
      </c>
      <c r="E320" s="6" t="s">
        <v>200</v>
      </c>
      <c r="F320" s="6">
        <v>0</v>
      </c>
    </row>
    <row r="321" spans="1:6" x14ac:dyDescent="0.25">
      <c r="A321" s="6" t="s">
        <v>203</v>
      </c>
      <c r="B321" s="6" t="s">
        <v>208</v>
      </c>
      <c r="C321" s="6" t="s">
        <v>183</v>
      </c>
      <c r="D321" s="6" t="s">
        <v>158</v>
      </c>
      <c r="E321" s="6" t="s">
        <v>190</v>
      </c>
      <c r="F321" s="6">
        <v>0</v>
      </c>
    </row>
    <row r="322" spans="1:6" x14ac:dyDescent="0.25">
      <c r="A322" s="6" t="s">
        <v>203</v>
      </c>
      <c r="B322" s="6" t="s">
        <v>208</v>
      </c>
      <c r="C322" s="6" t="s">
        <v>183</v>
      </c>
      <c r="D322" s="6" t="s">
        <v>158</v>
      </c>
      <c r="E322" s="6" t="s">
        <v>191</v>
      </c>
      <c r="F322" s="6">
        <v>0</v>
      </c>
    </row>
    <row r="323" spans="1:6" x14ac:dyDescent="0.25">
      <c r="A323" s="6" t="s">
        <v>203</v>
      </c>
      <c r="B323" s="6" t="s">
        <v>208</v>
      </c>
      <c r="C323" s="6" t="s">
        <v>183</v>
      </c>
      <c r="D323" s="6" t="s">
        <v>158</v>
      </c>
      <c r="E323" s="6" t="s">
        <v>192</v>
      </c>
      <c r="F323" s="6">
        <v>0</v>
      </c>
    </row>
    <row r="324" spans="1:6" x14ac:dyDescent="0.25">
      <c r="A324" s="6" t="s">
        <v>203</v>
      </c>
      <c r="B324" s="6" t="s">
        <v>208</v>
      </c>
      <c r="C324" s="6" t="s">
        <v>183</v>
      </c>
      <c r="D324" s="6" t="s">
        <v>158</v>
      </c>
      <c r="E324" s="6" t="s">
        <v>193</v>
      </c>
      <c r="F324" s="6">
        <v>0</v>
      </c>
    </row>
    <row r="325" spans="1:6" x14ac:dyDescent="0.25">
      <c r="A325" s="6" t="s">
        <v>203</v>
      </c>
      <c r="B325" s="6" t="s">
        <v>208</v>
      </c>
      <c r="C325" s="6" t="s">
        <v>183</v>
      </c>
      <c r="D325" s="6" t="s">
        <v>158</v>
      </c>
      <c r="E325" s="6" t="s">
        <v>194</v>
      </c>
      <c r="F325" s="6">
        <v>0</v>
      </c>
    </row>
    <row r="326" spans="1:6" x14ac:dyDescent="0.25">
      <c r="A326" s="6" t="s">
        <v>203</v>
      </c>
      <c r="B326" s="6" t="s">
        <v>208</v>
      </c>
      <c r="C326" s="6" t="s">
        <v>183</v>
      </c>
      <c r="D326" s="6" t="s">
        <v>158</v>
      </c>
      <c r="E326" s="6" t="s">
        <v>195</v>
      </c>
      <c r="F326" s="6">
        <v>0</v>
      </c>
    </row>
    <row r="327" spans="1:6" x14ac:dyDescent="0.25">
      <c r="A327" s="6" t="s">
        <v>203</v>
      </c>
      <c r="B327" s="6" t="s">
        <v>208</v>
      </c>
      <c r="C327" s="6" t="s">
        <v>183</v>
      </c>
      <c r="D327" s="6" t="s">
        <v>158</v>
      </c>
      <c r="E327" s="6" t="s">
        <v>196</v>
      </c>
      <c r="F327" s="6">
        <v>0</v>
      </c>
    </row>
    <row r="328" spans="1:6" x14ac:dyDescent="0.25">
      <c r="A328" s="6" t="s">
        <v>203</v>
      </c>
      <c r="B328" s="6" t="s">
        <v>208</v>
      </c>
      <c r="C328" s="6" t="s">
        <v>183</v>
      </c>
      <c r="D328" s="6" t="s">
        <v>158</v>
      </c>
      <c r="E328" s="6" t="s">
        <v>197</v>
      </c>
      <c r="F328" s="6">
        <v>0</v>
      </c>
    </row>
    <row r="329" spans="1:6" x14ac:dyDescent="0.25">
      <c r="A329" s="6" t="s">
        <v>203</v>
      </c>
      <c r="B329" s="6" t="s">
        <v>208</v>
      </c>
      <c r="C329" s="6" t="s">
        <v>183</v>
      </c>
      <c r="D329" s="6" t="s">
        <v>158</v>
      </c>
      <c r="E329" s="6" t="s">
        <v>198</v>
      </c>
      <c r="F329" s="6">
        <v>0</v>
      </c>
    </row>
    <row r="330" spans="1:6" x14ac:dyDescent="0.25">
      <c r="A330" s="6" t="s">
        <v>203</v>
      </c>
      <c r="B330" s="6" t="s">
        <v>208</v>
      </c>
      <c r="C330" s="6" t="s">
        <v>183</v>
      </c>
      <c r="D330" s="6" t="s">
        <v>158</v>
      </c>
      <c r="E330" s="6" t="s">
        <v>199</v>
      </c>
      <c r="F330" s="6">
        <v>0</v>
      </c>
    </row>
    <row r="331" spans="1:6" x14ac:dyDescent="0.25">
      <c r="A331" s="6" t="s">
        <v>203</v>
      </c>
      <c r="B331" s="6" t="s">
        <v>208</v>
      </c>
      <c r="C331" s="6" t="s">
        <v>183</v>
      </c>
      <c r="D331" s="6" t="s">
        <v>158</v>
      </c>
      <c r="E331" s="6" t="s">
        <v>200</v>
      </c>
      <c r="F331" s="6">
        <v>0</v>
      </c>
    </row>
    <row r="332" spans="1:6" x14ac:dyDescent="0.25">
      <c r="A332" s="6" t="s">
        <v>203</v>
      </c>
      <c r="B332" s="6" t="s">
        <v>208</v>
      </c>
      <c r="C332" s="6" t="s">
        <v>183</v>
      </c>
      <c r="D332" s="6" t="s">
        <v>155</v>
      </c>
      <c r="E332" s="6" t="s">
        <v>190</v>
      </c>
      <c r="F332" s="6">
        <v>0</v>
      </c>
    </row>
    <row r="333" spans="1:6" x14ac:dyDescent="0.25">
      <c r="A333" s="6" t="s">
        <v>203</v>
      </c>
      <c r="B333" s="6" t="s">
        <v>208</v>
      </c>
      <c r="C333" s="6" t="s">
        <v>183</v>
      </c>
      <c r="D333" s="6" t="s">
        <v>155</v>
      </c>
      <c r="E333" s="6" t="s">
        <v>191</v>
      </c>
      <c r="F333" s="6">
        <v>0</v>
      </c>
    </row>
    <row r="334" spans="1:6" x14ac:dyDescent="0.25">
      <c r="A334" s="6" t="s">
        <v>203</v>
      </c>
      <c r="B334" s="6" t="s">
        <v>208</v>
      </c>
      <c r="C334" s="6" t="s">
        <v>183</v>
      </c>
      <c r="D334" s="6" t="s">
        <v>155</v>
      </c>
      <c r="E334" s="6" t="s">
        <v>192</v>
      </c>
      <c r="F334" s="6">
        <v>0</v>
      </c>
    </row>
    <row r="335" spans="1:6" x14ac:dyDescent="0.25">
      <c r="A335" s="6" t="s">
        <v>203</v>
      </c>
      <c r="B335" s="6" t="s">
        <v>208</v>
      </c>
      <c r="C335" s="6" t="s">
        <v>183</v>
      </c>
      <c r="D335" s="6" t="s">
        <v>155</v>
      </c>
      <c r="E335" s="6" t="s">
        <v>193</v>
      </c>
      <c r="F335" s="6">
        <v>0</v>
      </c>
    </row>
    <row r="336" spans="1:6" x14ac:dyDescent="0.25">
      <c r="A336" s="6" t="s">
        <v>203</v>
      </c>
      <c r="B336" s="6" t="s">
        <v>208</v>
      </c>
      <c r="C336" s="6" t="s">
        <v>183</v>
      </c>
      <c r="D336" s="6" t="s">
        <v>155</v>
      </c>
      <c r="E336" s="6" t="s">
        <v>194</v>
      </c>
      <c r="F336" s="6">
        <v>0</v>
      </c>
    </row>
    <row r="337" spans="1:6" x14ac:dyDescent="0.25">
      <c r="A337" s="6" t="s">
        <v>203</v>
      </c>
      <c r="B337" s="6" t="s">
        <v>208</v>
      </c>
      <c r="C337" s="6" t="s">
        <v>183</v>
      </c>
      <c r="D337" s="6" t="s">
        <v>155</v>
      </c>
      <c r="E337" s="6" t="s">
        <v>195</v>
      </c>
      <c r="F337" s="6">
        <v>0</v>
      </c>
    </row>
    <row r="338" spans="1:6" x14ac:dyDescent="0.25">
      <c r="A338" s="6" t="s">
        <v>203</v>
      </c>
      <c r="B338" s="6" t="s">
        <v>208</v>
      </c>
      <c r="C338" s="6" t="s">
        <v>183</v>
      </c>
      <c r="D338" s="6" t="s">
        <v>155</v>
      </c>
      <c r="E338" s="6" t="s">
        <v>196</v>
      </c>
      <c r="F338" s="6">
        <v>0</v>
      </c>
    </row>
    <row r="339" spans="1:6" x14ac:dyDescent="0.25">
      <c r="A339" s="6" t="s">
        <v>203</v>
      </c>
      <c r="B339" s="6" t="s">
        <v>208</v>
      </c>
      <c r="C339" s="6" t="s">
        <v>183</v>
      </c>
      <c r="D339" s="6" t="s">
        <v>155</v>
      </c>
      <c r="E339" s="6" t="s">
        <v>197</v>
      </c>
      <c r="F339" s="6">
        <v>0</v>
      </c>
    </row>
    <row r="340" spans="1:6" x14ac:dyDescent="0.25">
      <c r="A340" s="6" t="s">
        <v>203</v>
      </c>
      <c r="B340" s="6" t="s">
        <v>208</v>
      </c>
      <c r="C340" s="6" t="s">
        <v>183</v>
      </c>
      <c r="D340" s="6" t="s">
        <v>155</v>
      </c>
      <c r="E340" s="6" t="s">
        <v>198</v>
      </c>
      <c r="F340" s="6">
        <v>0</v>
      </c>
    </row>
    <row r="341" spans="1:6" x14ac:dyDescent="0.25">
      <c r="A341" s="6" t="s">
        <v>203</v>
      </c>
      <c r="B341" s="6" t="s">
        <v>208</v>
      </c>
      <c r="C341" s="6" t="s">
        <v>183</v>
      </c>
      <c r="D341" s="6" t="s">
        <v>155</v>
      </c>
      <c r="E341" s="6" t="s">
        <v>199</v>
      </c>
      <c r="F341" s="6">
        <v>0</v>
      </c>
    </row>
    <row r="342" spans="1:6" x14ac:dyDescent="0.25">
      <c r="A342" s="6" t="s">
        <v>203</v>
      </c>
      <c r="B342" s="6" t="s">
        <v>208</v>
      </c>
      <c r="C342" s="6" t="s">
        <v>183</v>
      </c>
      <c r="D342" s="6" t="s">
        <v>155</v>
      </c>
      <c r="E342" s="6" t="s">
        <v>200</v>
      </c>
      <c r="F342" s="6">
        <v>0</v>
      </c>
    </row>
    <row r="343" spans="1:6" x14ac:dyDescent="0.25">
      <c r="A343" s="6" t="s">
        <v>203</v>
      </c>
      <c r="B343" s="6" t="s">
        <v>208</v>
      </c>
      <c r="C343" s="6" t="s">
        <v>183</v>
      </c>
      <c r="D343" s="6" t="s">
        <v>156</v>
      </c>
      <c r="E343" s="6" t="s">
        <v>190</v>
      </c>
      <c r="F343" s="6">
        <v>0</v>
      </c>
    </row>
    <row r="344" spans="1:6" x14ac:dyDescent="0.25">
      <c r="A344" s="6" t="s">
        <v>203</v>
      </c>
      <c r="B344" s="6" t="s">
        <v>208</v>
      </c>
      <c r="C344" s="6" t="s">
        <v>183</v>
      </c>
      <c r="D344" s="6" t="s">
        <v>156</v>
      </c>
      <c r="E344" s="6" t="s">
        <v>191</v>
      </c>
      <c r="F344" s="6">
        <v>0</v>
      </c>
    </row>
    <row r="345" spans="1:6" x14ac:dyDescent="0.25">
      <c r="A345" s="6" t="s">
        <v>203</v>
      </c>
      <c r="B345" s="6" t="s">
        <v>208</v>
      </c>
      <c r="C345" s="6" t="s">
        <v>183</v>
      </c>
      <c r="D345" s="6" t="s">
        <v>156</v>
      </c>
      <c r="E345" s="6" t="s">
        <v>192</v>
      </c>
      <c r="F345" s="6">
        <v>0</v>
      </c>
    </row>
    <row r="346" spans="1:6" x14ac:dyDescent="0.25">
      <c r="A346" s="6" t="s">
        <v>203</v>
      </c>
      <c r="B346" s="6" t="s">
        <v>208</v>
      </c>
      <c r="C346" s="6" t="s">
        <v>183</v>
      </c>
      <c r="D346" s="6" t="s">
        <v>156</v>
      </c>
      <c r="E346" s="6" t="s">
        <v>193</v>
      </c>
      <c r="F346" s="6">
        <v>0</v>
      </c>
    </row>
    <row r="347" spans="1:6" x14ac:dyDescent="0.25">
      <c r="A347" s="6" t="s">
        <v>203</v>
      </c>
      <c r="B347" s="6" t="s">
        <v>208</v>
      </c>
      <c r="C347" s="6" t="s">
        <v>183</v>
      </c>
      <c r="D347" s="6" t="s">
        <v>156</v>
      </c>
      <c r="E347" s="6" t="s">
        <v>194</v>
      </c>
      <c r="F347" s="6">
        <v>0</v>
      </c>
    </row>
    <row r="348" spans="1:6" x14ac:dyDescent="0.25">
      <c r="A348" s="6" t="s">
        <v>203</v>
      </c>
      <c r="B348" s="6" t="s">
        <v>208</v>
      </c>
      <c r="C348" s="6" t="s">
        <v>183</v>
      </c>
      <c r="D348" s="6" t="s">
        <v>156</v>
      </c>
      <c r="E348" s="6" t="s">
        <v>195</v>
      </c>
      <c r="F348" s="6">
        <v>0</v>
      </c>
    </row>
    <row r="349" spans="1:6" x14ac:dyDescent="0.25">
      <c r="A349" s="6" t="s">
        <v>203</v>
      </c>
      <c r="B349" s="6" t="s">
        <v>208</v>
      </c>
      <c r="C349" s="6" t="s">
        <v>183</v>
      </c>
      <c r="D349" s="6" t="s">
        <v>156</v>
      </c>
      <c r="E349" s="6" t="s">
        <v>196</v>
      </c>
      <c r="F349" s="6">
        <v>0</v>
      </c>
    </row>
    <row r="350" spans="1:6" x14ac:dyDescent="0.25">
      <c r="A350" s="6" t="s">
        <v>203</v>
      </c>
      <c r="B350" s="6" t="s">
        <v>208</v>
      </c>
      <c r="C350" s="6" t="s">
        <v>183</v>
      </c>
      <c r="D350" s="6" t="s">
        <v>156</v>
      </c>
      <c r="E350" s="6" t="s">
        <v>197</v>
      </c>
      <c r="F350" s="6">
        <v>0</v>
      </c>
    </row>
    <row r="351" spans="1:6" x14ac:dyDescent="0.25">
      <c r="A351" s="6" t="s">
        <v>203</v>
      </c>
      <c r="B351" s="6" t="s">
        <v>208</v>
      </c>
      <c r="C351" s="6" t="s">
        <v>183</v>
      </c>
      <c r="D351" s="6" t="s">
        <v>156</v>
      </c>
      <c r="E351" s="6" t="s">
        <v>198</v>
      </c>
      <c r="F351" s="6">
        <v>0</v>
      </c>
    </row>
    <row r="352" spans="1:6" x14ac:dyDescent="0.25">
      <c r="A352" s="6" t="s">
        <v>203</v>
      </c>
      <c r="B352" s="6" t="s">
        <v>208</v>
      </c>
      <c r="C352" s="6" t="s">
        <v>183</v>
      </c>
      <c r="D352" s="6" t="s">
        <v>156</v>
      </c>
      <c r="E352" s="6" t="s">
        <v>199</v>
      </c>
      <c r="F352" s="6">
        <v>0</v>
      </c>
    </row>
    <row r="353" spans="1:6" x14ac:dyDescent="0.25">
      <c r="A353" s="6" t="s">
        <v>203</v>
      </c>
      <c r="B353" s="6" t="s">
        <v>208</v>
      </c>
      <c r="C353" s="6" t="s">
        <v>183</v>
      </c>
      <c r="D353" s="6" t="s">
        <v>156</v>
      </c>
      <c r="E353" s="6" t="s">
        <v>200</v>
      </c>
      <c r="F353" s="6">
        <v>0</v>
      </c>
    </row>
    <row r="354" spans="1:6" x14ac:dyDescent="0.25">
      <c r="A354" s="6" t="s">
        <v>203</v>
      </c>
      <c r="B354" s="6" t="s">
        <v>208</v>
      </c>
      <c r="C354" s="6" t="s">
        <v>182</v>
      </c>
      <c r="D354" s="6" t="s">
        <v>149</v>
      </c>
      <c r="E354" s="6" t="s">
        <v>190</v>
      </c>
      <c r="F354" s="6">
        <v>0</v>
      </c>
    </row>
    <row r="355" spans="1:6" x14ac:dyDescent="0.25">
      <c r="A355" s="6" t="s">
        <v>203</v>
      </c>
      <c r="B355" s="6" t="s">
        <v>208</v>
      </c>
      <c r="C355" s="6" t="s">
        <v>182</v>
      </c>
      <c r="D355" s="6" t="s">
        <v>149</v>
      </c>
      <c r="E355" s="6" t="s">
        <v>191</v>
      </c>
      <c r="F355" s="6">
        <v>0</v>
      </c>
    </row>
    <row r="356" spans="1:6" x14ac:dyDescent="0.25">
      <c r="A356" s="6" t="s">
        <v>203</v>
      </c>
      <c r="B356" s="6" t="s">
        <v>208</v>
      </c>
      <c r="C356" s="6" t="s">
        <v>182</v>
      </c>
      <c r="D356" s="6" t="s">
        <v>149</v>
      </c>
      <c r="E356" s="6" t="s">
        <v>192</v>
      </c>
      <c r="F356" s="6">
        <v>0</v>
      </c>
    </row>
    <row r="357" spans="1:6" x14ac:dyDescent="0.25">
      <c r="A357" s="6" t="s">
        <v>203</v>
      </c>
      <c r="B357" s="6" t="s">
        <v>208</v>
      </c>
      <c r="C357" s="6" t="s">
        <v>182</v>
      </c>
      <c r="D357" s="6" t="s">
        <v>149</v>
      </c>
      <c r="E357" s="6" t="s">
        <v>193</v>
      </c>
      <c r="F357" s="6">
        <v>0</v>
      </c>
    </row>
    <row r="358" spans="1:6" x14ac:dyDescent="0.25">
      <c r="A358" s="6" t="s">
        <v>203</v>
      </c>
      <c r="B358" s="6" t="s">
        <v>208</v>
      </c>
      <c r="C358" s="6" t="s">
        <v>182</v>
      </c>
      <c r="D358" s="6" t="s">
        <v>149</v>
      </c>
      <c r="E358" s="6" t="s">
        <v>194</v>
      </c>
      <c r="F358" s="6">
        <v>0</v>
      </c>
    </row>
    <row r="359" spans="1:6" x14ac:dyDescent="0.25">
      <c r="A359" s="6" t="s">
        <v>203</v>
      </c>
      <c r="B359" s="6" t="s">
        <v>208</v>
      </c>
      <c r="C359" s="6" t="s">
        <v>182</v>
      </c>
      <c r="D359" s="6" t="s">
        <v>149</v>
      </c>
      <c r="E359" s="6" t="s">
        <v>195</v>
      </c>
      <c r="F359" s="6">
        <v>0</v>
      </c>
    </row>
    <row r="360" spans="1:6" x14ac:dyDescent="0.25">
      <c r="A360" s="6" t="s">
        <v>203</v>
      </c>
      <c r="B360" s="6" t="s">
        <v>208</v>
      </c>
      <c r="C360" s="6" t="s">
        <v>182</v>
      </c>
      <c r="D360" s="6" t="s">
        <v>149</v>
      </c>
      <c r="E360" s="6" t="s">
        <v>196</v>
      </c>
      <c r="F360" s="6">
        <v>0</v>
      </c>
    </row>
    <row r="361" spans="1:6" x14ac:dyDescent="0.25">
      <c r="A361" s="6" t="s">
        <v>203</v>
      </c>
      <c r="B361" s="6" t="s">
        <v>208</v>
      </c>
      <c r="C361" s="6" t="s">
        <v>182</v>
      </c>
      <c r="D361" s="6" t="s">
        <v>149</v>
      </c>
      <c r="E361" s="6" t="s">
        <v>197</v>
      </c>
      <c r="F361" s="6">
        <v>0</v>
      </c>
    </row>
    <row r="362" spans="1:6" x14ac:dyDescent="0.25">
      <c r="A362" s="6" t="s">
        <v>203</v>
      </c>
      <c r="B362" s="6" t="s">
        <v>208</v>
      </c>
      <c r="C362" s="6" t="s">
        <v>182</v>
      </c>
      <c r="D362" s="6" t="s">
        <v>149</v>
      </c>
      <c r="E362" s="6" t="s">
        <v>198</v>
      </c>
      <c r="F362" s="6">
        <v>0</v>
      </c>
    </row>
    <row r="363" spans="1:6" x14ac:dyDescent="0.25">
      <c r="A363" s="6" t="s">
        <v>203</v>
      </c>
      <c r="B363" s="6" t="s">
        <v>208</v>
      </c>
      <c r="C363" s="6" t="s">
        <v>182</v>
      </c>
      <c r="D363" s="6" t="s">
        <v>149</v>
      </c>
      <c r="E363" s="6" t="s">
        <v>199</v>
      </c>
      <c r="F363" s="6">
        <v>0</v>
      </c>
    </row>
    <row r="364" spans="1:6" x14ac:dyDescent="0.25">
      <c r="A364" s="6" t="s">
        <v>203</v>
      </c>
      <c r="B364" s="6" t="s">
        <v>208</v>
      </c>
      <c r="C364" s="6" t="s">
        <v>182</v>
      </c>
      <c r="D364" s="6" t="s">
        <v>149</v>
      </c>
      <c r="E364" s="6" t="s">
        <v>200</v>
      </c>
      <c r="F364" s="6">
        <v>0</v>
      </c>
    </row>
    <row r="365" spans="1:6" x14ac:dyDescent="0.25">
      <c r="A365" s="6" t="s">
        <v>203</v>
      </c>
      <c r="B365" s="6" t="s">
        <v>208</v>
      </c>
      <c r="C365" s="6" t="s">
        <v>182</v>
      </c>
      <c r="D365" s="6" t="s">
        <v>150</v>
      </c>
      <c r="E365" s="6" t="s">
        <v>190</v>
      </c>
      <c r="F365" s="6">
        <v>0</v>
      </c>
    </row>
    <row r="366" spans="1:6" x14ac:dyDescent="0.25">
      <c r="A366" s="6" t="s">
        <v>203</v>
      </c>
      <c r="B366" s="6" t="s">
        <v>208</v>
      </c>
      <c r="C366" s="6" t="s">
        <v>182</v>
      </c>
      <c r="D366" s="6" t="s">
        <v>150</v>
      </c>
      <c r="E366" s="6" t="s">
        <v>191</v>
      </c>
      <c r="F366" s="6">
        <v>0</v>
      </c>
    </row>
    <row r="367" spans="1:6" x14ac:dyDescent="0.25">
      <c r="A367" s="6" t="s">
        <v>203</v>
      </c>
      <c r="B367" s="6" t="s">
        <v>208</v>
      </c>
      <c r="C367" s="6" t="s">
        <v>182</v>
      </c>
      <c r="D367" s="6" t="s">
        <v>150</v>
      </c>
      <c r="E367" s="6" t="s">
        <v>192</v>
      </c>
      <c r="F367" s="6">
        <v>0</v>
      </c>
    </row>
    <row r="368" spans="1:6" x14ac:dyDescent="0.25">
      <c r="A368" s="6" t="s">
        <v>203</v>
      </c>
      <c r="B368" s="6" t="s">
        <v>208</v>
      </c>
      <c r="C368" s="6" t="s">
        <v>182</v>
      </c>
      <c r="D368" s="6" t="s">
        <v>150</v>
      </c>
      <c r="E368" s="6" t="s">
        <v>193</v>
      </c>
      <c r="F368" s="6">
        <v>0</v>
      </c>
    </row>
    <row r="369" spans="1:6" x14ac:dyDescent="0.25">
      <c r="A369" s="6" t="s">
        <v>203</v>
      </c>
      <c r="B369" s="6" t="s">
        <v>208</v>
      </c>
      <c r="C369" s="6" t="s">
        <v>182</v>
      </c>
      <c r="D369" s="6" t="s">
        <v>150</v>
      </c>
      <c r="E369" s="6" t="s">
        <v>194</v>
      </c>
      <c r="F369" s="6">
        <v>0</v>
      </c>
    </row>
    <row r="370" spans="1:6" x14ac:dyDescent="0.25">
      <c r="A370" s="6" t="s">
        <v>203</v>
      </c>
      <c r="B370" s="6" t="s">
        <v>208</v>
      </c>
      <c r="C370" s="6" t="s">
        <v>182</v>
      </c>
      <c r="D370" s="6" t="s">
        <v>150</v>
      </c>
      <c r="E370" s="6" t="s">
        <v>195</v>
      </c>
      <c r="F370" s="6">
        <v>0</v>
      </c>
    </row>
    <row r="371" spans="1:6" x14ac:dyDescent="0.25">
      <c r="A371" s="6" t="s">
        <v>203</v>
      </c>
      <c r="B371" s="6" t="s">
        <v>208</v>
      </c>
      <c r="C371" s="6" t="s">
        <v>182</v>
      </c>
      <c r="D371" s="6" t="s">
        <v>150</v>
      </c>
      <c r="E371" s="6" t="s">
        <v>196</v>
      </c>
      <c r="F371" s="6">
        <v>0</v>
      </c>
    </row>
    <row r="372" spans="1:6" x14ac:dyDescent="0.25">
      <c r="A372" s="6" t="s">
        <v>203</v>
      </c>
      <c r="B372" s="6" t="s">
        <v>208</v>
      </c>
      <c r="C372" s="6" t="s">
        <v>182</v>
      </c>
      <c r="D372" s="6" t="s">
        <v>150</v>
      </c>
      <c r="E372" s="6" t="s">
        <v>197</v>
      </c>
      <c r="F372" s="6">
        <v>0</v>
      </c>
    </row>
    <row r="373" spans="1:6" x14ac:dyDescent="0.25">
      <c r="A373" s="6" t="s">
        <v>203</v>
      </c>
      <c r="B373" s="6" t="s">
        <v>208</v>
      </c>
      <c r="C373" s="6" t="s">
        <v>182</v>
      </c>
      <c r="D373" s="6" t="s">
        <v>150</v>
      </c>
      <c r="E373" s="6" t="s">
        <v>198</v>
      </c>
      <c r="F373" s="6">
        <v>0</v>
      </c>
    </row>
    <row r="374" spans="1:6" x14ac:dyDescent="0.25">
      <c r="A374" s="6" t="s">
        <v>203</v>
      </c>
      <c r="B374" s="6" t="s">
        <v>208</v>
      </c>
      <c r="C374" s="6" t="s">
        <v>182</v>
      </c>
      <c r="D374" s="6" t="s">
        <v>150</v>
      </c>
      <c r="E374" s="6" t="s">
        <v>199</v>
      </c>
      <c r="F374" s="6">
        <v>0</v>
      </c>
    </row>
    <row r="375" spans="1:6" x14ac:dyDescent="0.25">
      <c r="A375" s="6" t="s">
        <v>203</v>
      </c>
      <c r="B375" s="6" t="s">
        <v>208</v>
      </c>
      <c r="C375" s="6" t="s">
        <v>182</v>
      </c>
      <c r="D375" s="6" t="s">
        <v>150</v>
      </c>
      <c r="E375" s="6" t="s">
        <v>200</v>
      </c>
      <c r="F375" s="6">
        <v>0</v>
      </c>
    </row>
    <row r="376" spans="1:6" x14ac:dyDescent="0.25">
      <c r="A376" s="6" t="s">
        <v>203</v>
      </c>
      <c r="B376" s="6" t="s">
        <v>208</v>
      </c>
      <c r="C376" s="6" t="s">
        <v>182</v>
      </c>
      <c r="D376" s="6" t="s">
        <v>151</v>
      </c>
      <c r="E376" s="6" t="s">
        <v>190</v>
      </c>
      <c r="F376" s="6">
        <v>0</v>
      </c>
    </row>
    <row r="377" spans="1:6" x14ac:dyDescent="0.25">
      <c r="A377" s="6" t="s">
        <v>203</v>
      </c>
      <c r="B377" s="6" t="s">
        <v>208</v>
      </c>
      <c r="C377" s="6" t="s">
        <v>182</v>
      </c>
      <c r="D377" s="6" t="s">
        <v>151</v>
      </c>
      <c r="E377" s="6" t="s">
        <v>191</v>
      </c>
      <c r="F377" s="6">
        <v>0</v>
      </c>
    </row>
    <row r="378" spans="1:6" x14ac:dyDescent="0.25">
      <c r="A378" s="6" t="s">
        <v>203</v>
      </c>
      <c r="B378" s="6" t="s">
        <v>208</v>
      </c>
      <c r="C378" s="6" t="s">
        <v>182</v>
      </c>
      <c r="D378" s="6" t="s">
        <v>151</v>
      </c>
      <c r="E378" s="6" t="s">
        <v>192</v>
      </c>
      <c r="F378" s="6">
        <v>0</v>
      </c>
    </row>
    <row r="379" spans="1:6" x14ac:dyDescent="0.25">
      <c r="A379" s="6" t="s">
        <v>203</v>
      </c>
      <c r="B379" s="6" t="s">
        <v>208</v>
      </c>
      <c r="C379" s="6" t="s">
        <v>182</v>
      </c>
      <c r="D379" s="6" t="s">
        <v>151</v>
      </c>
      <c r="E379" s="6" t="s">
        <v>193</v>
      </c>
      <c r="F379" s="6">
        <v>0</v>
      </c>
    </row>
    <row r="380" spans="1:6" x14ac:dyDescent="0.25">
      <c r="A380" s="6" t="s">
        <v>203</v>
      </c>
      <c r="B380" s="6" t="s">
        <v>208</v>
      </c>
      <c r="C380" s="6" t="s">
        <v>182</v>
      </c>
      <c r="D380" s="6" t="s">
        <v>151</v>
      </c>
      <c r="E380" s="6" t="s">
        <v>194</v>
      </c>
      <c r="F380" s="6">
        <v>0</v>
      </c>
    </row>
    <row r="381" spans="1:6" x14ac:dyDescent="0.25">
      <c r="A381" s="6" t="s">
        <v>203</v>
      </c>
      <c r="B381" s="6" t="s">
        <v>208</v>
      </c>
      <c r="C381" s="6" t="s">
        <v>182</v>
      </c>
      <c r="D381" s="6" t="s">
        <v>151</v>
      </c>
      <c r="E381" s="6" t="s">
        <v>195</v>
      </c>
      <c r="F381" s="6">
        <v>0</v>
      </c>
    </row>
    <row r="382" spans="1:6" x14ac:dyDescent="0.25">
      <c r="A382" s="6" t="s">
        <v>203</v>
      </c>
      <c r="B382" s="6" t="s">
        <v>208</v>
      </c>
      <c r="C382" s="6" t="s">
        <v>182</v>
      </c>
      <c r="D382" s="6" t="s">
        <v>151</v>
      </c>
      <c r="E382" s="6" t="s">
        <v>196</v>
      </c>
      <c r="F382" s="6">
        <v>0</v>
      </c>
    </row>
    <row r="383" spans="1:6" x14ac:dyDescent="0.25">
      <c r="A383" s="6" t="s">
        <v>203</v>
      </c>
      <c r="B383" s="6" t="s">
        <v>208</v>
      </c>
      <c r="C383" s="6" t="s">
        <v>182</v>
      </c>
      <c r="D383" s="6" t="s">
        <v>151</v>
      </c>
      <c r="E383" s="6" t="s">
        <v>197</v>
      </c>
      <c r="F383" s="6">
        <v>0</v>
      </c>
    </row>
    <row r="384" spans="1:6" x14ac:dyDescent="0.25">
      <c r="A384" s="6" t="s">
        <v>203</v>
      </c>
      <c r="B384" s="6" t="s">
        <v>208</v>
      </c>
      <c r="C384" s="6" t="s">
        <v>182</v>
      </c>
      <c r="D384" s="6" t="s">
        <v>151</v>
      </c>
      <c r="E384" s="6" t="s">
        <v>198</v>
      </c>
      <c r="F384" s="6">
        <v>0</v>
      </c>
    </row>
    <row r="385" spans="1:6" x14ac:dyDescent="0.25">
      <c r="A385" s="6" t="s">
        <v>203</v>
      </c>
      <c r="B385" s="6" t="s">
        <v>208</v>
      </c>
      <c r="C385" s="6" t="s">
        <v>182</v>
      </c>
      <c r="D385" s="6" t="s">
        <v>151</v>
      </c>
      <c r="E385" s="6" t="s">
        <v>199</v>
      </c>
      <c r="F385" s="6">
        <v>0</v>
      </c>
    </row>
    <row r="386" spans="1:6" x14ac:dyDescent="0.25">
      <c r="A386" s="6" t="s">
        <v>203</v>
      </c>
      <c r="B386" s="6" t="s">
        <v>208</v>
      </c>
      <c r="C386" s="6" t="s">
        <v>182</v>
      </c>
      <c r="D386" s="6" t="s">
        <v>151</v>
      </c>
      <c r="E386" s="6" t="s">
        <v>200</v>
      </c>
      <c r="F386" s="6">
        <v>0</v>
      </c>
    </row>
    <row r="387" spans="1:6" x14ac:dyDescent="0.25">
      <c r="A387" s="6" t="s">
        <v>203</v>
      </c>
      <c r="B387" s="6" t="s">
        <v>208</v>
      </c>
      <c r="C387" s="6" t="s">
        <v>181</v>
      </c>
      <c r="D387" s="6" t="s">
        <v>165</v>
      </c>
      <c r="E387" s="6" t="s">
        <v>190</v>
      </c>
      <c r="F387" s="6">
        <v>0</v>
      </c>
    </row>
    <row r="388" spans="1:6" x14ac:dyDescent="0.25">
      <c r="A388" s="6" t="s">
        <v>203</v>
      </c>
      <c r="B388" s="6" t="s">
        <v>208</v>
      </c>
      <c r="C388" s="6" t="s">
        <v>181</v>
      </c>
      <c r="D388" s="6" t="s">
        <v>165</v>
      </c>
      <c r="E388" s="6" t="s">
        <v>191</v>
      </c>
      <c r="F388" s="6">
        <v>0</v>
      </c>
    </row>
    <row r="389" spans="1:6" x14ac:dyDescent="0.25">
      <c r="A389" s="6" t="s">
        <v>203</v>
      </c>
      <c r="B389" s="6" t="s">
        <v>208</v>
      </c>
      <c r="C389" s="6" t="s">
        <v>181</v>
      </c>
      <c r="D389" s="6" t="s">
        <v>165</v>
      </c>
      <c r="E389" s="6" t="s">
        <v>192</v>
      </c>
      <c r="F389" s="6">
        <v>0</v>
      </c>
    </row>
    <row r="390" spans="1:6" x14ac:dyDescent="0.25">
      <c r="A390" s="6" t="s">
        <v>203</v>
      </c>
      <c r="B390" s="6" t="s">
        <v>208</v>
      </c>
      <c r="C390" s="6" t="s">
        <v>181</v>
      </c>
      <c r="D390" s="6" t="s">
        <v>165</v>
      </c>
      <c r="E390" s="6" t="s">
        <v>193</v>
      </c>
      <c r="F390" s="6">
        <v>0</v>
      </c>
    </row>
    <row r="391" spans="1:6" x14ac:dyDescent="0.25">
      <c r="A391" s="6" t="s">
        <v>203</v>
      </c>
      <c r="B391" s="6" t="s">
        <v>208</v>
      </c>
      <c r="C391" s="6" t="s">
        <v>181</v>
      </c>
      <c r="D391" s="6" t="s">
        <v>165</v>
      </c>
      <c r="E391" s="6" t="s">
        <v>194</v>
      </c>
      <c r="F391" s="6">
        <v>0</v>
      </c>
    </row>
    <row r="392" spans="1:6" x14ac:dyDescent="0.25">
      <c r="A392" s="6" t="s">
        <v>203</v>
      </c>
      <c r="B392" s="6" t="s">
        <v>208</v>
      </c>
      <c r="C392" s="6" t="s">
        <v>181</v>
      </c>
      <c r="D392" s="6" t="s">
        <v>165</v>
      </c>
      <c r="E392" s="6" t="s">
        <v>195</v>
      </c>
      <c r="F392" s="6">
        <v>0</v>
      </c>
    </row>
    <row r="393" spans="1:6" x14ac:dyDescent="0.25">
      <c r="A393" s="6" t="s">
        <v>203</v>
      </c>
      <c r="B393" s="6" t="s">
        <v>208</v>
      </c>
      <c r="C393" s="6" t="s">
        <v>181</v>
      </c>
      <c r="D393" s="6" t="s">
        <v>165</v>
      </c>
      <c r="E393" s="6" t="s">
        <v>196</v>
      </c>
      <c r="F393" s="6">
        <v>0</v>
      </c>
    </row>
    <row r="394" spans="1:6" x14ac:dyDescent="0.25">
      <c r="A394" s="6" t="s">
        <v>203</v>
      </c>
      <c r="B394" s="6" t="s">
        <v>208</v>
      </c>
      <c r="C394" s="6" t="s">
        <v>181</v>
      </c>
      <c r="D394" s="6" t="s">
        <v>165</v>
      </c>
      <c r="E394" s="6" t="s">
        <v>197</v>
      </c>
      <c r="F394" s="6">
        <v>0</v>
      </c>
    </row>
    <row r="395" spans="1:6" x14ac:dyDescent="0.25">
      <c r="A395" s="6" t="s">
        <v>203</v>
      </c>
      <c r="B395" s="6" t="s">
        <v>208</v>
      </c>
      <c r="C395" s="6" t="s">
        <v>181</v>
      </c>
      <c r="D395" s="6" t="s">
        <v>165</v>
      </c>
      <c r="E395" s="6" t="s">
        <v>198</v>
      </c>
      <c r="F395" s="6">
        <v>0</v>
      </c>
    </row>
    <row r="396" spans="1:6" x14ac:dyDescent="0.25">
      <c r="A396" s="6" t="s">
        <v>203</v>
      </c>
      <c r="B396" s="6" t="s">
        <v>208</v>
      </c>
      <c r="C396" s="6" t="s">
        <v>181</v>
      </c>
      <c r="D396" s="6" t="s">
        <v>165</v>
      </c>
      <c r="E396" s="6" t="s">
        <v>199</v>
      </c>
      <c r="F396" s="6">
        <v>0</v>
      </c>
    </row>
    <row r="397" spans="1:6" x14ac:dyDescent="0.25">
      <c r="A397" s="6" t="s">
        <v>203</v>
      </c>
      <c r="B397" s="6" t="s">
        <v>208</v>
      </c>
      <c r="C397" s="6" t="s">
        <v>181</v>
      </c>
      <c r="D397" s="6" t="s">
        <v>165</v>
      </c>
      <c r="E397" s="6" t="s">
        <v>200</v>
      </c>
      <c r="F397" s="6">
        <v>0</v>
      </c>
    </row>
    <row r="398" spans="1:6" x14ac:dyDescent="0.25">
      <c r="A398" s="6" t="s">
        <v>203</v>
      </c>
      <c r="B398" s="6" t="s">
        <v>208</v>
      </c>
      <c r="C398" s="6" t="s">
        <v>172</v>
      </c>
      <c r="D398" s="6" t="s">
        <v>162</v>
      </c>
      <c r="E398" s="6" t="s">
        <v>190</v>
      </c>
      <c r="F398" s="6">
        <v>0</v>
      </c>
    </row>
    <row r="399" spans="1:6" x14ac:dyDescent="0.25">
      <c r="A399" s="6" t="s">
        <v>203</v>
      </c>
      <c r="B399" s="6" t="s">
        <v>208</v>
      </c>
      <c r="C399" s="6" t="s">
        <v>172</v>
      </c>
      <c r="D399" s="6" t="s">
        <v>162</v>
      </c>
      <c r="E399" s="6" t="s">
        <v>191</v>
      </c>
      <c r="F399" s="6">
        <v>0</v>
      </c>
    </row>
    <row r="400" spans="1:6" x14ac:dyDescent="0.25">
      <c r="A400" s="6" t="s">
        <v>203</v>
      </c>
      <c r="B400" s="6" t="s">
        <v>208</v>
      </c>
      <c r="C400" s="6" t="s">
        <v>172</v>
      </c>
      <c r="D400" s="6" t="s">
        <v>162</v>
      </c>
      <c r="E400" s="6" t="s">
        <v>192</v>
      </c>
      <c r="F400" s="6">
        <v>0</v>
      </c>
    </row>
    <row r="401" spans="1:6" x14ac:dyDescent="0.25">
      <c r="A401" s="6" t="s">
        <v>203</v>
      </c>
      <c r="B401" s="6" t="s">
        <v>208</v>
      </c>
      <c r="C401" s="6" t="s">
        <v>172</v>
      </c>
      <c r="D401" s="6" t="s">
        <v>162</v>
      </c>
      <c r="E401" s="6" t="s">
        <v>193</v>
      </c>
      <c r="F401" s="6">
        <v>0</v>
      </c>
    </row>
    <row r="402" spans="1:6" x14ac:dyDescent="0.25">
      <c r="A402" s="6" t="s">
        <v>203</v>
      </c>
      <c r="B402" s="6" t="s">
        <v>208</v>
      </c>
      <c r="C402" s="6" t="s">
        <v>172</v>
      </c>
      <c r="D402" s="6" t="s">
        <v>162</v>
      </c>
      <c r="E402" s="6" t="s">
        <v>194</v>
      </c>
      <c r="F402" s="6">
        <v>0</v>
      </c>
    </row>
    <row r="403" spans="1:6" x14ac:dyDescent="0.25">
      <c r="A403" s="6" t="s">
        <v>203</v>
      </c>
      <c r="B403" s="6" t="s">
        <v>208</v>
      </c>
      <c r="C403" s="6" t="s">
        <v>172</v>
      </c>
      <c r="D403" s="6" t="s">
        <v>162</v>
      </c>
      <c r="E403" s="6" t="s">
        <v>195</v>
      </c>
      <c r="F403" s="6">
        <v>0</v>
      </c>
    </row>
    <row r="404" spans="1:6" x14ac:dyDescent="0.25">
      <c r="A404" s="6" t="s">
        <v>203</v>
      </c>
      <c r="B404" s="6" t="s">
        <v>208</v>
      </c>
      <c r="C404" s="6" t="s">
        <v>172</v>
      </c>
      <c r="D404" s="6" t="s">
        <v>162</v>
      </c>
      <c r="E404" s="6" t="s">
        <v>196</v>
      </c>
      <c r="F404" s="6">
        <v>0</v>
      </c>
    </row>
    <row r="405" spans="1:6" x14ac:dyDescent="0.25">
      <c r="A405" s="6" t="s">
        <v>203</v>
      </c>
      <c r="B405" s="6" t="s">
        <v>208</v>
      </c>
      <c r="C405" s="6" t="s">
        <v>172</v>
      </c>
      <c r="D405" s="6" t="s">
        <v>162</v>
      </c>
      <c r="E405" s="6" t="s">
        <v>197</v>
      </c>
      <c r="F405" s="6">
        <v>0</v>
      </c>
    </row>
    <row r="406" spans="1:6" x14ac:dyDescent="0.25">
      <c r="A406" s="6" t="s">
        <v>203</v>
      </c>
      <c r="B406" s="6" t="s">
        <v>208</v>
      </c>
      <c r="C406" s="6" t="s">
        <v>172</v>
      </c>
      <c r="D406" s="6" t="s">
        <v>162</v>
      </c>
      <c r="E406" s="6" t="s">
        <v>198</v>
      </c>
      <c r="F406" s="6">
        <v>0</v>
      </c>
    </row>
    <row r="407" spans="1:6" x14ac:dyDescent="0.25">
      <c r="A407" s="6" t="s">
        <v>203</v>
      </c>
      <c r="B407" s="6" t="s">
        <v>208</v>
      </c>
      <c r="C407" s="6" t="s">
        <v>172</v>
      </c>
      <c r="D407" s="6" t="s">
        <v>162</v>
      </c>
      <c r="E407" s="6" t="s">
        <v>199</v>
      </c>
      <c r="F407" s="6">
        <v>0</v>
      </c>
    </row>
    <row r="408" spans="1:6" x14ac:dyDescent="0.25">
      <c r="A408" s="6" t="s">
        <v>203</v>
      </c>
      <c r="B408" s="6" t="s">
        <v>208</v>
      </c>
      <c r="C408" s="6" t="s">
        <v>172</v>
      </c>
      <c r="D408" s="6" t="s">
        <v>162</v>
      </c>
      <c r="E408" s="6" t="s">
        <v>200</v>
      </c>
      <c r="F408" s="6">
        <v>0</v>
      </c>
    </row>
    <row r="409" spans="1:6" x14ac:dyDescent="0.25">
      <c r="A409" s="6" t="s">
        <v>203</v>
      </c>
      <c r="B409" s="6" t="s">
        <v>208</v>
      </c>
      <c r="C409" s="6" t="s">
        <v>172</v>
      </c>
      <c r="D409" s="6" t="s">
        <v>188</v>
      </c>
      <c r="E409" s="6" t="s">
        <v>190</v>
      </c>
      <c r="F409" s="6">
        <v>0</v>
      </c>
    </row>
    <row r="410" spans="1:6" x14ac:dyDescent="0.25">
      <c r="A410" s="6" t="s">
        <v>203</v>
      </c>
      <c r="B410" s="6" t="s">
        <v>208</v>
      </c>
      <c r="C410" s="6" t="s">
        <v>172</v>
      </c>
      <c r="D410" s="6" t="s">
        <v>188</v>
      </c>
      <c r="E410" s="6" t="s">
        <v>191</v>
      </c>
      <c r="F410" s="6">
        <v>0</v>
      </c>
    </row>
    <row r="411" spans="1:6" x14ac:dyDescent="0.25">
      <c r="A411" s="6" t="s">
        <v>203</v>
      </c>
      <c r="B411" s="6" t="s">
        <v>208</v>
      </c>
      <c r="C411" s="6" t="s">
        <v>172</v>
      </c>
      <c r="D411" s="6" t="s">
        <v>188</v>
      </c>
      <c r="E411" s="6" t="s">
        <v>192</v>
      </c>
      <c r="F411" s="6">
        <v>0</v>
      </c>
    </row>
    <row r="412" spans="1:6" x14ac:dyDescent="0.25">
      <c r="A412" s="6" t="s">
        <v>203</v>
      </c>
      <c r="B412" s="6" t="s">
        <v>208</v>
      </c>
      <c r="C412" s="6" t="s">
        <v>172</v>
      </c>
      <c r="D412" s="6" t="s">
        <v>188</v>
      </c>
      <c r="E412" s="6" t="s">
        <v>193</v>
      </c>
      <c r="F412" s="6">
        <v>0</v>
      </c>
    </row>
    <row r="413" spans="1:6" x14ac:dyDescent="0.25">
      <c r="A413" s="6" t="s">
        <v>203</v>
      </c>
      <c r="B413" s="6" t="s">
        <v>208</v>
      </c>
      <c r="C413" s="6" t="s">
        <v>172</v>
      </c>
      <c r="D413" s="6" t="s">
        <v>188</v>
      </c>
      <c r="E413" s="6" t="s">
        <v>194</v>
      </c>
      <c r="F413" s="6">
        <v>0</v>
      </c>
    </row>
    <row r="414" spans="1:6" x14ac:dyDescent="0.25">
      <c r="A414" s="6" t="s">
        <v>203</v>
      </c>
      <c r="B414" s="6" t="s">
        <v>208</v>
      </c>
      <c r="C414" s="6" t="s">
        <v>172</v>
      </c>
      <c r="D414" s="6" t="s">
        <v>188</v>
      </c>
      <c r="E414" s="6" t="s">
        <v>195</v>
      </c>
      <c r="F414" s="6">
        <v>0</v>
      </c>
    </row>
    <row r="415" spans="1:6" x14ac:dyDescent="0.25">
      <c r="A415" s="6" t="s">
        <v>203</v>
      </c>
      <c r="B415" s="6" t="s">
        <v>208</v>
      </c>
      <c r="C415" s="6" t="s">
        <v>172</v>
      </c>
      <c r="D415" s="6" t="s">
        <v>188</v>
      </c>
      <c r="E415" s="6" t="s">
        <v>196</v>
      </c>
      <c r="F415" s="6">
        <v>0</v>
      </c>
    </row>
    <row r="416" spans="1:6" x14ac:dyDescent="0.25">
      <c r="A416" s="6" t="s">
        <v>203</v>
      </c>
      <c r="B416" s="6" t="s">
        <v>208</v>
      </c>
      <c r="C416" s="6" t="s">
        <v>172</v>
      </c>
      <c r="D416" s="6" t="s">
        <v>188</v>
      </c>
      <c r="E416" s="6" t="s">
        <v>197</v>
      </c>
      <c r="F416" s="6">
        <v>0</v>
      </c>
    </row>
    <row r="417" spans="1:6" x14ac:dyDescent="0.25">
      <c r="A417" s="6" t="s">
        <v>203</v>
      </c>
      <c r="B417" s="6" t="s">
        <v>208</v>
      </c>
      <c r="C417" s="6" t="s">
        <v>172</v>
      </c>
      <c r="D417" s="6" t="s">
        <v>188</v>
      </c>
      <c r="E417" s="6" t="s">
        <v>198</v>
      </c>
      <c r="F417" s="6">
        <v>0</v>
      </c>
    </row>
    <row r="418" spans="1:6" x14ac:dyDescent="0.25">
      <c r="A418" s="6" t="s">
        <v>203</v>
      </c>
      <c r="B418" s="6" t="s">
        <v>208</v>
      </c>
      <c r="C418" s="6" t="s">
        <v>172</v>
      </c>
      <c r="D418" s="6" t="s">
        <v>188</v>
      </c>
      <c r="E418" s="6" t="s">
        <v>199</v>
      </c>
      <c r="F418" s="6">
        <v>0</v>
      </c>
    </row>
    <row r="419" spans="1:6" x14ac:dyDescent="0.25">
      <c r="A419" s="6" t="s">
        <v>203</v>
      </c>
      <c r="B419" s="6" t="s">
        <v>208</v>
      </c>
      <c r="C419" s="6" t="s">
        <v>172</v>
      </c>
      <c r="D419" s="6" t="s">
        <v>188</v>
      </c>
      <c r="E419" s="6" t="s">
        <v>200</v>
      </c>
      <c r="F419" s="6">
        <v>0</v>
      </c>
    </row>
    <row r="420" spans="1:6" x14ac:dyDescent="0.25">
      <c r="A420" s="6" t="s">
        <v>203</v>
      </c>
      <c r="B420" s="6" t="s">
        <v>208</v>
      </c>
      <c r="C420" s="6" t="s">
        <v>183</v>
      </c>
      <c r="D420" s="6" t="s">
        <v>157</v>
      </c>
      <c r="E420" s="6" t="s">
        <v>190</v>
      </c>
      <c r="F420" s="6">
        <v>0</v>
      </c>
    </row>
    <row r="421" spans="1:6" x14ac:dyDescent="0.25">
      <c r="A421" s="6" t="s">
        <v>203</v>
      </c>
      <c r="B421" s="6" t="s">
        <v>208</v>
      </c>
      <c r="C421" s="6" t="s">
        <v>183</v>
      </c>
      <c r="D421" s="6" t="s">
        <v>157</v>
      </c>
      <c r="E421" s="6" t="s">
        <v>191</v>
      </c>
      <c r="F421" s="6">
        <v>0</v>
      </c>
    </row>
    <row r="422" spans="1:6" x14ac:dyDescent="0.25">
      <c r="A422" s="6" t="s">
        <v>203</v>
      </c>
      <c r="B422" s="6" t="s">
        <v>208</v>
      </c>
      <c r="C422" s="6" t="s">
        <v>183</v>
      </c>
      <c r="D422" s="6" t="s">
        <v>157</v>
      </c>
      <c r="E422" s="6" t="s">
        <v>192</v>
      </c>
      <c r="F422" s="6">
        <v>0</v>
      </c>
    </row>
    <row r="423" spans="1:6" x14ac:dyDescent="0.25">
      <c r="A423" s="6" t="s">
        <v>203</v>
      </c>
      <c r="B423" s="6" t="s">
        <v>208</v>
      </c>
      <c r="C423" s="6" t="s">
        <v>183</v>
      </c>
      <c r="D423" s="6" t="s">
        <v>157</v>
      </c>
      <c r="E423" s="6" t="s">
        <v>193</v>
      </c>
      <c r="F423" s="6">
        <v>0</v>
      </c>
    </row>
    <row r="424" spans="1:6" x14ac:dyDescent="0.25">
      <c r="A424" s="6" t="s">
        <v>203</v>
      </c>
      <c r="B424" s="6" t="s">
        <v>208</v>
      </c>
      <c r="C424" s="6" t="s">
        <v>183</v>
      </c>
      <c r="D424" s="6" t="s">
        <v>157</v>
      </c>
      <c r="E424" s="6" t="s">
        <v>194</v>
      </c>
      <c r="F424" s="6">
        <v>0</v>
      </c>
    </row>
    <row r="425" spans="1:6" x14ac:dyDescent="0.25">
      <c r="A425" s="6" t="s">
        <v>203</v>
      </c>
      <c r="B425" s="6" t="s">
        <v>208</v>
      </c>
      <c r="C425" s="6" t="s">
        <v>183</v>
      </c>
      <c r="D425" s="6" t="s">
        <v>157</v>
      </c>
      <c r="E425" s="6" t="s">
        <v>195</v>
      </c>
      <c r="F425" s="6">
        <v>0</v>
      </c>
    </row>
    <row r="426" spans="1:6" x14ac:dyDescent="0.25">
      <c r="A426" s="6" t="s">
        <v>203</v>
      </c>
      <c r="B426" s="6" t="s">
        <v>208</v>
      </c>
      <c r="C426" s="6" t="s">
        <v>183</v>
      </c>
      <c r="D426" s="6" t="s">
        <v>157</v>
      </c>
      <c r="E426" s="6" t="s">
        <v>196</v>
      </c>
      <c r="F426" s="6">
        <v>0</v>
      </c>
    </row>
    <row r="427" spans="1:6" x14ac:dyDescent="0.25">
      <c r="A427" s="6" t="s">
        <v>203</v>
      </c>
      <c r="B427" s="6" t="s">
        <v>208</v>
      </c>
      <c r="C427" s="6" t="s">
        <v>183</v>
      </c>
      <c r="D427" s="6" t="s">
        <v>157</v>
      </c>
      <c r="E427" s="6" t="s">
        <v>197</v>
      </c>
      <c r="F427" s="6">
        <v>0</v>
      </c>
    </row>
    <row r="428" spans="1:6" x14ac:dyDescent="0.25">
      <c r="A428" s="6" t="s">
        <v>203</v>
      </c>
      <c r="B428" s="6" t="s">
        <v>208</v>
      </c>
      <c r="C428" s="6" t="s">
        <v>183</v>
      </c>
      <c r="D428" s="6" t="s">
        <v>157</v>
      </c>
      <c r="E428" s="6" t="s">
        <v>198</v>
      </c>
      <c r="F428" s="6">
        <v>0</v>
      </c>
    </row>
    <row r="429" spans="1:6" x14ac:dyDescent="0.25">
      <c r="A429" s="6" t="s">
        <v>203</v>
      </c>
      <c r="B429" s="6" t="s">
        <v>208</v>
      </c>
      <c r="C429" s="6" t="s">
        <v>183</v>
      </c>
      <c r="D429" s="6" t="s">
        <v>157</v>
      </c>
      <c r="E429" s="6" t="s">
        <v>199</v>
      </c>
      <c r="F429" s="6">
        <v>0</v>
      </c>
    </row>
    <row r="430" spans="1:6" x14ac:dyDescent="0.25">
      <c r="A430" s="6" t="s">
        <v>203</v>
      </c>
      <c r="B430" s="6" t="s">
        <v>208</v>
      </c>
      <c r="C430" s="6" t="s">
        <v>183</v>
      </c>
      <c r="D430" s="6" t="s">
        <v>157</v>
      </c>
      <c r="E430" s="6" t="s">
        <v>200</v>
      </c>
      <c r="F430" s="6">
        <v>0</v>
      </c>
    </row>
    <row r="431" spans="1:6" x14ac:dyDescent="0.25">
      <c r="A431" s="6" t="s">
        <v>203</v>
      </c>
      <c r="B431" s="6" t="s">
        <v>208</v>
      </c>
      <c r="C431" s="6" t="s">
        <v>183</v>
      </c>
      <c r="D431" s="6" t="s">
        <v>159</v>
      </c>
      <c r="E431" s="6" t="s">
        <v>190</v>
      </c>
      <c r="F431" s="6">
        <v>0</v>
      </c>
    </row>
    <row r="432" spans="1:6" x14ac:dyDescent="0.25">
      <c r="A432" s="6" t="s">
        <v>203</v>
      </c>
      <c r="B432" s="6" t="s">
        <v>208</v>
      </c>
      <c r="C432" s="6" t="s">
        <v>183</v>
      </c>
      <c r="D432" s="6" t="s">
        <v>159</v>
      </c>
      <c r="E432" s="6" t="s">
        <v>191</v>
      </c>
      <c r="F432" s="6">
        <v>0</v>
      </c>
    </row>
    <row r="433" spans="1:6" x14ac:dyDescent="0.25">
      <c r="A433" s="6" t="s">
        <v>203</v>
      </c>
      <c r="B433" s="6" t="s">
        <v>208</v>
      </c>
      <c r="C433" s="6" t="s">
        <v>183</v>
      </c>
      <c r="D433" s="6" t="s">
        <v>159</v>
      </c>
      <c r="E433" s="6" t="s">
        <v>192</v>
      </c>
      <c r="F433" s="6">
        <v>0</v>
      </c>
    </row>
    <row r="434" spans="1:6" x14ac:dyDescent="0.25">
      <c r="A434" s="6" t="s">
        <v>203</v>
      </c>
      <c r="B434" s="6" t="s">
        <v>208</v>
      </c>
      <c r="C434" s="6" t="s">
        <v>183</v>
      </c>
      <c r="D434" s="6" t="s">
        <v>159</v>
      </c>
      <c r="E434" s="6" t="s">
        <v>193</v>
      </c>
      <c r="F434" s="6">
        <v>0</v>
      </c>
    </row>
    <row r="435" spans="1:6" x14ac:dyDescent="0.25">
      <c r="A435" s="6" t="s">
        <v>203</v>
      </c>
      <c r="B435" s="6" t="s">
        <v>208</v>
      </c>
      <c r="C435" s="6" t="s">
        <v>183</v>
      </c>
      <c r="D435" s="6" t="s">
        <v>159</v>
      </c>
      <c r="E435" s="6" t="s">
        <v>194</v>
      </c>
      <c r="F435" s="6">
        <v>0</v>
      </c>
    </row>
    <row r="436" spans="1:6" x14ac:dyDescent="0.25">
      <c r="A436" s="6" t="s">
        <v>203</v>
      </c>
      <c r="B436" s="6" t="s">
        <v>208</v>
      </c>
      <c r="C436" s="6" t="s">
        <v>183</v>
      </c>
      <c r="D436" s="6" t="s">
        <v>159</v>
      </c>
      <c r="E436" s="6" t="s">
        <v>195</v>
      </c>
      <c r="F436" s="6">
        <v>0</v>
      </c>
    </row>
    <row r="437" spans="1:6" x14ac:dyDescent="0.25">
      <c r="A437" s="6" t="s">
        <v>203</v>
      </c>
      <c r="B437" s="6" t="s">
        <v>208</v>
      </c>
      <c r="C437" s="6" t="s">
        <v>183</v>
      </c>
      <c r="D437" s="6" t="s">
        <v>159</v>
      </c>
      <c r="E437" s="6" t="s">
        <v>196</v>
      </c>
      <c r="F437" s="6">
        <v>0</v>
      </c>
    </row>
    <row r="438" spans="1:6" x14ac:dyDescent="0.25">
      <c r="A438" s="6" t="s">
        <v>203</v>
      </c>
      <c r="B438" s="6" t="s">
        <v>208</v>
      </c>
      <c r="C438" s="6" t="s">
        <v>183</v>
      </c>
      <c r="D438" s="6" t="s">
        <v>159</v>
      </c>
      <c r="E438" s="6" t="s">
        <v>197</v>
      </c>
      <c r="F438" s="6">
        <v>0</v>
      </c>
    </row>
    <row r="439" spans="1:6" x14ac:dyDescent="0.25">
      <c r="A439" s="6" t="s">
        <v>203</v>
      </c>
      <c r="B439" s="6" t="s">
        <v>208</v>
      </c>
      <c r="C439" s="6" t="s">
        <v>183</v>
      </c>
      <c r="D439" s="6" t="s">
        <v>159</v>
      </c>
      <c r="E439" s="6" t="s">
        <v>198</v>
      </c>
      <c r="F439" s="6">
        <v>0</v>
      </c>
    </row>
    <row r="440" spans="1:6" x14ac:dyDescent="0.25">
      <c r="A440" s="6" t="s">
        <v>203</v>
      </c>
      <c r="B440" s="6" t="s">
        <v>208</v>
      </c>
      <c r="C440" s="6" t="s">
        <v>183</v>
      </c>
      <c r="D440" s="6" t="s">
        <v>159</v>
      </c>
      <c r="E440" s="6" t="s">
        <v>199</v>
      </c>
      <c r="F440" s="6">
        <v>0</v>
      </c>
    </row>
    <row r="441" spans="1:6" x14ac:dyDescent="0.25">
      <c r="A441" s="6" t="s">
        <v>203</v>
      </c>
      <c r="B441" s="6" t="s">
        <v>208</v>
      </c>
      <c r="C441" s="6" t="s">
        <v>183</v>
      </c>
      <c r="D441" s="6" t="s">
        <v>159</v>
      </c>
      <c r="E441" s="6" t="s">
        <v>200</v>
      </c>
      <c r="F441" s="6">
        <v>0</v>
      </c>
    </row>
    <row r="442" spans="1:6" x14ac:dyDescent="0.25">
      <c r="A442" s="6" t="s">
        <v>203</v>
      </c>
      <c r="B442" s="6" t="s">
        <v>208</v>
      </c>
      <c r="C442" s="6" t="s">
        <v>181</v>
      </c>
      <c r="D442" s="6" t="s">
        <v>167</v>
      </c>
      <c r="E442" s="6" t="s">
        <v>190</v>
      </c>
      <c r="F442" s="6">
        <v>0</v>
      </c>
    </row>
    <row r="443" spans="1:6" x14ac:dyDescent="0.25">
      <c r="A443" s="6" t="s">
        <v>203</v>
      </c>
      <c r="B443" s="6" t="s">
        <v>208</v>
      </c>
      <c r="C443" s="6" t="s">
        <v>181</v>
      </c>
      <c r="D443" s="6" t="s">
        <v>167</v>
      </c>
      <c r="E443" s="6" t="s">
        <v>191</v>
      </c>
      <c r="F443" s="6">
        <v>0</v>
      </c>
    </row>
    <row r="444" spans="1:6" x14ac:dyDescent="0.25">
      <c r="A444" s="6" t="s">
        <v>203</v>
      </c>
      <c r="B444" s="6" t="s">
        <v>208</v>
      </c>
      <c r="C444" s="6" t="s">
        <v>181</v>
      </c>
      <c r="D444" s="6" t="s">
        <v>167</v>
      </c>
      <c r="E444" s="6" t="s">
        <v>192</v>
      </c>
      <c r="F444" s="6">
        <v>0</v>
      </c>
    </row>
    <row r="445" spans="1:6" x14ac:dyDescent="0.25">
      <c r="A445" s="6" t="s">
        <v>203</v>
      </c>
      <c r="B445" s="6" t="s">
        <v>208</v>
      </c>
      <c r="C445" s="6" t="s">
        <v>181</v>
      </c>
      <c r="D445" s="6" t="s">
        <v>167</v>
      </c>
      <c r="E445" s="6" t="s">
        <v>193</v>
      </c>
      <c r="F445" s="6">
        <v>0</v>
      </c>
    </row>
    <row r="446" spans="1:6" x14ac:dyDescent="0.25">
      <c r="A446" s="6" t="s">
        <v>203</v>
      </c>
      <c r="B446" s="6" t="s">
        <v>208</v>
      </c>
      <c r="C446" s="6" t="s">
        <v>181</v>
      </c>
      <c r="D446" s="6" t="s">
        <v>167</v>
      </c>
      <c r="E446" s="6" t="s">
        <v>194</v>
      </c>
      <c r="F446" s="6">
        <v>0</v>
      </c>
    </row>
    <row r="447" spans="1:6" x14ac:dyDescent="0.25">
      <c r="A447" s="6" t="s">
        <v>203</v>
      </c>
      <c r="B447" s="6" t="s">
        <v>208</v>
      </c>
      <c r="C447" s="6" t="s">
        <v>181</v>
      </c>
      <c r="D447" s="6" t="s">
        <v>167</v>
      </c>
      <c r="E447" s="6" t="s">
        <v>195</v>
      </c>
      <c r="F447" s="6">
        <v>0</v>
      </c>
    </row>
    <row r="448" spans="1:6" x14ac:dyDescent="0.25">
      <c r="A448" s="6" t="s">
        <v>203</v>
      </c>
      <c r="B448" s="6" t="s">
        <v>208</v>
      </c>
      <c r="C448" s="6" t="s">
        <v>181</v>
      </c>
      <c r="D448" s="6" t="s">
        <v>167</v>
      </c>
      <c r="E448" s="6" t="s">
        <v>196</v>
      </c>
      <c r="F448" s="6">
        <v>0</v>
      </c>
    </row>
    <row r="449" spans="1:6" x14ac:dyDescent="0.25">
      <c r="A449" s="6" t="s">
        <v>203</v>
      </c>
      <c r="B449" s="6" t="s">
        <v>208</v>
      </c>
      <c r="C449" s="6" t="s">
        <v>181</v>
      </c>
      <c r="D449" s="6" t="s">
        <v>167</v>
      </c>
      <c r="E449" s="6" t="s">
        <v>197</v>
      </c>
      <c r="F449" s="6">
        <v>0</v>
      </c>
    </row>
    <row r="450" spans="1:6" x14ac:dyDescent="0.25">
      <c r="A450" s="6" t="s">
        <v>203</v>
      </c>
      <c r="B450" s="6" t="s">
        <v>208</v>
      </c>
      <c r="C450" s="6" t="s">
        <v>181</v>
      </c>
      <c r="D450" s="6" t="s">
        <v>167</v>
      </c>
      <c r="E450" s="6" t="s">
        <v>198</v>
      </c>
      <c r="F450" s="6">
        <v>0</v>
      </c>
    </row>
    <row r="451" spans="1:6" x14ac:dyDescent="0.25">
      <c r="A451" s="6" t="s">
        <v>203</v>
      </c>
      <c r="B451" s="6" t="s">
        <v>208</v>
      </c>
      <c r="C451" s="6" t="s">
        <v>181</v>
      </c>
      <c r="D451" s="6" t="s">
        <v>167</v>
      </c>
      <c r="E451" s="6" t="s">
        <v>199</v>
      </c>
      <c r="F451" s="6">
        <v>0</v>
      </c>
    </row>
    <row r="452" spans="1:6" x14ac:dyDescent="0.25">
      <c r="A452" s="6" t="s">
        <v>203</v>
      </c>
      <c r="B452" s="6" t="s">
        <v>208</v>
      </c>
      <c r="C452" s="6" t="s">
        <v>181</v>
      </c>
      <c r="D452" s="6" t="s">
        <v>167</v>
      </c>
      <c r="E452" s="6" t="s">
        <v>200</v>
      </c>
      <c r="F452" s="6">
        <v>0</v>
      </c>
    </row>
    <row r="453" spans="1:6" x14ac:dyDescent="0.25">
      <c r="A453" s="6" t="s">
        <v>203</v>
      </c>
      <c r="B453" s="6" t="s">
        <v>208</v>
      </c>
      <c r="C453" s="6" t="s">
        <v>182</v>
      </c>
      <c r="D453" s="6" t="s">
        <v>201</v>
      </c>
      <c r="E453" s="6" t="s">
        <v>190</v>
      </c>
      <c r="F453" s="6">
        <v>0</v>
      </c>
    </row>
    <row r="454" spans="1:6" x14ac:dyDescent="0.25">
      <c r="A454" s="6" t="s">
        <v>203</v>
      </c>
      <c r="B454" s="6" t="s">
        <v>208</v>
      </c>
      <c r="C454" s="6" t="s">
        <v>182</v>
      </c>
      <c r="D454" s="6" t="s">
        <v>201</v>
      </c>
      <c r="E454" s="6" t="s">
        <v>191</v>
      </c>
      <c r="F454" s="6">
        <v>0</v>
      </c>
    </row>
    <row r="455" spans="1:6" x14ac:dyDescent="0.25">
      <c r="A455" s="6" t="s">
        <v>203</v>
      </c>
      <c r="B455" s="6" t="s">
        <v>208</v>
      </c>
      <c r="C455" s="6" t="s">
        <v>182</v>
      </c>
      <c r="D455" s="6" t="s">
        <v>201</v>
      </c>
      <c r="E455" s="6" t="s">
        <v>192</v>
      </c>
      <c r="F455" s="6">
        <v>0</v>
      </c>
    </row>
    <row r="456" spans="1:6" x14ac:dyDescent="0.25">
      <c r="A456" s="6" t="s">
        <v>203</v>
      </c>
      <c r="B456" s="6" t="s">
        <v>208</v>
      </c>
      <c r="C456" s="6" t="s">
        <v>182</v>
      </c>
      <c r="D456" s="6" t="s">
        <v>201</v>
      </c>
      <c r="E456" s="6" t="s">
        <v>193</v>
      </c>
      <c r="F456" s="6">
        <v>0</v>
      </c>
    </row>
    <row r="457" spans="1:6" x14ac:dyDescent="0.25">
      <c r="A457" s="6" t="s">
        <v>203</v>
      </c>
      <c r="B457" s="6" t="s">
        <v>208</v>
      </c>
      <c r="C457" s="6" t="s">
        <v>182</v>
      </c>
      <c r="D457" s="6" t="s">
        <v>201</v>
      </c>
      <c r="E457" s="6" t="s">
        <v>194</v>
      </c>
      <c r="F457" s="6">
        <v>0</v>
      </c>
    </row>
    <row r="458" spans="1:6" x14ac:dyDescent="0.25">
      <c r="A458" s="6" t="s">
        <v>203</v>
      </c>
      <c r="B458" s="6" t="s">
        <v>208</v>
      </c>
      <c r="C458" s="6" t="s">
        <v>182</v>
      </c>
      <c r="D458" s="6" t="s">
        <v>201</v>
      </c>
      <c r="E458" s="6" t="s">
        <v>195</v>
      </c>
      <c r="F458" s="6">
        <v>0</v>
      </c>
    </row>
    <row r="459" spans="1:6" x14ac:dyDescent="0.25">
      <c r="A459" s="6" t="s">
        <v>203</v>
      </c>
      <c r="B459" s="6" t="s">
        <v>208</v>
      </c>
      <c r="C459" s="6" t="s">
        <v>182</v>
      </c>
      <c r="D459" s="6" t="s">
        <v>201</v>
      </c>
      <c r="E459" s="6" t="s">
        <v>196</v>
      </c>
      <c r="F459" s="6">
        <v>0</v>
      </c>
    </row>
    <row r="460" spans="1:6" x14ac:dyDescent="0.25">
      <c r="A460" s="6" t="s">
        <v>203</v>
      </c>
      <c r="B460" s="6" t="s">
        <v>208</v>
      </c>
      <c r="C460" s="6" t="s">
        <v>182</v>
      </c>
      <c r="D460" s="6" t="s">
        <v>201</v>
      </c>
      <c r="E460" s="6" t="s">
        <v>197</v>
      </c>
      <c r="F460" s="6">
        <v>0</v>
      </c>
    </row>
    <row r="461" spans="1:6" x14ac:dyDescent="0.25">
      <c r="A461" s="6" t="s">
        <v>203</v>
      </c>
      <c r="B461" s="6" t="s">
        <v>208</v>
      </c>
      <c r="C461" s="6" t="s">
        <v>182</v>
      </c>
      <c r="D461" s="6" t="s">
        <v>201</v>
      </c>
      <c r="E461" s="6" t="s">
        <v>198</v>
      </c>
      <c r="F461" s="6">
        <v>0</v>
      </c>
    </row>
    <row r="462" spans="1:6" x14ac:dyDescent="0.25">
      <c r="A462" s="6" t="s">
        <v>203</v>
      </c>
      <c r="B462" s="6" t="s">
        <v>208</v>
      </c>
      <c r="C462" s="6" t="s">
        <v>182</v>
      </c>
      <c r="D462" s="6" t="s">
        <v>201</v>
      </c>
      <c r="E462" s="6" t="s">
        <v>199</v>
      </c>
      <c r="F462" s="6">
        <v>0</v>
      </c>
    </row>
    <row r="463" spans="1:6" x14ac:dyDescent="0.25">
      <c r="A463" s="6" t="s">
        <v>203</v>
      </c>
      <c r="B463" s="6" t="s">
        <v>208</v>
      </c>
      <c r="C463" s="6" t="s">
        <v>182</v>
      </c>
      <c r="D463" s="6" t="s">
        <v>201</v>
      </c>
      <c r="E463" s="6" t="s">
        <v>200</v>
      </c>
      <c r="F463" s="6">
        <v>0</v>
      </c>
    </row>
    <row r="464" spans="1:6" x14ac:dyDescent="0.25">
      <c r="A464" s="6" t="s">
        <v>203</v>
      </c>
      <c r="B464" s="6" t="s">
        <v>208</v>
      </c>
      <c r="C464" s="6" t="s">
        <v>182</v>
      </c>
      <c r="D464" s="6" t="s">
        <v>152</v>
      </c>
      <c r="E464" s="6" t="s">
        <v>190</v>
      </c>
      <c r="F464" s="6">
        <v>0</v>
      </c>
    </row>
    <row r="465" spans="1:6" x14ac:dyDescent="0.25">
      <c r="A465" s="6" t="s">
        <v>203</v>
      </c>
      <c r="B465" s="6" t="s">
        <v>208</v>
      </c>
      <c r="C465" s="6" t="s">
        <v>182</v>
      </c>
      <c r="D465" s="6" t="s">
        <v>152</v>
      </c>
      <c r="E465" s="6" t="s">
        <v>191</v>
      </c>
      <c r="F465" s="6">
        <v>0</v>
      </c>
    </row>
    <row r="466" spans="1:6" x14ac:dyDescent="0.25">
      <c r="A466" s="6" t="s">
        <v>203</v>
      </c>
      <c r="B466" s="6" t="s">
        <v>208</v>
      </c>
      <c r="C466" s="6" t="s">
        <v>182</v>
      </c>
      <c r="D466" s="6" t="s">
        <v>152</v>
      </c>
      <c r="E466" s="6" t="s">
        <v>192</v>
      </c>
      <c r="F466" s="6">
        <v>0</v>
      </c>
    </row>
    <row r="467" spans="1:6" x14ac:dyDescent="0.25">
      <c r="A467" s="6" t="s">
        <v>203</v>
      </c>
      <c r="B467" s="6" t="s">
        <v>208</v>
      </c>
      <c r="C467" s="6" t="s">
        <v>182</v>
      </c>
      <c r="D467" s="6" t="s">
        <v>152</v>
      </c>
      <c r="E467" s="6" t="s">
        <v>193</v>
      </c>
      <c r="F467" s="6">
        <v>0</v>
      </c>
    </row>
    <row r="468" spans="1:6" x14ac:dyDescent="0.25">
      <c r="A468" s="6" t="s">
        <v>203</v>
      </c>
      <c r="B468" s="6" t="s">
        <v>208</v>
      </c>
      <c r="C468" s="6" t="s">
        <v>182</v>
      </c>
      <c r="D468" s="6" t="s">
        <v>152</v>
      </c>
      <c r="E468" s="6" t="s">
        <v>194</v>
      </c>
      <c r="F468" s="6">
        <v>0</v>
      </c>
    </row>
    <row r="469" spans="1:6" x14ac:dyDescent="0.25">
      <c r="A469" s="6" t="s">
        <v>203</v>
      </c>
      <c r="B469" s="6" t="s">
        <v>208</v>
      </c>
      <c r="C469" s="6" t="s">
        <v>182</v>
      </c>
      <c r="D469" s="6" t="s">
        <v>152</v>
      </c>
      <c r="E469" s="6" t="s">
        <v>195</v>
      </c>
      <c r="F469" s="6">
        <v>0</v>
      </c>
    </row>
    <row r="470" spans="1:6" x14ac:dyDescent="0.25">
      <c r="A470" s="6" t="s">
        <v>203</v>
      </c>
      <c r="B470" s="6" t="s">
        <v>208</v>
      </c>
      <c r="C470" s="6" t="s">
        <v>182</v>
      </c>
      <c r="D470" s="6" t="s">
        <v>152</v>
      </c>
      <c r="E470" s="6" t="s">
        <v>196</v>
      </c>
      <c r="F470" s="6">
        <v>0</v>
      </c>
    </row>
    <row r="471" spans="1:6" x14ac:dyDescent="0.25">
      <c r="A471" s="6" t="s">
        <v>203</v>
      </c>
      <c r="B471" s="6" t="s">
        <v>208</v>
      </c>
      <c r="C471" s="6" t="s">
        <v>182</v>
      </c>
      <c r="D471" s="6" t="s">
        <v>152</v>
      </c>
      <c r="E471" s="6" t="s">
        <v>197</v>
      </c>
      <c r="F471" s="6">
        <v>0</v>
      </c>
    </row>
    <row r="472" spans="1:6" x14ac:dyDescent="0.25">
      <c r="A472" s="6" t="s">
        <v>203</v>
      </c>
      <c r="B472" s="6" t="s">
        <v>208</v>
      </c>
      <c r="C472" s="6" t="s">
        <v>182</v>
      </c>
      <c r="D472" s="6" t="s">
        <v>152</v>
      </c>
      <c r="E472" s="6" t="s">
        <v>198</v>
      </c>
      <c r="F472" s="6">
        <v>0</v>
      </c>
    </row>
    <row r="473" spans="1:6" x14ac:dyDescent="0.25">
      <c r="A473" s="6" t="s">
        <v>203</v>
      </c>
      <c r="B473" s="6" t="s">
        <v>208</v>
      </c>
      <c r="C473" s="6" t="s">
        <v>182</v>
      </c>
      <c r="D473" s="6" t="s">
        <v>152</v>
      </c>
      <c r="E473" s="6" t="s">
        <v>199</v>
      </c>
      <c r="F473" s="6">
        <v>0</v>
      </c>
    </row>
    <row r="474" spans="1:6" x14ac:dyDescent="0.25">
      <c r="A474" s="6" t="s">
        <v>203</v>
      </c>
      <c r="B474" s="6" t="s">
        <v>208</v>
      </c>
      <c r="C474" s="6" t="s">
        <v>182</v>
      </c>
      <c r="D474" s="6" t="s">
        <v>152</v>
      </c>
      <c r="E474" s="6" t="s">
        <v>200</v>
      </c>
      <c r="F474" s="6">
        <v>0</v>
      </c>
    </row>
    <row r="475" spans="1:6" x14ac:dyDescent="0.25">
      <c r="A475" s="6" t="s">
        <v>203</v>
      </c>
      <c r="B475" s="6" t="s">
        <v>208</v>
      </c>
      <c r="C475" s="6" t="s">
        <v>172</v>
      </c>
      <c r="D475" s="6" t="s">
        <v>163</v>
      </c>
      <c r="E475" s="6" t="s">
        <v>190</v>
      </c>
      <c r="F475" s="6">
        <v>0</v>
      </c>
    </row>
    <row r="476" spans="1:6" x14ac:dyDescent="0.25">
      <c r="A476" s="6" t="s">
        <v>203</v>
      </c>
      <c r="B476" s="6" t="s">
        <v>208</v>
      </c>
      <c r="C476" s="6" t="s">
        <v>172</v>
      </c>
      <c r="D476" s="6" t="s">
        <v>163</v>
      </c>
      <c r="E476" s="6" t="s">
        <v>191</v>
      </c>
      <c r="F476" s="6">
        <v>0</v>
      </c>
    </row>
    <row r="477" spans="1:6" x14ac:dyDescent="0.25">
      <c r="A477" s="6" t="s">
        <v>203</v>
      </c>
      <c r="B477" s="6" t="s">
        <v>208</v>
      </c>
      <c r="C477" s="6" t="s">
        <v>172</v>
      </c>
      <c r="D477" s="6" t="s">
        <v>163</v>
      </c>
      <c r="E477" s="6" t="s">
        <v>192</v>
      </c>
      <c r="F477" s="6">
        <v>0</v>
      </c>
    </row>
    <row r="478" spans="1:6" x14ac:dyDescent="0.25">
      <c r="A478" s="6" t="s">
        <v>203</v>
      </c>
      <c r="B478" s="6" t="s">
        <v>208</v>
      </c>
      <c r="C478" s="6" t="s">
        <v>172</v>
      </c>
      <c r="D478" s="6" t="s">
        <v>163</v>
      </c>
      <c r="E478" s="6" t="s">
        <v>193</v>
      </c>
      <c r="F478" s="6">
        <v>0</v>
      </c>
    </row>
    <row r="479" spans="1:6" x14ac:dyDescent="0.25">
      <c r="A479" s="6" t="s">
        <v>203</v>
      </c>
      <c r="B479" s="6" t="s">
        <v>208</v>
      </c>
      <c r="C479" s="6" t="s">
        <v>172</v>
      </c>
      <c r="D479" s="6" t="s">
        <v>163</v>
      </c>
      <c r="E479" s="6" t="s">
        <v>194</v>
      </c>
      <c r="F479" s="6">
        <v>0</v>
      </c>
    </row>
    <row r="480" spans="1:6" x14ac:dyDescent="0.25">
      <c r="A480" s="6" t="s">
        <v>203</v>
      </c>
      <c r="B480" s="6" t="s">
        <v>208</v>
      </c>
      <c r="C480" s="6" t="s">
        <v>172</v>
      </c>
      <c r="D480" s="6" t="s">
        <v>163</v>
      </c>
      <c r="E480" s="6" t="s">
        <v>195</v>
      </c>
      <c r="F480" s="6">
        <v>0</v>
      </c>
    </row>
    <row r="481" spans="1:6" x14ac:dyDescent="0.25">
      <c r="A481" s="6" t="s">
        <v>203</v>
      </c>
      <c r="B481" s="6" t="s">
        <v>208</v>
      </c>
      <c r="C481" s="6" t="s">
        <v>172</v>
      </c>
      <c r="D481" s="6" t="s">
        <v>163</v>
      </c>
      <c r="E481" s="6" t="s">
        <v>196</v>
      </c>
      <c r="F481" s="6">
        <v>0</v>
      </c>
    </row>
    <row r="482" spans="1:6" x14ac:dyDescent="0.25">
      <c r="A482" s="6" t="s">
        <v>203</v>
      </c>
      <c r="B482" s="6" t="s">
        <v>208</v>
      </c>
      <c r="C482" s="6" t="s">
        <v>172</v>
      </c>
      <c r="D482" s="6" t="s">
        <v>163</v>
      </c>
      <c r="E482" s="6" t="s">
        <v>197</v>
      </c>
      <c r="F482" s="6">
        <v>0</v>
      </c>
    </row>
    <row r="483" spans="1:6" x14ac:dyDescent="0.25">
      <c r="A483" s="6" t="s">
        <v>203</v>
      </c>
      <c r="B483" s="6" t="s">
        <v>208</v>
      </c>
      <c r="C483" s="6" t="s">
        <v>172</v>
      </c>
      <c r="D483" s="6" t="s">
        <v>163</v>
      </c>
      <c r="E483" s="6" t="s">
        <v>198</v>
      </c>
      <c r="F483" s="6">
        <v>0</v>
      </c>
    </row>
    <row r="484" spans="1:6" x14ac:dyDescent="0.25">
      <c r="A484" s="6" t="s">
        <v>203</v>
      </c>
      <c r="B484" s="6" t="s">
        <v>208</v>
      </c>
      <c r="C484" s="6" t="s">
        <v>172</v>
      </c>
      <c r="D484" s="6" t="s">
        <v>163</v>
      </c>
      <c r="E484" s="6" t="s">
        <v>199</v>
      </c>
      <c r="F484" s="6">
        <v>0</v>
      </c>
    </row>
    <row r="485" spans="1:6" x14ac:dyDescent="0.25">
      <c r="A485" s="6" t="s">
        <v>203</v>
      </c>
      <c r="B485" s="6" t="s">
        <v>208</v>
      </c>
      <c r="C485" s="6" t="s">
        <v>172</v>
      </c>
      <c r="D485" s="6" t="s">
        <v>163</v>
      </c>
      <c r="E485" s="6" t="s">
        <v>200</v>
      </c>
      <c r="F485" s="6">
        <v>0</v>
      </c>
    </row>
    <row r="486" spans="1:6" x14ac:dyDescent="0.25">
      <c r="A486" s="6" t="s">
        <v>203</v>
      </c>
      <c r="B486" s="6" t="s">
        <v>208</v>
      </c>
      <c r="C486" s="6" t="s">
        <v>172</v>
      </c>
      <c r="D486" s="6" t="s">
        <v>161</v>
      </c>
      <c r="E486" s="6" t="s">
        <v>190</v>
      </c>
      <c r="F486" s="6">
        <v>0</v>
      </c>
    </row>
    <row r="487" spans="1:6" x14ac:dyDescent="0.25">
      <c r="A487" s="6" t="s">
        <v>203</v>
      </c>
      <c r="B487" s="6" t="s">
        <v>208</v>
      </c>
      <c r="C487" s="6" t="s">
        <v>172</v>
      </c>
      <c r="D487" s="6" t="s">
        <v>161</v>
      </c>
      <c r="E487" s="6" t="s">
        <v>191</v>
      </c>
      <c r="F487" s="6">
        <v>0</v>
      </c>
    </row>
    <row r="488" spans="1:6" x14ac:dyDescent="0.25">
      <c r="A488" s="6" t="s">
        <v>203</v>
      </c>
      <c r="B488" s="6" t="s">
        <v>208</v>
      </c>
      <c r="C488" s="6" t="s">
        <v>172</v>
      </c>
      <c r="D488" s="6" t="s">
        <v>161</v>
      </c>
      <c r="E488" s="6" t="s">
        <v>192</v>
      </c>
      <c r="F488" s="6">
        <v>0</v>
      </c>
    </row>
    <row r="489" spans="1:6" x14ac:dyDescent="0.25">
      <c r="A489" s="6" t="s">
        <v>203</v>
      </c>
      <c r="B489" s="6" t="s">
        <v>208</v>
      </c>
      <c r="C489" s="6" t="s">
        <v>172</v>
      </c>
      <c r="D489" s="6" t="s">
        <v>161</v>
      </c>
      <c r="E489" s="6" t="s">
        <v>193</v>
      </c>
      <c r="F489" s="6">
        <v>0</v>
      </c>
    </row>
    <row r="490" spans="1:6" x14ac:dyDescent="0.25">
      <c r="A490" s="6" t="s">
        <v>203</v>
      </c>
      <c r="B490" s="6" t="s">
        <v>208</v>
      </c>
      <c r="C490" s="6" t="s">
        <v>172</v>
      </c>
      <c r="D490" s="6" t="s">
        <v>161</v>
      </c>
      <c r="E490" s="6" t="s">
        <v>194</v>
      </c>
      <c r="F490" s="6">
        <v>0</v>
      </c>
    </row>
    <row r="491" spans="1:6" x14ac:dyDescent="0.25">
      <c r="A491" s="6" t="s">
        <v>203</v>
      </c>
      <c r="B491" s="6" t="s">
        <v>208</v>
      </c>
      <c r="C491" s="6" t="s">
        <v>172</v>
      </c>
      <c r="D491" s="6" t="s">
        <v>161</v>
      </c>
      <c r="E491" s="6" t="s">
        <v>195</v>
      </c>
      <c r="F491" s="6">
        <v>0</v>
      </c>
    </row>
    <row r="492" spans="1:6" x14ac:dyDescent="0.25">
      <c r="A492" s="6" t="s">
        <v>203</v>
      </c>
      <c r="B492" s="6" t="s">
        <v>208</v>
      </c>
      <c r="C492" s="6" t="s">
        <v>172</v>
      </c>
      <c r="D492" s="6" t="s">
        <v>161</v>
      </c>
      <c r="E492" s="6" t="s">
        <v>196</v>
      </c>
      <c r="F492" s="6">
        <v>0</v>
      </c>
    </row>
    <row r="493" spans="1:6" x14ac:dyDescent="0.25">
      <c r="A493" s="6" t="s">
        <v>203</v>
      </c>
      <c r="B493" s="6" t="s">
        <v>208</v>
      </c>
      <c r="C493" s="6" t="s">
        <v>172</v>
      </c>
      <c r="D493" s="6" t="s">
        <v>161</v>
      </c>
      <c r="E493" s="6" t="s">
        <v>197</v>
      </c>
      <c r="F493" s="6">
        <v>0</v>
      </c>
    </row>
    <row r="494" spans="1:6" x14ac:dyDescent="0.25">
      <c r="A494" s="6" t="s">
        <v>203</v>
      </c>
      <c r="B494" s="6" t="s">
        <v>208</v>
      </c>
      <c r="C494" s="6" t="s">
        <v>172</v>
      </c>
      <c r="D494" s="6" t="s">
        <v>161</v>
      </c>
      <c r="E494" s="6" t="s">
        <v>198</v>
      </c>
      <c r="F494" s="6">
        <v>0</v>
      </c>
    </row>
    <row r="495" spans="1:6" x14ac:dyDescent="0.25">
      <c r="A495" s="6" t="s">
        <v>203</v>
      </c>
      <c r="B495" s="6" t="s">
        <v>208</v>
      </c>
      <c r="C495" s="6" t="s">
        <v>172</v>
      </c>
      <c r="D495" s="6" t="s">
        <v>161</v>
      </c>
      <c r="E495" s="6" t="s">
        <v>199</v>
      </c>
      <c r="F495" s="6">
        <v>0</v>
      </c>
    </row>
    <row r="496" spans="1:6" x14ac:dyDescent="0.25">
      <c r="A496" s="6" t="s">
        <v>203</v>
      </c>
      <c r="B496" s="6" t="s">
        <v>208</v>
      </c>
      <c r="C496" s="6" t="s">
        <v>172</v>
      </c>
      <c r="D496" s="6" t="s">
        <v>161</v>
      </c>
      <c r="E496" s="6" t="s">
        <v>200</v>
      </c>
      <c r="F496" s="6">
        <v>0</v>
      </c>
    </row>
    <row r="497" spans="1:6" x14ac:dyDescent="0.25">
      <c r="A497" s="6" t="s">
        <v>203</v>
      </c>
      <c r="B497" s="6" t="s">
        <v>208</v>
      </c>
      <c r="C497" s="6" t="s">
        <v>182</v>
      </c>
      <c r="D497" s="6" t="s">
        <v>153</v>
      </c>
      <c r="E497" s="6" t="s">
        <v>190</v>
      </c>
      <c r="F497" s="6">
        <v>0</v>
      </c>
    </row>
    <row r="498" spans="1:6" x14ac:dyDescent="0.25">
      <c r="A498" s="6" t="s">
        <v>203</v>
      </c>
      <c r="B498" s="6" t="s">
        <v>208</v>
      </c>
      <c r="C498" s="6" t="s">
        <v>182</v>
      </c>
      <c r="D498" s="6" t="s">
        <v>153</v>
      </c>
      <c r="E498" s="6" t="s">
        <v>191</v>
      </c>
      <c r="F498" s="6">
        <v>0</v>
      </c>
    </row>
    <row r="499" spans="1:6" x14ac:dyDescent="0.25">
      <c r="A499" s="6" t="s">
        <v>203</v>
      </c>
      <c r="B499" s="6" t="s">
        <v>208</v>
      </c>
      <c r="C499" s="6" t="s">
        <v>182</v>
      </c>
      <c r="D499" s="6" t="s">
        <v>153</v>
      </c>
      <c r="E499" s="6" t="s">
        <v>192</v>
      </c>
      <c r="F499" s="6">
        <v>0</v>
      </c>
    </row>
    <row r="500" spans="1:6" x14ac:dyDescent="0.25">
      <c r="A500" s="6" t="s">
        <v>203</v>
      </c>
      <c r="B500" s="6" t="s">
        <v>208</v>
      </c>
      <c r="C500" s="6" t="s">
        <v>182</v>
      </c>
      <c r="D500" s="6" t="s">
        <v>153</v>
      </c>
      <c r="E500" s="6" t="s">
        <v>193</v>
      </c>
      <c r="F500" s="6">
        <v>0.21</v>
      </c>
    </row>
    <row r="501" spans="1:6" x14ac:dyDescent="0.25">
      <c r="A501" s="6" t="s">
        <v>203</v>
      </c>
      <c r="B501" s="6" t="s">
        <v>208</v>
      </c>
      <c r="C501" s="6" t="s">
        <v>182</v>
      </c>
      <c r="D501" s="6" t="s">
        <v>153</v>
      </c>
      <c r="E501" s="6" t="s">
        <v>194</v>
      </c>
      <c r="F501" s="6">
        <v>0.21</v>
      </c>
    </row>
    <row r="502" spans="1:6" x14ac:dyDescent="0.25">
      <c r="A502" s="6" t="s">
        <v>203</v>
      </c>
      <c r="B502" s="6" t="s">
        <v>208</v>
      </c>
      <c r="C502" s="6" t="s">
        <v>182</v>
      </c>
      <c r="D502" s="6" t="s">
        <v>153</v>
      </c>
      <c r="E502" s="6" t="s">
        <v>195</v>
      </c>
      <c r="F502" s="6">
        <v>0.21</v>
      </c>
    </row>
    <row r="503" spans="1:6" x14ac:dyDescent="0.25">
      <c r="A503" s="6" t="s">
        <v>203</v>
      </c>
      <c r="B503" s="6" t="s">
        <v>208</v>
      </c>
      <c r="C503" s="6" t="s">
        <v>182</v>
      </c>
      <c r="D503" s="6" t="s">
        <v>153</v>
      </c>
      <c r="E503" s="6" t="s">
        <v>196</v>
      </c>
      <c r="F503" s="6">
        <v>0.21</v>
      </c>
    </row>
    <row r="504" spans="1:6" x14ac:dyDescent="0.25">
      <c r="A504" s="6" t="s">
        <v>203</v>
      </c>
      <c r="B504" s="6" t="s">
        <v>208</v>
      </c>
      <c r="C504" s="6" t="s">
        <v>182</v>
      </c>
      <c r="D504" s="6" t="s">
        <v>153</v>
      </c>
      <c r="E504" s="6" t="s">
        <v>197</v>
      </c>
      <c r="F504" s="6">
        <v>0</v>
      </c>
    </row>
    <row r="505" spans="1:6" x14ac:dyDescent="0.25">
      <c r="A505" s="6" t="s">
        <v>203</v>
      </c>
      <c r="B505" s="6" t="s">
        <v>208</v>
      </c>
      <c r="C505" s="6" t="s">
        <v>182</v>
      </c>
      <c r="D505" s="6" t="s">
        <v>153</v>
      </c>
      <c r="E505" s="6" t="s">
        <v>198</v>
      </c>
      <c r="F505" s="6">
        <v>0</v>
      </c>
    </row>
    <row r="506" spans="1:6" x14ac:dyDescent="0.25">
      <c r="A506" s="6" t="s">
        <v>203</v>
      </c>
      <c r="B506" s="6" t="s">
        <v>208</v>
      </c>
      <c r="C506" s="6" t="s">
        <v>182</v>
      </c>
      <c r="D506" s="6" t="s">
        <v>153</v>
      </c>
      <c r="E506" s="6" t="s">
        <v>199</v>
      </c>
      <c r="F506" s="6">
        <v>0</v>
      </c>
    </row>
    <row r="507" spans="1:6" x14ac:dyDescent="0.25">
      <c r="A507" s="6" t="s">
        <v>203</v>
      </c>
      <c r="B507" s="6" t="s">
        <v>208</v>
      </c>
      <c r="C507" s="6" t="s">
        <v>182</v>
      </c>
      <c r="D507" s="6" t="s">
        <v>153</v>
      </c>
      <c r="E507" s="6" t="s">
        <v>200</v>
      </c>
      <c r="F507" s="6">
        <v>0</v>
      </c>
    </row>
    <row r="508" spans="1:6" x14ac:dyDescent="0.25">
      <c r="A508" s="6" t="s">
        <v>203</v>
      </c>
      <c r="B508" s="6" t="s">
        <v>208</v>
      </c>
      <c r="C508" s="6" t="s">
        <v>182</v>
      </c>
      <c r="D508" s="6" t="s">
        <v>154</v>
      </c>
      <c r="E508" s="6" t="s">
        <v>190</v>
      </c>
      <c r="F508" s="6">
        <v>0</v>
      </c>
    </row>
    <row r="509" spans="1:6" x14ac:dyDescent="0.25">
      <c r="A509" s="6" t="s">
        <v>203</v>
      </c>
      <c r="B509" s="6" t="s">
        <v>208</v>
      </c>
      <c r="C509" s="6" t="s">
        <v>182</v>
      </c>
      <c r="D509" s="6" t="s">
        <v>154</v>
      </c>
      <c r="E509" s="6" t="s">
        <v>191</v>
      </c>
      <c r="F509" s="6">
        <v>0</v>
      </c>
    </row>
    <row r="510" spans="1:6" x14ac:dyDescent="0.25">
      <c r="A510" s="6" t="s">
        <v>203</v>
      </c>
      <c r="B510" s="6" t="s">
        <v>208</v>
      </c>
      <c r="C510" s="6" t="s">
        <v>182</v>
      </c>
      <c r="D510" s="6" t="s">
        <v>154</v>
      </c>
      <c r="E510" s="6" t="s">
        <v>192</v>
      </c>
      <c r="F510" s="6">
        <v>0</v>
      </c>
    </row>
    <row r="511" spans="1:6" x14ac:dyDescent="0.25">
      <c r="A511" s="6" t="s">
        <v>203</v>
      </c>
      <c r="B511" s="6" t="s">
        <v>208</v>
      </c>
      <c r="C511" s="6" t="s">
        <v>182</v>
      </c>
      <c r="D511" s="6" t="s">
        <v>154</v>
      </c>
      <c r="E511" s="6" t="s">
        <v>193</v>
      </c>
      <c r="F511" s="6">
        <v>0</v>
      </c>
    </row>
    <row r="512" spans="1:6" x14ac:dyDescent="0.25">
      <c r="A512" s="6" t="s">
        <v>203</v>
      </c>
      <c r="B512" s="6" t="s">
        <v>208</v>
      </c>
      <c r="C512" s="6" t="s">
        <v>182</v>
      </c>
      <c r="D512" s="6" t="s">
        <v>154</v>
      </c>
      <c r="E512" s="6" t="s">
        <v>194</v>
      </c>
      <c r="F512" s="6">
        <v>0</v>
      </c>
    </row>
    <row r="513" spans="1:6" x14ac:dyDescent="0.25">
      <c r="A513" s="6" t="s">
        <v>203</v>
      </c>
      <c r="B513" s="6" t="s">
        <v>208</v>
      </c>
      <c r="C513" s="6" t="s">
        <v>182</v>
      </c>
      <c r="D513" s="6" t="s">
        <v>154</v>
      </c>
      <c r="E513" s="6" t="s">
        <v>195</v>
      </c>
      <c r="F513" s="6">
        <v>0</v>
      </c>
    </row>
    <row r="514" spans="1:6" x14ac:dyDescent="0.25">
      <c r="A514" s="6" t="s">
        <v>203</v>
      </c>
      <c r="B514" s="6" t="s">
        <v>208</v>
      </c>
      <c r="C514" s="6" t="s">
        <v>182</v>
      </c>
      <c r="D514" s="6" t="s">
        <v>154</v>
      </c>
      <c r="E514" s="6" t="s">
        <v>196</v>
      </c>
      <c r="F514" s="6">
        <v>0</v>
      </c>
    </row>
    <row r="515" spans="1:6" x14ac:dyDescent="0.25">
      <c r="A515" s="6" t="s">
        <v>203</v>
      </c>
      <c r="B515" s="6" t="s">
        <v>208</v>
      </c>
      <c r="C515" s="6" t="s">
        <v>182</v>
      </c>
      <c r="D515" s="6" t="s">
        <v>154</v>
      </c>
      <c r="E515" s="6" t="s">
        <v>197</v>
      </c>
      <c r="F515" s="6">
        <v>0</v>
      </c>
    </row>
    <row r="516" spans="1:6" x14ac:dyDescent="0.25">
      <c r="A516" s="6" t="s">
        <v>203</v>
      </c>
      <c r="B516" s="6" t="s">
        <v>208</v>
      </c>
      <c r="C516" s="6" t="s">
        <v>182</v>
      </c>
      <c r="D516" s="6" t="s">
        <v>154</v>
      </c>
      <c r="E516" s="6" t="s">
        <v>198</v>
      </c>
      <c r="F516" s="6">
        <v>0</v>
      </c>
    </row>
    <row r="517" spans="1:6" x14ac:dyDescent="0.25">
      <c r="A517" s="6" t="s">
        <v>203</v>
      </c>
      <c r="B517" s="6" t="s">
        <v>208</v>
      </c>
      <c r="C517" s="6" t="s">
        <v>182</v>
      </c>
      <c r="D517" s="6" t="s">
        <v>154</v>
      </c>
      <c r="E517" s="6" t="s">
        <v>199</v>
      </c>
      <c r="F517" s="6">
        <v>0</v>
      </c>
    </row>
    <row r="518" spans="1:6" x14ac:dyDescent="0.25">
      <c r="A518" s="6" t="s">
        <v>203</v>
      </c>
      <c r="B518" s="6" t="s">
        <v>208</v>
      </c>
      <c r="C518" s="6" t="s">
        <v>182</v>
      </c>
      <c r="D518" s="6" t="s">
        <v>154</v>
      </c>
      <c r="E518" s="6" t="s">
        <v>200</v>
      </c>
      <c r="F518" s="6">
        <v>0</v>
      </c>
    </row>
    <row r="519" spans="1:6" x14ac:dyDescent="0.25">
      <c r="A519" s="6" t="s">
        <v>203</v>
      </c>
      <c r="B519" s="6" t="s">
        <v>208</v>
      </c>
      <c r="C519" s="6" t="s">
        <v>181</v>
      </c>
      <c r="D519" s="6" t="s">
        <v>166</v>
      </c>
      <c r="E519" s="6" t="s">
        <v>190</v>
      </c>
      <c r="F519" s="6">
        <v>0</v>
      </c>
    </row>
    <row r="520" spans="1:6" x14ac:dyDescent="0.25">
      <c r="A520" s="6" t="s">
        <v>203</v>
      </c>
      <c r="B520" s="6" t="s">
        <v>208</v>
      </c>
      <c r="C520" s="6" t="s">
        <v>181</v>
      </c>
      <c r="D520" s="6" t="s">
        <v>166</v>
      </c>
      <c r="E520" s="6" t="s">
        <v>191</v>
      </c>
      <c r="F520" s="6">
        <v>0</v>
      </c>
    </row>
    <row r="521" spans="1:6" x14ac:dyDescent="0.25">
      <c r="A521" s="6" t="s">
        <v>203</v>
      </c>
      <c r="B521" s="6" t="s">
        <v>208</v>
      </c>
      <c r="C521" s="6" t="s">
        <v>181</v>
      </c>
      <c r="D521" s="6" t="s">
        <v>166</v>
      </c>
      <c r="E521" s="6" t="s">
        <v>192</v>
      </c>
      <c r="F521" s="6">
        <v>0</v>
      </c>
    </row>
    <row r="522" spans="1:6" x14ac:dyDescent="0.25">
      <c r="A522" s="6" t="s">
        <v>203</v>
      </c>
      <c r="B522" s="6" t="s">
        <v>208</v>
      </c>
      <c r="C522" s="6" t="s">
        <v>181</v>
      </c>
      <c r="D522" s="6" t="s">
        <v>166</v>
      </c>
      <c r="E522" s="6" t="s">
        <v>193</v>
      </c>
      <c r="F522" s="6">
        <v>0</v>
      </c>
    </row>
    <row r="523" spans="1:6" x14ac:dyDescent="0.25">
      <c r="A523" s="6" t="s">
        <v>203</v>
      </c>
      <c r="B523" s="6" t="s">
        <v>208</v>
      </c>
      <c r="C523" s="6" t="s">
        <v>181</v>
      </c>
      <c r="D523" s="6" t="s">
        <v>166</v>
      </c>
      <c r="E523" s="6" t="s">
        <v>194</v>
      </c>
      <c r="F523" s="6">
        <v>0</v>
      </c>
    </row>
    <row r="524" spans="1:6" x14ac:dyDescent="0.25">
      <c r="A524" s="6" t="s">
        <v>203</v>
      </c>
      <c r="B524" s="6" t="s">
        <v>208</v>
      </c>
      <c r="C524" s="6" t="s">
        <v>181</v>
      </c>
      <c r="D524" s="6" t="s">
        <v>166</v>
      </c>
      <c r="E524" s="6" t="s">
        <v>195</v>
      </c>
      <c r="F524" s="6">
        <v>0</v>
      </c>
    </row>
    <row r="525" spans="1:6" x14ac:dyDescent="0.25">
      <c r="A525" s="6" t="s">
        <v>203</v>
      </c>
      <c r="B525" s="6" t="s">
        <v>208</v>
      </c>
      <c r="C525" s="6" t="s">
        <v>181</v>
      </c>
      <c r="D525" s="6" t="s">
        <v>166</v>
      </c>
      <c r="E525" s="6" t="s">
        <v>196</v>
      </c>
      <c r="F525" s="6">
        <v>0</v>
      </c>
    </row>
    <row r="526" spans="1:6" x14ac:dyDescent="0.25">
      <c r="A526" s="6" t="s">
        <v>203</v>
      </c>
      <c r="B526" s="6" t="s">
        <v>208</v>
      </c>
      <c r="C526" s="6" t="s">
        <v>181</v>
      </c>
      <c r="D526" s="6" t="s">
        <v>166</v>
      </c>
      <c r="E526" s="6" t="s">
        <v>197</v>
      </c>
      <c r="F526" s="6">
        <v>0</v>
      </c>
    </row>
    <row r="527" spans="1:6" x14ac:dyDescent="0.25">
      <c r="A527" s="6" t="s">
        <v>203</v>
      </c>
      <c r="B527" s="6" t="s">
        <v>208</v>
      </c>
      <c r="C527" s="6" t="s">
        <v>181</v>
      </c>
      <c r="D527" s="6" t="s">
        <v>166</v>
      </c>
      <c r="E527" s="6" t="s">
        <v>198</v>
      </c>
      <c r="F527" s="6">
        <v>0</v>
      </c>
    </row>
    <row r="528" spans="1:6" x14ac:dyDescent="0.25">
      <c r="A528" s="6" t="s">
        <v>203</v>
      </c>
      <c r="B528" s="6" t="s">
        <v>208</v>
      </c>
      <c r="C528" s="6" t="s">
        <v>181</v>
      </c>
      <c r="D528" s="6" t="s">
        <v>166</v>
      </c>
      <c r="E528" s="6" t="s">
        <v>199</v>
      </c>
      <c r="F528" s="6">
        <v>0</v>
      </c>
    </row>
    <row r="529" spans="1:6" x14ac:dyDescent="0.25">
      <c r="A529" s="6" t="s">
        <v>203</v>
      </c>
      <c r="B529" s="6" t="s">
        <v>208</v>
      </c>
      <c r="C529" s="6" t="s">
        <v>181</v>
      </c>
      <c r="D529" s="6" t="s">
        <v>166</v>
      </c>
      <c r="E529" s="6" t="s">
        <v>200</v>
      </c>
      <c r="F529" s="6">
        <v>0</v>
      </c>
    </row>
    <row r="530" spans="1:6" x14ac:dyDescent="0.25">
      <c r="A530" s="6" t="s">
        <v>203</v>
      </c>
      <c r="B530" s="6" t="s">
        <v>208</v>
      </c>
      <c r="C530" s="6" t="s">
        <v>183</v>
      </c>
      <c r="D530" s="6" t="s">
        <v>170</v>
      </c>
      <c r="E530" s="6" t="s">
        <v>190</v>
      </c>
      <c r="F530" s="6">
        <v>0</v>
      </c>
    </row>
    <row r="531" spans="1:6" x14ac:dyDescent="0.25">
      <c r="A531" s="6" t="s">
        <v>203</v>
      </c>
      <c r="B531" s="6" t="s">
        <v>208</v>
      </c>
      <c r="C531" s="6" t="s">
        <v>183</v>
      </c>
      <c r="D531" s="6" t="s">
        <v>170</v>
      </c>
      <c r="E531" s="6" t="s">
        <v>191</v>
      </c>
      <c r="F531" s="6">
        <v>0</v>
      </c>
    </row>
    <row r="532" spans="1:6" x14ac:dyDescent="0.25">
      <c r="A532" s="6" t="s">
        <v>203</v>
      </c>
      <c r="B532" s="6" t="s">
        <v>208</v>
      </c>
      <c r="C532" s="6" t="s">
        <v>183</v>
      </c>
      <c r="D532" s="6" t="s">
        <v>170</v>
      </c>
      <c r="E532" s="6" t="s">
        <v>192</v>
      </c>
      <c r="F532" s="6">
        <v>0</v>
      </c>
    </row>
    <row r="533" spans="1:6" x14ac:dyDescent="0.25">
      <c r="A533" s="6" t="s">
        <v>203</v>
      </c>
      <c r="B533" s="6" t="s">
        <v>208</v>
      </c>
      <c r="C533" s="6" t="s">
        <v>183</v>
      </c>
      <c r="D533" s="6" t="s">
        <v>170</v>
      </c>
      <c r="E533" s="6" t="s">
        <v>193</v>
      </c>
      <c r="F533" s="6">
        <v>0</v>
      </c>
    </row>
    <row r="534" spans="1:6" x14ac:dyDescent="0.25">
      <c r="A534" s="6" t="s">
        <v>203</v>
      </c>
      <c r="B534" s="6" t="s">
        <v>208</v>
      </c>
      <c r="C534" s="6" t="s">
        <v>183</v>
      </c>
      <c r="D534" s="6" t="s">
        <v>170</v>
      </c>
      <c r="E534" s="6" t="s">
        <v>194</v>
      </c>
      <c r="F534" s="6">
        <v>0</v>
      </c>
    </row>
    <row r="535" spans="1:6" x14ac:dyDescent="0.25">
      <c r="A535" s="6" t="s">
        <v>203</v>
      </c>
      <c r="B535" s="6" t="s">
        <v>208</v>
      </c>
      <c r="C535" s="6" t="s">
        <v>183</v>
      </c>
      <c r="D535" s="6" t="s">
        <v>170</v>
      </c>
      <c r="E535" s="6" t="s">
        <v>195</v>
      </c>
      <c r="F535" s="6">
        <v>0</v>
      </c>
    </row>
    <row r="536" spans="1:6" x14ac:dyDescent="0.25">
      <c r="A536" s="6" t="s">
        <v>203</v>
      </c>
      <c r="B536" s="6" t="s">
        <v>208</v>
      </c>
      <c r="C536" s="6" t="s">
        <v>183</v>
      </c>
      <c r="D536" s="6" t="s">
        <v>170</v>
      </c>
      <c r="E536" s="6" t="s">
        <v>196</v>
      </c>
      <c r="F536" s="6">
        <v>0</v>
      </c>
    </row>
    <row r="537" spans="1:6" x14ac:dyDescent="0.25">
      <c r="A537" s="6" t="s">
        <v>203</v>
      </c>
      <c r="B537" s="6" t="s">
        <v>208</v>
      </c>
      <c r="C537" s="6" t="s">
        <v>183</v>
      </c>
      <c r="D537" s="6" t="s">
        <v>170</v>
      </c>
      <c r="E537" s="6" t="s">
        <v>197</v>
      </c>
      <c r="F537" s="6">
        <v>0</v>
      </c>
    </row>
    <row r="538" spans="1:6" x14ac:dyDescent="0.25">
      <c r="A538" s="6" t="s">
        <v>203</v>
      </c>
      <c r="B538" s="6" t="s">
        <v>208</v>
      </c>
      <c r="C538" s="6" t="s">
        <v>183</v>
      </c>
      <c r="D538" s="6" t="s">
        <v>170</v>
      </c>
      <c r="E538" s="6" t="s">
        <v>198</v>
      </c>
      <c r="F538" s="6">
        <v>0</v>
      </c>
    </row>
    <row r="539" spans="1:6" x14ac:dyDescent="0.25">
      <c r="A539" s="6" t="s">
        <v>203</v>
      </c>
      <c r="B539" s="6" t="s">
        <v>208</v>
      </c>
      <c r="C539" s="6" t="s">
        <v>183</v>
      </c>
      <c r="D539" s="6" t="s">
        <v>170</v>
      </c>
      <c r="E539" s="6" t="s">
        <v>199</v>
      </c>
      <c r="F539" s="6">
        <v>0</v>
      </c>
    </row>
    <row r="540" spans="1:6" x14ac:dyDescent="0.25">
      <c r="A540" s="6" t="s">
        <v>203</v>
      </c>
      <c r="B540" s="6" t="s">
        <v>208</v>
      </c>
      <c r="C540" s="6" t="s">
        <v>183</v>
      </c>
      <c r="D540" s="6" t="s">
        <v>170</v>
      </c>
      <c r="E540" s="6" t="s">
        <v>200</v>
      </c>
      <c r="F540" s="6">
        <v>0</v>
      </c>
    </row>
    <row r="541" spans="1:6" x14ac:dyDescent="0.25">
      <c r="A541" s="6" t="s">
        <v>203</v>
      </c>
      <c r="B541" s="6" t="s">
        <v>208</v>
      </c>
      <c r="C541" s="6" t="s">
        <v>182</v>
      </c>
      <c r="D541" s="6" t="s">
        <v>148</v>
      </c>
      <c r="E541" s="6" t="s">
        <v>190</v>
      </c>
      <c r="F541" s="6">
        <v>0</v>
      </c>
    </row>
    <row r="542" spans="1:6" x14ac:dyDescent="0.25">
      <c r="A542" s="6" t="s">
        <v>203</v>
      </c>
      <c r="B542" s="6" t="s">
        <v>208</v>
      </c>
      <c r="C542" s="6" t="s">
        <v>182</v>
      </c>
      <c r="D542" s="6" t="s">
        <v>148</v>
      </c>
      <c r="E542" s="6" t="s">
        <v>191</v>
      </c>
      <c r="F542" s="6">
        <v>0</v>
      </c>
    </row>
    <row r="543" spans="1:6" x14ac:dyDescent="0.25">
      <c r="A543" s="6" t="s">
        <v>203</v>
      </c>
      <c r="B543" s="6" t="s">
        <v>208</v>
      </c>
      <c r="C543" s="6" t="s">
        <v>182</v>
      </c>
      <c r="D543" s="6" t="s">
        <v>148</v>
      </c>
      <c r="E543" s="6" t="s">
        <v>192</v>
      </c>
      <c r="F543" s="6">
        <v>0</v>
      </c>
    </row>
    <row r="544" spans="1:6" x14ac:dyDescent="0.25">
      <c r="A544" s="6" t="s">
        <v>203</v>
      </c>
      <c r="B544" s="6" t="s">
        <v>208</v>
      </c>
      <c r="C544" s="6" t="s">
        <v>182</v>
      </c>
      <c r="D544" s="6" t="s">
        <v>148</v>
      </c>
      <c r="E544" s="6" t="s">
        <v>193</v>
      </c>
      <c r="F544" s="6">
        <v>0</v>
      </c>
    </row>
    <row r="545" spans="1:6" x14ac:dyDescent="0.25">
      <c r="A545" s="6" t="s">
        <v>203</v>
      </c>
      <c r="B545" s="6" t="s">
        <v>208</v>
      </c>
      <c r="C545" s="6" t="s">
        <v>182</v>
      </c>
      <c r="D545" s="6" t="s">
        <v>148</v>
      </c>
      <c r="E545" s="6" t="s">
        <v>194</v>
      </c>
      <c r="F545" s="6">
        <v>0</v>
      </c>
    </row>
    <row r="546" spans="1:6" x14ac:dyDescent="0.25">
      <c r="A546" s="6" t="s">
        <v>203</v>
      </c>
      <c r="B546" s="6" t="s">
        <v>208</v>
      </c>
      <c r="C546" s="6" t="s">
        <v>182</v>
      </c>
      <c r="D546" s="6" t="s">
        <v>148</v>
      </c>
      <c r="E546" s="6" t="s">
        <v>195</v>
      </c>
      <c r="F546" s="6">
        <v>0</v>
      </c>
    </row>
    <row r="547" spans="1:6" x14ac:dyDescent="0.25">
      <c r="A547" s="6" t="s">
        <v>203</v>
      </c>
      <c r="B547" s="6" t="s">
        <v>208</v>
      </c>
      <c r="C547" s="6" t="s">
        <v>182</v>
      </c>
      <c r="D547" s="6" t="s">
        <v>148</v>
      </c>
      <c r="E547" s="6" t="s">
        <v>196</v>
      </c>
      <c r="F547" s="6">
        <v>0</v>
      </c>
    </row>
    <row r="548" spans="1:6" x14ac:dyDescent="0.25">
      <c r="A548" s="6" t="s">
        <v>203</v>
      </c>
      <c r="B548" s="6" t="s">
        <v>208</v>
      </c>
      <c r="C548" s="6" t="s">
        <v>182</v>
      </c>
      <c r="D548" s="6" t="s">
        <v>148</v>
      </c>
      <c r="E548" s="6" t="s">
        <v>197</v>
      </c>
      <c r="F548" s="6">
        <v>0</v>
      </c>
    </row>
    <row r="549" spans="1:6" x14ac:dyDescent="0.25">
      <c r="A549" s="6" t="s">
        <v>203</v>
      </c>
      <c r="B549" s="6" t="s">
        <v>208</v>
      </c>
      <c r="C549" s="6" t="s">
        <v>182</v>
      </c>
      <c r="D549" s="6" t="s">
        <v>148</v>
      </c>
      <c r="E549" s="6" t="s">
        <v>198</v>
      </c>
      <c r="F549" s="6">
        <v>0</v>
      </c>
    </row>
    <row r="550" spans="1:6" x14ac:dyDescent="0.25">
      <c r="A550" s="6" t="s">
        <v>203</v>
      </c>
      <c r="B550" s="6" t="s">
        <v>208</v>
      </c>
      <c r="C550" s="6" t="s">
        <v>182</v>
      </c>
      <c r="D550" s="6" t="s">
        <v>148</v>
      </c>
      <c r="E550" s="6" t="s">
        <v>199</v>
      </c>
      <c r="F550" s="6">
        <v>0</v>
      </c>
    </row>
    <row r="551" spans="1:6" x14ac:dyDescent="0.25">
      <c r="A551" s="6" t="s">
        <v>203</v>
      </c>
      <c r="B551" s="6" t="s">
        <v>208</v>
      </c>
      <c r="C551" s="6" t="s">
        <v>182</v>
      </c>
      <c r="D551" s="6" t="s">
        <v>148</v>
      </c>
      <c r="E551" s="6" t="s">
        <v>200</v>
      </c>
      <c r="F551" s="6">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21"/>
  <sheetViews>
    <sheetView zoomScaleNormal="100" workbookViewId="0">
      <selection sqref="A1:E1"/>
    </sheetView>
  </sheetViews>
  <sheetFormatPr defaultRowHeight="15" x14ac:dyDescent="0.25"/>
  <cols>
    <col min="1" max="1" width="18.5703125" bestFit="1" customWidth="1"/>
    <col min="2" max="2" width="26.28515625" bestFit="1" customWidth="1"/>
    <col min="3" max="3" width="21.85546875" bestFit="1" customWidth="1"/>
    <col min="4" max="4" width="21.5703125" bestFit="1" customWidth="1"/>
    <col min="5" max="5" width="22.42578125" bestFit="1" customWidth="1"/>
    <col min="6" max="6" width="13.85546875" bestFit="1" customWidth="1"/>
    <col min="7" max="7" width="17.7109375" bestFit="1" customWidth="1"/>
    <col min="8" max="8" width="7.7109375" bestFit="1" customWidth="1"/>
    <col min="9" max="9" width="12.85546875" bestFit="1" customWidth="1"/>
    <col min="10" max="10" width="12.42578125" bestFit="1" customWidth="1"/>
    <col min="11" max="11" width="64" bestFit="1" customWidth="1"/>
    <col min="12" max="12" width="19.28515625" bestFit="1" customWidth="1"/>
    <col min="13" max="13" width="23.42578125" style="3" bestFit="1" customWidth="1"/>
    <col min="14" max="14" width="30.5703125" style="3" bestFit="1" customWidth="1"/>
    <col min="15" max="15" width="18.5703125" style="3" bestFit="1" customWidth="1"/>
    <col min="16" max="16" width="22.140625" customWidth="1"/>
    <col min="17" max="17" width="23.5703125" bestFit="1" customWidth="1"/>
    <col min="18" max="18" width="18.5703125" bestFit="1" customWidth="1"/>
    <col min="19" max="19" width="22" bestFit="1" customWidth="1"/>
    <col min="20" max="21" width="18.5703125" bestFit="1" customWidth="1"/>
    <col min="22" max="22" width="22" bestFit="1" customWidth="1"/>
    <col min="23" max="23" width="18.5703125" bestFit="1" customWidth="1"/>
  </cols>
  <sheetData>
    <row r="1" spans="1:27" x14ac:dyDescent="0.25">
      <c r="A1" s="79" t="s">
        <v>217</v>
      </c>
      <c r="B1" s="80"/>
      <c r="C1" s="80"/>
      <c r="D1" s="80"/>
      <c r="E1" s="80"/>
      <c r="F1" s="17"/>
      <c r="G1" s="17"/>
      <c r="H1" s="17"/>
    </row>
    <row r="2" spans="1:27" ht="21" x14ac:dyDescent="0.35">
      <c r="A2" s="5"/>
      <c r="B2" s="15" t="s">
        <v>216</v>
      </c>
      <c r="C2" s="15" t="s">
        <v>215</v>
      </c>
      <c r="D2" s="15" t="s">
        <v>214</v>
      </c>
      <c r="E2" s="18" t="s">
        <v>219</v>
      </c>
      <c r="G2" s="23" t="s">
        <v>232</v>
      </c>
      <c r="H2" s="17"/>
    </row>
    <row r="3" spans="1:27" s="26" customFormat="1" ht="44.25" customHeight="1" x14ac:dyDescent="0.25">
      <c r="A3" s="40" t="s">
        <v>222</v>
      </c>
      <c r="B3" s="48">
        <f>SUMIF($L$14:$L$208,B2,$E$14:$E$208)</f>
        <v>2302.5</v>
      </c>
      <c r="C3" s="48">
        <f>SUMIF($L$14:$L$208,C2,$E$14:$E$208)</f>
        <v>13109</v>
      </c>
      <c r="D3" s="48">
        <f>SUMIF($L$14:$L$208,D2,$E$14:$E$208)</f>
        <v>24618</v>
      </c>
      <c r="E3" s="48">
        <f>SUM(B3:D3)</f>
        <v>40029.5</v>
      </c>
      <c r="F3" s="25"/>
      <c r="G3" s="25"/>
      <c r="H3" s="25"/>
      <c r="M3" s="27"/>
      <c r="N3" s="27"/>
      <c r="O3" s="27"/>
    </row>
    <row r="4" spans="1:27" x14ac:dyDescent="0.25">
      <c r="A4" s="15" t="s">
        <v>259</v>
      </c>
      <c r="B4" s="49">
        <f>SUMIFS($E$14:$E$208,$L$14:$L$208,B2,$P$14:$P$208,1)</f>
        <v>1462.5</v>
      </c>
      <c r="C4" s="49">
        <f>SUMIFS($E$14:$E$208,$L$14:$L$208,C2,$P$14:$P$208,1)</f>
        <v>13109</v>
      </c>
      <c r="D4" s="49">
        <f>SUMIFS($E$14:$E$208,$L$14:$L$208,D2,$P$14:$P$208,1)</f>
        <v>1950</v>
      </c>
      <c r="E4" s="49">
        <f>SUM(B4:D4)</f>
        <v>16521.5</v>
      </c>
      <c r="F4" s="17"/>
      <c r="G4" s="17"/>
      <c r="H4" s="17"/>
    </row>
    <row r="5" spans="1:27" x14ac:dyDescent="0.25">
      <c r="A5" s="15" t="s">
        <v>218</v>
      </c>
      <c r="B5" s="19">
        <f>B4/B3</f>
        <v>0.63517915309446249</v>
      </c>
      <c r="C5" s="19">
        <f>C4/C3</f>
        <v>1</v>
      </c>
      <c r="D5" s="19">
        <f>D4/D3</f>
        <v>7.9210333902022909E-2</v>
      </c>
      <c r="E5" s="19">
        <f>E4/E3</f>
        <v>0.41273310933186774</v>
      </c>
      <c r="F5" s="17"/>
      <c r="G5" s="17"/>
      <c r="H5" s="17"/>
    </row>
    <row r="6" spans="1:27" x14ac:dyDescent="0.25">
      <c r="A6" s="41"/>
      <c r="B6" s="42"/>
      <c r="C6" s="42"/>
      <c r="D6" s="42"/>
      <c r="E6" s="42"/>
      <c r="F6" s="17"/>
      <c r="G6" s="17"/>
      <c r="H6" s="17"/>
    </row>
    <row r="7" spans="1:27" x14ac:dyDescent="0.25">
      <c r="A7" s="31" t="s">
        <v>228</v>
      </c>
      <c r="B7" s="33">
        <v>2031</v>
      </c>
      <c r="C7" s="3"/>
      <c r="E7" s="16"/>
    </row>
    <row r="8" spans="1:27" x14ac:dyDescent="0.25">
      <c r="A8" s="20" t="s">
        <v>230</v>
      </c>
      <c r="B8" s="20" t="s">
        <v>229</v>
      </c>
      <c r="C8" s="20" t="s">
        <v>231</v>
      </c>
      <c r="E8" s="16"/>
    </row>
    <row r="9" spans="1:27" x14ac:dyDescent="0.25">
      <c r="A9" s="20" t="s">
        <v>224</v>
      </c>
      <c r="B9" s="34">
        <v>2022</v>
      </c>
      <c r="C9" s="34">
        <v>50</v>
      </c>
      <c r="S9" s="2"/>
      <c r="T9" s="2"/>
      <c r="U9" s="2"/>
    </row>
    <row r="10" spans="1:27" s="26" customFormat="1" ht="122.25" customHeight="1" x14ac:dyDescent="0.25">
      <c r="A10" s="47" t="s">
        <v>215</v>
      </c>
      <c r="B10" s="45">
        <v>2026</v>
      </c>
      <c r="C10" s="44"/>
      <c r="D10" s="26" t="s">
        <v>233</v>
      </c>
      <c r="M10" s="27"/>
      <c r="N10" s="27"/>
      <c r="O10" s="27"/>
      <c r="S10" s="46"/>
      <c r="T10" s="46"/>
      <c r="U10" s="46"/>
    </row>
    <row r="11" spans="1:27" x14ac:dyDescent="0.25">
      <c r="A11" s="43"/>
      <c r="B11" s="43"/>
      <c r="C11" s="43"/>
      <c r="D11" s="43"/>
      <c r="E11" s="43"/>
      <c r="F11" s="43"/>
      <c r="G11" s="43"/>
      <c r="S11" s="2"/>
      <c r="T11" s="2"/>
      <c r="U11" s="2"/>
    </row>
    <row r="12" spans="1:27" ht="21" x14ac:dyDescent="0.35">
      <c r="A12" s="22" t="s">
        <v>220</v>
      </c>
      <c r="M12" s="32" t="s">
        <v>262</v>
      </c>
      <c r="N12">
        <f>SUMIF($P$14:$P$208,1,$E$14:$E$208)</f>
        <v>16521.5</v>
      </c>
      <c r="O12"/>
      <c r="Q12" s="39"/>
    </row>
    <row r="13" spans="1:27" s="28" customFormat="1" ht="69.75" customHeight="1" x14ac:dyDescent="0.25">
      <c r="A13" s="28" t="s">
        <v>0</v>
      </c>
      <c r="B13" s="28" t="s">
        <v>1</v>
      </c>
      <c r="C13" s="28" t="s">
        <v>2</v>
      </c>
      <c r="D13" s="28" t="s">
        <v>223</v>
      </c>
      <c r="E13" s="28" t="s">
        <v>3</v>
      </c>
      <c r="F13" s="28" t="s">
        <v>4</v>
      </c>
      <c r="G13" s="28" t="s">
        <v>5</v>
      </c>
      <c r="H13" s="28" t="s">
        <v>6</v>
      </c>
      <c r="I13" s="28" t="s">
        <v>7</v>
      </c>
      <c r="J13" s="28" t="s">
        <v>8</v>
      </c>
      <c r="K13" s="28" t="s">
        <v>9</v>
      </c>
      <c r="L13" s="29" t="s">
        <v>213</v>
      </c>
      <c r="M13" s="38" t="s">
        <v>225</v>
      </c>
      <c r="N13" s="38" t="s">
        <v>226</v>
      </c>
      <c r="O13" s="38" t="s">
        <v>227</v>
      </c>
      <c r="P13" s="38" t="s">
        <v>263</v>
      </c>
      <c r="Q13"/>
      <c r="R13"/>
      <c r="S13"/>
      <c r="T13"/>
      <c r="U13"/>
      <c r="V13"/>
      <c r="W13"/>
      <c r="X13"/>
      <c r="Y13"/>
      <c r="Z13"/>
      <c r="AA13" s="30"/>
    </row>
    <row r="14" spans="1:27" x14ac:dyDescent="0.25">
      <c r="A14" t="s">
        <v>10</v>
      </c>
      <c r="B14">
        <v>1</v>
      </c>
      <c r="C14" s="1">
        <v>31778</v>
      </c>
      <c r="D14">
        <f>IF(MONTH(C14)&gt;3,YEAR(C14)+1,YEAR(C14))</f>
        <v>1987</v>
      </c>
      <c r="E14">
        <v>210</v>
      </c>
      <c r="F14" t="s">
        <v>11</v>
      </c>
      <c r="G14" t="s">
        <v>12</v>
      </c>
      <c r="H14" t="s">
        <v>13</v>
      </c>
      <c r="I14" t="s">
        <v>14</v>
      </c>
      <c r="J14" t="s">
        <v>15</v>
      </c>
      <c r="K14" t="s">
        <v>16</v>
      </c>
      <c r="L14" s="4" t="str">
        <f t="shared" ref="L14:L77" si="0">VLOOKUP(K14,NEP_cat,2,FALSE)</f>
        <v>Annex 5.6</v>
      </c>
      <c r="M14" s="4">
        <f t="shared" ref="M14:M77" si="1">IF(L14=$A$10,$B$10,D14+$C$9)</f>
        <v>2037</v>
      </c>
      <c r="N14" s="21">
        <f t="shared" ref="N14:N77" si="2">IF(M14&gt;$B$7,0,MAX(M14,$B$9))</f>
        <v>0</v>
      </c>
      <c r="O14" s="4" t="str">
        <f>VLOOKUP(G14,Maps!$A$28:$B$43,2,FALSE)</f>
        <v>UP</v>
      </c>
      <c r="P14" s="21">
        <f>MIN(N14,1)</f>
        <v>0</v>
      </c>
    </row>
    <row r="15" spans="1:27" x14ac:dyDescent="0.25">
      <c r="A15" t="s">
        <v>10</v>
      </c>
      <c r="B15">
        <v>2</v>
      </c>
      <c r="C15" s="1">
        <v>31785</v>
      </c>
      <c r="D15">
        <f t="shared" ref="D15:D78" si="3">IF(MONTH(C15)&gt;3,YEAR(C15)+1,YEAR(C15))</f>
        <v>1987</v>
      </c>
      <c r="E15">
        <v>210</v>
      </c>
      <c r="F15" t="s">
        <v>11</v>
      </c>
      <c r="G15" t="s">
        <v>12</v>
      </c>
      <c r="H15" t="s">
        <v>13</v>
      </c>
      <c r="I15" t="s">
        <v>14</v>
      </c>
      <c r="J15" t="s">
        <v>15</v>
      </c>
      <c r="K15" t="s">
        <v>16</v>
      </c>
      <c r="L15" s="4" t="str">
        <f t="shared" si="0"/>
        <v>Annex 5.6</v>
      </c>
      <c r="M15" s="4">
        <f t="shared" si="1"/>
        <v>2037</v>
      </c>
      <c r="N15" s="21">
        <f t="shared" si="2"/>
        <v>0</v>
      </c>
      <c r="O15" s="4" t="str">
        <f>VLOOKUP(G15,Maps!$A$28:$B$43,2,FALSE)</f>
        <v>UP</v>
      </c>
      <c r="P15" s="21">
        <f t="shared" ref="P15:P78" si="4">MIN(N15,1)</f>
        <v>0</v>
      </c>
    </row>
    <row r="16" spans="1:27" x14ac:dyDescent="0.25">
      <c r="A16" t="s">
        <v>10</v>
      </c>
      <c r="B16">
        <v>3</v>
      </c>
      <c r="C16" s="1">
        <v>32599</v>
      </c>
      <c r="D16">
        <f t="shared" si="3"/>
        <v>1990</v>
      </c>
      <c r="E16">
        <v>210</v>
      </c>
      <c r="F16" t="s">
        <v>11</v>
      </c>
      <c r="G16" t="s">
        <v>12</v>
      </c>
      <c r="H16" t="s">
        <v>13</v>
      </c>
      <c r="I16" t="s">
        <v>14</v>
      </c>
      <c r="J16" t="s">
        <v>15</v>
      </c>
      <c r="K16" t="s">
        <v>16</v>
      </c>
      <c r="L16" s="4" t="str">
        <f t="shared" si="0"/>
        <v>Annex 5.6</v>
      </c>
      <c r="M16" s="4">
        <f t="shared" si="1"/>
        <v>2040</v>
      </c>
      <c r="N16" s="21">
        <f t="shared" si="2"/>
        <v>0</v>
      </c>
      <c r="O16" s="4" t="str">
        <f>VLOOKUP(G16,Maps!$A$28:$B$43,2,FALSE)</f>
        <v>UP</v>
      </c>
      <c r="P16" s="21">
        <f t="shared" si="4"/>
        <v>0</v>
      </c>
    </row>
    <row r="17" spans="1:16" x14ac:dyDescent="0.25">
      <c r="A17" t="s">
        <v>10</v>
      </c>
      <c r="B17">
        <v>4</v>
      </c>
      <c r="C17" s="1">
        <v>34337</v>
      </c>
      <c r="D17">
        <f t="shared" si="3"/>
        <v>1994</v>
      </c>
      <c r="E17">
        <v>500</v>
      </c>
      <c r="F17" t="s">
        <v>11</v>
      </c>
      <c r="G17" t="s">
        <v>12</v>
      </c>
      <c r="H17" t="s">
        <v>13</v>
      </c>
      <c r="I17" t="s">
        <v>14</v>
      </c>
      <c r="J17" t="s">
        <v>15</v>
      </c>
      <c r="K17" t="s">
        <v>16</v>
      </c>
      <c r="L17" s="4" t="str">
        <f t="shared" si="0"/>
        <v>Annex 5.6</v>
      </c>
      <c r="M17" s="4">
        <f t="shared" si="1"/>
        <v>2044</v>
      </c>
      <c r="N17" s="21">
        <f t="shared" si="2"/>
        <v>0</v>
      </c>
      <c r="O17" s="4" t="str">
        <f>VLOOKUP(G17,Maps!$A$28:$B$43,2,FALSE)</f>
        <v>UP</v>
      </c>
      <c r="P17" s="21">
        <f t="shared" si="4"/>
        <v>0</v>
      </c>
    </row>
    <row r="18" spans="1:16" x14ac:dyDescent="0.25">
      <c r="A18" t="s">
        <v>10</v>
      </c>
      <c r="B18">
        <v>5</v>
      </c>
      <c r="C18" s="1">
        <v>34608</v>
      </c>
      <c r="D18">
        <f t="shared" si="3"/>
        <v>1995</v>
      </c>
      <c r="E18">
        <v>500</v>
      </c>
      <c r="F18" t="s">
        <v>11</v>
      </c>
      <c r="G18" t="s">
        <v>12</v>
      </c>
      <c r="H18" t="s">
        <v>13</v>
      </c>
      <c r="I18" t="s">
        <v>14</v>
      </c>
      <c r="J18" t="s">
        <v>15</v>
      </c>
      <c r="K18" t="s">
        <v>16</v>
      </c>
      <c r="L18" s="4" t="str">
        <f t="shared" si="0"/>
        <v>Annex 5.6</v>
      </c>
      <c r="M18" s="4">
        <f t="shared" si="1"/>
        <v>2045</v>
      </c>
      <c r="N18" s="21">
        <f t="shared" si="2"/>
        <v>0</v>
      </c>
      <c r="O18" s="4" t="str">
        <f>VLOOKUP(G18,Maps!$A$28:$B$43,2,FALSE)</f>
        <v>UP</v>
      </c>
      <c r="P18" s="21">
        <f t="shared" si="4"/>
        <v>0</v>
      </c>
    </row>
    <row r="19" spans="1:16" x14ac:dyDescent="0.25">
      <c r="A19" t="s">
        <v>90</v>
      </c>
      <c r="B19">
        <v>1</v>
      </c>
      <c r="C19" s="1">
        <v>36359</v>
      </c>
      <c r="D19">
        <f t="shared" si="3"/>
        <v>2000</v>
      </c>
      <c r="E19">
        <v>210</v>
      </c>
      <c r="F19" t="s">
        <v>91</v>
      </c>
      <c r="G19" t="s">
        <v>29</v>
      </c>
      <c r="H19" t="s">
        <v>13</v>
      </c>
      <c r="I19" t="s">
        <v>44</v>
      </c>
      <c r="J19" t="s">
        <v>15</v>
      </c>
      <c r="K19" t="s">
        <v>92</v>
      </c>
      <c r="L19" s="4" t="str">
        <f t="shared" si="0"/>
        <v>Annex 5.5(A)</v>
      </c>
      <c r="M19" s="4">
        <f t="shared" si="1"/>
        <v>2026</v>
      </c>
      <c r="N19" s="21">
        <f t="shared" si="2"/>
        <v>2026</v>
      </c>
      <c r="O19" s="4" t="str">
        <f>VLOOKUP(G19,Maps!$A$28:$B$43,2,FALSE)</f>
        <v>WB</v>
      </c>
      <c r="P19" s="21">
        <f t="shared" si="4"/>
        <v>1</v>
      </c>
    </row>
    <row r="20" spans="1:16" x14ac:dyDescent="0.25">
      <c r="A20" t="s">
        <v>90</v>
      </c>
      <c r="B20">
        <v>2</v>
      </c>
      <c r="C20" s="1">
        <v>36666</v>
      </c>
      <c r="D20">
        <f t="shared" si="3"/>
        <v>2001</v>
      </c>
      <c r="E20">
        <v>210</v>
      </c>
      <c r="F20" t="s">
        <v>91</v>
      </c>
      <c r="G20" t="s">
        <v>29</v>
      </c>
      <c r="H20" t="s">
        <v>13</v>
      </c>
      <c r="I20" t="s">
        <v>44</v>
      </c>
      <c r="J20" t="s">
        <v>15</v>
      </c>
      <c r="K20" t="s">
        <v>92</v>
      </c>
      <c r="L20" s="4" t="str">
        <f t="shared" si="0"/>
        <v>Annex 5.5(A)</v>
      </c>
      <c r="M20" s="4">
        <f t="shared" si="1"/>
        <v>2026</v>
      </c>
      <c r="N20" s="21">
        <f t="shared" si="2"/>
        <v>2026</v>
      </c>
      <c r="O20" s="4" t="str">
        <f>VLOOKUP(G20,Maps!$A$28:$B$43,2,FALSE)</f>
        <v>WB</v>
      </c>
      <c r="P20" s="21">
        <f t="shared" si="4"/>
        <v>1</v>
      </c>
    </row>
    <row r="21" spans="1:16" x14ac:dyDescent="0.25">
      <c r="A21" t="s">
        <v>93</v>
      </c>
      <c r="B21">
        <v>1</v>
      </c>
      <c r="C21" s="1">
        <v>24076</v>
      </c>
      <c r="D21">
        <f t="shared" si="3"/>
        <v>1966</v>
      </c>
      <c r="E21">
        <v>60</v>
      </c>
      <c r="F21" t="s">
        <v>94</v>
      </c>
      <c r="G21" t="s">
        <v>29</v>
      </c>
      <c r="H21" t="s">
        <v>13</v>
      </c>
      <c r="I21" t="s">
        <v>44</v>
      </c>
      <c r="J21" t="s">
        <v>15</v>
      </c>
      <c r="K21" t="s">
        <v>92</v>
      </c>
      <c r="L21" s="4" t="str">
        <f t="shared" si="0"/>
        <v>Annex 5.5(A)</v>
      </c>
      <c r="M21" s="4">
        <f t="shared" si="1"/>
        <v>2026</v>
      </c>
      <c r="N21" s="21">
        <f t="shared" si="2"/>
        <v>2026</v>
      </c>
      <c r="O21" s="4" t="str">
        <f>VLOOKUP(G21,Maps!$A$28:$B$43,2,FALSE)</f>
        <v>WB</v>
      </c>
      <c r="P21" s="21">
        <f t="shared" si="4"/>
        <v>1</v>
      </c>
    </row>
    <row r="22" spans="1:16" x14ac:dyDescent="0.25">
      <c r="A22" t="s">
        <v>93</v>
      </c>
      <c r="B22">
        <v>2</v>
      </c>
      <c r="C22" s="1">
        <v>24258</v>
      </c>
      <c r="D22">
        <f t="shared" si="3"/>
        <v>1967</v>
      </c>
      <c r="E22">
        <v>60</v>
      </c>
      <c r="F22" t="s">
        <v>94</v>
      </c>
      <c r="G22" t="s">
        <v>29</v>
      </c>
      <c r="H22" t="s">
        <v>13</v>
      </c>
      <c r="I22" t="s">
        <v>44</v>
      </c>
      <c r="J22" t="s">
        <v>15</v>
      </c>
      <c r="K22" t="s">
        <v>92</v>
      </c>
      <c r="L22" s="4" t="str">
        <f t="shared" si="0"/>
        <v>Annex 5.5(A)</v>
      </c>
      <c r="M22" s="4">
        <f t="shared" si="1"/>
        <v>2026</v>
      </c>
      <c r="N22" s="21">
        <f t="shared" si="2"/>
        <v>2026</v>
      </c>
      <c r="O22" s="4" t="str">
        <f>VLOOKUP(G22,Maps!$A$28:$B$43,2,FALSE)</f>
        <v>WB</v>
      </c>
      <c r="P22" s="21">
        <f t="shared" si="4"/>
        <v>1</v>
      </c>
    </row>
    <row r="23" spans="1:16" x14ac:dyDescent="0.25">
      <c r="A23" t="s">
        <v>93</v>
      </c>
      <c r="B23">
        <v>5</v>
      </c>
      <c r="C23" s="1">
        <v>30232</v>
      </c>
      <c r="D23">
        <f t="shared" si="3"/>
        <v>1983</v>
      </c>
      <c r="E23">
        <v>215</v>
      </c>
      <c r="F23" t="s">
        <v>94</v>
      </c>
      <c r="G23" t="s">
        <v>29</v>
      </c>
      <c r="H23" t="s">
        <v>13</v>
      </c>
      <c r="I23" t="s">
        <v>44</v>
      </c>
      <c r="J23" t="s">
        <v>15</v>
      </c>
      <c r="K23" t="s">
        <v>92</v>
      </c>
      <c r="L23" s="4" t="str">
        <f t="shared" si="0"/>
        <v>Annex 5.5(A)</v>
      </c>
      <c r="M23" s="4">
        <f t="shared" si="1"/>
        <v>2026</v>
      </c>
      <c r="N23" s="21">
        <f t="shared" si="2"/>
        <v>2026</v>
      </c>
      <c r="O23" s="4" t="str">
        <f>VLOOKUP(G23,Maps!$A$28:$B$43,2,FALSE)</f>
        <v>WB</v>
      </c>
      <c r="P23" s="21">
        <f t="shared" si="4"/>
        <v>1</v>
      </c>
    </row>
    <row r="24" spans="1:16" x14ac:dyDescent="0.25">
      <c r="A24" t="s">
        <v>17</v>
      </c>
      <c r="B24">
        <v>3</v>
      </c>
      <c r="C24" s="1">
        <v>30075</v>
      </c>
      <c r="D24">
        <f t="shared" si="3"/>
        <v>1983</v>
      </c>
      <c r="E24">
        <v>210</v>
      </c>
      <c r="F24" t="s">
        <v>18</v>
      </c>
      <c r="G24" t="s">
        <v>19</v>
      </c>
      <c r="H24" t="s">
        <v>13</v>
      </c>
      <c r="I24" t="s">
        <v>20</v>
      </c>
      <c r="J24" t="s">
        <v>15</v>
      </c>
      <c r="K24" t="s">
        <v>16</v>
      </c>
      <c r="L24" s="4" t="str">
        <f t="shared" si="0"/>
        <v>Annex 5.6</v>
      </c>
      <c r="M24" s="4">
        <f t="shared" si="1"/>
        <v>2033</v>
      </c>
      <c r="N24" s="21">
        <f t="shared" si="2"/>
        <v>0</v>
      </c>
      <c r="O24" s="4" t="str">
        <f>VLOOKUP(G24,Maps!$A$28:$B$43,2,FALSE)</f>
        <v>MH</v>
      </c>
      <c r="P24" s="21">
        <f t="shared" si="4"/>
        <v>0</v>
      </c>
    </row>
    <row r="25" spans="1:16" x14ac:dyDescent="0.25">
      <c r="A25" t="s">
        <v>95</v>
      </c>
      <c r="B25">
        <v>3</v>
      </c>
      <c r="C25" s="1">
        <v>34059</v>
      </c>
      <c r="D25">
        <f t="shared" si="3"/>
        <v>1993</v>
      </c>
      <c r="E25">
        <v>210</v>
      </c>
      <c r="F25" t="s">
        <v>96</v>
      </c>
      <c r="G25" t="s">
        <v>86</v>
      </c>
      <c r="H25" t="s">
        <v>25</v>
      </c>
      <c r="I25" t="s">
        <v>51</v>
      </c>
      <c r="J25" t="s">
        <v>15</v>
      </c>
      <c r="K25" t="s">
        <v>92</v>
      </c>
      <c r="L25" s="4" t="str">
        <f t="shared" si="0"/>
        <v>Annex 5.5(A)</v>
      </c>
      <c r="M25" s="4">
        <f t="shared" si="1"/>
        <v>2026</v>
      </c>
      <c r="N25" s="21">
        <f t="shared" si="2"/>
        <v>2026</v>
      </c>
      <c r="O25" s="4" t="str">
        <f>VLOOKUP(G25,Maps!$A$28:$B$43,2,FALSE)</f>
        <v>JH</v>
      </c>
      <c r="P25" s="21">
        <f t="shared" si="4"/>
        <v>1</v>
      </c>
    </row>
    <row r="26" spans="1:16" x14ac:dyDescent="0.25">
      <c r="A26" t="s">
        <v>21</v>
      </c>
      <c r="B26">
        <v>3</v>
      </c>
      <c r="C26" s="1">
        <v>31170</v>
      </c>
      <c r="D26">
        <f t="shared" si="3"/>
        <v>1986</v>
      </c>
      <c r="E26">
        <v>210</v>
      </c>
      <c r="F26" t="s">
        <v>22</v>
      </c>
      <c r="G26" t="s">
        <v>19</v>
      </c>
      <c r="H26" t="s">
        <v>13</v>
      </c>
      <c r="I26" t="s">
        <v>20</v>
      </c>
      <c r="J26" t="s">
        <v>15</v>
      </c>
      <c r="K26" t="s">
        <v>16</v>
      </c>
      <c r="L26" s="4" t="str">
        <f t="shared" si="0"/>
        <v>Annex 5.6</v>
      </c>
      <c r="M26" s="4">
        <f t="shared" si="1"/>
        <v>2036</v>
      </c>
      <c r="N26" s="21">
        <f t="shared" si="2"/>
        <v>0</v>
      </c>
      <c r="O26" s="4" t="str">
        <f>VLOOKUP(G26,Maps!$A$28:$B$43,2,FALSE)</f>
        <v>MH</v>
      </c>
      <c r="P26" s="21">
        <f t="shared" si="4"/>
        <v>0</v>
      </c>
    </row>
    <row r="27" spans="1:16" x14ac:dyDescent="0.25">
      <c r="A27" t="s">
        <v>21</v>
      </c>
      <c r="B27">
        <v>4</v>
      </c>
      <c r="C27" s="1">
        <v>31479</v>
      </c>
      <c r="D27">
        <f t="shared" si="3"/>
        <v>1986</v>
      </c>
      <c r="E27">
        <v>210</v>
      </c>
      <c r="F27" t="s">
        <v>22</v>
      </c>
      <c r="G27" t="s">
        <v>19</v>
      </c>
      <c r="H27" t="s">
        <v>13</v>
      </c>
      <c r="I27" t="s">
        <v>20</v>
      </c>
      <c r="J27" t="s">
        <v>15</v>
      </c>
      <c r="K27" t="s">
        <v>16</v>
      </c>
      <c r="L27" s="4" t="str">
        <f t="shared" si="0"/>
        <v>Annex 5.6</v>
      </c>
      <c r="M27" s="4">
        <f t="shared" si="1"/>
        <v>2036</v>
      </c>
      <c r="N27" s="21">
        <f t="shared" si="2"/>
        <v>0</v>
      </c>
      <c r="O27" s="4" t="str">
        <f>VLOOKUP(G27,Maps!$A$28:$B$43,2,FALSE)</f>
        <v>MH</v>
      </c>
      <c r="P27" s="21">
        <f t="shared" si="4"/>
        <v>0</v>
      </c>
    </row>
    <row r="28" spans="1:16" x14ac:dyDescent="0.25">
      <c r="A28" t="s">
        <v>21</v>
      </c>
      <c r="B28">
        <v>5</v>
      </c>
      <c r="C28" s="1">
        <v>33319</v>
      </c>
      <c r="D28">
        <f t="shared" si="3"/>
        <v>1991</v>
      </c>
      <c r="E28">
        <v>500</v>
      </c>
      <c r="F28" t="s">
        <v>22</v>
      </c>
      <c r="G28" t="s">
        <v>19</v>
      </c>
      <c r="H28" t="s">
        <v>13</v>
      </c>
      <c r="I28" t="s">
        <v>20</v>
      </c>
      <c r="J28" t="s">
        <v>15</v>
      </c>
      <c r="K28" t="s">
        <v>16</v>
      </c>
      <c r="L28" s="4" t="str">
        <f t="shared" si="0"/>
        <v>Annex 5.6</v>
      </c>
      <c r="M28" s="4">
        <f t="shared" si="1"/>
        <v>2041</v>
      </c>
      <c r="N28" s="21">
        <f t="shared" si="2"/>
        <v>0</v>
      </c>
      <c r="O28" s="4" t="str">
        <f>VLOOKUP(G28,Maps!$A$28:$B$43,2,FALSE)</f>
        <v>MH</v>
      </c>
      <c r="P28" s="21">
        <f t="shared" si="4"/>
        <v>0</v>
      </c>
    </row>
    <row r="29" spans="1:16" x14ac:dyDescent="0.25">
      <c r="A29" t="s">
        <v>21</v>
      </c>
      <c r="B29">
        <v>6</v>
      </c>
      <c r="C29" s="1">
        <v>33674</v>
      </c>
      <c r="D29">
        <f t="shared" si="3"/>
        <v>1992</v>
      </c>
      <c r="E29">
        <v>500</v>
      </c>
      <c r="F29" t="s">
        <v>22</v>
      </c>
      <c r="G29" t="s">
        <v>19</v>
      </c>
      <c r="H29" t="s">
        <v>13</v>
      </c>
      <c r="I29" t="s">
        <v>20</v>
      </c>
      <c r="J29" t="s">
        <v>15</v>
      </c>
      <c r="K29" t="s">
        <v>16</v>
      </c>
      <c r="L29" s="4" t="str">
        <f t="shared" si="0"/>
        <v>Annex 5.6</v>
      </c>
      <c r="M29" s="4">
        <f t="shared" si="1"/>
        <v>2042</v>
      </c>
      <c r="N29" s="21">
        <f t="shared" si="2"/>
        <v>0</v>
      </c>
      <c r="O29" s="4" t="str">
        <f>VLOOKUP(G29,Maps!$A$28:$B$43,2,FALSE)</f>
        <v>MH</v>
      </c>
      <c r="P29" s="21">
        <f t="shared" si="4"/>
        <v>0</v>
      </c>
    </row>
    <row r="30" spans="1:16" x14ac:dyDescent="0.25">
      <c r="A30" t="s">
        <v>97</v>
      </c>
      <c r="B30">
        <v>3</v>
      </c>
      <c r="C30" s="1">
        <v>25019</v>
      </c>
      <c r="D30">
        <f t="shared" si="3"/>
        <v>1969</v>
      </c>
      <c r="E30">
        <v>130</v>
      </c>
      <c r="F30" t="s">
        <v>96</v>
      </c>
      <c r="G30" t="s">
        <v>86</v>
      </c>
      <c r="H30" t="s">
        <v>25</v>
      </c>
      <c r="I30" t="s">
        <v>51</v>
      </c>
      <c r="J30" t="s">
        <v>15</v>
      </c>
      <c r="K30" t="s">
        <v>98</v>
      </c>
      <c r="L30" s="4" t="str">
        <f t="shared" si="0"/>
        <v>Annex 5.5</v>
      </c>
      <c r="M30" s="4">
        <f t="shared" si="1"/>
        <v>2019</v>
      </c>
      <c r="N30" s="21">
        <f t="shared" si="2"/>
        <v>2022</v>
      </c>
      <c r="O30" s="4" t="str">
        <f>VLOOKUP(G30,Maps!$A$28:$B$43,2,FALSE)</f>
        <v>JH</v>
      </c>
      <c r="P30" s="21">
        <f t="shared" si="4"/>
        <v>1</v>
      </c>
    </row>
    <row r="31" spans="1:16" x14ac:dyDescent="0.25">
      <c r="A31" t="s">
        <v>23</v>
      </c>
      <c r="B31">
        <v>1</v>
      </c>
      <c r="C31" s="1">
        <v>33593</v>
      </c>
      <c r="D31">
        <f t="shared" si="3"/>
        <v>1992</v>
      </c>
      <c r="E31">
        <v>210</v>
      </c>
      <c r="F31" t="s">
        <v>24</v>
      </c>
      <c r="G31" t="s">
        <v>12</v>
      </c>
      <c r="H31" t="s">
        <v>25</v>
      </c>
      <c r="I31" t="s">
        <v>26</v>
      </c>
      <c r="J31" t="s">
        <v>15</v>
      </c>
      <c r="K31" t="s">
        <v>16</v>
      </c>
      <c r="L31" s="4" t="str">
        <f t="shared" si="0"/>
        <v>Annex 5.6</v>
      </c>
      <c r="M31" s="4">
        <f t="shared" si="1"/>
        <v>2042</v>
      </c>
      <c r="N31" s="21">
        <f t="shared" si="2"/>
        <v>0</v>
      </c>
      <c r="O31" s="4" t="str">
        <f>VLOOKUP(G31,Maps!$A$28:$B$43,2,FALSE)</f>
        <v>UP</v>
      </c>
      <c r="P31" s="21">
        <f t="shared" si="4"/>
        <v>0</v>
      </c>
    </row>
    <row r="32" spans="1:16" x14ac:dyDescent="0.25">
      <c r="A32" t="s">
        <v>23</v>
      </c>
      <c r="B32">
        <v>2</v>
      </c>
      <c r="C32" s="1">
        <v>33956</v>
      </c>
      <c r="D32">
        <f t="shared" si="3"/>
        <v>1993</v>
      </c>
      <c r="E32">
        <v>210</v>
      </c>
      <c r="F32" t="s">
        <v>24</v>
      </c>
      <c r="G32" t="s">
        <v>12</v>
      </c>
      <c r="H32" t="s">
        <v>25</v>
      </c>
      <c r="I32" t="s">
        <v>26</v>
      </c>
      <c r="J32" t="s">
        <v>15</v>
      </c>
      <c r="K32" t="s">
        <v>16</v>
      </c>
      <c r="L32" s="4" t="str">
        <f t="shared" si="0"/>
        <v>Annex 5.6</v>
      </c>
      <c r="M32" s="4">
        <f t="shared" si="1"/>
        <v>2043</v>
      </c>
      <c r="N32" s="21">
        <f t="shared" si="2"/>
        <v>0</v>
      </c>
      <c r="O32" s="4" t="str">
        <f>VLOOKUP(G32,Maps!$A$28:$B$43,2,FALSE)</f>
        <v>UP</v>
      </c>
      <c r="P32" s="21">
        <f t="shared" si="4"/>
        <v>0</v>
      </c>
    </row>
    <row r="33" spans="1:16" x14ac:dyDescent="0.25">
      <c r="A33" t="s">
        <v>23</v>
      </c>
      <c r="B33">
        <v>3</v>
      </c>
      <c r="C33" s="1">
        <v>33771</v>
      </c>
      <c r="D33">
        <f t="shared" si="3"/>
        <v>1993</v>
      </c>
      <c r="E33">
        <v>210</v>
      </c>
      <c r="F33" t="s">
        <v>24</v>
      </c>
      <c r="G33" t="s">
        <v>12</v>
      </c>
      <c r="H33" t="s">
        <v>25</v>
      </c>
      <c r="I33" t="s">
        <v>26</v>
      </c>
      <c r="J33" t="s">
        <v>15</v>
      </c>
      <c r="K33" t="s">
        <v>16</v>
      </c>
      <c r="L33" s="4" t="str">
        <f t="shared" si="0"/>
        <v>Annex 5.6</v>
      </c>
      <c r="M33" s="4">
        <f t="shared" si="1"/>
        <v>2043</v>
      </c>
      <c r="N33" s="21">
        <f t="shared" si="2"/>
        <v>0</v>
      </c>
      <c r="O33" s="4" t="str">
        <f>VLOOKUP(G33,Maps!$A$28:$B$43,2,FALSE)</f>
        <v>UP</v>
      </c>
      <c r="P33" s="21">
        <f t="shared" si="4"/>
        <v>0</v>
      </c>
    </row>
    <row r="34" spans="1:16" x14ac:dyDescent="0.25">
      <c r="A34" t="s">
        <v>23</v>
      </c>
      <c r="B34">
        <v>4</v>
      </c>
      <c r="C34" s="1">
        <v>34417</v>
      </c>
      <c r="D34">
        <f t="shared" si="3"/>
        <v>1994</v>
      </c>
      <c r="E34">
        <v>210</v>
      </c>
      <c r="F34" t="s">
        <v>24</v>
      </c>
      <c r="G34" t="s">
        <v>12</v>
      </c>
      <c r="H34" t="s">
        <v>25</v>
      </c>
      <c r="I34" t="s">
        <v>26</v>
      </c>
      <c r="J34" t="s">
        <v>15</v>
      </c>
      <c r="K34" t="s">
        <v>16</v>
      </c>
      <c r="L34" s="4" t="str">
        <f t="shared" si="0"/>
        <v>Annex 5.6</v>
      </c>
      <c r="M34" s="4">
        <f t="shared" si="1"/>
        <v>2044</v>
      </c>
      <c r="N34" s="21">
        <f t="shared" si="2"/>
        <v>0</v>
      </c>
      <c r="O34" s="4" t="str">
        <f>VLOOKUP(G34,Maps!$A$28:$B$43,2,FALSE)</f>
        <v>UP</v>
      </c>
      <c r="P34" s="21">
        <f t="shared" si="4"/>
        <v>0</v>
      </c>
    </row>
    <row r="35" spans="1:16" x14ac:dyDescent="0.25">
      <c r="A35" t="s">
        <v>99</v>
      </c>
      <c r="B35">
        <v>2</v>
      </c>
      <c r="C35" s="1">
        <v>29925</v>
      </c>
      <c r="D35">
        <f t="shared" si="3"/>
        <v>1982</v>
      </c>
      <c r="E35">
        <v>210</v>
      </c>
      <c r="F35" t="s">
        <v>100</v>
      </c>
      <c r="G35" t="s">
        <v>29</v>
      </c>
      <c r="H35" t="s">
        <v>25</v>
      </c>
      <c r="I35" t="s">
        <v>51</v>
      </c>
      <c r="J35" t="s">
        <v>15</v>
      </c>
      <c r="K35" t="s">
        <v>92</v>
      </c>
      <c r="L35" s="4" t="str">
        <f t="shared" si="0"/>
        <v>Annex 5.5(A)</v>
      </c>
      <c r="M35" s="4">
        <f t="shared" si="1"/>
        <v>2026</v>
      </c>
      <c r="N35" s="21">
        <f t="shared" si="2"/>
        <v>2026</v>
      </c>
      <c r="O35" s="4" t="str">
        <f>VLOOKUP(G35,Maps!$A$28:$B$43,2,FALSE)</f>
        <v>WB</v>
      </c>
      <c r="P35" s="21">
        <f t="shared" si="4"/>
        <v>1</v>
      </c>
    </row>
    <row r="36" spans="1:16" x14ac:dyDescent="0.25">
      <c r="A36" t="s">
        <v>27</v>
      </c>
      <c r="B36">
        <v>1</v>
      </c>
      <c r="C36" s="1">
        <v>31413</v>
      </c>
      <c r="D36">
        <f t="shared" si="3"/>
        <v>1986</v>
      </c>
      <c r="E36">
        <v>200</v>
      </c>
      <c r="F36" t="s">
        <v>28</v>
      </c>
      <c r="G36" t="s">
        <v>29</v>
      </c>
      <c r="H36" t="s">
        <v>25</v>
      </c>
      <c r="I36" t="s">
        <v>26</v>
      </c>
      <c r="J36" t="s">
        <v>15</v>
      </c>
      <c r="K36" t="s">
        <v>16</v>
      </c>
      <c r="L36" s="4" t="str">
        <f t="shared" si="0"/>
        <v>Annex 5.6</v>
      </c>
      <c r="M36" s="4">
        <f t="shared" si="1"/>
        <v>2036</v>
      </c>
      <c r="N36" s="21">
        <f t="shared" si="2"/>
        <v>0</v>
      </c>
      <c r="O36" s="4" t="str">
        <f>VLOOKUP(G36,Maps!$A$28:$B$43,2,FALSE)</f>
        <v>WB</v>
      </c>
      <c r="P36" s="21">
        <f t="shared" si="4"/>
        <v>0</v>
      </c>
    </row>
    <row r="37" spans="1:16" x14ac:dyDescent="0.25">
      <c r="A37" t="s">
        <v>27</v>
      </c>
      <c r="B37">
        <v>2</v>
      </c>
      <c r="C37" s="1">
        <v>31770</v>
      </c>
      <c r="D37">
        <f t="shared" si="3"/>
        <v>1987</v>
      </c>
      <c r="E37">
        <v>200</v>
      </c>
      <c r="F37" t="s">
        <v>28</v>
      </c>
      <c r="G37" t="s">
        <v>29</v>
      </c>
      <c r="H37" t="s">
        <v>25</v>
      </c>
      <c r="I37" t="s">
        <v>26</v>
      </c>
      <c r="J37" t="s">
        <v>15</v>
      </c>
      <c r="K37" t="s">
        <v>16</v>
      </c>
      <c r="L37" s="4" t="str">
        <f t="shared" si="0"/>
        <v>Annex 5.6</v>
      </c>
      <c r="M37" s="4">
        <f t="shared" si="1"/>
        <v>2037</v>
      </c>
      <c r="N37" s="21">
        <f t="shared" si="2"/>
        <v>0</v>
      </c>
      <c r="O37" s="4" t="str">
        <f>VLOOKUP(G37,Maps!$A$28:$B$43,2,FALSE)</f>
        <v>WB</v>
      </c>
      <c r="P37" s="21">
        <f t="shared" si="4"/>
        <v>0</v>
      </c>
    </row>
    <row r="38" spans="1:16" x14ac:dyDescent="0.25">
      <c r="A38" t="s">
        <v>27</v>
      </c>
      <c r="B38">
        <v>3</v>
      </c>
      <c r="C38" s="1">
        <v>31995</v>
      </c>
      <c r="D38">
        <f t="shared" si="3"/>
        <v>1988</v>
      </c>
      <c r="E38">
        <v>200</v>
      </c>
      <c r="F38" t="s">
        <v>28</v>
      </c>
      <c r="G38" t="s">
        <v>29</v>
      </c>
      <c r="H38" t="s">
        <v>25</v>
      </c>
      <c r="I38" t="s">
        <v>26</v>
      </c>
      <c r="J38" t="s">
        <v>15</v>
      </c>
      <c r="K38" t="s">
        <v>16</v>
      </c>
      <c r="L38" s="4" t="str">
        <f t="shared" si="0"/>
        <v>Annex 5.6</v>
      </c>
      <c r="M38" s="4">
        <f t="shared" si="1"/>
        <v>2038</v>
      </c>
      <c r="N38" s="21">
        <f t="shared" si="2"/>
        <v>0</v>
      </c>
      <c r="O38" s="4" t="str">
        <f>VLOOKUP(G38,Maps!$A$28:$B$43,2,FALSE)</f>
        <v>WB</v>
      </c>
      <c r="P38" s="21">
        <f t="shared" si="4"/>
        <v>0</v>
      </c>
    </row>
    <row r="39" spans="1:16" x14ac:dyDescent="0.25">
      <c r="A39" t="s">
        <v>27</v>
      </c>
      <c r="B39">
        <v>4</v>
      </c>
      <c r="C39" s="1">
        <v>33872</v>
      </c>
      <c r="D39">
        <f t="shared" si="3"/>
        <v>1993</v>
      </c>
      <c r="E39">
        <v>500</v>
      </c>
      <c r="F39" t="s">
        <v>28</v>
      </c>
      <c r="G39" t="s">
        <v>29</v>
      </c>
      <c r="H39" t="s">
        <v>25</v>
      </c>
      <c r="I39" t="s">
        <v>26</v>
      </c>
      <c r="J39" t="s">
        <v>15</v>
      </c>
      <c r="K39" t="s">
        <v>16</v>
      </c>
      <c r="L39" s="4" t="str">
        <f t="shared" si="0"/>
        <v>Annex 5.6</v>
      </c>
      <c r="M39" s="4">
        <f t="shared" si="1"/>
        <v>2043</v>
      </c>
      <c r="N39" s="21">
        <f t="shared" si="2"/>
        <v>0</v>
      </c>
      <c r="O39" s="4" t="str">
        <f>VLOOKUP(G39,Maps!$A$28:$B$43,2,FALSE)</f>
        <v>WB</v>
      </c>
      <c r="P39" s="21">
        <f t="shared" si="4"/>
        <v>0</v>
      </c>
    </row>
    <row r="40" spans="1:16" x14ac:dyDescent="0.25">
      <c r="A40" t="s">
        <v>27</v>
      </c>
      <c r="B40">
        <v>5</v>
      </c>
      <c r="C40" s="1">
        <v>34381</v>
      </c>
      <c r="D40">
        <f t="shared" si="3"/>
        <v>1994</v>
      </c>
      <c r="E40">
        <v>500</v>
      </c>
      <c r="F40" t="s">
        <v>28</v>
      </c>
      <c r="G40" t="s">
        <v>29</v>
      </c>
      <c r="H40" t="s">
        <v>25</v>
      </c>
      <c r="I40" t="s">
        <v>26</v>
      </c>
      <c r="J40" t="s">
        <v>15</v>
      </c>
      <c r="K40" t="s">
        <v>16</v>
      </c>
      <c r="L40" s="4" t="str">
        <f t="shared" si="0"/>
        <v>Annex 5.6</v>
      </c>
      <c r="M40" s="4">
        <f t="shared" si="1"/>
        <v>2044</v>
      </c>
      <c r="N40" s="21">
        <f t="shared" si="2"/>
        <v>0</v>
      </c>
      <c r="O40" s="4" t="str">
        <f>VLOOKUP(G40,Maps!$A$28:$B$43,2,FALSE)</f>
        <v>WB</v>
      </c>
      <c r="P40" s="21">
        <f t="shared" si="4"/>
        <v>0</v>
      </c>
    </row>
    <row r="41" spans="1:16" x14ac:dyDescent="0.25">
      <c r="A41" t="s">
        <v>30</v>
      </c>
      <c r="B41">
        <v>3</v>
      </c>
      <c r="C41" s="1">
        <v>32952</v>
      </c>
      <c r="D41">
        <f t="shared" si="3"/>
        <v>1990</v>
      </c>
      <c r="E41">
        <v>210</v>
      </c>
      <c r="F41" t="s">
        <v>30</v>
      </c>
      <c r="G41" t="s">
        <v>31</v>
      </c>
      <c r="H41" t="s">
        <v>13</v>
      </c>
      <c r="I41" t="s">
        <v>32</v>
      </c>
      <c r="J41" t="s">
        <v>15</v>
      </c>
      <c r="K41" t="s">
        <v>16</v>
      </c>
      <c r="L41" s="4" t="str">
        <f t="shared" si="0"/>
        <v>Annex 5.6</v>
      </c>
      <c r="M41" s="4">
        <f t="shared" si="1"/>
        <v>2040</v>
      </c>
      <c r="N41" s="21">
        <f t="shared" si="2"/>
        <v>0</v>
      </c>
      <c r="O41" s="4" t="str">
        <f>VLOOKUP(G41,Maps!$A$28:$B$43,2,FALSE)</f>
        <v>GJ</v>
      </c>
      <c r="P41" s="21">
        <f t="shared" si="4"/>
        <v>0</v>
      </c>
    </row>
    <row r="42" spans="1:16" x14ac:dyDescent="0.25">
      <c r="A42" t="s">
        <v>30</v>
      </c>
      <c r="B42">
        <v>4</v>
      </c>
      <c r="C42" s="1">
        <v>33439</v>
      </c>
      <c r="D42">
        <f t="shared" si="3"/>
        <v>1992</v>
      </c>
      <c r="E42">
        <v>210</v>
      </c>
      <c r="F42" t="s">
        <v>30</v>
      </c>
      <c r="G42" t="s">
        <v>31</v>
      </c>
      <c r="H42" t="s">
        <v>13</v>
      </c>
      <c r="I42" t="s">
        <v>32</v>
      </c>
      <c r="J42" t="s">
        <v>15</v>
      </c>
      <c r="K42" t="s">
        <v>16</v>
      </c>
      <c r="L42" s="4" t="str">
        <f t="shared" si="0"/>
        <v>Annex 5.6</v>
      </c>
      <c r="M42" s="4">
        <f t="shared" si="1"/>
        <v>2042</v>
      </c>
      <c r="N42" s="21">
        <f t="shared" si="2"/>
        <v>0</v>
      </c>
      <c r="O42" s="4" t="str">
        <f>VLOOKUP(G42,Maps!$A$28:$B$43,2,FALSE)</f>
        <v>GJ</v>
      </c>
      <c r="P42" s="21">
        <f t="shared" si="4"/>
        <v>0</v>
      </c>
    </row>
    <row r="43" spans="1:16" x14ac:dyDescent="0.25">
      <c r="A43" t="s">
        <v>101</v>
      </c>
      <c r="B43">
        <v>7</v>
      </c>
      <c r="C43" s="1">
        <v>28580</v>
      </c>
      <c r="D43">
        <f t="shared" si="3"/>
        <v>1978</v>
      </c>
      <c r="E43">
        <v>105</v>
      </c>
      <c r="F43" t="s">
        <v>102</v>
      </c>
      <c r="G43" t="s">
        <v>12</v>
      </c>
      <c r="H43" t="s">
        <v>13</v>
      </c>
      <c r="I43" t="s">
        <v>14</v>
      </c>
      <c r="J43" t="s">
        <v>15</v>
      </c>
      <c r="K43" t="s">
        <v>92</v>
      </c>
      <c r="L43" s="4" t="str">
        <f t="shared" si="0"/>
        <v>Annex 5.5(A)</v>
      </c>
      <c r="M43" s="4">
        <f t="shared" si="1"/>
        <v>2026</v>
      </c>
      <c r="N43" s="21">
        <f t="shared" si="2"/>
        <v>2026</v>
      </c>
      <c r="O43" s="4" t="str">
        <f>VLOOKUP(G43,Maps!$A$28:$B$43,2,FALSE)</f>
        <v>UP</v>
      </c>
      <c r="P43" s="21">
        <f t="shared" si="4"/>
        <v>1</v>
      </c>
    </row>
    <row r="44" spans="1:16" x14ac:dyDescent="0.25">
      <c r="A44" t="s">
        <v>33</v>
      </c>
      <c r="B44">
        <v>1</v>
      </c>
      <c r="C44" s="1">
        <v>34476</v>
      </c>
      <c r="D44">
        <f t="shared" si="3"/>
        <v>1995</v>
      </c>
      <c r="E44">
        <v>210</v>
      </c>
      <c r="F44" t="s">
        <v>34</v>
      </c>
      <c r="G44" t="s">
        <v>35</v>
      </c>
      <c r="H44" t="s">
        <v>13</v>
      </c>
      <c r="I44" t="s">
        <v>36</v>
      </c>
      <c r="J44" t="s">
        <v>15</v>
      </c>
      <c r="K44" t="s">
        <v>16</v>
      </c>
      <c r="L44" s="4" t="str">
        <f t="shared" si="0"/>
        <v>Annex 5.6</v>
      </c>
      <c r="M44" s="4">
        <f t="shared" si="1"/>
        <v>2045</v>
      </c>
      <c r="N44" s="21">
        <f t="shared" si="2"/>
        <v>0</v>
      </c>
      <c r="O44" s="4" t="str">
        <f>VLOOKUP(G44,Maps!$A$28:$B$43,2,FALSE)</f>
        <v>OD</v>
      </c>
      <c r="P44" s="21">
        <f t="shared" si="4"/>
        <v>0</v>
      </c>
    </row>
    <row r="45" spans="1:16" x14ac:dyDescent="0.25">
      <c r="A45" t="s">
        <v>33</v>
      </c>
      <c r="B45">
        <v>2</v>
      </c>
      <c r="C45" s="1">
        <v>34994</v>
      </c>
      <c r="D45">
        <f t="shared" si="3"/>
        <v>1996</v>
      </c>
      <c r="E45">
        <v>210</v>
      </c>
      <c r="F45" t="s">
        <v>34</v>
      </c>
      <c r="G45" t="s">
        <v>35</v>
      </c>
      <c r="H45" t="s">
        <v>13</v>
      </c>
      <c r="I45" t="s">
        <v>36</v>
      </c>
      <c r="J45" t="s">
        <v>15</v>
      </c>
      <c r="K45" t="s">
        <v>16</v>
      </c>
      <c r="L45" s="4" t="str">
        <f t="shared" si="0"/>
        <v>Annex 5.6</v>
      </c>
      <c r="M45" s="4">
        <f t="shared" si="1"/>
        <v>2046</v>
      </c>
      <c r="N45" s="21">
        <f t="shared" si="2"/>
        <v>0</v>
      </c>
      <c r="O45" s="4" t="str">
        <f>VLOOKUP(G45,Maps!$A$28:$B$43,2,FALSE)</f>
        <v>OD</v>
      </c>
      <c r="P45" s="21">
        <f t="shared" si="4"/>
        <v>0</v>
      </c>
    </row>
    <row r="46" spans="1:16" x14ac:dyDescent="0.25">
      <c r="A46" t="s">
        <v>103</v>
      </c>
      <c r="B46">
        <v>1</v>
      </c>
      <c r="C46" s="1">
        <v>24292</v>
      </c>
      <c r="D46">
        <f t="shared" si="3"/>
        <v>1967</v>
      </c>
      <c r="E46">
        <v>60</v>
      </c>
      <c r="F46" t="s">
        <v>104</v>
      </c>
      <c r="G46" t="s">
        <v>56</v>
      </c>
      <c r="H46" t="s">
        <v>13</v>
      </c>
      <c r="I46" t="s">
        <v>105</v>
      </c>
      <c r="J46" t="s">
        <v>15</v>
      </c>
      <c r="K46" t="s">
        <v>98</v>
      </c>
      <c r="L46" s="4" t="str">
        <f t="shared" si="0"/>
        <v>Annex 5.5</v>
      </c>
      <c r="M46" s="4">
        <f t="shared" si="1"/>
        <v>2017</v>
      </c>
      <c r="N46" s="21">
        <f t="shared" si="2"/>
        <v>2022</v>
      </c>
      <c r="O46" s="4" t="str">
        <f>VLOOKUP(G46,Maps!$A$28:$B$43,2,FALSE)</f>
        <v>TS</v>
      </c>
      <c r="P46" s="21">
        <f t="shared" si="4"/>
        <v>1</v>
      </c>
    </row>
    <row r="47" spans="1:16" x14ac:dyDescent="0.25">
      <c r="A47" t="s">
        <v>103</v>
      </c>
      <c r="B47">
        <v>4</v>
      </c>
      <c r="C47" s="1">
        <v>24661</v>
      </c>
      <c r="D47">
        <f t="shared" si="3"/>
        <v>1968</v>
      </c>
      <c r="E47">
        <v>60</v>
      </c>
      <c r="F47" t="s">
        <v>104</v>
      </c>
      <c r="G47" t="s">
        <v>56</v>
      </c>
      <c r="H47" t="s">
        <v>13</v>
      </c>
      <c r="I47" t="s">
        <v>105</v>
      </c>
      <c r="J47" t="s">
        <v>15</v>
      </c>
      <c r="K47" t="s">
        <v>98</v>
      </c>
      <c r="L47" s="4" t="str">
        <f t="shared" si="0"/>
        <v>Annex 5.5</v>
      </c>
      <c r="M47" s="4">
        <f t="shared" si="1"/>
        <v>2018</v>
      </c>
      <c r="N47" s="21">
        <f t="shared" si="2"/>
        <v>2022</v>
      </c>
      <c r="O47" s="4" t="str">
        <f>VLOOKUP(G47,Maps!$A$28:$B$43,2,FALSE)</f>
        <v>TS</v>
      </c>
      <c r="P47" s="21">
        <f t="shared" si="4"/>
        <v>1</v>
      </c>
    </row>
    <row r="48" spans="1:16" x14ac:dyDescent="0.25">
      <c r="A48" t="s">
        <v>103</v>
      </c>
      <c r="B48">
        <v>5</v>
      </c>
      <c r="C48" s="1">
        <v>27254</v>
      </c>
      <c r="D48">
        <f t="shared" si="3"/>
        <v>1975</v>
      </c>
      <c r="E48">
        <v>120</v>
      </c>
      <c r="F48" t="s">
        <v>104</v>
      </c>
      <c r="G48" t="s">
        <v>56</v>
      </c>
      <c r="H48" t="s">
        <v>13</v>
      </c>
      <c r="I48" t="s">
        <v>105</v>
      </c>
      <c r="J48" t="s">
        <v>15</v>
      </c>
      <c r="K48" t="s">
        <v>98</v>
      </c>
      <c r="L48" s="4" t="str">
        <f t="shared" si="0"/>
        <v>Annex 5.5</v>
      </c>
      <c r="M48" s="4">
        <f t="shared" si="1"/>
        <v>2025</v>
      </c>
      <c r="N48" s="21">
        <f t="shared" si="2"/>
        <v>2025</v>
      </c>
      <c r="O48" s="4" t="str">
        <f>VLOOKUP(G48,Maps!$A$28:$B$43,2,FALSE)</f>
        <v>TS</v>
      </c>
      <c r="P48" s="21">
        <f t="shared" si="4"/>
        <v>1</v>
      </c>
    </row>
    <row r="49" spans="1:16" x14ac:dyDescent="0.25">
      <c r="A49" t="s">
        <v>103</v>
      </c>
      <c r="B49">
        <v>7</v>
      </c>
      <c r="C49" s="1">
        <v>28194</v>
      </c>
      <c r="D49">
        <f t="shared" si="3"/>
        <v>1977</v>
      </c>
      <c r="E49">
        <v>120</v>
      </c>
      <c r="F49" t="s">
        <v>104</v>
      </c>
      <c r="G49" t="s">
        <v>56</v>
      </c>
      <c r="H49" t="s">
        <v>13</v>
      </c>
      <c r="I49" t="s">
        <v>105</v>
      </c>
      <c r="J49" t="s">
        <v>15</v>
      </c>
      <c r="K49" t="s">
        <v>98</v>
      </c>
      <c r="L49" s="4" t="str">
        <f t="shared" si="0"/>
        <v>Annex 5.5</v>
      </c>
      <c r="M49" s="4">
        <f t="shared" si="1"/>
        <v>2027</v>
      </c>
      <c r="N49" s="21">
        <f t="shared" si="2"/>
        <v>2027</v>
      </c>
      <c r="O49" s="4" t="str">
        <f>VLOOKUP(G49,Maps!$A$28:$B$43,2,FALSE)</f>
        <v>TS</v>
      </c>
      <c r="P49" s="21">
        <f t="shared" si="4"/>
        <v>1</v>
      </c>
    </row>
    <row r="50" spans="1:16" x14ac:dyDescent="0.25">
      <c r="A50" t="s">
        <v>106</v>
      </c>
      <c r="B50">
        <v>1</v>
      </c>
      <c r="C50" s="1">
        <v>35516</v>
      </c>
      <c r="D50">
        <f t="shared" si="3"/>
        <v>1997</v>
      </c>
      <c r="E50">
        <v>250</v>
      </c>
      <c r="F50" t="s">
        <v>104</v>
      </c>
      <c r="G50" t="s">
        <v>56</v>
      </c>
      <c r="H50" t="s">
        <v>13</v>
      </c>
      <c r="I50" t="s">
        <v>105</v>
      </c>
      <c r="J50" t="s">
        <v>15</v>
      </c>
      <c r="K50" t="s">
        <v>92</v>
      </c>
      <c r="L50" s="4" t="str">
        <f t="shared" si="0"/>
        <v>Annex 5.5(A)</v>
      </c>
      <c r="M50" s="4">
        <f t="shared" si="1"/>
        <v>2026</v>
      </c>
      <c r="N50" s="21">
        <f t="shared" si="2"/>
        <v>2026</v>
      </c>
      <c r="O50" s="4" t="str">
        <f>VLOOKUP(G50,Maps!$A$28:$B$43,2,FALSE)</f>
        <v>TS</v>
      </c>
      <c r="P50" s="21">
        <f t="shared" si="4"/>
        <v>1</v>
      </c>
    </row>
    <row r="51" spans="1:16" x14ac:dyDescent="0.25">
      <c r="A51" t="s">
        <v>106</v>
      </c>
      <c r="B51">
        <v>2</v>
      </c>
      <c r="C51" s="1">
        <v>35854</v>
      </c>
      <c r="D51">
        <f t="shared" si="3"/>
        <v>1998</v>
      </c>
      <c r="E51">
        <v>250</v>
      </c>
      <c r="F51" t="s">
        <v>104</v>
      </c>
      <c r="G51" t="s">
        <v>56</v>
      </c>
      <c r="H51" t="s">
        <v>13</v>
      </c>
      <c r="I51" t="s">
        <v>105</v>
      </c>
      <c r="J51" t="s">
        <v>15</v>
      </c>
      <c r="K51" t="s">
        <v>92</v>
      </c>
      <c r="L51" s="4" t="str">
        <f t="shared" si="0"/>
        <v>Annex 5.5(A)</v>
      </c>
      <c r="M51" s="4">
        <f t="shared" si="1"/>
        <v>2026</v>
      </c>
      <c r="N51" s="21">
        <f t="shared" si="2"/>
        <v>2026</v>
      </c>
      <c r="O51" s="4" t="str">
        <f>VLOOKUP(G51,Maps!$A$28:$B$43,2,FALSE)</f>
        <v>TS</v>
      </c>
      <c r="P51" s="21">
        <f t="shared" si="4"/>
        <v>1</v>
      </c>
    </row>
    <row r="52" spans="1:16" x14ac:dyDescent="0.25">
      <c r="A52" t="s">
        <v>37</v>
      </c>
      <c r="B52">
        <v>1</v>
      </c>
      <c r="C52" s="1">
        <v>32593</v>
      </c>
      <c r="D52">
        <f t="shared" si="3"/>
        <v>1989</v>
      </c>
      <c r="E52">
        <v>210</v>
      </c>
      <c r="F52" t="s">
        <v>38</v>
      </c>
      <c r="G52" t="s">
        <v>19</v>
      </c>
      <c r="H52" t="s">
        <v>13</v>
      </c>
      <c r="I52" t="s">
        <v>20</v>
      </c>
      <c r="J52" t="s">
        <v>15</v>
      </c>
      <c r="K52" t="s">
        <v>16</v>
      </c>
      <c r="L52" s="4" t="str">
        <f t="shared" si="0"/>
        <v>Annex 5.6</v>
      </c>
      <c r="M52" s="4">
        <f t="shared" si="1"/>
        <v>2039</v>
      </c>
      <c r="N52" s="21">
        <f t="shared" si="2"/>
        <v>0</v>
      </c>
      <c r="O52" s="4" t="str">
        <f>VLOOKUP(G52,Maps!$A$28:$B$43,2,FALSE)</f>
        <v>MH</v>
      </c>
      <c r="P52" s="21">
        <f t="shared" si="4"/>
        <v>0</v>
      </c>
    </row>
    <row r="53" spans="1:16" x14ac:dyDescent="0.25">
      <c r="A53" t="s">
        <v>37</v>
      </c>
      <c r="B53">
        <v>2</v>
      </c>
      <c r="C53" s="1">
        <v>32881</v>
      </c>
      <c r="D53">
        <f t="shared" si="3"/>
        <v>1990</v>
      </c>
      <c r="E53">
        <v>210</v>
      </c>
      <c r="F53" t="s">
        <v>38</v>
      </c>
      <c r="G53" t="s">
        <v>19</v>
      </c>
      <c r="H53" t="s">
        <v>13</v>
      </c>
      <c r="I53" t="s">
        <v>20</v>
      </c>
      <c r="J53" t="s">
        <v>15</v>
      </c>
      <c r="K53" t="s">
        <v>16</v>
      </c>
      <c r="L53" s="4" t="str">
        <f t="shared" si="0"/>
        <v>Annex 5.6</v>
      </c>
      <c r="M53" s="4">
        <f t="shared" si="1"/>
        <v>2040</v>
      </c>
      <c r="N53" s="21">
        <f t="shared" si="2"/>
        <v>0</v>
      </c>
      <c r="O53" s="4" t="str">
        <f>VLOOKUP(G53,Maps!$A$28:$B$43,2,FALSE)</f>
        <v>MH</v>
      </c>
      <c r="P53" s="21">
        <f t="shared" si="4"/>
        <v>0</v>
      </c>
    </row>
    <row r="54" spans="1:16" x14ac:dyDescent="0.25">
      <c r="A54" t="s">
        <v>39</v>
      </c>
      <c r="B54">
        <v>1</v>
      </c>
      <c r="C54" s="1">
        <v>33694</v>
      </c>
      <c r="D54">
        <f t="shared" si="3"/>
        <v>1992</v>
      </c>
      <c r="E54">
        <v>210</v>
      </c>
      <c r="F54" t="s">
        <v>40</v>
      </c>
      <c r="G54" t="s">
        <v>41</v>
      </c>
      <c r="H54" t="s">
        <v>25</v>
      </c>
      <c r="I54" t="s">
        <v>26</v>
      </c>
      <c r="J54" t="s">
        <v>15</v>
      </c>
      <c r="K54" t="s">
        <v>16</v>
      </c>
      <c r="L54" s="4" t="str">
        <f t="shared" si="0"/>
        <v>Annex 5.6</v>
      </c>
      <c r="M54" s="4">
        <f t="shared" si="1"/>
        <v>2042</v>
      </c>
      <c r="N54" s="21">
        <f t="shared" si="2"/>
        <v>0</v>
      </c>
      <c r="O54" s="4" t="str">
        <f>VLOOKUP(G54,Maps!$A$28:$B$43,2,FALSE)</f>
        <v>BR</v>
      </c>
      <c r="P54" s="21">
        <f t="shared" si="4"/>
        <v>0</v>
      </c>
    </row>
    <row r="55" spans="1:16" x14ac:dyDescent="0.25">
      <c r="A55" t="s">
        <v>39</v>
      </c>
      <c r="B55">
        <v>2</v>
      </c>
      <c r="C55" s="1">
        <v>34410</v>
      </c>
      <c r="D55">
        <f t="shared" si="3"/>
        <v>1994</v>
      </c>
      <c r="E55">
        <v>210</v>
      </c>
      <c r="F55" t="s">
        <v>40</v>
      </c>
      <c r="G55" t="s">
        <v>41</v>
      </c>
      <c r="H55" t="s">
        <v>25</v>
      </c>
      <c r="I55" t="s">
        <v>26</v>
      </c>
      <c r="J55" t="s">
        <v>15</v>
      </c>
      <c r="K55" t="s">
        <v>16</v>
      </c>
      <c r="L55" s="4" t="str">
        <f t="shared" si="0"/>
        <v>Annex 5.6</v>
      </c>
      <c r="M55" s="4">
        <f t="shared" si="1"/>
        <v>2044</v>
      </c>
      <c r="N55" s="21">
        <f t="shared" si="2"/>
        <v>0</v>
      </c>
      <c r="O55" s="4" t="str">
        <f>VLOOKUP(G55,Maps!$A$28:$B$43,2,FALSE)</f>
        <v>BR</v>
      </c>
      <c r="P55" s="21">
        <f t="shared" si="4"/>
        <v>0</v>
      </c>
    </row>
    <row r="56" spans="1:16" x14ac:dyDescent="0.25">
      <c r="A56" t="s">
        <v>39</v>
      </c>
      <c r="B56">
        <v>3</v>
      </c>
      <c r="C56" s="1">
        <v>34782</v>
      </c>
      <c r="D56">
        <f t="shared" si="3"/>
        <v>1995</v>
      </c>
      <c r="E56">
        <v>210</v>
      </c>
      <c r="F56" t="s">
        <v>40</v>
      </c>
      <c r="G56" t="s">
        <v>41</v>
      </c>
      <c r="H56" t="s">
        <v>25</v>
      </c>
      <c r="I56" t="s">
        <v>26</v>
      </c>
      <c r="J56" t="s">
        <v>15</v>
      </c>
      <c r="K56" t="s">
        <v>16</v>
      </c>
      <c r="L56" s="4" t="str">
        <f t="shared" si="0"/>
        <v>Annex 5.6</v>
      </c>
      <c r="M56" s="4">
        <f t="shared" si="1"/>
        <v>2045</v>
      </c>
      <c r="N56" s="21">
        <f t="shared" si="2"/>
        <v>0</v>
      </c>
      <c r="O56" s="4" t="str">
        <f>VLOOKUP(G56,Maps!$A$28:$B$43,2,FALSE)</f>
        <v>BR</v>
      </c>
      <c r="P56" s="21">
        <f t="shared" si="4"/>
        <v>0</v>
      </c>
    </row>
    <row r="57" spans="1:16" x14ac:dyDescent="0.25">
      <c r="A57" t="s">
        <v>39</v>
      </c>
      <c r="B57">
        <v>4</v>
      </c>
      <c r="C57" s="1">
        <v>35142</v>
      </c>
      <c r="D57">
        <f t="shared" si="3"/>
        <v>1996</v>
      </c>
      <c r="E57">
        <v>210</v>
      </c>
      <c r="F57" t="s">
        <v>40</v>
      </c>
      <c r="G57" t="s">
        <v>41</v>
      </c>
      <c r="H57" t="s">
        <v>25</v>
      </c>
      <c r="I57" t="s">
        <v>26</v>
      </c>
      <c r="J57" t="s">
        <v>15</v>
      </c>
      <c r="K57" t="s">
        <v>16</v>
      </c>
      <c r="L57" s="4" t="str">
        <f t="shared" si="0"/>
        <v>Annex 5.6</v>
      </c>
      <c r="M57" s="4">
        <f t="shared" si="1"/>
        <v>2046</v>
      </c>
      <c r="N57" s="21">
        <f t="shared" si="2"/>
        <v>0</v>
      </c>
      <c r="O57" s="4" t="str">
        <f>VLOOKUP(G57,Maps!$A$28:$B$43,2,FALSE)</f>
        <v>BR</v>
      </c>
      <c r="P57" s="21">
        <f t="shared" si="4"/>
        <v>0</v>
      </c>
    </row>
    <row r="58" spans="1:16" x14ac:dyDescent="0.25">
      <c r="A58" t="s">
        <v>42</v>
      </c>
      <c r="B58">
        <v>1</v>
      </c>
      <c r="C58" s="1">
        <v>33098</v>
      </c>
      <c r="D58">
        <f t="shared" si="3"/>
        <v>1991</v>
      </c>
      <c r="E58">
        <v>210</v>
      </c>
      <c r="F58" t="s">
        <v>43</v>
      </c>
      <c r="G58" t="s">
        <v>29</v>
      </c>
      <c r="H58" t="s">
        <v>13</v>
      </c>
      <c r="I58" t="s">
        <v>44</v>
      </c>
      <c r="J58" t="s">
        <v>15</v>
      </c>
      <c r="K58" t="s">
        <v>16</v>
      </c>
      <c r="L58" s="4" t="str">
        <f t="shared" si="0"/>
        <v>Annex 5.6</v>
      </c>
      <c r="M58" s="4">
        <f t="shared" si="1"/>
        <v>2041</v>
      </c>
      <c r="N58" s="21">
        <f t="shared" si="2"/>
        <v>0</v>
      </c>
      <c r="O58" s="4" t="str">
        <f>VLOOKUP(G58,Maps!$A$28:$B$43,2,FALSE)</f>
        <v>WB</v>
      </c>
      <c r="P58" s="21">
        <f t="shared" si="4"/>
        <v>0</v>
      </c>
    </row>
    <row r="59" spans="1:16" x14ac:dyDescent="0.25">
      <c r="A59" t="s">
        <v>42</v>
      </c>
      <c r="B59">
        <v>2</v>
      </c>
      <c r="C59" s="1">
        <v>31397</v>
      </c>
      <c r="D59">
        <f t="shared" si="3"/>
        <v>1986</v>
      </c>
      <c r="E59">
        <v>210</v>
      </c>
      <c r="F59" t="s">
        <v>43</v>
      </c>
      <c r="G59" t="s">
        <v>29</v>
      </c>
      <c r="H59" t="s">
        <v>13</v>
      </c>
      <c r="I59" t="s">
        <v>44</v>
      </c>
      <c r="J59" t="s">
        <v>15</v>
      </c>
      <c r="K59" t="s">
        <v>16</v>
      </c>
      <c r="L59" s="4" t="str">
        <f t="shared" si="0"/>
        <v>Annex 5.6</v>
      </c>
      <c r="M59" s="4">
        <f t="shared" si="1"/>
        <v>2036</v>
      </c>
      <c r="N59" s="21">
        <f t="shared" si="2"/>
        <v>0</v>
      </c>
      <c r="O59" s="4" t="str">
        <f>VLOOKUP(G59,Maps!$A$28:$B$43,2,FALSE)</f>
        <v>WB</v>
      </c>
      <c r="P59" s="21">
        <f t="shared" si="4"/>
        <v>0</v>
      </c>
    </row>
    <row r="60" spans="1:16" x14ac:dyDescent="0.25">
      <c r="A60" t="s">
        <v>42</v>
      </c>
      <c r="B60">
        <v>3</v>
      </c>
      <c r="C60" s="1">
        <v>30887</v>
      </c>
      <c r="D60">
        <f t="shared" si="3"/>
        <v>1985</v>
      </c>
      <c r="E60">
        <v>210</v>
      </c>
      <c r="F60" t="s">
        <v>43</v>
      </c>
      <c r="G60" t="s">
        <v>29</v>
      </c>
      <c r="H60" t="s">
        <v>13</v>
      </c>
      <c r="I60" t="s">
        <v>44</v>
      </c>
      <c r="J60" t="s">
        <v>15</v>
      </c>
      <c r="K60" t="s">
        <v>16</v>
      </c>
      <c r="L60" s="4" t="str">
        <f t="shared" si="0"/>
        <v>Annex 5.6</v>
      </c>
      <c r="M60" s="4">
        <f t="shared" si="1"/>
        <v>2035</v>
      </c>
      <c r="N60" s="21">
        <f t="shared" si="2"/>
        <v>0</v>
      </c>
      <c r="O60" s="4" t="str">
        <f>VLOOKUP(G60,Maps!$A$28:$B$43,2,FALSE)</f>
        <v>WB</v>
      </c>
      <c r="P60" s="21">
        <f t="shared" si="4"/>
        <v>0</v>
      </c>
    </row>
    <row r="61" spans="1:16" x14ac:dyDescent="0.25">
      <c r="A61" t="s">
        <v>42</v>
      </c>
      <c r="B61">
        <v>4</v>
      </c>
      <c r="C61" s="1">
        <v>34331</v>
      </c>
      <c r="D61">
        <f t="shared" si="3"/>
        <v>1994</v>
      </c>
      <c r="E61">
        <v>210</v>
      </c>
      <c r="F61" t="s">
        <v>43</v>
      </c>
      <c r="G61" t="s">
        <v>29</v>
      </c>
      <c r="H61" t="s">
        <v>13</v>
      </c>
      <c r="I61" t="s">
        <v>44</v>
      </c>
      <c r="J61" t="s">
        <v>15</v>
      </c>
      <c r="K61" t="s">
        <v>16</v>
      </c>
      <c r="L61" s="4" t="str">
        <f t="shared" si="0"/>
        <v>Annex 5.6</v>
      </c>
      <c r="M61" s="4">
        <f t="shared" si="1"/>
        <v>2044</v>
      </c>
      <c r="N61" s="21">
        <f t="shared" si="2"/>
        <v>0</v>
      </c>
      <c r="O61" s="4" t="str">
        <f>VLOOKUP(G61,Maps!$A$28:$B$43,2,FALSE)</f>
        <v>WB</v>
      </c>
      <c r="P61" s="21">
        <f t="shared" si="4"/>
        <v>0</v>
      </c>
    </row>
    <row r="62" spans="1:16" x14ac:dyDescent="0.25">
      <c r="A62" t="s">
        <v>42</v>
      </c>
      <c r="B62">
        <v>5</v>
      </c>
      <c r="C62" s="1">
        <v>33314</v>
      </c>
      <c r="D62">
        <f t="shared" si="3"/>
        <v>1991</v>
      </c>
      <c r="E62">
        <v>210</v>
      </c>
      <c r="F62" t="s">
        <v>43</v>
      </c>
      <c r="G62" t="s">
        <v>29</v>
      </c>
      <c r="H62" t="s">
        <v>13</v>
      </c>
      <c r="I62" t="s">
        <v>44</v>
      </c>
      <c r="J62" t="s">
        <v>15</v>
      </c>
      <c r="K62" t="s">
        <v>16</v>
      </c>
      <c r="L62" s="4" t="str">
        <f t="shared" si="0"/>
        <v>Annex 5.6</v>
      </c>
      <c r="M62" s="4">
        <f t="shared" si="1"/>
        <v>2041</v>
      </c>
      <c r="N62" s="21">
        <f t="shared" si="2"/>
        <v>0</v>
      </c>
      <c r="O62" s="4" t="str">
        <f>VLOOKUP(G62,Maps!$A$28:$B$43,2,FALSE)</f>
        <v>WB</v>
      </c>
      <c r="P62" s="21">
        <f t="shared" si="4"/>
        <v>0</v>
      </c>
    </row>
    <row r="63" spans="1:16" x14ac:dyDescent="0.25">
      <c r="A63" t="s">
        <v>42</v>
      </c>
      <c r="B63">
        <v>6</v>
      </c>
      <c r="C63" s="1">
        <v>33985</v>
      </c>
      <c r="D63">
        <f t="shared" si="3"/>
        <v>1993</v>
      </c>
      <c r="E63">
        <v>210</v>
      </c>
      <c r="F63" t="s">
        <v>43</v>
      </c>
      <c r="G63" t="s">
        <v>29</v>
      </c>
      <c r="H63" t="s">
        <v>13</v>
      </c>
      <c r="I63" t="s">
        <v>44</v>
      </c>
      <c r="J63" t="s">
        <v>15</v>
      </c>
      <c r="K63" t="s">
        <v>16</v>
      </c>
      <c r="L63" s="4" t="str">
        <f t="shared" si="0"/>
        <v>Annex 5.6</v>
      </c>
      <c r="M63" s="4">
        <f t="shared" si="1"/>
        <v>2043</v>
      </c>
      <c r="N63" s="21">
        <f t="shared" si="2"/>
        <v>0</v>
      </c>
      <c r="O63" s="4" t="str">
        <f>VLOOKUP(G63,Maps!$A$28:$B$43,2,FALSE)</f>
        <v>WB</v>
      </c>
      <c r="P63" s="21">
        <f t="shared" si="4"/>
        <v>0</v>
      </c>
    </row>
    <row r="64" spans="1:16" x14ac:dyDescent="0.25">
      <c r="A64" t="s">
        <v>45</v>
      </c>
      <c r="B64">
        <v>6</v>
      </c>
      <c r="C64" s="1">
        <v>30040</v>
      </c>
      <c r="D64">
        <f t="shared" si="3"/>
        <v>1982</v>
      </c>
      <c r="E64">
        <v>210</v>
      </c>
      <c r="F64" t="s">
        <v>45</v>
      </c>
      <c r="G64" t="s">
        <v>19</v>
      </c>
      <c r="H64" t="s">
        <v>13</v>
      </c>
      <c r="I64" t="s">
        <v>20</v>
      </c>
      <c r="J64" t="s">
        <v>15</v>
      </c>
      <c r="K64" t="s">
        <v>16</v>
      </c>
      <c r="L64" s="4" t="str">
        <f t="shared" si="0"/>
        <v>Annex 5.6</v>
      </c>
      <c r="M64" s="4">
        <f t="shared" si="1"/>
        <v>2032</v>
      </c>
      <c r="N64" s="21">
        <f t="shared" si="2"/>
        <v>0</v>
      </c>
      <c r="O64" s="4" t="str">
        <f>VLOOKUP(G64,Maps!$A$28:$B$43,2,FALSE)</f>
        <v>MH</v>
      </c>
      <c r="P64" s="21">
        <f t="shared" si="4"/>
        <v>0</v>
      </c>
    </row>
    <row r="65" spans="1:16" x14ac:dyDescent="0.25">
      <c r="A65" t="s">
        <v>45</v>
      </c>
      <c r="B65">
        <v>7</v>
      </c>
      <c r="C65" s="1">
        <v>30329</v>
      </c>
      <c r="D65">
        <f t="shared" si="3"/>
        <v>1983</v>
      </c>
      <c r="E65">
        <v>210</v>
      </c>
      <c r="F65" t="s">
        <v>45</v>
      </c>
      <c r="G65" t="s">
        <v>19</v>
      </c>
      <c r="H65" t="s">
        <v>13</v>
      </c>
      <c r="I65" t="s">
        <v>20</v>
      </c>
      <c r="J65" t="s">
        <v>15</v>
      </c>
      <c r="K65" t="s">
        <v>16</v>
      </c>
      <c r="L65" s="4" t="str">
        <f t="shared" si="0"/>
        <v>Annex 5.6</v>
      </c>
      <c r="M65" s="4">
        <f t="shared" si="1"/>
        <v>2033</v>
      </c>
      <c r="N65" s="21">
        <f t="shared" si="2"/>
        <v>0</v>
      </c>
      <c r="O65" s="4" t="str">
        <f>VLOOKUP(G65,Maps!$A$28:$B$43,2,FALSE)</f>
        <v>MH</v>
      </c>
      <c r="P65" s="21">
        <f t="shared" si="4"/>
        <v>0</v>
      </c>
    </row>
    <row r="66" spans="1:16" s="35" customFormat="1" x14ac:dyDescent="0.25">
      <c r="A66" s="35" t="s">
        <v>46</v>
      </c>
      <c r="B66" s="35">
        <v>1</v>
      </c>
      <c r="C66" s="36">
        <v>30376</v>
      </c>
      <c r="D66" s="35">
        <f t="shared" si="3"/>
        <v>1983</v>
      </c>
      <c r="E66" s="35">
        <v>200</v>
      </c>
      <c r="F66" s="35" t="s">
        <v>47</v>
      </c>
      <c r="G66" s="35" t="s">
        <v>48</v>
      </c>
      <c r="H66" s="35" t="s">
        <v>25</v>
      </c>
      <c r="I66" s="35" t="s">
        <v>26</v>
      </c>
      <c r="J66" s="35" t="s">
        <v>15</v>
      </c>
      <c r="K66" s="35" t="s">
        <v>16</v>
      </c>
      <c r="L66" s="37" t="str">
        <f t="shared" si="0"/>
        <v>Annex 5.6</v>
      </c>
      <c r="M66" s="37">
        <f t="shared" si="1"/>
        <v>2033</v>
      </c>
      <c r="N66" s="21">
        <f t="shared" si="2"/>
        <v>0</v>
      </c>
      <c r="O66" s="37" t="str">
        <f>VLOOKUP(G66,Maps!$A$28:$B$43,2,FALSE)</f>
        <v>CG</v>
      </c>
      <c r="P66" s="21">
        <f t="shared" si="4"/>
        <v>0</v>
      </c>
    </row>
    <row r="67" spans="1:16" s="35" customFormat="1" x14ac:dyDescent="0.25">
      <c r="A67" s="35" t="s">
        <v>46</v>
      </c>
      <c r="B67" s="35">
        <v>2</v>
      </c>
      <c r="C67" s="36">
        <v>30620</v>
      </c>
      <c r="D67" s="35">
        <f t="shared" si="3"/>
        <v>1984</v>
      </c>
      <c r="E67" s="35">
        <v>200</v>
      </c>
      <c r="F67" s="35" t="s">
        <v>47</v>
      </c>
      <c r="G67" s="35" t="s">
        <v>48</v>
      </c>
      <c r="H67" s="35" t="s">
        <v>25</v>
      </c>
      <c r="I67" s="35" t="s">
        <v>26</v>
      </c>
      <c r="J67" s="35" t="s">
        <v>15</v>
      </c>
      <c r="K67" s="35" t="s">
        <v>16</v>
      </c>
      <c r="L67" s="37" t="str">
        <f t="shared" si="0"/>
        <v>Annex 5.6</v>
      </c>
      <c r="M67" s="37">
        <f t="shared" si="1"/>
        <v>2034</v>
      </c>
      <c r="N67" s="21">
        <f t="shared" si="2"/>
        <v>0</v>
      </c>
      <c r="O67" s="37" t="str">
        <f>VLOOKUP(G67,Maps!$A$28:$B$43,2,FALSE)</f>
        <v>CG</v>
      </c>
      <c r="P67" s="21">
        <f t="shared" si="4"/>
        <v>0</v>
      </c>
    </row>
    <row r="68" spans="1:16" s="35" customFormat="1" x14ac:dyDescent="0.25">
      <c r="A68" s="35" t="s">
        <v>46</v>
      </c>
      <c r="B68" s="35">
        <v>3</v>
      </c>
      <c r="C68" s="36">
        <v>30758</v>
      </c>
      <c r="D68" s="35">
        <f t="shared" si="3"/>
        <v>1984</v>
      </c>
      <c r="E68" s="35">
        <v>200</v>
      </c>
      <c r="F68" s="35" t="s">
        <v>47</v>
      </c>
      <c r="G68" s="35" t="s">
        <v>48</v>
      </c>
      <c r="H68" s="35" t="s">
        <v>25</v>
      </c>
      <c r="I68" s="35" t="s">
        <v>26</v>
      </c>
      <c r="J68" s="35" t="s">
        <v>15</v>
      </c>
      <c r="K68" s="35" t="s">
        <v>16</v>
      </c>
      <c r="L68" s="37" t="str">
        <f t="shared" si="0"/>
        <v>Annex 5.6</v>
      </c>
      <c r="M68" s="37">
        <f t="shared" si="1"/>
        <v>2034</v>
      </c>
      <c r="N68" s="21">
        <f t="shared" si="2"/>
        <v>0</v>
      </c>
      <c r="O68" s="37" t="str">
        <f>VLOOKUP(G68,Maps!$A$28:$B$43,2,FALSE)</f>
        <v>CG</v>
      </c>
      <c r="P68" s="21">
        <f t="shared" si="4"/>
        <v>0</v>
      </c>
    </row>
    <row r="69" spans="1:16" x14ac:dyDescent="0.25">
      <c r="A69" t="s">
        <v>46</v>
      </c>
      <c r="B69">
        <v>4</v>
      </c>
      <c r="C69" s="1">
        <v>31928</v>
      </c>
      <c r="D69">
        <f t="shared" si="3"/>
        <v>1988</v>
      </c>
      <c r="E69">
        <v>500</v>
      </c>
      <c r="F69" t="s">
        <v>47</v>
      </c>
      <c r="G69" t="s">
        <v>48</v>
      </c>
      <c r="H69" t="s">
        <v>25</v>
      </c>
      <c r="I69" t="s">
        <v>26</v>
      </c>
      <c r="J69" t="s">
        <v>15</v>
      </c>
      <c r="K69" t="s">
        <v>16</v>
      </c>
      <c r="L69" s="4" t="str">
        <f t="shared" si="0"/>
        <v>Annex 5.6</v>
      </c>
      <c r="M69" s="4">
        <f t="shared" si="1"/>
        <v>2038</v>
      </c>
      <c r="N69" s="21">
        <f t="shared" si="2"/>
        <v>0</v>
      </c>
      <c r="O69" s="4" t="str">
        <f>VLOOKUP(G69,Maps!$A$28:$B$43,2,FALSE)</f>
        <v>CG</v>
      </c>
      <c r="P69" s="21">
        <f t="shared" si="4"/>
        <v>0</v>
      </c>
    </row>
    <row r="70" spans="1:16" x14ac:dyDescent="0.25">
      <c r="A70" t="s">
        <v>46</v>
      </c>
      <c r="B70">
        <v>5</v>
      </c>
      <c r="C70" s="1">
        <v>32227</v>
      </c>
      <c r="D70">
        <f t="shared" si="3"/>
        <v>1988</v>
      </c>
      <c r="E70">
        <v>500</v>
      </c>
      <c r="F70" t="s">
        <v>47</v>
      </c>
      <c r="G70" t="s">
        <v>48</v>
      </c>
      <c r="H70" t="s">
        <v>25</v>
      </c>
      <c r="I70" t="s">
        <v>26</v>
      </c>
      <c r="J70" t="s">
        <v>15</v>
      </c>
      <c r="K70" t="s">
        <v>16</v>
      </c>
      <c r="L70" s="4" t="str">
        <f t="shared" si="0"/>
        <v>Annex 5.6</v>
      </c>
      <c r="M70" s="4">
        <f t="shared" si="1"/>
        <v>2038</v>
      </c>
      <c r="N70" s="21">
        <f t="shared" si="2"/>
        <v>0</v>
      </c>
      <c r="O70" s="4" t="str">
        <f>VLOOKUP(G70,Maps!$A$28:$B$43,2,FALSE)</f>
        <v>CG</v>
      </c>
      <c r="P70" s="21">
        <f t="shared" si="4"/>
        <v>0</v>
      </c>
    </row>
    <row r="71" spans="1:16" x14ac:dyDescent="0.25">
      <c r="A71" t="s">
        <v>46</v>
      </c>
      <c r="B71">
        <v>6</v>
      </c>
      <c r="C71" s="1">
        <v>32562</v>
      </c>
      <c r="D71">
        <f t="shared" si="3"/>
        <v>1989</v>
      </c>
      <c r="E71">
        <v>500</v>
      </c>
      <c r="F71" t="s">
        <v>47</v>
      </c>
      <c r="G71" t="s">
        <v>48</v>
      </c>
      <c r="H71" t="s">
        <v>25</v>
      </c>
      <c r="I71" t="s">
        <v>26</v>
      </c>
      <c r="J71" t="s">
        <v>15</v>
      </c>
      <c r="K71" t="s">
        <v>16</v>
      </c>
      <c r="L71" s="4" t="str">
        <f t="shared" si="0"/>
        <v>Annex 5.6</v>
      </c>
      <c r="M71" s="4">
        <f t="shared" si="1"/>
        <v>2039</v>
      </c>
      <c r="N71" s="21">
        <f t="shared" si="2"/>
        <v>0</v>
      </c>
      <c r="O71" s="4" t="str">
        <f>VLOOKUP(G71,Maps!$A$28:$B$43,2,FALSE)</f>
        <v>CG</v>
      </c>
      <c r="P71" s="21">
        <f t="shared" si="4"/>
        <v>0</v>
      </c>
    </row>
    <row r="72" spans="1:16" x14ac:dyDescent="0.25">
      <c r="A72" t="s">
        <v>107</v>
      </c>
      <c r="B72">
        <v>5</v>
      </c>
      <c r="C72" s="1">
        <v>27841</v>
      </c>
      <c r="D72">
        <f t="shared" si="3"/>
        <v>1976</v>
      </c>
      <c r="E72">
        <v>95</v>
      </c>
      <c r="F72" t="s">
        <v>47</v>
      </c>
      <c r="G72" t="s">
        <v>48</v>
      </c>
      <c r="H72" t="s">
        <v>13</v>
      </c>
      <c r="I72" t="s">
        <v>108</v>
      </c>
      <c r="J72" t="s">
        <v>15</v>
      </c>
      <c r="K72" t="s">
        <v>92</v>
      </c>
      <c r="L72" s="4" t="str">
        <f t="shared" si="0"/>
        <v>Annex 5.5(A)</v>
      </c>
      <c r="M72" s="4">
        <f t="shared" si="1"/>
        <v>2026</v>
      </c>
      <c r="N72" s="21">
        <f t="shared" si="2"/>
        <v>2026</v>
      </c>
      <c r="O72" s="4" t="str">
        <f>VLOOKUP(G72,Maps!$A$28:$B$43,2,FALSE)</f>
        <v>CG</v>
      </c>
      <c r="P72" s="21">
        <f t="shared" si="4"/>
        <v>1</v>
      </c>
    </row>
    <row r="73" spans="1:16" x14ac:dyDescent="0.25">
      <c r="A73" t="s">
        <v>107</v>
      </c>
      <c r="B73">
        <v>6</v>
      </c>
      <c r="C73" s="1">
        <v>29681</v>
      </c>
      <c r="D73">
        <f t="shared" si="3"/>
        <v>1982</v>
      </c>
      <c r="E73">
        <v>95</v>
      </c>
      <c r="F73" t="s">
        <v>47</v>
      </c>
      <c r="G73" t="s">
        <v>48</v>
      </c>
      <c r="H73" t="s">
        <v>13</v>
      </c>
      <c r="I73" t="s">
        <v>108</v>
      </c>
      <c r="J73" t="s">
        <v>15</v>
      </c>
      <c r="K73" t="s">
        <v>92</v>
      </c>
      <c r="L73" s="4" t="str">
        <f t="shared" si="0"/>
        <v>Annex 5.5(A)</v>
      </c>
      <c r="M73" s="4">
        <f t="shared" si="1"/>
        <v>2026</v>
      </c>
      <c r="N73" s="21">
        <f t="shared" si="2"/>
        <v>2026</v>
      </c>
      <c r="O73" s="4" t="str">
        <f>VLOOKUP(G73,Maps!$A$28:$B$43,2,FALSE)</f>
        <v>CG</v>
      </c>
      <c r="P73" s="21">
        <f t="shared" si="4"/>
        <v>1</v>
      </c>
    </row>
    <row r="74" spans="1:16" x14ac:dyDescent="0.25">
      <c r="A74" t="s">
        <v>109</v>
      </c>
      <c r="B74">
        <v>1</v>
      </c>
      <c r="C74" s="1">
        <v>30488</v>
      </c>
      <c r="D74">
        <f t="shared" si="3"/>
        <v>1984</v>
      </c>
      <c r="E74">
        <v>210</v>
      </c>
      <c r="F74" t="s">
        <v>47</v>
      </c>
      <c r="G74" t="s">
        <v>48</v>
      </c>
      <c r="H74" t="s">
        <v>13</v>
      </c>
      <c r="I74" t="s">
        <v>108</v>
      </c>
      <c r="J74" t="s">
        <v>15</v>
      </c>
      <c r="K74" t="s">
        <v>92</v>
      </c>
      <c r="L74" s="4" t="str">
        <f t="shared" si="0"/>
        <v>Annex 5.5(A)</v>
      </c>
      <c r="M74" s="4">
        <f t="shared" si="1"/>
        <v>2026</v>
      </c>
      <c r="N74" s="21">
        <f t="shared" si="2"/>
        <v>2026</v>
      </c>
      <c r="O74" s="4" t="str">
        <f>VLOOKUP(G74,Maps!$A$28:$B$43,2,FALSE)</f>
        <v>CG</v>
      </c>
      <c r="P74" s="21">
        <f t="shared" si="4"/>
        <v>1</v>
      </c>
    </row>
    <row r="75" spans="1:16" x14ac:dyDescent="0.25">
      <c r="A75" t="s">
        <v>109</v>
      </c>
      <c r="B75">
        <v>2</v>
      </c>
      <c r="C75" s="1">
        <v>30771</v>
      </c>
      <c r="D75">
        <f t="shared" si="3"/>
        <v>1984</v>
      </c>
      <c r="E75">
        <v>210</v>
      </c>
      <c r="F75" t="s">
        <v>47</v>
      </c>
      <c r="G75" t="s">
        <v>48</v>
      </c>
      <c r="H75" t="s">
        <v>13</v>
      </c>
      <c r="I75" t="s">
        <v>108</v>
      </c>
      <c r="J75" t="s">
        <v>15</v>
      </c>
      <c r="K75" t="s">
        <v>92</v>
      </c>
      <c r="L75" s="4" t="str">
        <f t="shared" si="0"/>
        <v>Annex 5.5(A)</v>
      </c>
      <c r="M75" s="4">
        <f t="shared" si="1"/>
        <v>2026</v>
      </c>
      <c r="N75" s="21">
        <f t="shared" si="2"/>
        <v>2026</v>
      </c>
      <c r="O75" s="4" t="str">
        <f>VLOOKUP(G75,Maps!$A$28:$B$43,2,FALSE)</f>
        <v>CG</v>
      </c>
      <c r="P75" s="21">
        <f t="shared" si="4"/>
        <v>1</v>
      </c>
    </row>
    <row r="76" spans="1:16" x14ac:dyDescent="0.25">
      <c r="A76" t="s">
        <v>109</v>
      </c>
      <c r="B76">
        <v>3</v>
      </c>
      <c r="C76" s="1">
        <v>31132</v>
      </c>
      <c r="D76">
        <f t="shared" si="3"/>
        <v>1985</v>
      </c>
      <c r="E76">
        <v>210</v>
      </c>
      <c r="F76" t="s">
        <v>47</v>
      </c>
      <c r="G76" t="s">
        <v>48</v>
      </c>
      <c r="H76" t="s">
        <v>13</v>
      </c>
      <c r="I76" t="s">
        <v>108</v>
      </c>
      <c r="J76" t="s">
        <v>15</v>
      </c>
      <c r="K76" t="s">
        <v>92</v>
      </c>
      <c r="L76" s="4" t="str">
        <f t="shared" si="0"/>
        <v>Annex 5.5(A)</v>
      </c>
      <c r="M76" s="4">
        <f t="shared" si="1"/>
        <v>2026</v>
      </c>
      <c r="N76" s="21">
        <f t="shared" si="2"/>
        <v>2026</v>
      </c>
      <c r="O76" s="4" t="str">
        <f>VLOOKUP(G76,Maps!$A$28:$B$43,2,FALSE)</f>
        <v>CG</v>
      </c>
      <c r="P76" s="21">
        <f t="shared" si="4"/>
        <v>1</v>
      </c>
    </row>
    <row r="77" spans="1:16" x14ac:dyDescent="0.25">
      <c r="A77" t="s">
        <v>109</v>
      </c>
      <c r="B77">
        <v>4</v>
      </c>
      <c r="C77" s="1">
        <v>31484</v>
      </c>
      <c r="D77">
        <f t="shared" si="3"/>
        <v>1986</v>
      </c>
      <c r="E77">
        <v>210</v>
      </c>
      <c r="F77" t="s">
        <v>47</v>
      </c>
      <c r="G77" t="s">
        <v>48</v>
      </c>
      <c r="H77" t="s">
        <v>13</v>
      </c>
      <c r="I77" t="s">
        <v>108</v>
      </c>
      <c r="J77" t="s">
        <v>15</v>
      </c>
      <c r="K77" t="s">
        <v>92</v>
      </c>
      <c r="L77" s="4" t="str">
        <f t="shared" si="0"/>
        <v>Annex 5.5(A)</v>
      </c>
      <c r="M77" s="4">
        <f t="shared" si="1"/>
        <v>2026</v>
      </c>
      <c r="N77" s="21">
        <f t="shared" si="2"/>
        <v>2026</v>
      </c>
      <c r="O77" s="4" t="str">
        <f>VLOOKUP(G77,Maps!$A$28:$B$43,2,FALSE)</f>
        <v>CG</v>
      </c>
      <c r="P77" s="21">
        <f t="shared" si="4"/>
        <v>1</v>
      </c>
    </row>
    <row r="78" spans="1:16" x14ac:dyDescent="0.25">
      <c r="A78" t="s">
        <v>110</v>
      </c>
      <c r="B78">
        <v>1</v>
      </c>
      <c r="C78" s="1">
        <v>30333</v>
      </c>
      <c r="D78">
        <f t="shared" si="3"/>
        <v>1983</v>
      </c>
      <c r="E78">
        <v>110</v>
      </c>
      <c r="F78" t="s">
        <v>110</v>
      </c>
      <c r="G78" t="s">
        <v>87</v>
      </c>
      <c r="H78" t="s">
        <v>13</v>
      </c>
      <c r="I78" t="s">
        <v>88</v>
      </c>
      <c r="J78" t="s">
        <v>15</v>
      </c>
      <c r="K78" t="s">
        <v>92</v>
      </c>
      <c r="L78" s="4" t="str">
        <f t="shared" ref="L78:L141" si="5">VLOOKUP(K78,NEP_cat,2,FALSE)</f>
        <v>Annex 5.5(A)</v>
      </c>
      <c r="M78" s="4">
        <f t="shared" ref="M78:M141" si="6">IF(L78=$A$10,$B$10,D78+$C$9)</f>
        <v>2026</v>
      </c>
      <c r="N78" s="21">
        <f t="shared" ref="N78:N141" si="7">IF(M78&gt;$B$7,0,MAX(M78,$B$9))</f>
        <v>2026</v>
      </c>
      <c r="O78" s="4" t="str">
        <f>VLOOKUP(G78,Maps!$A$28:$B$43,2,FALSE)</f>
        <v>RJ</v>
      </c>
      <c r="P78" s="21">
        <f t="shared" si="4"/>
        <v>1</v>
      </c>
    </row>
    <row r="79" spans="1:16" x14ac:dyDescent="0.25">
      <c r="A79" t="s">
        <v>110</v>
      </c>
      <c r="B79">
        <v>2</v>
      </c>
      <c r="C79" s="1">
        <v>30510</v>
      </c>
      <c r="D79">
        <f t="shared" ref="D79:D142" si="8">IF(MONTH(C79)&gt;3,YEAR(C79)+1,YEAR(C79))</f>
        <v>1984</v>
      </c>
      <c r="E79">
        <v>110</v>
      </c>
      <c r="F79" t="s">
        <v>110</v>
      </c>
      <c r="G79" t="s">
        <v>87</v>
      </c>
      <c r="H79" t="s">
        <v>13</v>
      </c>
      <c r="I79" t="s">
        <v>88</v>
      </c>
      <c r="J79" t="s">
        <v>15</v>
      </c>
      <c r="K79" t="s">
        <v>92</v>
      </c>
      <c r="L79" s="4" t="str">
        <f t="shared" si="5"/>
        <v>Annex 5.5(A)</v>
      </c>
      <c r="M79" s="4">
        <f t="shared" si="6"/>
        <v>2026</v>
      </c>
      <c r="N79" s="21">
        <f t="shared" si="7"/>
        <v>2026</v>
      </c>
      <c r="O79" s="4" t="str">
        <f>VLOOKUP(G79,Maps!$A$28:$B$43,2,FALSE)</f>
        <v>RJ</v>
      </c>
      <c r="P79" s="21">
        <f t="shared" ref="P79:P142" si="9">MIN(N79,1)</f>
        <v>1</v>
      </c>
    </row>
    <row r="80" spans="1:16" x14ac:dyDescent="0.25">
      <c r="A80" t="s">
        <v>110</v>
      </c>
      <c r="B80">
        <v>3</v>
      </c>
      <c r="C80" s="1">
        <v>32411</v>
      </c>
      <c r="D80">
        <f t="shared" si="8"/>
        <v>1989</v>
      </c>
      <c r="E80">
        <v>210</v>
      </c>
      <c r="F80" t="s">
        <v>110</v>
      </c>
      <c r="G80" t="s">
        <v>87</v>
      </c>
      <c r="H80" t="s">
        <v>13</v>
      </c>
      <c r="I80" t="s">
        <v>88</v>
      </c>
      <c r="J80" t="s">
        <v>15</v>
      </c>
      <c r="K80" t="s">
        <v>92</v>
      </c>
      <c r="L80" s="4" t="str">
        <f t="shared" si="5"/>
        <v>Annex 5.5(A)</v>
      </c>
      <c r="M80" s="4">
        <f t="shared" si="6"/>
        <v>2026</v>
      </c>
      <c r="N80" s="21">
        <f t="shared" si="7"/>
        <v>2026</v>
      </c>
      <c r="O80" s="4" t="str">
        <f>VLOOKUP(G80,Maps!$A$28:$B$43,2,FALSE)</f>
        <v>RJ</v>
      </c>
      <c r="P80" s="21">
        <f t="shared" si="9"/>
        <v>1</v>
      </c>
    </row>
    <row r="81" spans="1:16" x14ac:dyDescent="0.25">
      <c r="A81" t="s">
        <v>110</v>
      </c>
      <c r="B81">
        <v>4</v>
      </c>
      <c r="C81" s="1">
        <v>32629</v>
      </c>
      <c r="D81">
        <f t="shared" si="8"/>
        <v>1990</v>
      </c>
      <c r="E81">
        <v>210</v>
      </c>
      <c r="F81" t="s">
        <v>110</v>
      </c>
      <c r="G81" t="s">
        <v>87</v>
      </c>
      <c r="H81" t="s">
        <v>13</v>
      </c>
      <c r="I81" t="s">
        <v>88</v>
      </c>
      <c r="J81" t="s">
        <v>15</v>
      </c>
      <c r="K81" t="s">
        <v>92</v>
      </c>
      <c r="L81" s="4" t="str">
        <f t="shared" si="5"/>
        <v>Annex 5.5(A)</v>
      </c>
      <c r="M81" s="4">
        <f t="shared" si="6"/>
        <v>2026</v>
      </c>
      <c r="N81" s="21">
        <f t="shared" si="7"/>
        <v>2026</v>
      </c>
      <c r="O81" s="4" t="str">
        <f>VLOOKUP(G81,Maps!$A$28:$B$43,2,FALSE)</f>
        <v>RJ</v>
      </c>
      <c r="P81" s="21">
        <f t="shared" si="9"/>
        <v>1</v>
      </c>
    </row>
    <row r="82" spans="1:16" x14ac:dyDescent="0.25">
      <c r="A82" t="s">
        <v>110</v>
      </c>
      <c r="B82">
        <v>5</v>
      </c>
      <c r="C82" s="1">
        <v>34419</v>
      </c>
      <c r="D82">
        <f t="shared" si="8"/>
        <v>1994</v>
      </c>
      <c r="E82">
        <v>210</v>
      </c>
      <c r="F82" t="s">
        <v>110</v>
      </c>
      <c r="G82" t="s">
        <v>87</v>
      </c>
      <c r="H82" t="s">
        <v>13</v>
      </c>
      <c r="I82" t="s">
        <v>88</v>
      </c>
      <c r="J82" t="s">
        <v>15</v>
      </c>
      <c r="K82" t="s">
        <v>92</v>
      </c>
      <c r="L82" s="4" t="str">
        <f t="shared" si="5"/>
        <v>Annex 5.5(A)</v>
      </c>
      <c r="M82" s="4">
        <f t="shared" si="6"/>
        <v>2026</v>
      </c>
      <c r="N82" s="21">
        <f t="shared" si="7"/>
        <v>2026</v>
      </c>
      <c r="O82" s="4" t="str">
        <f>VLOOKUP(G82,Maps!$A$28:$B$43,2,FALSE)</f>
        <v>RJ</v>
      </c>
      <c r="P82" s="21">
        <f t="shared" si="9"/>
        <v>1</v>
      </c>
    </row>
    <row r="83" spans="1:16" x14ac:dyDescent="0.25">
      <c r="A83" t="s">
        <v>142</v>
      </c>
      <c r="B83">
        <v>1</v>
      </c>
      <c r="C83" s="1">
        <v>33119</v>
      </c>
      <c r="D83">
        <f t="shared" si="8"/>
        <v>1991</v>
      </c>
      <c r="E83">
        <v>70</v>
      </c>
      <c r="F83" t="s">
        <v>143</v>
      </c>
      <c r="G83" t="s">
        <v>31</v>
      </c>
      <c r="H83" t="s">
        <v>13</v>
      </c>
      <c r="I83" t="s">
        <v>32</v>
      </c>
      <c r="J83" t="s">
        <v>15</v>
      </c>
      <c r="K83" t="s">
        <v>92</v>
      </c>
      <c r="L83" s="4" t="str">
        <f t="shared" si="5"/>
        <v>Annex 5.5(A)</v>
      </c>
      <c r="M83" s="4">
        <f t="shared" si="6"/>
        <v>2026</v>
      </c>
      <c r="N83" s="21">
        <f t="shared" si="7"/>
        <v>2026</v>
      </c>
      <c r="O83" s="4" t="str">
        <f>VLOOKUP(G83,Maps!$A$28:$B$43,2,FALSE)</f>
        <v>GJ</v>
      </c>
      <c r="P83" s="21">
        <f t="shared" si="9"/>
        <v>1</v>
      </c>
    </row>
    <row r="84" spans="1:16" x14ac:dyDescent="0.25">
      <c r="A84" t="s">
        <v>142</v>
      </c>
      <c r="B84">
        <v>2</v>
      </c>
      <c r="C84" s="1">
        <v>33322</v>
      </c>
      <c r="D84">
        <f t="shared" si="8"/>
        <v>1991</v>
      </c>
      <c r="E84">
        <v>70</v>
      </c>
      <c r="F84" t="s">
        <v>143</v>
      </c>
      <c r="G84" t="s">
        <v>31</v>
      </c>
      <c r="H84" t="s">
        <v>13</v>
      </c>
      <c r="I84" t="s">
        <v>32</v>
      </c>
      <c r="J84" t="s">
        <v>15</v>
      </c>
      <c r="K84" t="s">
        <v>92</v>
      </c>
      <c r="L84" s="4" t="str">
        <f t="shared" si="5"/>
        <v>Annex 5.5(A)</v>
      </c>
      <c r="M84" s="4">
        <f t="shared" si="6"/>
        <v>2026</v>
      </c>
      <c r="N84" s="21">
        <f t="shared" si="7"/>
        <v>2026</v>
      </c>
      <c r="O84" s="4" t="str">
        <f>VLOOKUP(G84,Maps!$A$28:$B$43,2,FALSE)</f>
        <v>GJ</v>
      </c>
      <c r="P84" s="21">
        <f t="shared" si="9"/>
        <v>1</v>
      </c>
    </row>
    <row r="85" spans="1:16" x14ac:dyDescent="0.25">
      <c r="A85" t="s">
        <v>142</v>
      </c>
      <c r="B85">
        <v>3</v>
      </c>
      <c r="C85" s="1">
        <v>35522</v>
      </c>
      <c r="D85">
        <f t="shared" si="8"/>
        <v>1998</v>
      </c>
      <c r="E85">
        <v>75</v>
      </c>
      <c r="F85" t="s">
        <v>143</v>
      </c>
      <c r="G85" t="s">
        <v>31</v>
      </c>
      <c r="H85" t="s">
        <v>13</v>
      </c>
      <c r="I85" t="s">
        <v>32</v>
      </c>
      <c r="J85" t="s">
        <v>15</v>
      </c>
      <c r="K85" t="s">
        <v>92</v>
      </c>
      <c r="L85" s="4" t="str">
        <f t="shared" si="5"/>
        <v>Annex 5.5(A)</v>
      </c>
      <c r="M85" s="4">
        <f t="shared" si="6"/>
        <v>2026</v>
      </c>
      <c r="N85" s="21">
        <f t="shared" si="7"/>
        <v>2026</v>
      </c>
      <c r="O85" s="4" t="str">
        <f>VLOOKUP(G85,Maps!$A$28:$B$43,2,FALSE)</f>
        <v>GJ</v>
      </c>
      <c r="P85" s="21">
        <f t="shared" si="9"/>
        <v>1</v>
      </c>
    </row>
    <row r="86" spans="1:16" x14ac:dyDescent="0.25">
      <c r="A86" t="s">
        <v>49</v>
      </c>
      <c r="B86">
        <v>1</v>
      </c>
      <c r="C86" s="1">
        <v>35054</v>
      </c>
      <c r="D86">
        <f t="shared" si="8"/>
        <v>1996</v>
      </c>
      <c r="E86">
        <v>210</v>
      </c>
      <c r="F86" t="s">
        <v>50</v>
      </c>
      <c r="G86" t="s">
        <v>29</v>
      </c>
      <c r="H86" t="s">
        <v>25</v>
      </c>
      <c r="I86" t="s">
        <v>51</v>
      </c>
      <c r="J86" t="s">
        <v>15</v>
      </c>
      <c r="K86" t="s">
        <v>16</v>
      </c>
      <c r="L86" s="4" t="str">
        <f t="shared" si="5"/>
        <v>Annex 5.6</v>
      </c>
      <c r="M86" s="4">
        <f t="shared" si="6"/>
        <v>2046</v>
      </c>
      <c r="N86" s="21">
        <f t="shared" si="7"/>
        <v>0</v>
      </c>
      <c r="O86" s="4" t="str">
        <f>VLOOKUP(G86,Maps!$A$28:$B$43,2,FALSE)</f>
        <v>WB</v>
      </c>
      <c r="P86" s="21">
        <f t="shared" si="9"/>
        <v>0</v>
      </c>
    </row>
    <row r="87" spans="1:16" x14ac:dyDescent="0.25">
      <c r="A87" t="s">
        <v>49</v>
      </c>
      <c r="B87">
        <v>2</v>
      </c>
      <c r="C87" s="1">
        <v>35513</v>
      </c>
      <c r="D87">
        <f t="shared" si="8"/>
        <v>1997</v>
      </c>
      <c r="E87">
        <v>210</v>
      </c>
      <c r="F87" t="s">
        <v>50</v>
      </c>
      <c r="G87" t="s">
        <v>29</v>
      </c>
      <c r="H87" t="s">
        <v>25</v>
      </c>
      <c r="I87" t="s">
        <v>51</v>
      </c>
      <c r="J87" t="s">
        <v>15</v>
      </c>
      <c r="K87" t="s">
        <v>16</v>
      </c>
      <c r="L87" s="4" t="str">
        <f t="shared" si="5"/>
        <v>Annex 5.6</v>
      </c>
      <c r="M87" s="4">
        <f t="shared" si="6"/>
        <v>2047</v>
      </c>
      <c r="N87" s="21">
        <f t="shared" si="7"/>
        <v>0</v>
      </c>
      <c r="O87" s="4" t="str">
        <f>VLOOKUP(G87,Maps!$A$28:$B$43,2,FALSE)</f>
        <v>WB</v>
      </c>
      <c r="P87" s="21">
        <f t="shared" si="9"/>
        <v>0</v>
      </c>
    </row>
    <row r="88" spans="1:16" x14ac:dyDescent="0.25">
      <c r="A88" t="s">
        <v>111</v>
      </c>
      <c r="B88">
        <v>1</v>
      </c>
      <c r="C88" s="1">
        <v>31781</v>
      </c>
      <c r="D88">
        <f t="shared" si="8"/>
        <v>1987</v>
      </c>
      <c r="E88">
        <v>210</v>
      </c>
      <c r="F88" t="s">
        <v>112</v>
      </c>
      <c r="G88" t="s">
        <v>113</v>
      </c>
      <c r="H88" t="s">
        <v>13</v>
      </c>
      <c r="I88" t="s">
        <v>114</v>
      </c>
      <c r="J88" t="s">
        <v>15</v>
      </c>
      <c r="K88" t="s">
        <v>92</v>
      </c>
      <c r="L88" s="4" t="str">
        <f t="shared" si="5"/>
        <v>Annex 5.5(A)</v>
      </c>
      <c r="M88" s="4">
        <f t="shared" si="6"/>
        <v>2026</v>
      </c>
      <c r="N88" s="21">
        <f t="shared" si="7"/>
        <v>2026</v>
      </c>
      <c r="O88" s="4" t="str">
        <f>VLOOKUP(G88,Maps!$A$28:$B$43,2,FALSE)</f>
        <v>TN</v>
      </c>
      <c r="P88" s="21">
        <f t="shared" si="9"/>
        <v>1</v>
      </c>
    </row>
    <row r="89" spans="1:16" x14ac:dyDescent="0.25">
      <c r="A89" t="s">
        <v>111</v>
      </c>
      <c r="B89">
        <v>2</v>
      </c>
      <c r="C89" s="1">
        <v>32112</v>
      </c>
      <c r="D89">
        <f t="shared" si="8"/>
        <v>1988</v>
      </c>
      <c r="E89">
        <v>210</v>
      </c>
      <c r="F89" t="s">
        <v>112</v>
      </c>
      <c r="G89" t="s">
        <v>113</v>
      </c>
      <c r="H89" t="s">
        <v>13</v>
      </c>
      <c r="I89" t="s">
        <v>114</v>
      </c>
      <c r="J89" t="s">
        <v>15</v>
      </c>
      <c r="K89" t="s">
        <v>92</v>
      </c>
      <c r="L89" s="4" t="str">
        <f t="shared" si="5"/>
        <v>Annex 5.5(A)</v>
      </c>
      <c r="M89" s="4">
        <f t="shared" si="6"/>
        <v>2026</v>
      </c>
      <c r="N89" s="21">
        <f t="shared" si="7"/>
        <v>2026</v>
      </c>
      <c r="O89" s="4" t="str">
        <f>VLOOKUP(G89,Maps!$A$28:$B$43,2,FALSE)</f>
        <v>TN</v>
      </c>
      <c r="P89" s="21">
        <f t="shared" si="9"/>
        <v>1</v>
      </c>
    </row>
    <row r="90" spans="1:16" x14ac:dyDescent="0.25">
      <c r="A90" t="s">
        <v>111</v>
      </c>
      <c r="B90">
        <v>3</v>
      </c>
      <c r="C90" s="1">
        <v>32589</v>
      </c>
      <c r="D90">
        <f t="shared" si="8"/>
        <v>1989</v>
      </c>
      <c r="E90">
        <v>210</v>
      </c>
      <c r="F90" t="s">
        <v>112</v>
      </c>
      <c r="G90" t="s">
        <v>113</v>
      </c>
      <c r="H90" t="s">
        <v>13</v>
      </c>
      <c r="I90" t="s">
        <v>114</v>
      </c>
      <c r="J90" t="s">
        <v>15</v>
      </c>
      <c r="K90" t="s">
        <v>92</v>
      </c>
      <c r="L90" s="4" t="str">
        <f t="shared" si="5"/>
        <v>Annex 5.5(A)</v>
      </c>
      <c r="M90" s="4">
        <f t="shared" si="6"/>
        <v>2026</v>
      </c>
      <c r="N90" s="21">
        <f t="shared" si="7"/>
        <v>2026</v>
      </c>
      <c r="O90" s="4" t="str">
        <f>VLOOKUP(G90,Maps!$A$28:$B$43,2,FALSE)</f>
        <v>TN</v>
      </c>
      <c r="P90" s="21">
        <f t="shared" si="9"/>
        <v>1</v>
      </c>
    </row>
    <row r="91" spans="1:16" x14ac:dyDescent="0.25">
      <c r="A91" t="s">
        <v>111</v>
      </c>
      <c r="B91">
        <v>4</v>
      </c>
      <c r="C91" s="1">
        <v>32920</v>
      </c>
      <c r="D91">
        <f t="shared" si="8"/>
        <v>1990</v>
      </c>
      <c r="E91">
        <v>210</v>
      </c>
      <c r="F91" t="s">
        <v>112</v>
      </c>
      <c r="G91" t="s">
        <v>113</v>
      </c>
      <c r="H91" t="s">
        <v>13</v>
      </c>
      <c r="I91" t="s">
        <v>114</v>
      </c>
      <c r="J91" t="s">
        <v>15</v>
      </c>
      <c r="K91" t="s">
        <v>92</v>
      </c>
      <c r="L91" s="4" t="str">
        <f t="shared" si="5"/>
        <v>Annex 5.5(A)</v>
      </c>
      <c r="M91" s="4">
        <f t="shared" si="6"/>
        <v>2026</v>
      </c>
      <c r="N91" s="21">
        <f t="shared" si="7"/>
        <v>2026</v>
      </c>
      <c r="O91" s="4" t="str">
        <f>VLOOKUP(G91,Maps!$A$28:$B$43,2,FALSE)</f>
        <v>TN</v>
      </c>
      <c r="P91" s="21">
        <f t="shared" si="9"/>
        <v>1</v>
      </c>
    </row>
    <row r="92" spans="1:16" x14ac:dyDescent="0.25">
      <c r="A92" t="s">
        <v>115</v>
      </c>
      <c r="B92">
        <v>1</v>
      </c>
      <c r="C92" s="1">
        <v>31137</v>
      </c>
      <c r="D92">
        <f t="shared" si="8"/>
        <v>1985</v>
      </c>
      <c r="E92">
        <v>110</v>
      </c>
      <c r="F92" t="s">
        <v>115</v>
      </c>
      <c r="G92" t="s">
        <v>41</v>
      </c>
      <c r="H92" t="s">
        <v>13</v>
      </c>
      <c r="I92" t="s">
        <v>116</v>
      </c>
      <c r="J92" t="s">
        <v>15</v>
      </c>
      <c r="K92" t="s">
        <v>92</v>
      </c>
      <c r="L92" s="4" t="str">
        <f t="shared" si="5"/>
        <v>Annex 5.5(A)</v>
      </c>
      <c r="M92" s="4">
        <f t="shared" si="6"/>
        <v>2026</v>
      </c>
      <c r="N92" s="21">
        <f t="shared" si="7"/>
        <v>2026</v>
      </c>
      <c r="O92" s="4" t="str">
        <f>VLOOKUP(G92,Maps!$A$28:$B$43,2,FALSE)</f>
        <v>BR</v>
      </c>
      <c r="P92" s="21">
        <f t="shared" si="9"/>
        <v>1</v>
      </c>
    </row>
    <row r="93" spans="1:16" x14ac:dyDescent="0.25">
      <c r="A93" t="s">
        <v>115</v>
      </c>
      <c r="B93">
        <v>2</v>
      </c>
      <c r="C93" s="1">
        <v>31488</v>
      </c>
      <c r="D93">
        <f t="shared" si="8"/>
        <v>1986</v>
      </c>
      <c r="E93">
        <v>110</v>
      </c>
      <c r="F93" t="s">
        <v>115</v>
      </c>
      <c r="G93" t="s">
        <v>41</v>
      </c>
      <c r="H93" t="s">
        <v>13</v>
      </c>
      <c r="I93" t="s">
        <v>116</v>
      </c>
      <c r="J93" t="s">
        <v>15</v>
      </c>
      <c r="K93" t="s">
        <v>92</v>
      </c>
      <c r="L93" s="4" t="str">
        <f t="shared" si="5"/>
        <v>Annex 5.5(A)</v>
      </c>
      <c r="M93" s="4">
        <f t="shared" si="6"/>
        <v>2026</v>
      </c>
      <c r="N93" s="21">
        <f t="shared" si="7"/>
        <v>2026</v>
      </c>
      <c r="O93" s="4" t="str">
        <f>VLOOKUP(G93,Maps!$A$28:$B$43,2,FALSE)</f>
        <v>BR</v>
      </c>
      <c r="P93" s="21">
        <f t="shared" si="9"/>
        <v>1</v>
      </c>
    </row>
    <row r="94" spans="1:16" x14ac:dyDescent="0.25">
      <c r="A94" t="s">
        <v>52</v>
      </c>
      <c r="B94">
        <v>3</v>
      </c>
      <c r="C94" s="1">
        <v>28945</v>
      </c>
      <c r="D94">
        <f t="shared" si="8"/>
        <v>1979</v>
      </c>
      <c r="E94">
        <v>210</v>
      </c>
      <c r="F94" t="s">
        <v>52</v>
      </c>
      <c r="G94" t="s">
        <v>19</v>
      </c>
      <c r="H94" t="s">
        <v>13</v>
      </c>
      <c r="I94" t="s">
        <v>20</v>
      </c>
      <c r="J94" t="s">
        <v>15</v>
      </c>
      <c r="K94" t="s">
        <v>16</v>
      </c>
      <c r="L94" s="4" t="str">
        <f t="shared" si="5"/>
        <v>Annex 5.6</v>
      </c>
      <c r="M94" s="4">
        <f t="shared" si="6"/>
        <v>2029</v>
      </c>
      <c r="N94" s="21">
        <f t="shared" si="7"/>
        <v>2029</v>
      </c>
      <c r="O94" s="4" t="str">
        <f>VLOOKUP(G94,Maps!$A$28:$B$43,2,FALSE)</f>
        <v>MH</v>
      </c>
      <c r="P94" s="21">
        <f t="shared" si="9"/>
        <v>1</v>
      </c>
    </row>
    <row r="95" spans="1:16" x14ac:dyDescent="0.25">
      <c r="A95" t="s">
        <v>52</v>
      </c>
      <c r="B95">
        <v>4</v>
      </c>
      <c r="C95" s="1">
        <v>29412</v>
      </c>
      <c r="D95">
        <f t="shared" si="8"/>
        <v>1981</v>
      </c>
      <c r="E95">
        <v>210</v>
      </c>
      <c r="F95" t="s">
        <v>52</v>
      </c>
      <c r="G95" t="s">
        <v>19</v>
      </c>
      <c r="H95" t="s">
        <v>13</v>
      </c>
      <c r="I95" t="s">
        <v>20</v>
      </c>
      <c r="J95" t="s">
        <v>15</v>
      </c>
      <c r="K95" t="s">
        <v>16</v>
      </c>
      <c r="L95" s="4" t="str">
        <f t="shared" si="5"/>
        <v>Annex 5.6</v>
      </c>
      <c r="M95" s="4">
        <f t="shared" si="6"/>
        <v>2031</v>
      </c>
      <c r="N95" s="21">
        <f t="shared" si="7"/>
        <v>2031</v>
      </c>
      <c r="O95" s="4" t="str">
        <f>VLOOKUP(G95,Maps!$A$28:$B$43,2,FALSE)</f>
        <v>MH</v>
      </c>
      <c r="P95" s="21">
        <f t="shared" si="9"/>
        <v>1</v>
      </c>
    </row>
    <row r="96" spans="1:16" x14ac:dyDescent="0.25">
      <c r="A96" t="s">
        <v>52</v>
      </c>
      <c r="B96">
        <v>5</v>
      </c>
      <c r="C96" s="1">
        <v>29616</v>
      </c>
      <c r="D96">
        <f t="shared" si="8"/>
        <v>1981</v>
      </c>
      <c r="E96">
        <v>210</v>
      </c>
      <c r="F96" t="s">
        <v>52</v>
      </c>
      <c r="G96" t="s">
        <v>19</v>
      </c>
      <c r="H96" t="s">
        <v>13</v>
      </c>
      <c r="I96" t="s">
        <v>20</v>
      </c>
      <c r="J96" t="s">
        <v>15</v>
      </c>
      <c r="K96" t="s">
        <v>16</v>
      </c>
      <c r="L96" s="4" t="str">
        <f t="shared" si="5"/>
        <v>Annex 5.6</v>
      </c>
      <c r="M96" s="4">
        <f t="shared" si="6"/>
        <v>2031</v>
      </c>
      <c r="N96" s="21">
        <f t="shared" si="7"/>
        <v>2031</v>
      </c>
      <c r="O96" s="4" t="str">
        <f>VLOOKUP(G96,Maps!$A$28:$B$43,2,FALSE)</f>
        <v>MH</v>
      </c>
      <c r="P96" s="21">
        <f t="shared" si="9"/>
        <v>1</v>
      </c>
    </row>
    <row r="97" spans="1:16" x14ac:dyDescent="0.25">
      <c r="A97" t="s">
        <v>144</v>
      </c>
      <c r="B97">
        <v>1</v>
      </c>
      <c r="C97" s="1">
        <v>22789</v>
      </c>
      <c r="D97">
        <f t="shared" si="8"/>
        <v>1963</v>
      </c>
      <c r="E97">
        <v>50</v>
      </c>
      <c r="F97" t="s">
        <v>145</v>
      </c>
      <c r="G97" t="s">
        <v>113</v>
      </c>
      <c r="H97" t="s">
        <v>25</v>
      </c>
      <c r="I97" t="s">
        <v>146</v>
      </c>
      <c r="J97" t="s">
        <v>15</v>
      </c>
      <c r="K97" t="s">
        <v>98</v>
      </c>
      <c r="L97" s="4" t="str">
        <f t="shared" si="5"/>
        <v>Annex 5.5</v>
      </c>
      <c r="M97" s="4">
        <f t="shared" si="6"/>
        <v>2013</v>
      </c>
      <c r="N97" s="21">
        <f t="shared" si="7"/>
        <v>2022</v>
      </c>
      <c r="O97" s="4" t="str">
        <f>VLOOKUP(G97,Maps!$A$28:$B$43,2,FALSE)</f>
        <v>TN</v>
      </c>
      <c r="P97" s="21">
        <f t="shared" si="9"/>
        <v>1</v>
      </c>
    </row>
    <row r="98" spans="1:16" x14ac:dyDescent="0.25">
      <c r="A98" t="s">
        <v>144</v>
      </c>
      <c r="B98">
        <v>2</v>
      </c>
      <c r="C98" s="1">
        <v>23034</v>
      </c>
      <c r="D98">
        <f t="shared" si="8"/>
        <v>1963</v>
      </c>
      <c r="E98">
        <v>50</v>
      </c>
      <c r="F98" t="s">
        <v>145</v>
      </c>
      <c r="G98" t="s">
        <v>113</v>
      </c>
      <c r="H98" t="s">
        <v>25</v>
      </c>
      <c r="I98" t="s">
        <v>146</v>
      </c>
      <c r="J98" t="s">
        <v>15</v>
      </c>
      <c r="K98" t="s">
        <v>98</v>
      </c>
      <c r="L98" s="4" t="str">
        <f t="shared" si="5"/>
        <v>Annex 5.5</v>
      </c>
      <c r="M98" s="4">
        <f t="shared" si="6"/>
        <v>2013</v>
      </c>
      <c r="N98" s="21">
        <f t="shared" si="7"/>
        <v>2022</v>
      </c>
      <c r="O98" s="4" t="str">
        <f>VLOOKUP(G98,Maps!$A$28:$B$43,2,FALSE)</f>
        <v>TN</v>
      </c>
      <c r="P98" s="21">
        <f t="shared" si="9"/>
        <v>1</v>
      </c>
    </row>
    <row r="99" spans="1:16" x14ac:dyDescent="0.25">
      <c r="A99" t="s">
        <v>144</v>
      </c>
      <c r="B99">
        <v>3</v>
      </c>
      <c r="C99" s="1">
        <v>23173</v>
      </c>
      <c r="D99">
        <f t="shared" si="8"/>
        <v>1964</v>
      </c>
      <c r="E99">
        <v>50</v>
      </c>
      <c r="F99" t="s">
        <v>145</v>
      </c>
      <c r="G99" t="s">
        <v>113</v>
      </c>
      <c r="H99" t="s">
        <v>25</v>
      </c>
      <c r="I99" t="s">
        <v>146</v>
      </c>
      <c r="J99" t="s">
        <v>15</v>
      </c>
      <c r="K99" t="s">
        <v>98</v>
      </c>
      <c r="L99" s="4" t="str">
        <f t="shared" si="5"/>
        <v>Annex 5.5</v>
      </c>
      <c r="M99" s="4">
        <f t="shared" si="6"/>
        <v>2014</v>
      </c>
      <c r="N99" s="21">
        <f t="shared" si="7"/>
        <v>2022</v>
      </c>
      <c r="O99" s="4" t="str">
        <f>VLOOKUP(G99,Maps!$A$28:$B$43,2,FALSE)</f>
        <v>TN</v>
      </c>
      <c r="P99" s="21">
        <f t="shared" si="9"/>
        <v>1</v>
      </c>
    </row>
    <row r="100" spans="1:16" x14ac:dyDescent="0.25">
      <c r="A100" t="s">
        <v>144</v>
      </c>
      <c r="B100">
        <v>4</v>
      </c>
      <c r="C100" s="1">
        <v>23311</v>
      </c>
      <c r="D100">
        <f t="shared" si="8"/>
        <v>1964</v>
      </c>
      <c r="E100">
        <v>50</v>
      </c>
      <c r="F100" t="s">
        <v>145</v>
      </c>
      <c r="G100" t="s">
        <v>113</v>
      </c>
      <c r="H100" t="s">
        <v>25</v>
      </c>
      <c r="I100" t="s">
        <v>146</v>
      </c>
      <c r="J100" t="s">
        <v>15</v>
      </c>
      <c r="K100" t="s">
        <v>98</v>
      </c>
      <c r="L100" s="4" t="str">
        <f t="shared" si="5"/>
        <v>Annex 5.5</v>
      </c>
      <c r="M100" s="4">
        <f t="shared" si="6"/>
        <v>2014</v>
      </c>
      <c r="N100" s="21">
        <f t="shared" si="7"/>
        <v>2022</v>
      </c>
      <c r="O100" s="4" t="str">
        <f>VLOOKUP(G100,Maps!$A$28:$B$43,2,FALSE)</f>
        <v>TN</v>
      </c>
      <c r="P100" s="21">
        <f t="shared" si="9"/>
        <v>1</v>
      </c>
    </row>
    <row r="101" spans="1:16" x14ac:dyDescent="0.25">
      <c r="A101" t="s">
        <v>144</v>
      </c>
      <c r="B101">
        <v>5</v>
      </c>
      <c r="C101" s="1">
        <v>23496</v>
      </c>
      <c r="D101">
        <f t="shared" si="8"/>
        <v>1965</v>
      </c>
      <c r="E101">
        <v>50</v>
      </c>
      <c r="F101" t="s">
        <v>145</v>
      </c>
      <c r="G101" t="s">
        <v>113</v>
      </c>
      <c r="H101" t="s">
        <v>25</v>
      </c>
      <c r="I101" t="s">
        <v>146</v>
      </c>
      <c r="J101" t="s">
        <v>15</v>
      </c>
      <c r="K101" t="s">
        <v>98</v>
      </c>
      <c r="L101" s="4" t="str">
        <f t="shared" si="5"/>
        <v>Annex 5.5</v>
      </c>
      <c r="M101" s="4">
        <f t="shared" si="6"/>
        <v>2015</v>
      </c>
      <c r="N101" s="21">
        <f t="shared" si="7"/>
        <v>2022</v>
      </c>
      <c r="O101" s="4" t="str">
        <f>VLOOKUP(G101,Maps!$A$28:$B$43,2,FALSE)</f>
        <v>TN</v>
      </c>
      <c r="P101" s="21">
        <f t="shared" si="9"/>
        <v>1</v>
      </c>
    </row>
    <row r="102" spans="1:16" x14ac:dyDescent="0.25">
      <c r="A102" t="s">
        <v>144</v>
      </c>
      <c r="B102">
        <v>6</v>
      </c>
      <c r="C102" s="1">
        <v>23978</v>
      </c>
      <c r="D102">
        <f t="shared" si="8"/>
        <v>1966</v>
      </c>
      <c r="E102">
        <v>50</v>
      </c>
      <c r="F102" t="s">
        <v>145</v>
      </c>
      <c r="G102" t="s">
        <v>113</v>
      </c>
      <c r="H102" t="s">
        <v>25</v>
      </c>
      <c r="I102" t="s">
        <v>146</v>
      </c>
      <c r="J102" t="s">
        <v>15</v>
      </c>
      <c r="K102" t="s">
        <v>98</v>
      </c>
      <c r="L102" s="4" t="str">
        <f t="shared" si="5"/>
        <v>Annex 5.5</v>
      </c>
      <c r="M102" s="4">
        <f t="shared" si="6"/>
        <v>2016</v>
      </c>
      <c r="N102" s="21">
        <f t="shared" si="7"/>
        <v>2022</v>
      </c>
      <c r="O102" s="4" t="str">
        <f>VLOOKUP(G102,Maps!$A$28:$B$43,2,FALSE)</f>
        <v>TN</v>
      </c>
      <c r="P102" s="21">
        <f t="shared" si="9"/>
        <v>1</v>
      </c>
    </row>
    <row r="103" spans="1:16" x14ac:dyDescent="0.25">
      <c r="A103" t="s">
        <v>144</v>
      </c>
      <c r="B103">
        <v>8</v>
      </c>
      <c r="C103" s="1">
        <v>25246</v>
      </c>
      <c r="D103">
        <f t="shared" si="8"/>
        <v>1969</v>
      </c>
      <c r="E103">
        <v>100</v>
      </c>
      <c r="F103" t="s">
        <v>145</v>
      </c>
      <c r="G103" t="s">
        <v>113</v>
      </c>
      <c r="H103" t="s">
        <v>25</v>
      </c>
      <c r="I103" t="s">
        <v>146</v>
      </c>
      <c r="J103" t="s">
        <v>15</v>
      </c>
      <c r="K103" t="s">
        <v>98</v>
      </c>
      <c r="L103" s="4" t="str">
        <f t="shared" si="5"/>
        <v>Annex 5.5</v>
      </c>
      <c r="M103" s="4">
        <f t="shared" si="6"/>
        <v>2019</v>
      </c>
      <c r="N103" s="21">
        <f t="shared" si="7"/>
        <v>2022</v>
      </c>
      <c r="O103" s="4" t="str">
        <f>VLOOKUP(G103,Maps!$A$28:$B$43,2,FALSE)</f>
        <v>TN</v>
      </c>
      <c r="P103" s="21">
        <f t="shared" si="9"/>
        <v>1</v>
      </c>
    </row>
    <row r="104" spans="1:16" x14ac:dyDescent="0.25">
      <c r="A104" t="s">
        <v>144</v>
      </c>
      <c r="B104">
        <v>9</v>
      </c>
      <c r="C104" s="1">
        <v>25620</v>
      </c>
      <c r="D104">
        <f t="shared" si="8"/>
        <v>1970</v>
      </c>
      <c r="E104">
        <v>100</v>
      </c>
      <c r="F104" t="s">
        <v>145</v>
      </c>
      <c r="G104" t="s">
        <v>113</v>
      </c>
      <c r="H104" t="s">
        <v>25</v>
      </c>
      <c r="I104" t="s">
        <v>146</v>
      </c>
      <c r="J104" t="s">
        <v>15</v>
      </c>
      <c r="K104" t="s">
        <v>98</v>
      </c>
      <c r="L104" s="4" t="str">
        <f t="shared" si="5"/>
        <v>Annex 5.5</v>
      </c>
      <c r="M104" s="4">
        <f t="shared" si="6"/>
        <v>2020</v>
      </c>
      <c r="N104" s="21">
        <f t="shared" si="7"/>
        <v>2022</v>
      </c>
      <c r="O104" s="4" t="str">
        <f>VLOOKUP(G104,Maps!$A$28:$B$43,2,FALSE)</f>
        <v>TN</v>
      </c>
      <c r="P104" s="21">
        <f t="shared" si="9"/>
        <v>1</v>
      </c>
    </row>
    <row r="105" spans="1:16" x14ac:dyDescent="0.25">
      <c r="A105" t="s">
        <v>147</v>
      </c>
      <c r="B105">
        <v>1</v>
      </c>
      <c r="C105" s="1">
        <v>32159</v>
      </c>
      <c r="D105">
        <f t="shared" si="8"/>
        <v>1988</v>
      </c>
      <c r="E105">
        <v>210</v>
      </c>
      <c r="F105" t="s">
        <v>145</v>
      </c>
      <c r="G105" t="s">
        <v>113</v>
      </c>
      <c r="H105" t="s">
        <v>25</v>
      </c>
      <c r="I105" t="s">
        <v>146</v>
      </c>
      <c r="J105" t="s">
        <v>15</v>
      </c>
      <c r="K105" t="s">
        <v>92</v>
      </c>
      <c r="L105" s="4" t="str">
        <f t="shared" si="5"/>
        <v>Annex 5.5(A)</v>
      </c>
      <c r="M105" s="4">
        <f t="shared" si="6"/>
        <v>2026</v>
      </c>
      <c r="N105" s="21">
        <f t="shared" si="7"/>
        <v>2026</v>
      </c>
      <c r="O105" s="4" t="str">
        <f>VLOOKUP(G105,Maps!$A$28:$B$43,2,FALSE)</f>
        <v>TN</v>
      </c>
      <c r="P105" s="21">
        <f t="shared" si="9"/>
        <v>1</v>
      </c>
    </row>
    <row r="106" spans="1:16" x14ac:dyDescent="0.25">
      <c r="A106" t="s">
        <v>147</v>
      </c>
      <c r="B106">
        <v>2</v>
      </c>
      <c r="C106" s="1">
        <v>31814</v>
      </c>
      <c r="D106">
        <f t="shared" si="8"/>
        <v>1987</v>
      </c>
      <c r="E106">
        <v>210</v>
      </c>
      <c r="F106" t="s">
        <v>145</v>
      </c>
      <c r="G106" t="s">
        <v>113</v>
      </c>
      <c r="H106" t="s">
        <v>25</v>
      </c>
      <c r="I106" t="s">
        <v>146</v>
      </c>
      <c r="J106" t="s">
        <v>15</v>
      </c>
      <c r="K106" t="s">
        <v>92</v>
      </c>
      <c r="L106" s="4" t="str">
        <f t="shared" si="5"/>
        <v>Annex 5.5(A)</v>
      </c>
      <c r="M106" s="4">
        <f t="shared" si="6"/>
        <v>2026</v>
      </c>
      <c r="N106" s="21">
        <f t="shared" si="7"/>
        <v>2026</v>
      </c>
      <c r="O106" s="4" t="str">
        <f>VLOOKUP(G106,Maps!$A$28:$B$43,2,FALSE)</f>
        <v>TN</v>
      </c>
      <c r="P106" s="21">
        <f t="shared" si="9"/>
        <v>1</v>
      </c>
    </row>
    <row r="107" spans="1:16" x14ac:dyDescent="0.25">
      <c r="A107" t="s">
        <v>147</v>
      </c>
      <c r="B107">
        <v>3</v>
      </c>
      <c r="C107" s="1">
        <v>31500</v>
      </c>
      <c r="D107">
        <f t="shared" si="8"/>
        <v>1986</v>
      </c>
      <c r="E107">
        <v>210</v>
      </c>
      <c r="F107" t="s">
        <v>145</v>
      </c>
      <c r="G107" t="s">
        <v>113</v>
      </c>
      <c r="H107" t="s">
        <v>25</v>
      </c>
      <c r="I107" t="s">
        <v>146</v>
      </c>
      <c r="J107" t="s">
        <v>15</v>
      </c>
      <c r="K107" t="s">
        <v>92</v>
      </c>
      <c r="L107" s="4" t="str">
        <f t="shared" si="5"/>
        <v>Annex 5.5(A)</v>
      </c>
      <c r="M107" s="4">
        <f t="shared" si="6"/>
        <v>2026</v>
      </c>
      <c r="N107" s="21">
        <f t="shared" si="7"/>
        <v>2026</v>
      </c>
      <c r="O107" s="4" t="str">
        <f>VLOOKUP(G107,Maps!$A$28:$B$43,2,FALSE)</f>
        <v>TN</v>
      </c>
      <c r="P107" s="21">
        <f t="shared" si="9"/>
        <v>1</v>
      </c>
    </row>
    <row r="108" spans="1:16" x14ac:dyDescent="0.25">
      <c r="A108" t="s">
        <v>147</v>
      </c>
      <c r="B108">
        <v>4</v>
      </c>
      <c r="C108" s="1">
        <v>33327</v>
      </c>
      <c r="D108">
        <f t="shared" si="8"/>
        <v>1991</v>
      </c>
      <c r="E108">
        <v>210</v>
      </c>
      <c r="F108" t="s">
        <v>145</v>
      </c>
      <c r="G108" t="s">
        <v>113</v>
      </c>
      <c r="H108" t="s">
        <v>25</v>
      </c>
      <c r="I108" t="s">
        <v>146</v>
      </c>
      <c r="J108" t="s">
        <v>15</v>
      </c>
      <c r="K108" t="s">
        <v>92</v>
      </c>
      <c r="L108" s="4" t="str">
        <f t="shared" si="5"/>
        <v>Annex 5.5(A)</v>
      </c>
      <c r="M108" s="4">
        <f t="shared" si="6"/>
        <v>2026</v>
      </c>
      <c r="N108" s="21">
        <f t="shared" si="7"/>
        <v>2026</v>
      </c>
      <c r="O108" s="4" t="str">
        <f>VLOOKUP(G108,Maps!$A$28:$B$43,2,FALSE)</f>
        <v>TN</v>
      </c>
      <c r="P108" s="21">
        <f t="shared" si="9"/>
        <v>1</v>
      </c>
    </row>
    <row r="109" spans="1:16" x14ac:dyDescent="0.25">
      <c r="A109" t="s">
        <v>147</v>
      </c>
      <c r="B109">
        <v>5</v>
      </c>
      <c r="C109" s="1">
        <v>33602</v>
      </c>
      <c r="D109">
        <f t="shared" si="8"/>
        <v>1992</v>
      </c>
      <c r="E109">
        <v>210</v>
      </c>
      <c r="F109" t="s">
        <v>145</v>
      </c>
      <c r="G109" t="s">
        <v>113</v>
      </c>
      <c r="H109" t="s">
        <v>25</v>
      </c>
      <c r="I109" t="s">
        <v>146</v>
      </c>
      <c r="J109" t="s">
        <v>15</v>
      </c>
      <c r="K109" t="s">
        <v>92</v>
      </c>
      <c r="L109" s="4" t="str">
        <f t="shared" si="5"/>
        <v>Annex 5.5(A)</v>
      </c>
      <c r="M109" s="4">
        <f t="shared" si="6"/>
        <v>2026</v>
      </c>
      <c r="N109" s="21">
        <f t="shared" si="7"/>
        <v>2026</v>
      </c>
      <c r="O109" s="4" t="str">
        <f>VLOOKUP(G109,Maps!$A$28:$B$43,2,FALSE)</f>
        <v>TN</v>
      </c>
      <c r="P109" s="21">
        <f t="shared" si="9"/>
        <v>1</v>
      </c>
    </row>
    <row r="110" spans="1:16" x14ac:dyDescent="0.25">
      <c r="A110" t="s">
        <v>147</v>
      </c>
      <c r="B110">
        <v>6</v>
      </c>
      <c r="C110" s="1">
        <v>33907</v>
      </c>
      <c r="D110">
        <f t="shared" si="8"/>
        <v>1993</v>
      </c>
      <c r="E110">
        <v>210</v>
      </c>
      <c r="F110" t="s">
        <v>145</v>
      </c>
      <c r="G110" t="s">
        <v>113</v>
      </c>
      <c r="H110" t="s">
        <v>25</v>
      </c>
      <c r="I110" t="s">
        <v>146</v>
      </c>
      <c r="J110" t="s">
        <v>15</v>
      </c>
      <c r="K110" t="s">
        <v>92</v>
      </c>
      <c r="L110" s="4" t="str">
        <f t="shared" si="5"/>
        <v>Annex 5.5(A)</v>
      </c>
      <c r="M110" s="4">
        <f t="shared" si="6"/>
        <v>2026</v>
      </c>
      <c r="N110" s="21">
        <f t="shared" si="7"/>
        <v>2026</v>
      </c>
      <c r="O110" s="4" t="str">
        <f>VLOOKUP(G110,Maps!$A$28:$B$43,2,FALSE)</f>
        <v>TN</v>
      </c>
      <c r="P110" s="21">
        <f t="shared" si="9"/>
        <v>1</v>
      </c>
    </row>
    <row r="111" spans="1:16" x14ac:dyDescent="0.25">
      <c r="A111" t="s">
        <v>147</v>
      </c>
      <c r="B111">
        <v>7</v>
      </c>
      <c r="C111" s="1">
        <v>34139</v>
      </c>
      <c r="D111">
        <f t="shared" si="8"/>
        <v>1994</v>
      </c>
      <c r="E111">
        <v>210</v>
      </c>
      <c r="F111" t="s">
        <v>145</v>
      </c>
      <c r="G111" t="s">
        <v>113</v>
      </c>
      <c r="H111" t="s">
        <v>25</v>
      </c>
      <c r="I111" t="s">
        <v>146</v>
      </c>
      <c r="J111" t="s">
        <v>15</v>
      </c>
      <c r="K111" t="s">
        <v>92</v>
      </c>
      <c r="L111" s="4" t="str">
        <f t="shared" si="5"/>
        <v>Annex 5.5(A)</v>
      </c>
      <c r="M111" s="4">
        <f t="shared" si="6"/>
        <v>2026</v>
      </c>
      <c r="N111" s="21">
        <f t="shared" si="7"/>
        <v>2026</v>
      </c>
      <c r="O111" s="4" t="str">
        <f>VLOOKUP(G111,Maps!$A$28:$B$43,2,FALSE)</f>
        <v>TN</v>
      </c>
      <c r="P111" s="21">
        <f t="shared" si="9"/>
        <v>1</v>
      </c>
    </row>
    <row r="112" spans="1:16" x14ac:dyDescent="0.25">
      <c r="A112" t="s">
        <v>117</v>
      </c>
      <c r="B112">
        <v>1</v>
      </c>
      <c r="C112" s="1">
        <v>34632</v>
      </c>
      <c r="D112">
        <f t="shared" si="8"/>
        <v>1995</v>
      </c>
      <c r="E112">
        <v>210</v>
      </c>
      <c r="F112" t="s">
        <v>118</v>
      </c>
      <c r="G112" t="s">
        <v>113</v>
      </c>
      <c r="H112" t="s">
        <v>13</v>
      </c>
      <c r="I112" t="s">
        <v>114</v>
      </c>
      <c r="J112" t="s">
        <v>15</v>
      </c>
      <c r="K112" t="s">
        <v>92</v>
      </c>
      <c r="L112" s="4" t="str">
        <f t="shared" si="5"/>
        <v>Annex 5.5(A)</v>
      </c>
      <c r="M112" s="4">
        <f t="shared" si="6"/>
        <v>2026</v>
      </c>
      <c r="N112" s="21">
        <f t="shared" si="7"/>
        <v>2026</v>
      </c>
      <c r="O112" s="4" t="str">
        <f>VLOOKUP(G112,Maps!$A$28:$B$43,2,FALSE)</f>
        <v>TN</v>
      </c>
      <c r="P112" s="21">
        <f t="shared" si="9"/>
        <v>1</v>
      </c>
    </row>
    <row r="113" spans="1:16" x14ac:dyDescent="0.25">
      <c r="A113" t="s">
        <v>117</v>
      </c>
      <c r="B113">
        <v>2</v>
      </c>
      <c r="C113" s="1">
        <v>34785</v>
      </c>
      <c r="D113">
        <f t="shared" si="8"/>
        <v>1995</v>
      </c>
      <c r="E113">
        <v>210</v>
      </c>
      <c r="F113" t="s">
        <v>118</v>
      </c>
      <c r="G113" t="s">
        <v>113</v>
      </c>
      <c r="H113" t="s">
        <v>13</v>
      </c>
      <c r="I113" t="s">
        <v>114</v>
      </c>
      <c r="J113" t="s">
        <v>15</v>
      </c>
      <c r="K113" t="s">
        <v>92</v>
      </c>
      <c r="L113" s="4" t="str">
        <f t="shared" si="5"/>
        <v>Annex 5.5(A)</v>
      </c>
      <c r="M113" s="4">
        <f t="shared" si="6"/>
        <v>2026</v>
      </c>
      <c r="N113" s="21">
        <f t="shared" si="7"/>
        <v>2026</v>
      </c>
      <c r="O113" s="4" t="str">
        <f>VLOOKUP(G113,Maps!$A$28:$B$43,2,FALSE)</f>
        <v>TN</v>
      </c>
      <c r="P113" s="21">
        <f t="shared" si="9"/>
        <v>1</v>
      </c>
    </row>
    <row r="114" spans="1:16" x14ac:dyDescent="0.25">
      <c r="A114" t="s">
        <v>117</v>
      </c>
      <c r="B114">
        <v>3</v>
      </c>
      <c r="C114" s="1">
        <v>35119</v>
      </c>
      <c r="D114">
        <f t="shared" si="8"/>
        <v>1996</v>
      </c>
      <c r="E114">
        <v>210</v>
      </c>
      <c r="F114" t="s">
        <v>118</v>
      </c>
      <c r="G114" t="s">
        <v>113</v>
      </c>
      <c r="H114" t="s">
        <v>13</v>
      </c>
      <c r="I114" t="s">
        <v>114</v>
      </c>
      <c r="J114" t="s">
        <v>15</v>
      </c>
      <c r="K114" t="s">
        <v>92</v>
      </c>
      <c r="L114" s="4" t="str">
        <f t="shared" si="5"/>
        <v>Annex 5.5(A)</v>
      </c>
      <c r="M114" s="4">
        <f t="shared" si="6"/>
        <v>2026</v>
      </c>
      <c r="N114" s="21">
        <f t="shared" si="7"/>
        <v>2026</v>
      </c>
      <c r="O114" s="4" t="str">
        <f>VLOOKUP(G114,Maps!$A$28:$B$43,2,FALSE)</f>
        <v>TN</v>
      </c>
      <c r="P114" s="21">
        <f t="shared" si="9"/>
        <v>1</v>
      </c>
    </row>
    <row r="115" spans="1:16" x14ac:dyDescent="0.25">
      <c r="A115" t="s">
        <v>53</v>
      </c>
      <c r="B115">
        <v>9</v>
      </c>
      <c r="C115" s="1">
        <v>29246</v>
      </c>
      <c r="D115">
        <f t="shared" si="8"/>
        <v>1980</v>
      </c>
      <c r="E115">
        <v>200</v>
      </c>
      <c r="F115" t="s">
        <v>11</v>
      </c>
      <c r="G115" t="s">
        <v>12</v>
      </c>
      <c r="H115" t="s">
        <v>13</v>
      </c>
      <c r="I115" t="s">
        <v>14</v>
      </c>
      <c r="J115" t="s">
        <v>15</v>
      </c>
      <c r="K115" t="s">
        <v>16</v>
      </c>
      <c r="L115" s="4" t="str">
        <f t="shared" si="5"/>
        <v>Annex 5.6</v>
      </c>
      <c r="M115" s="4">
        <f t="shared" si="6"/>
        <v>2030</v>
      </c>
      <c r="N115" s="21">
        <f t="shared" si="7"/>
        <v>2030</v>
      </c>
      <c r="O115" s="4" t="str">
        <f>VLOOKUP(G115,Maps!$A$28:$B$43,2,FALSE)</f>
        <v>UP</v>
      </c>
      <c r="P115" s="21">
        <f t="shared" si="9"/>
        <v>1</v>
      </c>
    </row>
    <row r="116" spans="1:16" x14ac:dyDescent="0.25">
      <c r="A116" t="s">
        <v>53</v>
      </c>
      <c r="B116">
        <v>10</v>
      </c>
      <c r="C116" s="1">
        <v>28869</v>
      </c>
      <c r="D116">
        <f t="shared" si="8"/>
        <v>1979</v>
      </c>
      <c r="E116">
        <v>200</v>
      </c>
      <c r="F116" t="s">
        <v>11</v>
      </c>
      <c r="G116" t="s">
        <v>12</v>
      </c>
      <c r="H116" t="s">
        <v>13</v>
      </c>
      <c r="I116" t="s">
        <v>14</v>
      </c>
      <c r="J116" t="s">
        <v>15</v>
      </c>
      <c r="K116" t="s">
        <v>16</v>
      </c>
      <c r="L116" s="4" t="str">
        <f t="shared" si="5"/>
        <v>Annex 5.6</v>
      </c>
      <c r="M116" s="4">
        <f t="shared" si="6"/>
        <v>2029</v>
      </c>
      <c r="N116" s="21">
        <f t="shared" si="7"/>
        <v>2029</v>
      </c>
      <c r="O116" s="4" t="str">
        <f>VLOOKUP(G116,Maps!$A$28:$B$43,2,FALSE)</f>
        <v>UP</v>
      </c>
      <c r="P116" s="21">
        <f t="shared" si="9"/>
        <v>1</v>
      </c>
    </row>
    <row r="117" spans="1:16" x14ac:dyDescent="0.25">
      <c r="A117" t="s">
        <v>53</v>
      </c>
      <c r="B117">
        <v>11</v>
      </c>
      <c r="C117" s="1">
        <v>28490</v>
      </c>
      <c r="D117">
        <f t="shared" si="8"/>
        <v>1978</v>
      </c>
      <c r="E117">
        <v>200</v>
      </c>
      <c r="F117" t="s">
        <v>11</v>
      </c>
      <c r="G117" t="s">
        <v>12</v>
      </c>
      <c r="H117" t="s">
        <v>13</v>
      </c>
      <c r="I117" t="s">
        <v>14</v>
      </c>
      <c r="J117" t="s">
        <v>15</v>
      </c>
      <c r="K117" t="s">
        <v>16</v>
      </c>
      <c r="L117" s="4" t="str">
        <f t="shared" si="5"/>
        <v>Annex 5.6</v>
      </c>
      <c r="M117" s="4">
        <f t="shared" si="6"/>
        <v>2028</v>
      </c>
      <c r="N117" s="21">
        <f t="shared" si="7"/>
        <v>2028</v>
      </c>
      <c r="O117" s="4" t="str">
        <f>VLOOKUP(G117,Maps!$A$28:$B$43,2,FALSE)</f>
        <v>UP</v>
      </c>
      <c r="P117" s="21">
        <f t="shared" si="9"/>
        <v>1</v>
      </c>
    </row>
    <row r="118" spans="1:16" x14ac:dyDescent="0.25">
      <c r="A118" t="s">
        <v>53</v>
      </c>
      <c r="B118">
        <v>12</v>
      </c>
      <c r="C118" s="1">
        <v>29673</v>
      </c>
      <c r="D118">
        <f t="shared" si="8"/>
        <v>1981</v>
      </c>
      <c r="E118">
        <v>200</v>
      </c>
      <c r="F118" t="s">
        <v>11</v>
      </c>
      <c r="G118" t="s">
        <v>12</v>
      </c>
      <c r="H118" t="s">
        <v>13</v>
      </c>
      <c r="I118" t="s">
        <v>14</v>
      </c>
      <c r="J118" t="s">
        <v>15</v>
      </c>
      <c r="K118" t="s">
        <v>16</v>
      </c>
      <c r="L118" s="4" t="str">
        <f t="shared" si="5"/>
        <v>Annex 5.6</v>
      </c>
      <c r="M118" s="4">
        <f t="shared" si="6"/>
        <v>2031</v>
      </c>
      <c r="N118" s="21">
        <f t="shared" si="7"/>
        <v>2031</v>
      </c>
      <c r="O118" s="4" t="str">
        <f>VLOOKUP(G118,Maps!$A$28:$B$43,2,FALSE)</f>
        <v>UP</v>
      </c>
      <c r="P118" s="21">
        <f t="shared" si="9"/>
        <v>1</v>
      </c>
    </row>
    <row r="119" spans="1:16" x14ac:dyDescent="0.25">
      <c r="A119" t="s">
        <v>53</v>
      </c>
      <c r="B119">
        <v>13</v>
      </c>
      <c r="C119" s="1">
        <v>30153</v>
      </c>
      <c r="D119">
        <f t="shared" si="8"/>
        <v>1983</v>
      </c>
      <c r="E119">
        <v>200</v>
      </c>
      <c r="F119" t="s">
        <v>11</v>
      </c>
      <c r="G119" t="s">
        <v>12</v>
      </c>
      <c r="H119" t="s">
        <v>13</v>
      </c>
      <c r="I119" t="s">
        <v>14</v>
      </c>
      <c r="J119" t="s">
        <v>15</v>
      </c>
      <c r="K119" t="s">
        <v>16</v>
      </c>
      <c r="L119" s="4" t="str">
        <f t="shared" si="5"/>
        <v>Annex 5.6</v>
      </c>
      <c r="M119" s="4">
        <f t="shared" si="6"/>
        <v>2033</v>
      </c>
      <c r="N119" s="21">
        <f t="shared" si="7"/>
        <v>0</v>
      </c>
      <c r="O119" s="4" t="str">
        <f>VLOOKUP(G119,Maps!$A$28:$B$43,2,FALSE)</f>
        <v>UP</v>
      </c>
      <c r="P119" s="21">
        <f t="shared" si="9"/>
        <v>0</v>
      </c>
    </row>
    <row r="120" spans="1:16" x14ac:dyDescent="0.25">
      <c r="A120" t="s">
        <v>53</v>
      </c>
      <c r="B120">
        <v>7</v>
      </c>
      <c r="C120" s="1">
        <v>27377</v>
      </c>
      <c r="D120">
        <f t="shared" si="8"/>
        <v>1975</v>
      </c>
      <c r="E120">
        <v>94</v>
      </c>
      <c r="F120" t="s">
        <v>11</v>
      </c>
      <c r="G120" t="s">
        <v>12</v>
      </c>
      <c r="H120" t="s">
        <v>13</v>
      </c>
      <c r="I120" t="s">
        <v>14</v>
      </c>
      <c r="J120" t="s">
        <v>15</v>
      </c>
      <c r="K120" t="s">
        <v>92</v>
      </c>
      <c r="L120" s="4" t="str">
        <f t="shared" si="5"/>
        <v>Annex 5.5(A)</v>
      </c>
      <c r="M120" s="4">
        <f t="shared" si="6"/>
        <v>2026</v>
      </c>
      <c r="N120" s="21">
        <f t="shared" si="7"/>
        <v>2026</v>
      </c>
      <c r="O120" s="4" t="str">
        <f>VLOOKUP(G120,Maps!$A$28:$B$43,2,FALSE)</f>
        <v>UP</v>
      </c>
      <c r="P120" s="21">
        <f t="shared" si="9"/>
        <v>1</v>
      </c>
    </row>
    <row r="121" spans="1:16" x14ac:dyDescent="0.25">
      <c r="A121" t="s">
        <v>119</v>
      </c>
      <c r="B121">
        <v>5</v>
      </c>
      <c r="C121" s="1">
        <v>32595</v>
      </c>
      <c r="D121">
        <f t="shared" si="8"/>
        <v>1989</v>
      </c>
      <c r="E121">
        <v>210</v>
      </c>
      <c r="F121" t="s">
        <v>119</v>
      </c>
      <c r="G121" t="s">
        <v>120</v>
      </c>
      <c r="H121" t="s">
        <v>13</v>
      </c>
      <c r="I121" t="s">
        <v>121</v>
      </c>
      <c r="J121" t="s">
        <v>15</v>
      </c>
      <c r="K121" t="s">
        <v>92</v>
      </c>
      <c r="L121" s="4" t="str">
        <f t="shared" si="5"/>
        <v>Annex 5.5(A)</v>
      </c>
      <c r="M121" s="4">
        <f t="shared" si="6"/>
        <v>2026</v>
      </c>
      <c r="N121" s="21">
        <f t="shared" si="7"/>
        <v>2026</v>
      </c>
      <c r="O121" s="4" t="str">
        <f>VLOOKUP(G121,Maps!$A$28:$B$43,2,FALSE)</f>
        <v>HR</v>
      </c>
      <c r="P121" s="21">
        <f t="shared" si="9"/>
        <v>1</v>
      </c>
    </row>
    <row r="122" spans="1:16" x14ac:dyDescent="0.25">
      <c r="A122" t="s">
        <v>122</v>
      </c>
      <c r="B122">
        <v>1</v>
      </c>
      <c r="C122" s="1">
        <v>30772</v>
      </c>
      <c r="D122">
        <f t="shared" si="8"/>
        <v>1984</v>
      </c>
      <c r="E122">
        <v>110</v>
      </c>
      <c r="F122" t="s">
        <v>123</v>
      </c>
      <c r="G122" t="s">
        <v>12</v>
      </c>
      <c r="H122" t="s">
        <v>13</v>
      </c>
      <c r="I122" t="s">
        <v>14</v>
      </c>
      <c r="J122" t="s">
        <v>15</v>
      </c>
      <c r="K122" t="s">
        <v>92</v>
      </c>
      <c r="L122" s="4" t="str">
        <f t="shared" si="5"/>
        <v>Annex 5.5(A)</v>
      </c>
      <c r="M122" s="4">
        <f t="shared" si="6"/>
        <v>2026</v>
      </c>
      <c r="N122" s="21">
        <f t="shared" si="7"/>
        <v>2026</v>
      </c>
      <c r="O122" s="4" t="str">
        <f>VLOOKUP(G122,Maps!$A$28:$B$43,2,FALSE)</f>
        <v>UP</v>
      </c>
      <c r="P122" s="21">
        <f t="shared" si="9"/>
        <v>1</v>
      </c>
    </row>
    <row r="123" spans="1:16" x14ac:dyDescent="0.25">
      <c r="A123" t="s">
        <v>122</v>
      </c>
      <c r="B123">
        <v>2</v>
      </c>
      <c r="C123" s="1">
        <v>31103</v>
      </c>
      <c r="D123">
        <f t="shared" si="8"/>
        <v>1985</v>
      </c>
      <c r="E123">
        <v>110</v>
      </c>
      <c r="F123" t="s">
        <v>123</v>
      </c>
      <c r="G123" t="s">
        <v>12</v>
      </c>
      <c r="H123" t="s">
        <v>13</v>
      </c>
      <c r="I123" t="s">
        <v>14</v>
      </c>
      <c r="J123" t="s">
        <v>15</v>
      </c>
      <c r="K123" t="s">
        <v>92</v>
      </c>
      <c r="L123" s="4" t="str">
        <f t="shared" si="5"/>
        <v>Annex 5.5(A)</v>
      </c>
      <c r="M123" s="4">
        <f t="shared" si="6"/>
        <v>2026</v>
      </c>
      <c r="N123" s="21">
        <f t="shared" si="7"/>
        <v>2026</v>
      </c>
      <c r="O123" s="4" t="str">
        <f>VLOOKUP(G123,Maps!$A$28:$B$43,2,FALSE)</f>
        <v>UP</v>
      </c>
      <c r="P123" s="21">
        <f t="shared" si="9"/>
        <v>1</v>
      </c>
    </row>
    <row r="124" spans="1:16" x14ac:dyDescent="0.25">
      <c r="A124" t="s">
        <v>124</v>
      </c>
      <c r="B124">
        <v>1</v>
      </c>
      <c r="C124" s="1">
        <v>25719</v>
      </c>
      <c r="D124">
        <f t="shared" si="8"/>
        <v>1971</v>
      </c>
      <c r="E124">
        <v>62.5</v>
      </c>
      <c r="F124" t="s">
        <v>125</v>
      </c>
      <c r="G124" t="s">
        <v>56</v>
      </c>
      <c r="H124" t="s">
        <v>13</v>
      </c>
      <c r="I124" t="s">
        <v>105</v>
      </c>
      <c r="J124" t="s">
        <v>15</v>
      </c>
      <c r="K124" t="s">
        <v>98</v>
      </c>
      <c r="L124" s="4" t="str">
        <f t="shared" si="5"/>
        <v>Annex 5.5</v>
      </c>
      <c r="M124" s="4">
        <f t="shared" si="6"/>
        <v>2021</v>
      </c>
      <c r="N124" s="21">
        <f t="shared" si="7"/>
        <v>2022</v>
      </c>
      <c r="O124" s="4" t="str">
        <f>VLOOKUP(G124,Maps!$A$28:$B$43,2,FALSE)</f>
        <v>TS</v>
      </c>
      <c r="P124" s="21">
        <f t="shared" si="9"/>
        <v>1</v>
      </c>
    </row>
    <row r="125" spans="1:16" x14ac:dyDescent="0.25">
      <c r="A125" t="s">
        <v>54</v>
      </c>
      <c r="B125">
        <v>1</v>
      </c>
      <c r="C125" s="1">
        <v>30646</v>
      </c>
      <c r="D125">
        <f t="shared" si="8"/>
        <v>1984</v>
      </c>
      <c r="E125">
        <v>200</v>
      </c>
      <c r="F125" t="s">
        <v>55</v>
      </c>
      <c r="G125" t="s">
        <v>56</v>
      </c>
      <c r="H125" t="s">
        <v>25</v>
      </c>
      <c r="I125" t="s">
        <v>26</v>
      </c>
      <c r="J125" t="s">
        <v>15</v>
      </c>
      <c r="K125" t="s">
        <v>16</v>
      </c>
      <c r="L125" s="4" t="str">
        <f t="shared" si="5"/>
        <v>Annex 5.6</v>
      </c>
      <c r="M125" s="4">
        <f t="shared" si="6"/>
        <v>2034</v>
      </c>
      <c r="N125" s="21">
        <f t="shared" si="7"/>
        <v>0</v>
      </c>
      <c r="O125" s="4" t="str">
        <f>VLOOKUP(G125,Maps!$A$28:$B$43,2,FALSE)</f>
        <v>TS</v>
      </c>
      <c r="P125" s="21">
        <f t="shared" si="9"/>
        <v>0</v>
      </c>
    </row>
    <row r="126" spans="1:16" x14ac:dyDescent="0.25">
      <c r="A126" t="s">
        <v>54</v>
      </c>
      <c r="B126">
        <v>2</v>
      </c>
      <c r="C126" s="1">
        <v>30831</v>
      </c>
      <c r="D126">
        <f t="shared" si="8"/>
        <v>1985</v>
      </c>
      <c r="E126">
        <v>200</v>
      </c>
      <c r="F126" t="s">
        <v>55</v>
      </c>
      <c r="G126" t="s">
        <v>56</v>
      </c>
      <c r="H126" t="s">
        <v>25</v>
      </c>
      <c r="I126" t="s">
        <v>26</v>
      </c>
      <c r="J126" t="s">
        <v>15</v>
      </c>
      <c r="K126" t="s">
        <v>16</v>
      </c>
      <c r="L126" s="4" t="str">
        <f t="shared" si="5"/>
        <v>Annex 5.6</v>
      </c>
      <c r="M126" s="4">
        <f t="shared" si="6"/>
        <v>2035</v>
      </c>
      <c r="N126" s="21">
        <f t="shared" si="7"/>
        <v>0</v>
      </c>
      <c r="O126" s="4" t="str">
        <f>VLOOKUP(G126,Maps!$A$28:$B$43,2,FALSE)</f>
        <v>TS</v>
      </c>
      <c r="P126" s="21">
        <f t="shared" si="9"/>
        <v>0</v>
      </c>
    </row>
    <row r="127" spans="1:16" x14ac:dyDescent="0.25">
      <c r="A127" t="s">
        <v>54</v>
      </c>
      <c r="B127">
        <v>3</v>
      </c>
      <c r="C127" s="1">
        <v>31029</v>
      </c>
      <c r="D127">
        <f t="shared" si="8"/>
        <v>1985</v>
      </c>
      <c r="E127">
        <v>200</v>
      </c>
      <c r="F127" t="s">
        <v>55</v>
      </c>
      <c r="G127" t="s">
        <v>56</v>
      </c>
      <c r="H127" t="s">
        <v>25</v>
      </c>
      <c r="I127" t="s">
        <v>26</v>
      </c>
      <c r="J127" t="s">
        <v>15</v>
      </c>
      <c r="K127" t="s">
        <v>16</v>
      </c>
      <c r="L127" s="4" t="str">
        <f t="shared" si="5"/>
        <v>Annex 5.6</v>
      </c>
      <c r="M127" s="4">
        <f t="shared" si="6"/>
        <v>2035</v>
      </c>
      <c r="N127" s="21">
        <f t="shared" si="7"/>
        <v>0</v>
      </c>
      <c r="O127" s="4" t="str">
        <f>VLOOKUP(G127,Maps!$A$28:$B$43,2,FALSE)</f>
        <v>TS</v>
      </c>
      <c r="P127" s="21">
        <f t="shared" si="9"/>
        <v>0</v>
      </c>
    </row>
    <row r="128" spans="1:16" x14ac:dyDescent="0.25">
      <c r="A128" t="s">
        <v>54</v>
      </c>
      <c r="B128">
        <v>4</v>
      </c>
      <c r="C128" s="1">
        <v>32320</v>
      </c>
      <c r="D128">
        <f t="shared" si="8"/>
        <v>1989</v>
      </c>
      <c r="E128">
        <v>500</v>
      </c>
      <c r="F128" t="s">
        <v>55</v>
      </c>
      <c r="G128" t="s">
        <v>56</v>
      </c>
      <c r="H128" t="s">
        <v>25</v>
      </c>
      <c r="I128" t="s">
        <v>26</v>
      </c>
      <c r="J128" t="s">
        <v>15</v>
      </c>
      <c r="K128" t="s">
        <v>16</v>
      </c>
      <c r="L128" s="4" t="str">
        <f t="shared" si="5"/>
        <v>Annex 5.6</v>
      </c>
      <c r="M128" s="4">
        <f t="shared" si="6"/>
        <v>2039</v>
      </c>
      <c r="N128" s="21">
        <f t="shared" si="7"/>
        <v>0</v>
      </c>
      <c r="O128" s="4" t="str">
        <f>VLOOKUP(G128,Maps!$A$28:$B$43,2,FALSE)</f>
        <v>TS</v>
      </c>
      <c r="P128" s="21">
        <f t="shared" si="9"/>
        <v>0</v>
      </c>
    </row>
    <row r="129" spans="1:16" x14ac:dyDescent="0.25">
      <c r="A129" t="s">
        <v>54</v>
      </c>
      <c r="B129">
        <v>5</v>
      </c>
      <c r="C129" s="1">
        <v>32593</v>
      </c>
      <c r="D129">
        <f t="shared" si="8"/>
        <v>1989</v>
      </c>
      <c r="E129">
        <v>500</v>
      </c>
      <c r="F129" t="s">
        <v>55</v>
      </c>
      <c r="G129" t="s">
        <v>56</v>
      </c>
      <c r="H129" t="s">
        <v>25</v>
      </c>
      <c r="I129" t="s">
        <v>26</v>
      </c>
      <c r="J129" t="s">
        <v>15</v>
      </c>
      <c r="K129" t="s">
        <v>16</v>
      </c>
      <c r="L129" s="4" t="str">
        <f t="shared" si="5"/>
        <v>Annex 5.6</v>
      </c>
      <c r="M129" s="4">
        <f t="shared" si="6"/>
        <v>2039</v>
      </c>
      <c r="N129" s="21">
        <f t="shared" si="7"/>
        <v>0</v>
      </c>
      <c r="O129" s="4" t="str">
        <f>VLOOKUP(G129,Maps!$A$28:$B$43,2,FALSE)</f>
        <v>TS</v>
      </c>
      <c r="P129" s="21">
        <f t="shared" si="9"/>
        <v>0</v>
      </c>
    </row>
    <row r="130" spans="1:16" x14ac:dyDescent="0.25">
      <c r="A130" t="s">
        <v>54</v>
      </c>
      <c r="B130">
        <v>6</v>
      </c>
      <c r="C130" s="1">
        <v>32797</v>
      </c>
      <c r="D130">
        <f t="shared" si="8"/>
        <v>1990</v>
      </c>
      <c r="E130">
        <v>500</v>
      </c>
      <c r="F130" t="s">
        <v>55</v>
      </c>
      <c r="G130" t="s">
        <v>56</v>
      </c>
      <c r="H130" t="s">
        <v>25</v>
      </c>
      <c r="I130" t="s">
        <v>26</v>
      </c>
      <c r="J130" t="s">
        <v>15</v>
      </c>
      <c r="K130" t="s">
        <v>16</v>
      </c>
      <c r="L130" s="4" t="str">
        <f t="shared" si="5"/>
        <v>Annex 5.6</v>
      </c>
      <c r="M130" s="4">
        <f t="shared" si="6"/>
        <v>2040</v>
      </c>
      <c r="N130" s="21">
        <f t="shared" si="7"/>
        <v>0</v>
      </c>
      <c r="O130" s="4" t="str">
        <f>VLOOKUP(G130,Maps!$A$28:$B$43,2,FALSE)</f>
        <v>TS</v>
      </c>
      <c r="P130" s="21">
        <f t="shared" si="9"/>
        <v>0</v>
      </c>
    </row>
    <row r="131" spans="1:16" x14ac:dyDescent="0.25">
      <c r="A131" t="s">
        <v>126</v>
      </c>
      <c r="B131">
        <v>1</v>
      </c>
      <c r="C131" s="1">
        <v>31135</v>
      </c>
      <c r="D131">
        <f t="shared" si="8"/>
        <v>1985</v>
      </c>
      <c r="E131">
        <v>210</v>
      </c>
      <c r="F131" t="s">
        <v>126</v>
      </c>
      <c r="G131" t="s">
        <v>89</v>
      </c>
      <c r="H131" t="s">
        <v>13</v>
      </c>
      <c r="I131" t="s">
        <v>127</v>
      </c>
      <c r="J131" t="s">
        <v>15</v>
      </c>
      <c r="K131" t="s">
        <v>92</v>
      </c>
      <c r="L131" s="4" t="str">
        <f t="shared" si="5"/>
        <v>Annex 5.5(A)</v>
      </c>
      <c r="M131" s="4">
        <f t="shared" si="6"/>
        <v>2026</v>
      </c>
      <c r="N131" s="21">
        <f t="shared" si="7"/>
        <v>2026</v>
      </c>
      <c r="O131" s="4" t="str">
        <f>VLOOKUP(G131,Maps!$A$28:$B$43,2,FALSE)</f>
        <v>KA</v>
      </c>
      <c r="P131" s="21">
        <f t="shared" si="9"/>
        <v>1</v>
      </c>
    </row>
    <row r="132" spans="1:16" x14ac:dyDescent="0.25">
      <c r="A132" t="s">
        <v>126</v>
      </c>
      <c r="B132">
        <v>2</v>
      </c>
      <c r="C132" s="1">
        <v>31473</v>
      </c>
      <c r="D132">
        <f t="shared" si="8"/>
        <v>1986</v>
      </c>
      <c r="E132">
        <v>210</v>
      </c>
      <c r="F132" t="s">
        <v>126</v>
      </c>
      <c r="G132" t="s">
        <v>89</v>
      </c>
      <c r="H132" t="s">
        <v>13</v>
      </c>
      <c r="I132" t="s">
        <v>127</v>
      </c>
      <c r="J132" t="s">
        <v>15</v>
      </c>
      <c r="K132" t="s">
        <v>92</v>
      </c>
      <c r="L132" s="4" t="str">
        <f t="shared" si="5"/>
        <v>Annex 5.5(A)</v>
      </c>
      <c r="M132" s="4">
        <f t="shared" si="6"/>
        <v>2026</v>
      </c>
      <c r="N132" s="21">
        <f t="shared" si="7"/>
        <v>2026</v>
      </c>
      <c r="O132" s="4" t="str">
        <f>VLOOKUP(G132,Maps!$A$28:$B$43,2,FALSE)</f>
        <v>KA</v>
      </c>
      <c r="P132" s="21">
        <f t="shared" si="9"/>
        <v>1</v>
      </c>
    </row>
    <row r="133" spans="1:16" x14ac:dyDescent="0.25">
      <c r="A133" t="s">
        <v>126</v>
      </c>
      <c r="B133">
        <v>3</v>
      </c>
      <c r="C133" s="1">
        <v>33327</v>
      </c>
      <c r="D133">
        <f t="shared" si="8"/>
        <v>1991</v>
      </c>
      <c r="E133">
        <v>210</v>
      </c>
      <c r="F133" t="s">
        <v>126</v>
      </c>
      <c r="G133" t="s">
        <v>89</v>
      </c>
      <c r="H133" t="s">
        <v>13</v>
      </c>
      <c r="I133" t="s">
        <v>127</v>
      </c>
      <c r="J133" t="s">
        <v>15</v>
      </c>
      <c r="K133" t="s">
        <v>92</v>
      </c>
      <c r="L133" s="4" t="str">
        <f t="shared" si="5"/>
        <v>Annex 5.5(A)</v>
      </c>
      <c r="M133" s="4">
        <f t="shared" si="6"/>
        <v>2026</v>
      </c>
      <c r="N133" s="21">
        <f t="shared" si="7"/>
        <v>2026</v>
      </c>
      <c r="O133" s="4" t="str">
        <f>VLOOKUP(G133,Maps!$A$28:$B$43,2,FALSE)</f>
        <v>KA</v>
      </c>
      <c r="P133" s="21">
        <f t="shared" si="9"/>
        <v>1</v>
      </c>
    </row>
    <row r="134" spans="1:16" x14ac:dyDescent="0.25">
      <c r="A134" t="s">
        <v>126</v>
      </c>
      <c r="B134">
        <v>4</v>
      </c>
      <c r="C134" s="1">
        <v>34606</v>
      </c>
      <c r="D134">
        <f t="shared" si="8"/>
        <v>1995</v>
      </c>
      <c r="E134">
        <v>210</v>
      </c>
      <c r="F134" t="s">
        <v>126</v>
      </c>
      <c r="G134" t="s">
        <v>89</v>
      </c>
      <c r="H134" t="s">
        <v>13</v>
      </c>
      <c r="I134" t="s">
        <v>127</v>
      </c>
      <c r="J134" t="s">
        <v>15</v>
      </c>
      <c r="K134" t="s">
        <v>92</v>
      </c>
      <c r="L134" s="4" t="str">
        <f t="shared" si="5"/>
        <v>Annex 5.5(A)</v>
      </c>
      <c r="M134" s="4">
        <f t="shared" si="6"/>
        <v>2026</v>
      </c>
      <c r="N134" s="21">
        <f t="shared" si="7"/>
        <v>2026</v>
      </c>
      <c r="O134" s="4" t="str">
        <f>VLOOKUP(G134,Maps!$A$28:$B$43,2,FALSE)</f>
        <v>KA</v>
      </c>
      <c r="P134" s="21">
        <f t="shared" si="9"/>
        <v>1</v>
      </c>
    </row>
    <row r="135" spans="1:16" x14ac:dyDescent="0.25">
      <c r="A135" t="s">
        <v>126</v>
      </c>
      <c r="B135">
        <v>5</v>
      </c>
      <c r="C135" s="1">
        <v>36191</v>
      </c>
      <c r="D135">
        <f t="shared" si="8"/>
        <v>1999</v>
      </c>
      <c r="E135">
        <v>210</v>
      </c>
      <c r="F135" t="s">
        <v>126</v>
      </c>
      <c r="G135" t="s">
        <v>89</v>
      </c>
      <c r="H135" t="s">
        <v>13</v>
      </c>
      <c r="I135" t="s">
        <v>127</v>
      </c>
      <c r="J135" t="s">
        <v>15</v>
      </c>
      <c r="K135" t="s">
        <v>92</v>
      </c>
      <c r="L135" s="4" t="str">
        <f t="shared" si="5"/>
        <v>Annex 5.5(A)</v>
      </c>
      <c r="M135" s="4">
        <f t="shared" si="6"/>
        <v>2026</v>
      </c>
      <c r="N135" s="21">
        <f t="shared" si="7"/>
        <v>2026</v>
      </c>
      <c r="O135" s="4" t="str">
        <f>VLOOKUP(G135,Maps!$A$28:$B$43,2,FALSE)</f>
        <v>KA</v>
      </c>
      <c r="P135" s="21">
        <f t="shared" si="9"/>
        <v>1</v>
      </c>
    </row>
    <row r="136" spans="1:16" x14ac:dyDescent="0.25">
      <c r="A136" t="s">
        <v>126</v>
      </c>
      <c r="B136">
        <v>6</v>
      </c>
      <c r="C136" s="1">
        <v>36363</v>
      </c>
      <c r="D136">
        <f t="shared" si="8"/>
        <v>2000</v>
      </c>
      <c r="E136">
        <v>210</v>
      </c>
      <c r="F136" t="s">
        <v>126</v>
      </c>
      <c r="G136" t="s">
        <v>89</v>
      </c>
      <c r="H136" t="s">
        <v>13</v>
      </c>
      <c r="I136" t="s">
        <v>127</v>
      </c>
      <c r="J136" t="s">
        <v>15</v>
      </c>
      <c r="K136" t="s">
        <v>92</v>
      </c>
      <c r="L136" s="4" t="str">
        <f t="shared" si="5"/>
        <v>Annex 5.5(A)</v>
      </c>
      <c r="M136" s="4">
        <f t="shared" si="6"/>
        <v>2026</v>
      </c>
      <c r="N136" s="21">
        <f t="shared" si="7"/>
        <v>2026</v>
      </c>
      <c r="O136" s="4" t="str">
        <f>VLOOKUP(G136,Maps!$A$28:$B$43,2,FALSE)</f>
        <v>KA</v>
      </c>
      <c r="P136" s="21">
        <f t="shared" si="9"/>
        <v>1</v>
      </c>
    </row>
    <row r="137" spans="1:16" x14ac:dyDescent="0.25">
      <c r="A137" t="s">
        <v>57</v>
      </c>
      <c r="B137">
        <v>1</v>
      </c>
      <c r="C137" s="1">
        <v>34451</v>
      </c>
      <c r="D137">
        <f t="shared" si="8"/>
        <v>1995</v>
      </c>
      <c r="E137">
        <v>210</v>
      </c>
      <c r="F137" t="s">
        <v>58</v>
      </c>
      <c r="G137" t="s">
        <v>59</v>
      </c>
      <c r="H137" t="s">
        <v>13</v>
      </c>
      <c r="I137" t="s">
        <v>60</v>
      </c>
      <c r="J137" t="s">
        <v>15</v>
      </c>
      <c r="K137" t="s">
        <v>16</v>
      </c>
      <c r="L137" s="4" t="str">
        <f t="shared" si="5"/>
        <v>Annex 5.6</v>
      </c>
      <c r="M137" s="4">
        <f t="shared" si="6"/>
        <v>2045</v>
      </c>
      <c r="N137" s="21">
        <f t="shared" si="7"/>
        <v>0</v>
      </c>
      <c r="O137" s="4" t="str">
        <f>VLOOKUP(G137,Maps!$A$28:$B$43,2,FALSE)</f>
        <v>AP</v>
      </c>
      <c r="P137" s="21">
        <f t="shared" si="9"/>
        <v>0</v>
      </c>
    </row>
    <row r="138" spans="1:16" x14ac:dyDescent="0.25">
      <c r="A138" t="s">
        <v>57</v>
      </c>
      <c r="B138">
        <v>2</v>
      </c>
      <c r="C138" s="1">
        <v>34755</v>
      </c>
      <c r="D138">
        <f t="shared" si="8"/>
        <v>1995</v>
      </c>
      <c r="E138">
        <v>210</v>
      </c>
      <c r="F138" t="s">
        <v>58</v>
      </c>
      <c r="G138" t="s">
        <v>59</v>
      </c>
      <c r="H138" t="s">
        <v>13</v>
      </c>
      <c r="I138" t="s">
        <v>60</v>
      </c>
      <c r="J138" t="s">
        <v>15</v>
      </c>
      <c r="K138" t="s">
        <v>16</v>
      </c>
      <c r="L138" s="4" t="str">
        <f t="shared" si="5"/>
        <v>Annex 5.6</v>
      </c>
      <c r="M138" s="4">
        <f t="shared" si="6"/>
        <v>2045</v>
      </c>
      <c r="N138" s="21">
        <f t="shared" si="7"/>
        <v>0</v>
      </c>
      <c r="O138" s="4" t="str">
        <f>VLOOKUP(G138,Maps!$A$28:$B$43,2,FALSE)</f>
        <v>AP</v>
      </c>
      <c r="P138" s="21">
        <f t="shared" si="9"/>
        <v>0</v>
      </c>
    </row>
    <row r="139" spans="1:16" x14ac:dyDescent="0.25">
      <c r="A139" t="s">
        <v>61</v>
      </c>
      <c r="B139">
        <v>1</v>
      </c>
      <c r="C139" s="1">
        <v>32233</v>
      </c>
      <c r="D139">
        <f t="shared" si="8"/>
        <v>1988</v>
      </c>
      <c r="E139">
        <v>500</v>
      </c>
      <c r="F139" t="s">
        <v>11</v>
      </c>
      <c r="G139" t="s">
        <v>12</v>
      </c>
      <c r="H139" t="s">
        <v>25</v>
      </c>
      <c r="I139" t="s">
        <v>26</v>
      </c>
      <c r="J139" t="s">
        <v>15</v>
      </c>
      <c r="K139" t="s">
        <v>16</v>
      </c>
      <c r="L139" s="4" t="str">
        <f t="shared" si="5"/>
        <v>Annex 5.6</v>
      </c>
      <c r="M139" s="4">
        <f t="shared" si="6"/>
        <v>2038</v>
      </c>
      <c r="N139" s="21">
        <f t="shared" si="7"/>
        <v>0</v>
      </c>
      <c r="O139" s="4" t="str">
        <f>VLOOKUP(G139,Maps!$A$28:$B$43,2,FALSE)</f>
        <v>UP</v>
      </c>
      <c r="P139" s="21">
        <f t="shared" si="9"/>
        <v>0</v>
      </c>
    </row>
    <row r="140" spans="1:16" x14ac:dyDescent="0.25">
      <c r="A140" t="s">
        <v>61</v>
      </c>
      <c r="B140">
        <v>2</v>
      </c>
      <c r="C140" s="1">
        <v>32694</v>
      </c>
      <c r="D140">
        <f t="shared" si="8"/>
        <v>1990</v>
      </c>
      <c r="E140">
        <v>500</v>
      </c>
      <c r="F140" t="s">
        <v>11</v>
      </c>
      <c r="G140" t="s">
        <v>12</v>
      </c>
      <c r="H140" t="s">
        <v>25</v>
      </c>
      <c r="I140" t="s">
        <v>26</v>
      </c>
      <c r="J140" t="s">
        <v>15</v>
      </c>
      <c r="K140" t="s">
        <v>16</v>
      </c>
      <c r="L140" s="4" t="str">
        <f t="shared" si="5"/>
        <v>Annex 5.6</v>
      </c>
      <c r="M140" s="4">
        <f t="shared" si="6"/>
        <v>2040</v>
      </c>
      <c r="N140" s="21">
        <f t="shared" si="7"/>
        <v>0</v>
      </c>
      <c r="O140" s="4" t="str">
        <f>VLOOKUP(G140,Maps!$A$28:$B$43,2,FALSE)</f>
        <v>UP</v>
      </c>
      <c r="P140" s="21">
        <f t="shared" si="9"/>
        <v>0</v>
      </c>
    </row>
    <row r="141" spans="1:16" x14ac:dyDescent="0.25">
      <c r="A141" t="s">
        <v>128</v>
      </c>
      <c r="B141">
        <v>3</v>
      </c>
      <c r="C141" s="1">
        <v>32233</v>
      </c>
      <c r="D141">
        <f t="shared" si="8"/>
        <v>1988</v>
      </c>
      <c r="E141">
        <v>210</v>
      </c>
      <c r="F141" t="s">
        <v>129</v>
      </c>
      <c r="G141" t="s">
        <v>84</v>
      </c>
      <c r="H141" t="s">
        <v>13</v>
      </c>
      <c r="I141" t="s">
        <v>85</v>
      </c>
      <c r="J141" t="s">
        <v>15</v>
      </c>
      <c r="K141" t="s">
        <v>98</v>
      </c>
      <c r="L141" s="4" t="str">
        <f t="shared" si="5"/>
        <v>Annex 5.5</v>
      </c>
      <c r="M141" s="4">
        <f t="shared" si="6"/>
        <v>2038</v>
      </c>
      <c r="N141" s="21">
        <f t="shared" si="7"/>
        <v>0</v>
      </c>
      <c r="O141" s="4" t="str">
        <f>VLOOKUP(G141,Maps!$A$28:$B$43,2,FALSE)</f>
        <v>PB</v>
      </c>
      <c r="P141" s="21">
        <f t="shared" si="9"/>
        <v>0</v>
      </c>
    </row>
    <row r="142" spans="1:16" x14ac:dyDescent="0.25">
      <c r="A142" t="s">
        <v>128</v>
      </c>
      <c r="B142">
        <v>4</v>
      </c>
      <c r="C142" s="1">
        <v>32537</v>
      </c>
      <c r="D142">
        <f t="shared" si="8"/>
        <v>1989</v>
      </c>
      <c r="E142">
        <v>210</v>
      </c>
      <c r="F142" t="s">
        <v>129</v>
      </c>
      <c r="G142" t="s">
        <v>84</v>
      </c>
      <c r="H142" t="s">
        <v>13</v>
      </c>
      <c r="I142" t="s">
        <v>85</v>
      </c>
      <c r="J142" t="s">
        <v>15</v>
      </c>
      <c r="K142" t="s">
        <v>98</v>
      </c>
      <c r="L142" s="4" t="str">
        <f t="shared" ref="L142:L205" si="10">VLOOKUP(K142,NEP_cat,2,FALSE)</f>
        <v>Annex 5.5</v>
      </c>
      <c r="M142" s="4">
        <f t="shared" ref="M142:M205" si="11">IF(L142=$A$10,$B$10,D142+$C$9)</f>
        <v>2039</v>
      </c>
      <c r="N142" s="21">
        <f t="shared" ref="N142:N205" si="12">IF(M142&gt;$B$7,0,MAX(M142,$B$9))</f>
        <v>0</v>
      </c>
      <c r="O142" s="4" t="str">
        <f>VLOOKUP(G142,Maps!$A$28:$B$43,2,FALSE)</f>
        <v>PB</v>
      </c>
      <c r="P142" s="21">
        <f t="shared" si="9"/>
        <v>0</v>
      </c>
    </row>
    <row r="143" spans="1:16" x14ac:dyDescent="0.25">
      <c r="A143" t="s">
        <v>128</v>
      </c>
      <c r="B143">
        <v>5</v>
      </c>
      <c r="C143" s="1">
        <v>33692</v>
      </c>
      <c r="D143">
        <f t="shared" ref="D143:D206" si="13">IF(MONTH(C143)&gt;3,YEAR(C143)+1,YEAR(C143))</f>
        <v>1992</v>
      </c>
      <c r="E143">
        <v>210</v>
      </c>
      <c r="F143" t="s">
        <v>129</v>
      </c>
      <c r="G143" t="s">
        <v>84</v>
      </c>
      <c r="H143" t="s">
        <v>13</v>
      </c>
      <c r="I143" t="s">
        <v>85</v>
      </c>
      <c r="J143" t="s">
        <v>15</v>
      </c>
      <c r="K143" t="s">
        <v>92</v>
      </c>
      <c r="L143" s="4" t="str">
        <f t="shared" si="10"/>
        <v>Annex 5.5(A)</v>
      </c>
      <c r="M143" s="4">
        <f t="shared" si="11"/>
        <v>2026</v>
      </c>
      <c r="N143" s="21">
        <f t="shared" si="12"/>
        <v>2026</v>
      </c>
      <c r="O143" s="4" t="str">
        <f>VLOOKUP(G143,Maps!$A$28:$B$43,2,FALSE)</f>
        <v>PB</v>
      </c>
      <c r="P143" s="21">
        <f t="shared" ref="P143:P206" si="14">MIN(N143,1)</f>
        <v>1</v>
      </c>
    </row>
    <row r="144" spans="1:16" x14ac:dyDescent="0.25">
      <c r="A144" t="s">
        <v>128</v>
      </c>
      <c r="B144">
        <v>6</v>
      </c>
      <c r="C144" s="1">
        <v>34058</v>
      </c>
      <c r="D144">
        <f t="shared" si="13"/>
        <v>1993</v>
      </c>
      <c r="E144">
        <v>210</v>
      </c>
      <c r="F144" t="s">
        <v>129</v>
      </c>
      <c r="G144" t="s">
        <v>84</v>
      </c>
      <c r="H144" t="s">
        <v>13</v>
      </c>
      <c r="I144" t="s">
        <v>85</v>
      </c>
      <c r="J144" t="s">
        <v>15</v>
      </c>
      <c r="K144" t="s">
        <v>92</v>
      </c>
      <c r="L144" s="4" t="str">
        <f t="shared" si="10"/>
        <v>Annex 5.5(A)</v>
      </c>
      <c r="M144" s="4">
        <f t="shared" si="11"/>
        <v>2026</v>
      </c>
      <c r="N144" s="21">
        <f t="shared" si="12"/>
        <v>2026</v>
      </c>
      <c r="O144" s="4" t="str">
        <f>VLOOKUP(G144,Maps!$A$28:$B$43,2,FALSE)</f>
        <v>PB</v>
      </c>
      <c r="P144" s="21">
        <f t="shared" si="14"/>
        <v>1</v>
      </c>
    </row>
    <row r="145" spans="1:16" x14ac:dyDescent="0.25">
      <c r="A145" t="s">
        <v>62</v>
      </c>
      <c r="B145">
        <v>1</v>
      </c>
      <c r="C145" s="1">
        <v>34054</v>
      </c>
      <c r="D145">
        <f t="shared" si="13"/>
        <v>1993</v>
      </c>
      <c r="E145">
        <v>210</v>
      </c>
      <c r="F145" t="s">
        <v>63</v>
      </c>
      <c r="G145" t="s">
        <v>64</v>
      </c>
      <c r="H145" t="s">
        <v>13</v>
      </c>
      <c r="I145" t="s">
        <v>65</v>
      </c>
      <c r="J145" t="s">
        <v>15</v>
      </c>
      <c r="K145" t="s">
        <v>16</v>
      </c>
      <c r="L145" s="4" t="str">
        <f t="shared" si="10"/>
        <v>Annex 5.6</v>
      </c>
      <c r="M145" s="4">
        <f t="shared" si="11"/>
        <v>2043</v>
      </c>
      <c r="N145" s="21">
        <f t="shared" si="12"/>
        <v>0</v>
      </c>
      <c r="O145" s="4" t="str">
        <f>VLOOKUP(G145,Maps!$A$28:$B$43,2,FALSE)</f>
        <v>MP</v>
      </c>
      <c r="P145" s="21">
        <f t="shared" si="14"/>
        <v>0</v>
      </c>
    </row>
    <row r="146" spans="1:16" x14ac:dyDescent="0.25">
      <c r="A146" t="s">
        <v>62</v>
      </c>
      <c r="B146">
        <v>2</v>
      </c>
      <c r="C146" s="1">
        <v>34420</v>
      </c>
      <c r="D146">
        <f t="shared" si="13"/>
        <v>1994</v>
      </c>
      <c r="E146">
        <v>210</v>
      </c>
      <c r="F146" t="s">
        <v>63</v>
      </c>
      <c r="G146" t="s">
        <v>64</v>
      </c>
      <c r="H146" t="s">
        <v>13</v>
      </c>
      <c r="I146" t="s">
        <v>65</v>
      </c>
      <c r="J146" t="s">
        <v>15</v>
      </c>
      <c r="K146" t="s">
        <v>16</v>
      </c>
      <c r="L146" s="4" t="str">
        <f t="shared" si="10"/>
        <v>Annex 5.6</v>
      </c>
      <c r="M146" s="4">
        <f t="shared" si="11"/>
        <v>2044</v>
      </c>
      <c r="N146" s="21">
        <f t="shared" si="12"/>
        <v>0</v>
      </c>
      <c r="O146" s="4" t="str">
        <f>VLOOKUP(G146,Maps!$A$28:$B$43,2,FALSE)</f>
        <v>MP</v>
      </c>
      <c r="P146" s="21">
        <f t="shared" si="14"/>
        <v>0</v>
      </c>
    </row>
    <row r="147" spans="1:16" x14ac:dyDescent="0.25">
      <c r="A147" t="s">
        <v>130</v>
      </c>
      <c r="B147">
        <v>6</v>
      </c>
      <c r="C147" s="1">
        <v>28944</v>
      </c>
      <c r="D147">
        <f t="shared" si="13"/>
        <v>1979</v>
      </c>
      <c r="E147">
        <v>200</v>
      </c>
      <c r="F147" t="s">
        <v>131</v>
      </c>
      <c r="G147" t="s">
        <v>64</v>
      </c>
      <c r="H147" t="s">
        <v>13</v>
      </c>
      <c r="I147" t="s">
        <v>65</v>
      </c>
      <c r="J147" t="s">
        <v>15</v>
      </c>
      <c r="K147" t="s">
        <v>98</v>
      </c>
      <c r="L147" s="4" t="str">
        <f t="shared" si="10"/>
        <v>Annex 5.5</v>
      </c>
      <c r="M147" s="4">
        <f t="shared" si="11"/>
        <v>2029</v>
      </c>
      <c r="N147" s="21">
        <f t="shared" si="12"/>
        <v>2029</v>
      </c>
      <c r="O147" s="4" t="str">
        <f>VLOOKUP(G147,Maps!$A$28:$B$43,2,FALSE)</f>
        <v>MP</v>
      </c>
      <c r="P147" s="21">
        <f t="shared" si="14"/>
        <v>1</v>
      </c>
    </row>
    <row r="148" spans="1:16" x14ac:dyDescent="0.25">
      <c r="A148" t="s">
        <v>130</v>
      </c>
      <c r="B148">
        <v>7</v>
      </c>
      <c r="C148" s="1">
        <v>29484</v>
      </c>
      <c r="D148">
        <f t="shared" si="13"/>
        <v>1981</v>
      </c>
      <c r="E148">
        <v>210</v>
      </c>
      <c r="F148" t="s">
        <v>131</v>
      </c>
      <c r="G148" t="s">
        <v>64</v>
      </c>
      <c r="H148" t="s">
        <v>13</v>
      </c>
      <c r="I148" t="s">
        <v>65</v>
      </c>
      <c r="J148" t="s">
        <v>15</v>
      </c>
      <c r="K148" t="s">
        <v>98</v>
      </c>
      <c r="L148" s="4" t="str">
        <f t="shared" si="10"/>
        <v>Annex 5.5</v>
      </c>
      <c r="M148" s="4">
        <f t="shared" si="11"/>
        <v>2031</v>
      </c>
      <c r="N148" s="21">
        <f t="shared" si="12"/>
        <v>2031</v>
      </c>
      <c r="O148" s="4" t="str">
        <f>VLOOKUP(G148,Maps!$A$28:$B$43,2,FALSE)</f>
        <v>MP</v>
      </c>
      <c r="P148" s="21">
        <f t="shared" si="14"/>
        <v>1</v>
      </c>
    </row>
    <row r="149" spans="1:16" x14ac:dyDescent="0.25">
      <c r="A149" t="s">
        <v>130</v>
      </c>
      <c r="B149">
        <v>8</v>
      </c>
      <c r="C149" s="1">
        <v>30341</v>
      </c>
      <c r="D149">
        <f t="shared" si="13"/>
        <v>1983</v>
      </c>
      <c r="E149">
        <v>210</v>
      </c>
      <c r="F149" t="s">
        <v>131</v>
      </c>
      <c r="G149" t="s">
        <v>64</v>
      </c>
      <c r="H149" t="s">
        <v>13</v>
      </c>
      <c r="I149" t="s">
        <v>65</v>
      </c>
      <c r="J149" t="s">
        <v>15</v>
      </c>
      <c r="K149" t="s">
        <v>98</v>
      </c>
      <c r="L149" s="4" t="str">
        <f t="shared" si="10"/>
        <v>Annex 5.5</v>
      </c>
      <c r="M149" s="4">
        <f t="shared" si="11"/>
        <v>2033</v>
      </c>
      <c r="N149" s="21">
        <f t="shared" si="12"/>
        <v>0</v>
      </c>
      <c r="O149" s="4" t="str">
        <f>VLOOKUP(G149,Maps!$A$28:$B$43,2,FALSE)</f>
        <v>MP</v>
      </c>
      <c r="P149" s="21">
        <f t="shared" si="14"/>
        <v>0</v>
      </c>
    </row>
    <row r="150" spans="1:16" x14ac:dyDescent="0.25">
      <c r="A150" t="s">
        <v>130</v>
      </c>
      <c r="B150">
        <v>9</v>
      </c>
      <c r="C150" s="1">
        <v>30739</v>
      </c>
      <c r="D150">
        <f t="shared" si="13"/>
        <v>1984</v>
      </c>
      <c r="E150">
        <v>210</v>
      </c>
      <c r="F150" t="s">
        <v>131</v>
      </c>
      <c r="G150" t="s">
        <v>64</v>
      </c>
      <c r="H150" t="s">
        <v>13</v>
      </c>
      <c r="I150" t="s">
        <v>65</v>
      </c>
      <c r="J150" t="s">
        <v>15</v>
      </c>
      <c r="K150" t="s">
        <v>98</v>
      </c>
      <c r="L150" s="4" t="str">
        <f t="shared" si="10"/>
        <v>Annex 5.5</v>
      </c>
      <c r="M150" s="4">
        <f t="shared" si="11"/>
        <v>2034</v>
      </c>
      <c r="N150" s="21">
        <f t="shared" si="12"/>
        <v>0</v>
      </c>
      <c r="O150" s="4" t="str">
        <f>VLOOKUP(G150,Maps!$A$28:$B$43,2,FALSE)</f>
        <v>MP</v>
      </c>
      <c r="P150" s="21">
        <f t="shared" si="14"/>
        <v>0</v>
      </c>
    </row>
    <row r="151" spans="1:16" x14ac:dyDescent="0.25">
      <c r="A151" t="s">
        <v>66</v>
      </c>
      <c r="B151">
        <v>1</v>
      </c>
      <c r="C151" s="1">
        <v>29995</v>
      </c>
      <c r="D151">
        <f t="shared" si="13"/>
        <v>1982</v>
      </c>
      <c r="E151">
        <v>200</v>
      </c>
      <c r="F151" t="s">
        <v>11</v>
      </c>
      <c r="G151" t="s">
        <v>12</v>
      </c>
      <c r="H151" t="s">
        <v>25</v>
      </c>
      <c r="I151" t="s">
        <v>26</v>
      </c>
      <c r="J151" t="s">
        <v>15</v>
      </c>
      <c r="K151" t="s">
        <v>16</v>
      </c>
      <c r="L151" s="4" t="str">
        <f t="shared" si="10"/>
        <v>Annex 5.6</v>
      </c>
      <c r="M151" s="4">
        <f t="shared" si="11"/>
        <v>2032</v>
      </c>
      <c r="N151" s="21">
        <f t="shared" si="12"/>
        <v>0</v>
      </c>
      <c r="O151" s="4" t="str">
        <f>VLOOKUP(G151,Maps!$A$28:$B$43,2,FALSE)</f>
        <v>UP</v>
      </c>
      <c r="P151" s="21">
        <f t="shared" si="14"/>
        <v>0</v>
      </c>
    </row>
    <row r="152" spans="1:16" x14ac:dyDescent="0.25">
      <c r="A152" t="s">
        <v>66</v>
      </c>
      <c r="B152">
        <v>2</v>
      </c>
      <c r="C152" s="1">
        <v>30280</v>
      </c>
      <c r="D152">
        <f t="shared" si="13"/>
        <v>1983</v>
      </c>
      <c r="E152">
        <v>200</v>
      </c>
      <c r="F152" t="s">
        <v>11</v>
      </c>
      <c r="G152" t="s">
        <v>12</v>
      </c>
      <c r="H152" t="s">
        <v>25</v>
      </c>
      <c r="I152" t="s">
        <v>26</v>
      </c>
      <c r="J152" t="s">
        <v>15</v>
      </c>
      <c r="K152" t="s">
        <v>16</v>
      </c>
      <c r="L152" s="4" t="str">
        <f t="shared" si="10"/>
        <v>Annex 5.6</v>
      </c>
      <c r="M152" s="4">
        <f t="shared" si="11"/>
        <v>2033</v>
      </c>
      <c r="N152" s="21">
        <f t="shared" si="12"/>
        <v>0</v>
      </c>
      <c r="O152" s="4" t="str">
        <f>VLOOKUP(G152,Maps!$A$28:$B$43,2,FALSE)</f>
        <v>UP</v>
      </c>
      <c r="P152" s="21">
        <f t="shared" si="14"/>
        <v>0</v>
      </c>
    </row>
    <row r="153" spans="1:16" x14ac:dyDescent="0.25">
      <c r="A153" t="s">
        <v>66</v>
      </c>
      <c r="B153">
        <v>3</v>
      </c>
      <c r="C153" s="1">
        <v>30403</v>
      </c>
      <c r="D153">
        <f t="shared" si="13"/>
        <v>1983</v>
      </c>
      <c r="E153">
        <v>200</v>
      </c>
      <c r="F153" t="s">
        <v>11</v>
      </c>
      <c r="G153" t="s">
        <v>12</v>
      </c>
      <c r="H153" t="s">
        <v>25</v>
      </c>
      <c r="I153" t="s">
        <v>26</v>
      </c>
      <c r="J153" t="s">
        <v>15</v>
      </c>
      <c r="K153" t="s">
        <v>16</v>
      </c>
      <c r="L153" s="4" t="str">
        <f t="shared" si="10"/>
        <v>Annex 5.6</v>
      </c>
      <c r="M153" s="4">
        <f t="shared" si="11"/>
        <v>2033</v>
      </c>
      <c r="N153" s="21">
        <f t="shared" si="12"/>
        <v>0</v>
      </c>
      <c r="O153" s="4" t="str">
        <f>VLOOKUP(G153,Maps!$A$28:$B$43,2,FALSE)</f>
        <v>UP</v>
      </c>
      <c r="P153" s="21">
        <f t="shared" si="14"/>
        <v>0</v>
      </c>
    </row>
    <row r="154" spans="1:16" x14ac:dyDescent="0.25">
      <c r="A154" t="s">
        <v>66</v>
      </c>
      <c r="B154">
        <v>4</v>
      </c>
      <c r="C154" s="1">
        <v>30622</v>
      </c>
      <c r="D154">
        <f t="shared" si="13"/>
        <v>1984</v>
      </c>
      <c r="E154">
        <v>200</v>
      </c>
      <c r="F154" t="s">
        <v>11</v>
      </c>
      <c r="G154" t="s">
        <v>12</v>
      </c>
      <c r="H154" t="s">
        <v>25</v>
      </c>
      <c r="I154" t="s">
        <v>26</v>
      </c>
      <c r="J154" t="s">
        <v>15</v>
      </c>
      <c r="K154" t="s">
        <v>16</v>
      </c>
      <c r="L154" s="4" t="str">
        <f t="shared" si="10"/>
        <v>Annex 5.6</v>
      </c>
      <c r="M154" s="4">
        <f t="shared" si="11"/>
        <v>2034</v>
      </c>
      <c r="N154" s="21">
        <f t="shared" si="12"/>
        <v>0</v>
      </c>
      <c r="O154" s="4" t="str">
        <f>VLOOKUP(G154,Maps!$A$28:$B$43,2,FALSE)</f>
        <v>UP</v>
      </c>
      <c r="P154" s="21">
        <f t="shared" si="14"/>
        <v>0</v>
      </c>
    </row>
    <row r="155" spans="1:16" x14ac:dyDescent="0.25">
      <c r="A155" t="s">
        <v>66</v>
      </c>
      <c r="B155">
        <v>5</v>
      </c>
      <c r="C155" s="1">
        <v>30738</v>
      </c>
      <c r="D155">
        <f t="shared" si="13"/>
        <v>1984</v>
      </c>
      <c r="E155">
        <v>200</v>
      </c>
      <c r="F155" t="s">
        <v>11</v>
      </c>
      <c r="G155" t="s">
        <v>12</v>
      </c>
      <c r="H155" t="s">
        <v>25</v>
      </c>
      <c r="I155" t="s">
        <v>26</v>
      </c>
      <c r="J155" t="s">
        <v>15</v>
      </c>
      <c r="K155" t="s">
        <v>16</v>
      </c>
      <c r="L155" s="4" t="str">
        <f t="shared" si="10"/>
        <v>Annex 5.6</v>
      </c>
      <c r="M155" s="4">
        <f t="shared" si="11"/>
        <v>2034</v>
      </c>
      <c r="N155" s="21">
        <f t="shared" si="12"/>
        <v>0</v>
      </c>
      <c r="O155" s="4" t="str">
        <f>VLOOKUP(G155,Maps!$A$28:$B$43,2,FALSE)</f>
        <v>UP</v>
      </c>
      <c r="P155" s="21">
        <f t="shared" si="14"/>
        <v>0</v>
      </c>
    </row>
    <row r="156" spans="1:16" x14ac:dyDescent="0.25">
      <c r="A156" t="s">
        <v>66</v>
      </c>
      <c r="B156">
        <v>6</v>
      </c>
      <c r="C156" s="1">
        <v>31769</v>
      </c>
      <c r="D156">
        <f t="shared" si="13"/>
        <v>1987</v>
      </c>
      <c r="E156">
        <v>500</v>
      </c>
      <c r="F156" t="s">
        <v>11</v>
      </c>
      <c r="G156" t="s">
        <v>12</v>
      </c>
      <c r="H156" t="s">
        <v>25</v>
      </c>
      <c r="I156" t="s">
        <v>26</v>
      </c>
      <c r="J156" t="s">
        <v>15</v>
      </c>
      <c r="K156" t="s">
        <v>16</v>
      </c>
      <c r="L156" s="4" t="str">
        <f t="shared" si="10"/>
        <v>Annex 5.6</v>
      </c>
      <c r="M156" s="4">
        <f t="shared" si="11"/>
        <v>2037</v>
      </c>
      <c r="N156" s="21">
        <f t="shared" si="12"/>
        <v>0</v>
      </c>
      <c r="O156" s="4" t="str">
        <f>VLOOKUP(G156,Maps!$A$28:$B$43,2,FALSE)</f>
        <v>UP</v>
      </c>
      <c r="P156" s="21">
        <f t="shared" si="14"/>
        <v>0</v>
      </c>
    </row>
    <row r="157" spans="1:16" x14ac:dyDescent="0.25">
      <c r="A157" t="s">
        <v>66</v>
      </c>
      <c r="B157">
        <v>7</v>
      </c>
      <c r="C157" s="1">
        <v>32105</v>
      </c>
      <c r="D157">
        <f t="shared" si="13"/>
        <v>1988</v>
      </c>
      <c r="E157">
        <v>500</v>
      </c>
      <c r="F157" t="s">
        <v>11</v>
      </c>
      <c r="G157" t="s">
        <v>12</v>
      </c>
      <c r="H157" t="s">
        <v>25</v>
      </c>
      <c r="I157" t="s">
        <v>26</v>
      </c>
      <c r="J157" t="s">
        <v>15</v>
      </c>
      <c r="K157" t="s">
        <v>16</v>
      </c>
      <c r="L157" s="4" t="str">
        <f t="shared" si="10"/>
        <v>Annex 5.6</v>
      </c>
      <c r="M157" s="4">
        <f t="shared" si="11"/>
        <v>2038</v>
      </c>
      <c r="N157" s="21">
        <f t="shared" si="12"/>
        <v>0</v>
      </c>
      <c r="O157" s="4" t="str">
        <f>VLOOKUP(G157,Maps!$A$28:$B$43,2,FALSE)</f>
        <v>UP</v>
      </c>
      <c r="P157" s="21">
        <f t="shared" si="14"/>
        <v>0</v>
      </c>
    </row>
    <row r="158" spans="1:16" x14ac:dyDescent="0.25">
      <c r="A158" t="s">
        <v>67</v>
      </c>
      <c r="B158">
        <v>1</v>
      </c>
      <c r="C158" s="1">
        <v>33097</v>
      </c>
      <c r="D158">
        <f t="shared" si="13"/>
        <v>1991</v>
      </c>
      <c r="E158">
        <v>68</v>
      </c>
      <c r="F158" t="s">
        <v>68</v>
      </c>
      <c r="G158" t="s">
        <v>29</v>
      </c>
      <c r="H158" t="s">
        <v>69</v>
      </c>
      <c r="I158" t="s">
        <v>70</v>
      </c>
      <c r="J158" t="s">
        <v>15</v>
      </c>
      <c r="K158" t="s">
        <v>16</v>
      </c>
      <c r="L158" s="4" t="str">
        <f t="shared" si="10"/>
        <v>Annex 5.6</v>
      </c>
      <c r="M158" s="4">
        <f t="shared" si="11"/>
        <v>2041</v>
      </c>
      <c r="N158" s="21">
        <f t="shared" si="12"/>
        <v>0</v>
      </c>
      <c r="O158" s="4" t="str">
        <f>VLOOKUP(G158,Maps!$A$28:$B$43,2,FALSE)</f>
        <v>WB</v>
      </c>
      <c r="P158" s="21">
        <f t="shared" si="14"/>
        <v>0</v>
      </c>
    </row>
    <row r="159" spans="1:16" x14ac:dyDescent="0.25">
      <c r="A159" t="s">
        <v>67</v>
      </c>
      <c r="B159">
        <v>2</v>
      </c>
      <c r="C159" s="1">
        <v>33338</v>
      </c>
      <c r="D159">
        <f t="shared" si="13"/>
        <v>1992</v>
      </c>
      <c r="E159">
        <v>68</v>
      </c>
      <c r="F159" t="s">
        <v>68</v>
      </c>
      <c r="G159" t="s">
        <v>29</v>
      </c>
      <c r="H159" t="s">
        <v>69</v>
      </c>
      <c r="I159" t="s">
        <v>70</v>
      </c>
      <c r="J159" t="s">
        <v>15</v>
      </c>
      <c r="K159" t="s">
        <v>16</v>
      </c>
      <c r="L159" s="4" t="str">
        <f t="shared" si="10"/>
        <v>Annex 5.6</v>
      </c>
      <c r="M159" s="4">
        <f t="shared" si="11"/>
        <v>2042</v>
      </c>
      <c r="N159" s="21">
        <f t="shared" si="12"/>
        <v>0</v>
      </c>
      <c r="O159" s="4" t="str">
        <f>VLOOKUP(G159,Maps!$A$28:$B$43,2,FALSE)</f>
        <v>WB</v>
      </c>
      <c r="P159" s="21">
        <f t="shared" si="14"/>
        <v>0</v>
      </c>
    </row>
    <row r="160" spans="1:16" x14ac:dyDescent="0.25">
      <c r="A160" t="s">
        <v>132</v>
      </c>
      <c r="B160">
        <v>1</v>
      </c>
      <c r="C160" s="1">
        <v>24823</v>
      </c>
      <c r="D160">
        <f t="shared" si="13"/>
        <v>1968</v>
      </c>
      <c r="E160">
        <v>60</v>
      </c>
      <c r="F160" t="s">
        <v>72</v>
      </c>
      <c r="G160" t="s">
        <v>35</v>
      </c>
      <c r="H160" t="s">
        <v>25</v>
      </c>
      <c r="I160" t="s">
        <v>26</v>
      </c>
      <c r="J160" t="s">
        <v>15</v>
      </c>
      <c r="K160" t="s">
        <v>92</v>
      </c>
      <c r="L160" s="4" t="str">
        <f t="shared" si="10"/>
        <v>Annex 5.5(A)</v>
      </c>
      <c r="M160" s="4">
        <f t="shared" si="11"/>
        <v>2026</v>
      </c>
      <c r="N160" s="21">
        <f t="shared" si="12"/>
        <v>2026</v>
      </c>
      <c r="O160" s="4" t="str">
        <f>VLOOKUP(G160,Maps!$A$28:$B$43,2,FALSE)</f>
        <v>OD</v>
      </c>
      <c r="P160" s="21">
        <f t="shared" si="14"/>
        <v>1</v>
      </c>
    </row>
    <row r="161" spans="1:16" x14ac:dyDescent="0.25">
      <c r="A161" t="s">
        <v>132</v>
      </c>
      <c r="B161">
        <v>2</v>
      </c>
      <c r="C161" s="1">
        <v>24925</v>
      </c>
      <c r="D161">
        <f t="shared" si="13"/>
        <v>1968</v>
      </c>
      <c r="E161">
        <v>60</v>
      </c>
      <c r="F161" t="s">
        <v>72</v>
      </c>
      <c r="G161" t="s">
        <v>35</v>
      </c>
      <c r="H161" t="s">
        <v>25</v>
      </c>
      <c r="I161" t="s">
        <v>26</v>
      </c>
      <c r="J161" t="s">
        <v>15</v>
      </c>
      <c r="K161" t="s">
        <v>92</v>
      </c>
      <c r="L161" s="4" t="str">
        <f t="shared" si="10"/>
        <v>Annex 5.5(A)</v>
      </c>
      <c r="M161" s="4">
        <f t="shared" si="11"/>
        <v>2026</v>
      </c>
      <c r="N161" s="21">
        <f t="shared" si="12"/>
        <v>2026</v>
      </c>
      <c r="O161" s="4" t="str">
        <f>VLOOKUP(G161,Maps!$A$28:$B$43,2,FALSE)</f>
        <v>OD</v>
      </c>
      <c r="P161" s="21">
        <f t="shared" si="14"/>
        <v>1</v>
      </c>
    </row>
    <row r="162" spans="1:16" x14ac:dyDescent="0.25">
      <c r="A162" t="s">
        <v>132</v>
      </c>
      <c r="B162">
        <v>3</v>
      </c>
      <c r="C162" s="1">
        <v>25030</v>
      </c>
      <c r="D162">
        <f t="shared" si="13"/>
        <v>1969</v>
      </c>
      <c r="E162">
        <v>60</v>
      </c>
      <c r="F162" t="s">
        <v>72</v>
      </c>
      <c r="G162" t="s">
        <v>35</v>
      </c>
      <c r="H162" t="s">
        <v>25</v>
      </c>
      <c r="I162" t="s">
        <v>26</v>
      </c>
      <c r="J162" t="s">
        <v>15</v>
      </c>
      <c r="K162" t="s">
        <v>92</v>
      </c>
      <c r="L162" s="4" t="str">
        <f t="shared" si="10"/>
        <v>Annex 5.5(A)</v>
      </c>
      <c r="M162" s="4">
        <f t="shared" si="11"/>
        <v>2026</v>
      </c>
      <c r="N162" s="21">
        <f t="shared" si="12"/>
        <v>2026</v>
      </c>
      <c r="O162" s="4" t="str">
        <f>VLOOKUP(G162,Maps!$A$28:$B$43,2,FALSE)</f>
        <v>OD</v>
      </c>
      <c r="P162" s="21">
        <f t="shared" si="14"/>
        <v>1</v>
      </c>
    </row>
    <row r="163" spans="1:16" x14ac:dyDescent="0.25">
      <c r="A163" t="s">
        <v>132</v>
      </c>
      <c r="B163">
        <v>4</v>
      </c>
      <c r="C163" s="1">
        <v>25304</v>
      </c>
      <c r="D163">
        <f t="shared" si="13"/>
        <v>1970</v>
      </c>
      <c r="E163">
        <v>60</v>
      </c>
      <c r="F163" t="s">
        <v>72</v>
      </c>
      <c r="G163" t="s">
        <v>35</v>
      </c>
      <c r="H163" t="s">
        <v>25</v>
      </c>
      <c r="I163" t="s">
        <v>26</v>
      </c>
      <c r="J163" t="s">
        <v>15</v>
      </c>
      <c r="K163" t="s">
        <v>92</v>
      </c>
      <c r="L163" s="4" t="str">
        <f t="shared" si="10"/>
        <v>Annex 5.5(A)</v>
      </c>
      <c r="M163" s="4">
        <f t="shared" si="11"/>
        <v>2026</v>
      </c>
      <c r="N163" s="21">
        <f t="shared" si="12"/>
        <v>2026</v>
      </c>
      <c r="O163" s="4" t="str">
        <f>VLOOKUP(G163,Maps!$A$28:$B$43,2,FALSE)</f>
        <v>OD</v>
      </c>
      <c r="P163" s="21">
        <f t="shared" si="14"/>
        <v>1</v>
      </c>
    </row>
    <row r="164" spans="1:16" x14ac:dyDescent="0.25">
      <c r="A164" t="s">
        <v>132</v>
      </c>
      <c r="B164">
        <v>5</v>
      </c>
      <c r="C164" s="1">
        <v>30034</v>
      </c>
      <c r="D164">
        <f t="shared" si="13"/>
        <v>1982</v>
      </c>
      <c r="E164">
        <v>110</v>
      </c>
      <c r="F164" t="s">
        <v>72</v>
      </c>
      <c r="G164" t="s">
        <v>35</v>
      </c>
      <c r="H164" t="s">
        <v>25</v>
      </c>
      <c r="I164" t="s">
        <v>26</v>
      </c>
      <c r="J164" t="s">
        <v>15</v>
      </c>
      <c r="K164" t="s">
        <v>92</v>
      </c>
      <c r="L164" s="4" t="str">
        <f t="shared" si="10"/>
        <v>Annex 5.5(A)</v>
      </c>
      <c r="M164" s="4">
        <f t="shared" si="11"/>
        <v>2026</v>
      </c>
      <c r="N164" s="21">
        <f t="shared" si="12"/>
        <v>2026</v>
      </c>
      <c r="O164" s="4" t="str">
        <f>VLOOKUP(G164,Maps!$A$28:$B$43,2,FALSE)</f>
        <v>OD</v>
      </c>
      <c r="P164" s="21">
        <f t="shared" si="14"/>
        <v>1</v>
      </c>
    </row>
    <row r="165" spans="1:16" x14ac:dyDescent="0.25">
      <c r="A165" t="s">
        <v>132</v>
      </c>
      <c r="B165">
        <v>6</v>
      </c>
      <c r="C165" s="1">
        <v>30399</v>
      </c>
      <c r="D165">
        <f t="shared" si="13"/>
        <v>1983</v>
      </c>
      <c r="E165">
        <v>110</v>
      </c>
      <c r="F165" t="s">
        <v>72</v>
      </c>
      <c r="G165" t="s">
        <v>35</v>
      </c>
      <c r="H165" t="s">
        <v>25</v>
      </c>
      <c r="I165" t="s">
        <v>26</v>
      </c>
      <c r="J165" t="s">
        <v>15</v>
      </c>
      <c r="K165" t="s">
        <v>92</v>
      </c>
      <c r="L165" s="4" t="str">
        <f t="shared" si="10"/>
        <v>Annex 5.5(A)</v>
      </c>
      <c r="M165" s="4">
        <f t="shared" si="11"/>
        <v>2026</v>
      </c>
      <c r="N165" s="21">
        <f t="shared" si="12"/>
        <v>2026</v>
      </c>
      <c r="O165" s="4" t="str">
        <f>VLOOKUP(G165,Maps!$A$28:$B$43,2,FALSE)</f>
        <v>OD</v>
      </c>
      <c r="P165" s="21">
        <f t="shared" si="14"/>
        <v>1</v>
      </c>
    </row>
    <row r="166" spans="1:16" x14ac:dyDescent="0.25">
      <c r="A166" t="s">
        <v>71</v>
      </c>
      <c r="B166">
        <v>1</v>
      </c>
      <c r="C166" s="1">
        <v>34749</v>
      </c>
      <c r="D166">
        <f t="shared" si="13"/>
        <v>1995</v>
      </c>
      <c r="E166">
        <v>500</v>
      </c>
      <c r="F166" t="s">
        <v>72</v>
      </c>
      <c r="G166" t="s">
        <v>35</v>
      </c>
      <c r="H166" t="s">
        <v>25</v>
      </c>
      <c r="I166" t="s">
        <v>26</v>
      </c>
      <c r="J166" t="s">
        <v>15</v>
      </c>
      <c r="K166" t="s">
        <v>16</v>
      </c>
      <c r="L166" s="4" t="str">
        <f t="shared" si="10"/>
        <v>Annex 5.6</v>
      </c>
      <c r="M166" s="4">
        <f t="shared" si="11"/>
        <v>2045</v>
      </c>
      <c r="N166" s="21">
        <f t="shared" si="12"/>
        <v>0</v>
      </c>
      <c r="O166" s="4" t="str">
        <f>VLOOKUP(G166,Maps!$A$28:$B$43,2,FALSE)</f>
        <v>OD</v>
      </c>
      <c r="P166" s="21">
        <f t="shared" si="14"/>
        <v>0</v>
      </c>
    </row>
    <row r="167" spans="1:16" x14ac:dyDescent="0.25">
      <c r="A167" t="s">
        <v>71</v>
      </c>
      <c r="B167">
        <v>2</v>
      </c>
      <c r="C167" s="1">
        <v>35151</v>
      </c>
      <c r="D167">
        <f t="shared" si="13"/>
        <v>1996</v>
      </c>
      <c r="E167">
        <v>500</v>
      </c>
      <c r="F167" t="s">
        <v>72</v>
      </c>
      <c r="G167" t="s">
        <v>35</v>
      </c>
      <c r="H167" t="s">
        <v>25</v>
      </c>
      <c r="I167" t="s">
        <v>26</v>
      </c>
      <c r="J167" t="s">
        <v>15</v>
      </c>
      <c r="K167" t="s">
        <v>16</v>
      </c>
      <c r="L167" s="4" t="str">
        <f t="shared" si="10"/>
        <v>Annex 5.6</v>
      </c>
      <c r="M167" s="4">
        <f t="shared" si="11"/>
        <v>2046</v>
      </c>
      <c r="N167" s="21">
        <f t="shared" si="12"/>
        <v>0</v>
      </c>
      <c r="O167" s="4" t="str">
        <f>VLOOKUP(G167,Maps!$A$28:$B$43,2,FALSE)</f>
        <v>OD</v>
      </c>
      <c r="P167" s="21">
        <f t="shared" si="14"/>
        <v>0</v>
      </c>
    </row>
    <row r="168" spans="1:16" x14ac:dyDescent="0.25">
      <c r="A168" t="s">
        <v>133</v>
      </c>
      <c r="B168">
        <v>1</v>
      </c>
      <c r="C168" s="1">
        <v>32165</v>
      </c>
      <c r="D168">
        <f t="shared" si="13"/>
        <v>1988</v>
      </c>
      <c r="E168">
        <v>110</v>
      </c>
      <c r="F168" t="s">
        <v>134</v>
      </c>
      <c r="G168" t="s">
        <v>12</v>
      </c>
      <c r="H168" t="s">
        <v>25</v>
      </c>
      <c r="I168" t="s">
        <v>26</v>
      </c>
      <c r="J168" t="s">
        <v>15</v>
      </c>
      <c r="K168" t="s">
        <v>92</v>
      </c>
      <c r="L168" s="4" t="str">
        <f t="shared" si="10"/>
        <v>Annex 5.5(A)</v>
      </c>
      <c r="M168" s="4">
        <f t="shared" si="11"/>
        <v>2026</v>
      </c>
      <c r="N168" s="21">
        <f t="shared" si="12"/>
        <v>2026</v>
      </c>
      <c r="O168" s="4" t="str">
        <f>VLOOKUP(G168,Maps!$A$28:$B$43,2,FALSE)</f>
        <v>UP</v>
      </c>
      <c r="P168" s="21">
        <f t="shared" si="14"/>
        <v>1</v>
      </c>
    </row>
    <row r="169" spans="1:16" x14ac:dyDescent="0.25">
      <c r="A169" t="s">
        <v>133</v>
      </c>
      <c r="B169">
        <v>2</v>
      </c>
      <c r="C169" s="1">
        <v>32578</v>
      </c>
      <c r="D169">
        <f t="shared" si="13"/>
        <v>1989</v>
      </c>
      <c r="E169">
        <v>110</v>
      </c>
      <c r="F169" t="s">
        <v>134</v>
      </c>
      <c r="G169" t="s">
        <v>12</v>
      </c>
      <c r="H169" t="s">
        <v>25</v>
      </c>
      <c r="I169" t="s">
        <v>26</v>
      </c>
      <c r="J169" t="s">
        <v>15</v>
      </c>
      <c r="K169" t="s">
        <v>92</v>
      </c>
      <c r="L169" s="4" t="str">
        <f t="shared" si="10"/>
        <v>Annex 5.5(A)</v>
      </c>
      <c r="M169" s="4">
        <f t="shared" si="11"/>
        <v>2026</v>
      </c>
      <c r="N169" s="21">
        <f t="shared" si="12"/>
        <v>2026</v>
      </c>
      <c r="O169" s="4" t="str">
        <f>VLOOKUP(G169,Maps!$A$28:$B$43,2,FALSE)</f>
        <v>UP</v>
      </c>
      <c r="P169" s="21">
        <f t="shared" si="14"/>
        <v>1</v>
      </c>
    </row>
    <row r="170" spans="1:16" x14ac:dyDescent="0.25">
      <c r="A170" t="s">
        <v>133</v>
      </c>
      <c r="B170">
        <v>3</v>
      </c>
      <c r="C170" s="1">
        <v>32960</v>
      </c>
      <c r="D170">
        <f t="shared" si="13"/>
        <v>1990</v>
      </c>
      <c r="E170">
        <v>110</v>
      </c>
      <c r="F170" t="s">
        <v>134</v>
      </c>
      <c r="G170" t="s">
        <v>12</v>
      </c>
      <c r="H170" t="s">
        <v>25</v>
      </c>
      <c r="I170" t="s">
        <v>26</v>
      </c>
      <c r="J170" t="s">
        <v>15</v>
      </c>
      <c r="K170" t="s">
        <v>92</v>
      </c>
      <c r="L170" s="4" t="str">
        <f t="shared" si="10"/>
        <v>Annex 5.5(A)</v>
      </c>
      <c r="M170" s="4">
        <f t="shared" si="11"/>
        <v>2026</v>
      </c>
      <c r="N170" s="21">
        <f t="shared" si="12"/>
        <v>2026</v>
      </c>
      <c r="O170" s="4" t="str">
        <f>VLOOKUP(G170,Maps!$A$28:$B$43,2,FALSE)</f>
        <v>UP</v>
      </c>
      <c r="P170" s="21">
        <f t="shared" si="14"/>
        <v>1</v>
      </c>
    </row>
    <row r="171" spans="1:16" x14ac:dyDescent="0.25">
      <c r="A171" t="s">
        <v>133</v>
      </c>
      <c r="B171">
        <v>4</v>
      </c>
      <c r="C171" s="1">
        <v>35846</v>
      </c>
      <c r="D171">
        <f t="shared" si="13"/>
        <v>1998</v>
      </c>
      <c r="E171">
        <v>110</v>
      </c>
      <c r="F171" t="s">
        <v>134</v>
      </c>
      <c r="G171" t="s">
        <v>12</v>
      </c>
      <c r="H171" t="s">
        <v>25</v>
      </c>
      <c r="I171" t="s">
        <v>26</v>
      </c>
      <c r="J171" t="s">
        <v>15</v>
      </c>
      <c r="K171" t="s">
        <v>92</v>
      </c>
      <c r="L171" s="4" t="str">
        <f t="shared" si="10"/>
        <v>Annex 5.5(A)</v>
      </c>
      <c r="M171" s="4">
        <f t="shared" si="11"/>
        <v>2026</v>
      </c>
      <c r="N171" s="21">
        <f t="shared" si="12"/>
        <v>2026</v>
      </c>
      <c r="O171" s="4" t="str">
        <f>VLOOKUP(G171,Maps!$A$28:$B$43,2,FALSE)</f>
        <v>UP</v>
      </c>
      <c r="P171" s="21">
        <f t="shared" si="14"/>
        <v>1</v>
      </c>
    </row>
    <row r="172" spans="1:16" x14ac:dyDescent="0.25">
      <c r="A172" t="s">
        <v>135</v>
      </c>
      <c r="B172">
        <v>1</v>
      </c>
      <c r="C172" s="1">
        <v>34438</v>
      </c>
      <c r="D172">
        <f t="shared" si="13"/>
        <v>1995</v>
      </c>
      <c r="E172">
        <v>210</v>
      </c>
      <c r="F172" t="s">
        <v>96</v>
      </c>
      <c r="G172" t="s">
        <v>86</v>
      </c>
      <c r="H172" t="s">
        <v>13</v>
      </c>
      <c r="I172" t="s">
        <v>136</v>
      </c>
      <c r="J172" t="s">
        <v>15</v>
      </c>
      <c r="K172" t="s">
        <v>92</v>
      </c>
      <c r="L172" s="4" t="str">
        <f t="shared" si="10"/>
        <v>Annex 5.5(A)</v>
      </c>
      <c r="M172" s="4">
        <f t="shared" si="11"/>
        <v>2026</v>
      </c>
      <c r="N172" s="21">
        <f t="shared" si="12"/>
        <v>2026</v>
      </c>
      <c r="O172" s="4" t="str">
        <f>VLOOKUP(G172,Maps!$A$28:$B$43,2,FALSE)</f>
        <v>JH</v>
      </c>
      <c r="P172" s="21">
        <f t="shared" si="14"/>
        <v>1</v>
      </c>
    </row>
    <row r="173" spans="1:16" x14ac:dyDescent="0.25">
      <c r="A173" t="s">
        <v>135</v>
      </c>
      <c r="B173">
        <v>2</v>
      </c>
      <c r="C173" s="1">
        <v>35348</v>
      </c>
      <c r="D173">
        <f t="shared" si="13"/>
        <v>1997</v>
      </c>
      <c r="E173">
        <v>210</v>
      </c>
      <c r="F173" t="s">
        <v>96</v>
      </c>
      <c r="G173" t="s">
        <v>86</v>
      </c>
      <c r="H173" t="s">
        <v>13</v>
      </c>
      <c r="I173" t="s">
        <v>136</v>
      </c>
      <c r="J173" t="s">
        <v>15</v>
      </c>
      <c r="K173" t="s">
        <v>92</v>
      </c>
      <c r="L173" s="4" t="str">
        <f t="shared" si="10"/>
        <v>Annex 5.5(A)</v>
      </c>
      <c r="M173" s="4">
        <f t="shared" si="11"/>
        <v>2026</v>
      </c>
      <c r="N173" s="21">
        <f t="shared" si="12"/>
        <v>2026</v>
      </c>
      <c r="O173" s="4" t="str">
        <f>VLOOKUP(G173,Maps!$A$28:$B$43,2,FALSE)</f>
        <v>JH</v>
      </c>
      <c r="P173" s="21">
        <f t="shared" si="14"/>
        <v>1</v>
      </c>
    </row>
    <row r="174" spans="1:16" x14ac:dyDescent="0.25">
      <c r="A174" t="s">
        <v>137</v>
      </c>
      <c r="B174">
        <v>1</v>
      </c>
      <c r="C174" s="1">
        <v>30297</v>
      </c>
      <c r="D174">
        <f t="shared" si="13"/>
        <v>1983</v>
      </c>
      <c r="E174">
        <v>60</v>
      </c>
      <c r="F174" t="s">
        <v>138</v>
      </c>
      <c r="G174" t="s">
        <v>29</v>
      </c>
      <c r="H174" t="s">
        <v>69</v>
      </c>
      <c r="I174" t="s">
        <v>70</v>
      </c>
      <c r="J174" t="s">
        <v>15</v>
      </c>
      <c r="K174" t="s">
        <v>92</v>
      </c>
      <c r="L174" s="4" t="str">
        <f t="shared" si="10"/>
        <v>Annex 5.5(A)</v>
      </c>
      <c r="M174" s="4">
        <f t="shared" si="11"/>
        <v>2026</v>
      </c>
      <c r="N174" s="21">
        <f t="shared" si="12"/>
        <v>2026</v>
      </c>
      <c r="O174" s="4" t="str">
        <f>VLOOKUP(G174,Maps!$A$28:$B$43,2,FALSE)</f>
        <v>WB</v>
      </c>
      <c r="P174" s="21">
        <f t="shared" si="14"/>
        <v>1</v>
      </c>
    </row>
    <row r="175" spans="1:16" x14ac:dyDescent="0.25">
      <c r="A175" t="s">
        <v>137</v>
      </c>
      <c r="B175">
        <v>2</v>
      </c>
      <c r="C175" s="1">
        <v>30432</v>
      </c>
      <c r="D175">
        <f t="shared" si="13"/>
        <v>1984</v>
      </c>
      <c r="E175">
        <v>60</v>
      </c>
      <c r="F175" t="s">
        <v>138</v>
      </c>
      <c r="G175" t="s">
        <v>29</v>
      </c>
      <c r="H175" t="s">
        <v>69</v>
      </c>
      <c r="I175" t="s">
        <v>70</v>
      </c>
      <c r="J175" t="s">
        <v>15</v>
      </c>
      <c r="K175" t="s">
        <v>92</v>
      </c>
      <c r="L175" s="4" t="str">
        <f t="shared" si="10"/>
        <v>Annex 5.5(A)</v>
      </c>
      <c r="M175" s="4">
        <f t="shared" si="11"/>
        <v>2026</v>
      </c>
      <c r="N175" s="21">
        <f t="shared" si="12"/>
        <v>2026</v>
      </c>
      <c r="O175" s="4" t="str">
        <f>VLOOKUP(G175,Maps!$A$28:$B$43,2,FALSE)</f>
        <v>WB</v>
      </c>
      <c r="P175" s="21">
        <f t="shared" si="14"/>
        <v>1</v>
      </c>
    </row>
    <row r="176" spans="1:16" x14ac:dyDescent="0.25">
      <c r="A176" t="s">
        <v>137</v>
      </c>
      <c r="B176">
        <v>3</v>
      </c>
      <c r="C176" s="1">
        <v>30697</v>
      </c>
      <c r="D176">
        <f t="shared" si="13"/>
        <v>1984</v>
      </c>
      <c r="E176">
        <v>60</v>
      </c>
      <c r="F176" t="s">
        <v>138</v>
      </c>
      <c r="G176" t="s">
        <v>29</v>
      </c>
      <c r="H176" t="s">
        <v>69</v>
      </c>
      <c r="I176" t="s">
        <v>70</v>
      </c>
      <c r="J176" t="s">
        <v>15</v>
      </c>
      <c r="K176" t="s">
        <v>92</v>
      </c>
      <c r="L176" s="4" t="str">
        <f t="shared" si="10"/>
        <v>Annex 5.5(A)</v>
      </c>
      <c r="M176" s="4">
        <f t="shared" si="11"/>
        <v>2026</v>
      </c>
      <c r="N176" s="21">
        <f t="shared" si="12"/>
        <v>2026</v>
      </c>
      <c r="O176" s="4" t="str">
        <f>VLOOKUP(G176,Maps!$A$28:$B$43,2,FALSE)</f>
        <v>WB</v>
      </c>
      <c r="P176" s="21">
        <f t="shared" si="14"/>
        <v>1</v>
      </c>
    </row>
    <row r="177" spans="1:16" x14ac:dyDescent="0.25">
      <c r="A177" t="s">
        <v>137</v>
      </c>
      <c r="B177">
        <v>4</v>
      </c>
      <c r="C177" s="1">
        <v>31123</v>
      </c>
      <c r="D177">
        <f t="shared" si="13"/>
        <v>1985</v>
      </c>
      <c r="E177">
        <v>60</v>
      </c>
      <c r="F177" t="s">
        <v>138</v>
      </c>
      <c r="G177" t="s">
        <v>29</v>
      </c>
      <c r="H177" t="s">
        <v>69</v>
      </c>
      <c r="I177" t="s">
        <v>70</v>
      </c>
      <c r="J177" t="s">
        <v>15</v>
      </c>
      <c r="K177" t="s">
        <v>92</v>
      </c>
      <c r="L177" s="4" t="str">
        <f t="shared" si="10"/>
        <v>Annex 5.5(A)</v>
      </c>
      <c r="M177" s="4">
        <f t="shared" si="11"/>
        <v>2026</v>
      </c>
      <c r="N177" s="21">
        <f t="shared" si="12"/>
        <v>2026</v>
      </c>
      <c r="O177" s="4" t="str">
        <f>VLOOKUP(G177,Maps!$A$28:$B$43,2,FALSE)</f>
        <v>WB</v>
      </c>
      <c r="P177" s="21">
        <f t="shared" si="14"/>
        <v>1</v>
      </c>
    </row>
    <row r="178" spans="1:16" x14ac:dyDescent="0.25">
      <c r="A178" t="s">
        <v>73</v>
      </c>
      <c r="B178">
        <v>3</v>
      </c>
      <c r="C178" s="1">
        <v>28775</v>
      </c>
      <c r="D178">
        <f t="shared" si="13"/>
        <v>1979</v>
      </c>
      <c r="E178">
        <v>120</v>
      </c>
      <c r="F178" t="s">
        <v>74</v>
      </c>
      <c r="G178" t="s">
        <v>31</v>
      </c>
      <c r="H178" t="s">
        <v>69</v>
      </c>
      <c r="I178" t="s">
        <v>75</v>
      </c>
      <c r="J178" t="s">
        <v>15</v>
      </c>
      <c r="K178" t="s">
        <v>16</v>
      </c>
      <c r="L178" s="4" t="str">
        <f t="shared" si="10"/>
        <v>Annex 5.6</v>
      </c>
      <c r="M178" s="4">
        <f t="shared" si="11"/>
        <v>2029</v>
      </c>
      <c r="N178" s="21">
        <f t="shared" si="12"/>
        <v>2029</v>
      </c>
      <c r="O178" s="4" t="str">
        <f>VLOOKUP(G178,Maps!$A$28:$B$43,2,FALSE)</f>
        <v>GJ</v>
      </c>
      <c r="P178" s="21">
        <f t="shared" si="14"/>
        <v>1</v>
      </c>
    </row>
    <row r="179" spans="1:16" x14ac:dyDescent="0.25">
      <c r="A179" t="s">
        <v>73</v>
      </c>
      <c r="B179">
        <v>4</v>
      </c>
      <c r="C179" s="1">
        <v>31047</v>
      </c>
      <c r="D179">
        <f t="shared" si="13"/>
        <v>1985</v>
      </c>
      <c r="E179">
        <v>121</v>
      </c>
      <c r="F179" t="s">
        <v>74</v>
      </c>
      <c r="G179" t="s">
        <v>31</v>
      </c>
      <c r="H179" t="s">
        <v>69</v>
      </c>
      <c r="I179" t="s">
        <v>75</v>
      </c>
      <c r="J179" t="s">
        <v>15</v>
      </c>
      <c r="K179" t="s">
        <v>16</v>
      </c>
      <c r="L179" s="4" t="str">
        <f t="shared" si="10"/>
        <v>Annex 5.6</v>
      </c>
      <c r="M179" s="4">
        <f t="shared" si="11"/>
        <v>2035</v>
      </c>
      <c r="N179" s="21">
        <f t="shared" si="12"/>
        <v>0</v>
      </c>
      <c r="O179" s="4" t="str">
        <f>VLOOKUP(G179,Maps!$A$28:$B$43,2,FALSE)</f>
        <v>GJ</v>
      </c>
      <c r="P179" s="21">
        <f t="shared" si="14"/>
        <v>0</v>
      </c>
    </row>
    <row r="180" spans="1:16" x14ac:dyDescent="0.25">
      <c r="A180" t="s">
        <v>73</v>
      </c>
      <c r="B180">
        <v>5</v>
      </c>
      <c r="C180" s="1">
        <v>32414</v>
      </c>
      <c r="D180">
        <f t="shared" si="13"/>
        <v>1989</v>
      </c>
      <c r="E180">
        <v>121</v>
      </c>
      <c r="F180" t="s">
        <v>74</v>
      </c>
      <c r="G180" t="s">
        <v>31</v>
      </c>
      <c r="H180" t="s">
        <v>69</v>
      </c>
      <c r="I180" t="s">
        <v>75</v>
      </c>
      <c r="J180" t="s">
        <v>15</v>
      </c>
      <c r="K180" t="s">
        <v>16</v>
      </c>
      <c r="L180" s="4" t="str">
        <f t="shared" si="10"/>
        <v>Annex 5.6</v>
      </c>
      <c r="M180" s="4">
        <f t="shared" si="11"/>
        <v>2039</v>
      </c>
      <c r="N180" s="21">
        <f t="shared" si="12"/>
        <v>0</v>
      </c>
      <c r="O180" s="4" t="str">
        <f>VLOOKUP(G180,Maps!$A$28:$B$43,2,FALSE)</f>
        <v>GJ</v>
      </c>
      <c r="P180" s="21">
        <f t="shared" si="14"/>
        <v>0</v>
      </c>
    </row>
    <row r="181" spans="1:16" x14ac:dyDescent="0.25">
      <c r="A181" t="s">
        <v>139</v>
      </c>
      <c r="B181">
        <v>1</v>
      </c>
      <c r="C181" s="1">
        <v>29045</v>
      </c>
      <c r="D181">
        <f t="shared" si="13"/>
        <v>1980</v>
      </c>
      <c r="E181">
        <v>210</v>
      </c>
      <c r="F181" t="s">
        <v>139</v>
      </c>
      <c r="G181" t="s">
        <v>113</v>
      </c>
      <c r="H181" t="s">
        <v>13</v>
      </c>
      <c r="I181" t="s">
        <v>114</v>
      </c>
      <c r="J181" t="s">
        <v>15</v>
      </c>
      <c r="K181" t="s">
        <v>92</v>
      </c>
      <c r="L181" s="4" t="str">
        <f t="shared" si="10"/>
        <v>Annex 5.5(A)</v>
      </c>
      <c r="M181" s="4">
        <f t="shared" si="11"/>
        <v>2026</v>
      </c>
      <c r="N181" s="21">
        <f t="shared" si="12"/>
        <v>2026</v>
      </c>
      <c r="O181" s="4" t="str">
        <f>VLOOKUP(G181,Maps!$A$28:$B$43,2,FALSE)</f>
        <v>TN</v>
      </c>
      <c r="P181" s="21">
        <f t="shared" si="14"/>
        <v>1</v>
      </c>
    </row>
    <row r="182" spans="1:16" x14ac:dyDescent="0.25">
      <c r="A182" t="s">
        <v>139</v>
      </c>
      <c r="B182">
        <v>2</v>
      </c>
      <c r="C182" s="1">
        <v>29572</v>
      </c>
      <c r="D182">
        <f t="shared" si="13"/>
        <v>1981</v>
      </c>
      <c r="E182">
        <v>210</v>
      </c>
      <c r="F182" t="s">
        <v>139</v>
      </c>
      <c r="G182" t="s">
        <v>113</v>
      </c>
      <c r="H182" t="s">
        <v>13</v>
      </c>
      <c r="I182" t="s">
        <v>114</v>
      </c>
      <c r="J182" t="s">
        <v>15</v>
      </c>
      <c r="K182" t="s">
        <v>92</v>
      </c>
      <c r="L182" s="4" t="str">
        <f t="shared" si="10"/>
        <v>Annex 5.5(A)</v>
      </c>
      <c r="M182" s="4">
        <f t="shared" si="11"/>
        <v>2026</v>
      </c>
      <c r="N182" s="21">
        <f t="shared" si="12"/>
        <v>2026</v>
      </c>
      <c r="O182" s="4" t="str">
        <f>VLOOKUP(G182,Maps!$A$28:$B$43,2,FALSE)</f>
        <v>TN</v>
      </c>
      <c r="P182" s="21">
        <f t="shared" si="14"/>
        <v>1</v>
      </c>
    </row>
    <row r="183" spans="1:16" x14ac:dyDescent="0.25">
      <c r="A183" t="s">
        <v>139</v>
      </c>
      <c r="B183">
        <v>3</v>
      </c>
      <c r="C183" s="1">
        <v>30057</v>
      </c>
      <c r="D183">
        <f t="shared" si="13"/>
        <v>1983</v>
      </c>
      <c r="E183">
        <v>210</v>
      </c>
      <c r="F183" t="s">
        <v>139</v>
      </c>
      <c r="G183" t="s">
        <v>113</v>
      </c>
      <c r="H183" t="s">
        <v>13</v>
      </c>
      <c r="I183" t="s">
        <v>114</v>
      </c>
      <c r="J183" t="s">
        <v>15</v>
      </c>
      <c r="K183" t="s">
        <v>92</v>
      </c>
      <c r="L183" s="4" t="str">
        <f t="shared" si="10"/>
        <v>Annex 5.5(A)</v>
      </c>
      <c r="M183" s="4">
        <f t="shared" si="11"/>
        <v>2026</v>
      </c>
      <c r="N183" s="21">
        <f t="shared" si="12"/>
        <v>2026</v>
      </c>
      <c r="O183" s="4" t="str">
        <f>VLOOKUP(G183,Maps!$A$28:$B$43,2,FALSE)</f>
        <v>TN</v>
      </c>
      <c r="P183" s="21">
        <f t="shared" si="14"/>
        <v>1</v>
      </c>
    </row>
    <row r="184" spans="1:16" x14ac:dyDescent="0.25">
      <c r="A184" t="s">
        <v>139</v>
      </c>
      <c r="B184">
        <v>4</v>
      </c>
      <c r="C184" s="1">
        <v>33645</v>
      </c>
      <c r="D184">
        <f t="shared" si="13"/>
        <v>1992</v>
      </c>
      <c r="E184">
        <v>210</v>
      </c>
      <c r="F184" t="s">
        <v>139</v>
      </c>
      <c r="G184" t="s">
        <v>113</v>
      </c>
      <c r="H184" t="s">
        <v>13</v>
      </c>
      <c r="I184" t="s">
        <v>114</v>
      </c>
      <c r="J184" t="s">
        <v>15</v>
      </c>
      <c r="K184" t="s">
        <v>92</v>
      </c>
      <c r="L184" s="4" t="str">
        <f t="shared" si="10"/>
        <v>Annex 5.5(A)</v>
      </c>
      <c r="M184" s="4">
        <f t="shared" si="11"/>
        <v>2026</v>
      </c>
      <c r="N184" s="21">
        <f t="shared" si="12"/>
        <v>2026</v>
      </c>
      <c r="O184" s="4" t="str">
        <f>VLOOKUP(G184,Maps!$A$28:$B$43,2,FALSE)</f>
        <v>TN</v>
      </c>
      <c r="P184" s="21">
        <f t="shared" si="14"/>
        <v>1</v>
      </c>
    </row>
    <row r="185" spans="1:16" x14ac:dyDescent="0.25">
      <c r="A185" t="s">
        <v>139</v>
      </c>
      <c r="B185">
        <v>5</v>
      </c>
      <c r="C185" s="1">
        <v>33328</v>
      </c>
      <c r="D185">
        <f t="shared" si="13"/>
        <v>1991</v>
      </c>
      <c r="E185">
        <v>210</v>
      </c>
      <c r="F185" t="s">
        <v>139</v>
      </c>
      <c r="G185" t="s">
        <v>113</v>
      </c>
      <c r="H185" t="s">
        <v>13</v>
      </c>
      <c r="I185" t="s">
        <v>114</v>
      </c>
      <c r="J185" t="s">
        <v>15</v>
      </c>
      <c r="K185" t="s">
        <v>92</v>
      </c>
      <c r="L185" s="4" t="str">
        <f t="shared" si="10"/>
        <v>Annex 5.5(A)</v>
      </c>
      <c r="M185" s="4">
        <f t="shared" si="11"/>
        <v>2026</v>
      </c>
      <c r="N185" s="21">
        <f t="shared" si="12"/>
        <v>2026</v>
      </c>
      <c r="O185" s="4" t="str">
        <f>VLOOKUP(G185,Maps!$A$28:$B$43,2,FALSE)</f>
        <v>TN</v>
      </c>
      <c r="P185" s="21">
        <f t="shared" si="14"/>
        <v>1</v>
      </c>
    </row>
    <row r="186" spans="1:16" x14ac:dyDescent="0.25">
      <c r="A186" t="s">
        <v>76</v>
      </c>
      <c r="B186">
        <v>3</v>
      </c>
      <c r="C186" s="1">
        <v>28876</v>
      </c>
      <c r="D186">
        <f t="shared" si="13"/>
        <v>1979</v>
      </c>
      <c r="E186">
        <v>200</v>
      </c>
      <c r="F186" t="s">
        <v>77</v>
      </c>
      <c r="G186" t="s">
        <v>31</v>
      </c>
      <c r="H186" t="s">
        <v>13</v>
      </c>
      <c r="I186" t="s">
        <v>32</v>
      </c>
      <c r="J186" t="s">
        <v>15</v>
      </c>
      <c r="K186" t="s">
        <v>16</v>
      </c>
      <c r="L186" s="4" t="str">
        <f t="shared" si="10"/>
        <v>Annex 5.6</v>
      </c>
      <c r="M186" s="4">
        <f t="shared" si="11"/>
        <v>2029</v>
      </c>
      <c r="N186" s="21">
        <f t="shared" si="12"/>
        <v>2029</v>
      </c>
      <c r="O186" s="4" t="str">
        <f>VLOOKUP(G186,Maps!$A$28:$B$43,2,FALSE)</f>
        <v>GJ</v>
      </c>
      <c r="P186" s="21">
        <f t="shared" si="14"/>
        <v>1</v>
      </c>
    </row>
    <row r="187" spans="1:16" x14ac:dyDescent="0.25">
      <c r="A187" t="s">
        <v>76</v>
      </c>
      <c r="B187">
        <v>4</v>
      </c>
      <c r="C187" s="1">
        <v>28942</v>
      </c>
      <c r="D187">
        <f t="shared" si="13"/>
        <v>1979</v>
      </c>
      <c r="E187">
        <v>200</v>
      </c>
      <c r="F187" t="s">
        <v>77</v>
      </c>
      <c r="G187" t="s">
        <v>31</v>
      </c>
      <c r="H187" t="s">
        <v>13</v>
      </c>
      <c r="I187" t="s">
        <v>32</v>
      </c>
      <c r="J187" t="s">
        <v>15</v>
      </c>
      <c r="K187" t="s">
        <v>16</v>
      </c>
      <c r="L187" s="4" t="str">
        <f t="shared" si="10"/>
        <v>Annex 5.6</v>
      </c>
      <c r="M187" s="4">
        <f t="shared" si="11"/>
        <v>2029</v>
      </c>
      <c r="N187" s="21">
        <f t="shared" si="12"/>
        <v>2029</v>
      </c>
      <c r="O187" s="4" t="str">
        <f>VLOOKUP(G187,Maps!$A$28:$B$43,2,FALSE)</f>
        <v>GJ</v>
      </c>
      <c r="P187" s="21">
        <f t="shared" si="14"/>
        <v>1</v>
      </c>
    </row>
    <row r="188" spans="1:16" x14ac:dyDescent="0.25">
      <c r="A188" t="s">
        <v>76</v>
      </c>
      <c r="B188">
        <v>5</v>
      </c>
      <c r="C188" s="1">
        <v>31077</v>
      </c>
      <c r="D188">
        <f t="shared" si="13"/>
        <v>1985</v>
      </c>
      <c r="E188">
        <v>210</v>
      </c>
      <c r="F188" t="s">
        <v>77</v>
      </c>
      <c r="G188" t="s">
        <v>31</v>
      </c>
      <c r="H188" t="s">
        <v>13</v>
      </c>
      <c r="I188" t="s">
        <v>32</v>
      </c>
      <c r="J188" t="s">
        <v>15</v>
      </c>
      <c r="K188" t="s">
        <v>16</v>
      </c>
      <c r="L188" s="4" t="str">
        <f t="shared" si="10"/>
        <v>Annex 5.6</v>
      </c>
      <c r="M188" s="4">
        <f t="shared" si="11"/>
        <v>2035</v>
      </c>
      <c r="N188" s="21">
        <f t="shared" si="12"/>
        <v>0</v>
      </c>
      <c r="O188" s="4" t="str">
        <f>VLOOKUP(G188,Maps!$A$28:$B$43,2,FALSE)</f>
        <v>GJ</v>
      </c>
      <c r="P188" s="21">
        <f t="shared" si="14"/>
        <v>0</v>
      </c>
    </row>
    <row r="189" spans="1:16" x14ac:dyDescent="0.25">
      <c r="A189" t="s">
        <v>78</v>
      </c>
      <c r="B189">
        <v>1</v>
      </c>
      <c r="C189" s="1">
        <v>32468</v>
      </c>
      <c r="D189">
        <f t="shared" si="13"/>
        <v>1989</v>
      </c>
      <c r="E189">
        <v>210</v>
      </c>
      <c r="F189" t="s">
        <v>79</v>
      </c>
      <c r="G189" t="s">
        <v>12</v>
      </c>
      <c r="H189" t="s">
        <v>25</v>
      </c>
      <c r="I189" t="s">
        <v>26</v>
      </c>
      <c r="J189" t="s">
        <v>15</v>
      </c>
      <c r="K189" t="s">
        <v>16</v>
      </c>
      <c r="L189" s="4" t="str">
        <f t="shared" si="10"/>
        <v>Annex 5.6</v>
      </c>
      <c r="M189" s="4">
        <f t="shared" si="11"/>
        <v>2039</v>
      </c>
      <c r="N189" s="21">
        <f t="shared" si="12"/>
        <v>0</v>
      </c>
      <c r="O189" s="4" t="str">
        <f>VLOOKUP(G189,Maps!$A$28:$B$43,2,FALSE)</f>
        <v>UP</v>
      </c>
      <c r="P189" s="21">
        <f t="shared" si="14"/>
        <v>0</v>
      </c>
    </row>
    <row r="190" spans="1:16" x14ac:dyDescent="0.25">
      <c r="A190" t="s">
        <v>78</v>
      </c>
      <c r="B190">
        <v>2</v>
      </c>
      <c r="C190" s="1">
        <v>32589</v>
      </c>
      <c r="D190">
        <f t="shared" si="13"/>
        <v>1989</v>
      </c>
      <c r="E190">
        <v>210</v>
      </c>
      <c r="F190" t="s">
        <v>79</v>
      </c>
      <c r="G190" t="s">
        <v>12</v>
      </c>
      <c r="H190" t="s">
        <v>25</v>
      </c>
      <c r="I190" t="s">
        <v>26</v>
      </c>
      <c r="J190" t="s">
        <v>15</v>
      </c>
      <c r="K190" t="s">
        <v>16</v>
      </c>
      <c r="L190" s="4" t="str">
        <f t="shared" si="10"/>
        <v>Annex 5.6</v>
      </c>
      <c r="M190" s="4">
        <f t="shared" si="11"/>
        <v>2039</v>
      </c>
      <c r="N190" s="21">
        <f t="shared" si="12"/>
        <v>0</v>
      </c>
      <c r="O190" s="4" t="str">
        <f>VLOOKUP(G190,Maps!$A$28:$B$43,2,FALSE)</f>
        <v>UP</v>
      </c>
      <c r="P190" s="21">
        <f t="shared" si="14"/>
        <v>0</v>
      </c>
    </row>
    <row r="191" spans="1:16" x14ac:dyDescent="0.25">
      <c r="A191" t="s">
        <v>140</v>
      </c>
      <c r="B191">
        <v>1</v>
      </c>
      <c r="C191" s="1">
        <v>29160</v>
      </c>
      <c r="D191">
        <f t="shared" si="13"/>
        <v>1980</v>
      </c>
      <c r="E191">
        <v>210</v>
      </c>
      <c r="F191" t="s">
        <v>141</v>
      </c>
      <c r="G191" t="s">
        <v>59</v>
      </c>
      <c r="H191" t="s">
        <v>13</v>
      </c>
      <c r="I191" t="s">
        <v>60</v>
      </c>
      <c r="J191" t="s">
        <v>15</v>
      </c>
      <c r="K191" t="s">
        <v>92</v>
      </c>
      <c r="L191" s="4" t="str">
        <f t="shared" si="10"/>
        <v>Annex 5.5(A)</v>
      </c>
      <c r="M191" s="4">
        <f t="shared" si="11"/>
        <v>2026</v>
      </c>
      <c r="N191" s="21">
        <f t="shared" si="12"/>
        <v>2026</v>
      </c>
      <c r="O191" s="4" t="str">
        <f>VLOOKUP(G191,Maps!$A$28:$B$43,2,FALSE)</f>
        <v>AP</v>
      </c>
      <c r="P191" s="21">
        <f t="shared" si="14"/>
        <v>1</v>
      </c>
    </row>
    <row r="192" spans="1:16" x14ac:dyDescent="0.25">
      <c r="A192" t="s">
        <v>140</v>
      </c>
      <c r="B192">
        <v>2</v>
      </c>
      <c r="C192" s="1">
        <v>29504</v>
      </c>
      <c r="D192">
        <f t="shared" si="13"/>
        <v>1981</v>
      </c>
      <c r="E192">
        <v>210</v>
      </c>
      <c r="F192" t="s">
        <v>141</v>
      </c>
      <c r="G192" t="s">
        <v>59</v>
      </c>
      <c r="H192" t="s">
        <v>13</v>
      </c>
      <c r="I192" t="s">
        <v>60</v>
      </c>
      <c r="J192" t="s">
        <v>15</v>
      </c>
      <c r="K192" t="s">
        <v>92</v>
      </c>
      <c r="L192" s="4" t="str">
        <f t="shared" si="10"/>
        <v>Annex 5.5(A)</v>
      </c>
      <c r="M192" s="4">
        <f t="shared" si="11"/>
        <v>2026</v>
      </c>
      <c r="N192" s="21">
        <f t="shared" si="12"/>
        <v>2026</v>
      </c>
      <c r="O192" s="4" t="str">
        <f>VLOOKUP(G192,Maps!$A$28:$B$43,2,FALSE)</f>
        <v>AP</v>
      </c>
      <c r="P192" s="21">
        <f t="shared" si="14"/>
        <v>1</v>
      </c>
    </row>
    <row r="193" spans="1:16" x14ac:dyDescent="0.25">
      <c r="A193" t="s">
        <v>140</v>
      </c>
      <c r="B193">
        <v>3</v>
      </c>
      <c r="C193" s="1">
        <v>32786</v>
      </c>
      <c r="D193">
        <f t="shared" si="13"/>
        <v>1990</v>
      </c>
      <c r="E193">
        <v>210</v>
      </c>
      <c r="F193" t="s">
        <v>141</v>
      </c>
      <c r="G193" t="s">
        <v>59</v>
      </c>
      <c r="H193" t="s">
        <v>13</v>
      </c>
      <c r="I193" t="s">
        <v>60</v>
      </c>
      <c r="J193" t="s">
        <v>15</v>
      </c>
      <c r="K193" t="s">
        <v>92</v>
      </c>
      <c r="L193" s="4" t="str">
        <f t="shared" si="10"/>
        <v>Annex 5.5(A)</v>
      </c>
      <c r="M193" s="4">
        <f t="shared" si="11"/>
        <v>2026</v>
      </c>
      <c r="N193" s="21">
        <f t="shared" si="12"/>
        <v>2026</v>
      </c>
      <c r="O193" s="4" t="str">
        <f>VLOOKUP(G193,Maps!$A$28:$B$43,2,FALSE)</f>
        <v>AP</v>
      </c>
      <c r="P193" s="21">
        <f t="shared" si="14"/>
        <v>1</v>
      </c>
    </row>
    <row r="194" spans="1:16" x14ac:dyDescent="0.25">
      <c r="A194" t="s">
        <v>140</v>
      </c>
      <c r="B194">
        <v>4</v>
      </c>
      <c r="C194" s="1">
        <v>33108</v>
      </c>
      <c r="D194">
        <f t="shared" si="13"/>
        <v>1991</v>
      </c>
      <c r="E194">
        <v>210</v>
      </c>
      <c r="F194" t="s">
        <v>141</v>
      </c>
      <c r="G194" t="s">
        <v>59</v>
      </c>
      <c r="H194" t="s">
        <v>13</v>
      </c>
      <c r="I194" t="s">
        <v>60</v>
      </c>
      <c r="J194" t="s">
        <v>15</v>
      </c>
      <c r="K194" t="s">
        <v>92</v>
      </c>
      <c r="L194" s="4" t="str">
        <f t="shared" si="10"/>
        <v>Annex 5.5(A)</v>
      </c>
      <c r="M194" s="4">
        <f t="shared" si="11"/>
        <v>2026</v>
      </c>
      <c r="N194" s="21">
        <f t="shared" si="12"/>
        <v>2026</v>
      </c>
      <c r="O194" s="4" t="str">
        <f>VLOOKUP(G194,Maps!$A$28:$B$43,2,FALSE)</f>
        <v>AP</v>
      </c>
      <c r="P194" s="21">
        <f t="shared" si="14"/>
        <v>1</v>
      </c>
    </row>
    <row r="195" spans="1:16" x14ac:dyDescent="0.25">
      <c r="A195" t="s">
        <v>140</v>
      </c>
      <c r="B195">
        <v>5</v>
      </c>
      <c r="C195" s="1">
        <v>34424</v>
      </c>
      <c r="D195">
        <f t="shared" si="13"/>
        <v>1994</v>
      </c>
      <c r="E195">
        <v>210</v>
      </c>
      <c r="F195" t="s">
        <v>141</v>
      </c>
      <c r="G195" t="s">
        <v>59</v>
      </c>
      <c r="H195" t="s">
        <v>13</v>
      </c>
      <c r="I195" t="s">
        <v>60</v>
      </c>
      <c r="J195" t="s">
        <v>15</v>
      </c>
      <c r="K195" t="s">
        <v>92</v>
      </c>
      <c r="L195" s="4" t="str">
        <f t="shared" si="10"/>
        <v>Annex 5.5(A)</v>
      </c>
      <c r="M195" s="4">
        <f t="shared" si="11"/>
        <v>2026</v>
      </c>
      <c r="N195" s="21">
        <f t="shared" si="12"/>
        <v>2026</v>
      </c>
      <c r="O195" s="4" t="str">
        <f>VLOOKUP(G195,Maps!$A$28:$B$43,2,FALSE)</f>
        <v>AP</v>
      </c>
      <c r="P195" s="21">
        <f t="shared" si="14"/>
        <v>1</v>
      </c>
    </row>
    <row r="196" spans="1:16" x14ac:dyDescent="0.25">
      <c r="A196" t="s">
        <v>140</v>
      </c>
      <c r="B196">
        <v>6</v>
      </c>
      <c r="C196" s="1">
        <v>34754</v>
      </c>
      <c r="D196">
        <f t="shared" si="13"/>
        <v>1995</v>
      </c>
      <c r="E196">
        <v>210</v>
      </c>
      <c r="F196" t="s">
        <v>141</v>
      </c>
      <c r="G196" t="s">
        <v>59</v>
      </c>
      <c r="H196" t="s">
        <v>13</v>
      </c>
      <c r="I196" t="s">
        <v>60</v>
      </c>
      <c r="J196" t="s">
        <v>15</v>
      </c>
      <c r="K196" t="s">
        <v>92</v>
      </c>
      <c r="L196" s="4" t="str">
        <f t="shared" si="10"/>
        <v>Annex 5.5(A)</v>
      </c>
      <c r="M196" s="4">
        <f t="shared" si="11"/>
        <v>2026</v>
      </c>
      <c r="N196" s="21">
        <f t="shared" si="12"/>
        <v>2026</v>
      </c>
      <c r="O196" s="4" t="str">
        <f>VLOOKUP(G196,Maps!$A$28:$B$43,2,FALSE)</f>
        <v>AP</v>
      </c>
      <c r="P196" s="21">
        <f t="shared" si="14"/>
        <v>1</v>
      </c>
    </row>
    <row r="197" spans="1:16" x14ac:dyDescent="0.25">
      <c r="A197" t="s">
        <v>80</v>
      </c>
      <c r="B197">
        <v>1</v>
      </c>
      <c r="C197" s="1">
        <v>32060</v>
      </c>
      <c r="D197">
        <f t="shared" si="13"/>
        <v>1988</v>
      </c>
      <c r="E197">
        <v>210</v>
      </c>
      <c r="F197" t="s">
        <v>81</v>
      </c>
      <c r="G197" t="s">
        <v>64</v>
      </c>
      <c r="H197" t="s">
        <v>25</v>
      </c>
      <c r="I197" t="s">
        <v>26</v>
      </c>
      <c r="J197" t="s">
        <v>15</v>
      </c>
      <c r="K197" t="s">
        <v>16</v>
      </c>
      <c r="L197" s="4" t="str">
        <f t="shared" si="10"/>
        <v>Annex 5.6</v>
      </c>
      <c r="M197" s="4">
        <f t="shared" si="11"/>
        <v>2038</v>
      </c>
      <c r="N197" s="21">
        <f t="shared" si="12"/>
        <v>0</v>
      </c>
      <c r="O197" s="4" t="str">
        <f>VLOOKUP(G197,Maps!$A$28:$B$43,2,FALSE)</f>
        <v>MP</v>
      </c>
      <c r="P197" s="21">
        <f t="shared" si="14"/>
        <v>0</v>
      </c>
    </row>
    <row r="198" spans="1:16" x14ac:dyDescent="0.25">
      <c r="A198" t="s">
        <v>80</v>
      </c>
      <c r="B198">
        <v>2</v>
      </c>
      <c r="C198" s="1">
        <v>32347</v>
      </c>
      <c r="D198">
        <f t="shared" si="13"/>
        <v>1989</v>
      </c>
      <c r="E198">
        <v>210</v>
      </c>
      <c r="F198" t="s">
        <v>81</v>
      </c>
      <c r="G198" t="s">
        <v>64</v>
      </c>
      <c r="H198" t="s">
        <v>25</v>
      </c>
      <c r="I198" t="s">
        <v>26</v>
      </c>
      <c r="J198" t="s">
        <v>15</v>
      </c>
      <c r="K198" t="s">
        <v>16</v>
      </c>
      <c r="L198" s="4" t="str">
        <f t="shared" si="10"/>
        <v>Annex 5.6</v>
      </c>
      <c r="M198" s="4">
        <f t="shared" si="11"/>
        <v>2039</v>
      </c>
      <c r="N198" s="21">
        <f t="shared" si="12"/>
        <v>0</v>
      </c>
      <c r="O198" s="4" t="str">
        <f>VLOOKUP(G198,Maps!$A$28:$B$43,2,FALSE)</f>
        <v>MP</v>
      </c>
      <c r="P198" s="21">
        <f t="shared" si="14"/>
        <v>0</v>
      </c>
    </row>
    <row r="199" spans="1:16" x14ac:dyDescent="0.25">
      <c r="A199" t="s">
        <v>80</v>
      </c>
      <c r="B199">
        <v>3</v>
      </c>
      <c r="C199" s="1">
        <v>32542</v>
      </c>
      <c r="D199">
        <f t="shared" si="13"/>
        <v>1989</v>
      </c>
      <c r="E199">
        <v>210</v>
      </c>
      <c r="F199" t="s">
        <v>81</v>
      </c>
      <c r="G199" t="s">
        <v>64</v>
      </c>
      <c r="H199" t="s">
        <v>25</v>
      </c>
      <c r="I199" t="s">
        <v>26</v>
      </c>
      <c r="J199" t="s">
        <v>15</v>
      </c>
      <c r="K199" t="s">
        <v>16</v>
      </c>
      <c r="L199" s="4" t="str">
        <f t="shared" si="10"/>
        <v>Annex 5.6</v>
      </c>
      <c r="M199" s="4">
        <f t="shared" si="11"/>
        <v>2039</v>
      </c>
      <c r="N199" s="21">
        <f t="shared" si="12"/>
        <v>0</v>
      </c>
      <c r="O199" s="4" t="str">
        <f>VLOOKUP(G199,Maps!$A$28:$B$43,2,FALSE)</f>
        <v>MP</v>
      </c>
      <c r="P199" s="21">
        <f t="shared" si="14"/>
        <v>0</v>
      </c>
    </row>
    <row r="200" spans="1:16" x14ac:dyDescent="0.25">
      <c r="A200" t="s">
        <v>80</v>
      </c>
      <c r="B200">
        <v>4</v>
      </c>
      <c r="C200" s="1">
        <v>32868</v>
      </c>
      <c r="D200">
        <f t="shared" si="13"/>
        <v>1990</v>
      </c>
      <c r="E200">
        <v>210</v>
      </c>
      <c r="F200" t="s">
        <v>81</v>
      </c>
      <c r="G200" t="s">
        <v>64</v>
      </c>
      <c r="H200" t="s">
        <v>25</v>
      </c>
      <c r="I200" t="s">
        <v>26</v>
      </c>
      <c r="J200" t="s">
        <v>15</v>
      </c>
      <c r="K200" t="s">
        <v>16</v>
      </c>
      <c r="L200" s="4" t="str">
        <f t="shared" si="10"/>
        <v>Annex 5.6</v>
      </c>
      <c r="M200" s="4">
        <f t="shared" si="11"/>
        <v>2040</v>
      </c>
      <c r="N200" s="21">
        <f t="shared" si="12"/>
        <v>0</v>
      </c>
      <c r="O200" s="4" t="str">
        <f>VLOOKUP(G200,Maps!$A$28:$B$43,2,FALSE)</f>
        <v>MP</v>
      </c>
      <c r="P200" s="21">
        <f t="shared" si="14"/>
        <v>0</v>
      </c>
    </row>
    <row r="201" spans="1:16" x14ac:dyDescent="0.25">
      <c r="A201" t="s">
        <v>80</v>
      </c>
      <c r="B201">
        <v>5</v>
      </c>
      <c r="C201" s="1">
        <v>32963</v>
      </c>
      <c r="D201">
        <f t="shared" si="13"/>
        <v>1990</v>
      </c>
      <c r="E201">
        <v>210</v>
      </c>
      <c r="F201" t="s">
        <v>81</v>
      </c>
      <c r="G201" t="s">
        <v>64</v>
      </c>
      <c r="H201" t="s">
        <v>25</v>
      </c>
      <c r="I201" t="s">
        <v>26</v>
      </c>
      <c r="J201" t="s">
        <v>15</v>
      </c>
      <c r="K201" t="s">
        <v>16</v>
      </c>
      <c r="L201" s="4" t="str">
        <f t="shared" si="10"/>
        <v>Annex 5.6</v>
      </c>
      <c r="M201" s="4">
        <f t="shared" si="11"/>
        <v>2040</v>
      </c>
      <c r="N201" s="21">
        <f t="shared" si="12"/>
        <v>0</v>
      </c>
      <c r="O201" s="4" t="str">
        <f>VLOOKUP(G201,Maps!$A$28:$B$43,2,FALSE)</f>
        <v>MP</v>
      </c>
      <c r="P201" s="21">
        <f t="shared" si="14"/>
        <v>0</v>
      </c>
    </row>
    <row r="202" spans="1:16" x14ac:dyDescent="0.25">
      <c r="A202" t="s">
        <v>80</v>
      </c>
      <c r="B202">
        <v>6</v>
      </c>
      <c r="C202" s="1">
        <v>33270</v>
      </c>
      <c r="D202">
        <f t="shared" si="13"/>
        <v>1991</v>
      </c>
      <c r="E202">
        <v>210</v>
      </c>
      <c r="F202" t="s">
        <v>81</v>
      </c>
      <c r="G202" t="s">
        <v>64</v>
      </c>
      <c r="H202" t="s">
        <v>25</v>
      </c>
      <c r="I202" t="s">
        <v>26</v>
      </c>
      <c r="J202" t="s">
        <v>15</v>
      </c>
      <c r="K202" t="s">
        <v>16</v>
      </c>
      <c r="L202" s="4" t="str">
        <f t="shared" si="10"/>
        <v>Annex 5.6</v>
      </c>
      <c r="M202" s="4">
        <f t="shared" si="11"/>
        <v>2041</v>
      </c>
      <c r="N202" s="21">
        <f t="shared" si="12"/>
        <v>0</v>
      </c>
      <c r="O202" s="4" t="str">
        <f>VLOOKUP(G202,Maps!$A$28:$B$43,2,FALSE)</f>
        <v>MP</v>
      </c>
      <c r="P202" s="21">
        <f t="shared" si="14"/>
        <v>0</v>
      </c>
    </row>
    <row r="203" spans="1:16" x14ac:dyDescent="0.25">
      <c r="A203" t="s">
        <v>82</v>
      </c>
      <c r="B203">
        <v>1</v>
      </c>
      <c r="C203" s="1">
        <v>30033</v>
      </c>
      <c r="D203">
        <f t="shared" si="13"/>
        <v>1982</v>
      </c>
      <c r="E203">
        <v>210</v>
      </c>
      <c r="F203" t="s">
        <v>83</v>
      </c>
      <c r="G203" t="s">
        <v>31</v>
      </c>
      <c r="H203" t="s">
        <v>13</v>
      </c>
      <c r="I203" t="s">
        <v>32</v>
      </c>
      <c r="J203" t="s">
        <v>15</v>
      </c>
      <c r="K203" t="s">
        <v>16</v>
      </c>
      <c r="L203" s="4" t="str">
        <f t="shared" si="10"/>
        <v>Annex 5.6</v>
      </c>
      <c r="M203" s="4">
        <f t="shared" si="11"/>
        <v>2032</v>
      </c>
      <c r="N203" s="21">
        <f t="shared" si="12"/>
        <v>0</v>
      </c>
      <c r="O203" s="4" t="str">
        <f>VLOOKUP(G203,Maps!$A$28:$B$43,2,FALSE)</f>
        <v>GJ</v>
      </c>
      <c r="P203" s="21">
        <f t="shared" si="14"/>
        <v>0</v>
      </c>
    </row>
    <row r="204" spans="1:16" x14ac:dyDescent="0.25">
      <c r="A204" t="s">
        <v>82</v>
      </c>
      <c r="B204">
        <v>2</v>
      </c>
      <c r="C204" s="1">
        <v>30331</v>
      </c>
      <c r="D204">
        <f t="shared" si="13"/>
        <v>1983</v>
      </c>
      <c r="E204">
        <v>210</v>
      </c>
      <c r="F204" t="s">
        <v>83</v>
      </c>
      <c r="G204" t="s">
        <v>31</v>
      </c>
      <c r="H204" t="s">
        <v>13</v>
      </c>
      <c r="I204" t="s">
        <v>32</v>
      </c>
      <c r="J204" t="s">
        <v>15</v>
      </c>
      <c r="K204" t="s">
        <v>16</v>
      </c>
      <c r="L204" s="4" t="str">
        <f t="shared" si="10"/>
        <v>Annex 5.6</v>
      </c>
      <c r="M204" s="4">
        <f t="shared" si="11"/>
        <v>2033</v>
      </c>
      <c r="N204" s="21">
        <f t="shared" si="12"/>
        <v>0</v>
      </c>
      <c r="O204" s="4" t="str">
        <f>VLOOKUP(G204,Maps!$A$28:$B$43,2,FALSE)</f>
        <v>GJ</v>
      </c>
      <c r="P204" s="21">
        <f t="shared" si="14"/>
        <v>0</v>
      </c>
    </row>
    <row r="205" spans="1:16" x14ac:dyDescent="0.25">
      <c r="A205" t="s">
        <v>82</v>
      </c>
      <c r="B205">
        <v>3</v>
      </c>
      <c r="C205" s="1">
        <v>30756</v>
      </c>
      <c r="D205">
        <f t="shared" si="13"/>
        <v>1984</v>
      </c>
      <c r="E205">
        <v>210</v>
      </c>
      <c r="F205" t="s">
        <v>83</v>
      </c>
      <c r="G205" t="s">
        <v>31</v>
      </c>
      <c r="H205" t="s">
        <v>13</v>
      </c>
      <c r="I205" t="s">
        <v>32</v>
      </c>
      <c r="J205" t="s">
        <v>15</v>
      </c>
      <c r="K205" t="s">
        <v>16</v>
      </c>
      <c r="L205" s="4" t="str">
        <f t="shared" si="10"/>
        <v>Annex 5.6</v>
      </c>
      <c r="M205" s="4">
        <f t="shared" si="11"/>
        <v>2034</v>
      </c>
      <c r="N205" s="21">
        <f t="shared" si="12"/>
        <v>0</v>
      </c>
      <c r="O205" s="4" t="str">
        <f>VLOOKUP(G205,Maps!$A$28:$B$43,2,FALSE)</f>
        <v>GJ</v>
      </c>
      <c r="P205" s="21">
        <f t="shared" si="14"/>
        <v>0</v>
      </c>
    </row>
    <row r="206" spans="1:16" x14ac:dyDescent="0.25">
      <c r="A206" t="s">
        <v>82</v>
      </c>
      <c r="B206">
        <v>4</v>
      </c>
      <c r="C206" s="1">
        <v>31480</v>
      </c>
      <c r="D206">
        <f t="shared" si="13"/>
        <v>1986</v>
      </c>
      <c r="E206">
        <v>210</v>
      </c>
      <c r="F206" t="s">
        <v>83</v>
      </c>
      <c r="G206" t="s">
        <v>31</v>
      </c>
      <c r="H206" t="s">
        <v>13</v>
      </c>
      <c r="I206" t="s">
        <v>32</v>
      </c>
      <c r="J206" t="s">
        <v>15</v>
      </c>
      <c r="K206" t="s">
        <v>16</v>
      </c>
      <c r="L206" s="4" t="str">
        <f t="shared" ref="L206:L208" si="15">VLOOKUP(K206,NEP_cat,2,FALSE)</f>
        <v>Annex 5.6</v>
      </c>
      <c r="M206" s="4">
        <f t="shared" ref="M206:M208" si="16">IF(L206=$A$10,$B$10,D206+$C$9)</f>
        <v>2036</v>
      </c>
      <c r="N206" s="21">
        <f t="shared" ref="N206:N208" si="17">IF(M206&gt;$B$7,0,MAX(M206,$B$9))</f>
        <v>0</v>
      </c>
      <c r="O206" s="4" t="str">
        <f>VLOOKUP(G206,Maps!$A$28:$B$43,2,FALSE)</f>
        <v>GJ</v>
      </c>
      <c r="P206" s="21">
        <f t="shared" si="14"/>
        <v>0</v>
      </c>
    </row>
    <row r="207" spans="1:16" x14ac:dyDescent="0.25">
      <c r="A207" t="s">
        <v>82</v>
      </c>
      <c r="B207">
        <v>5</v>
      </c>
      <c r="C207" s="1">
        <v>31678</v>
      </c>
      <c r="D207">
        <f t="shared" ref="D207:D208" si="18">IF(MONTH(C207)&gt;3,YEAR(C207)+1,YEAR(C207))</f>
        <v>1987</v>
      </c>
      <c r="E207">
        <v>210</v>
      </c>
      <c r="F207" t="s">
        <v>83</v>
      </c>
      <c r="G207" t="s">
        <v>31</v>
      </c>
      <c r="H207" t="s">
        <v>13</v>
      </c>
      <c r="I207" t="s">
        <v>32</v>
      </c>
      <c r="J207" t="s">
        <v>15</v>
      </c>
      <c r="K207" t="s">
        <v>16</v>
      </c>
      <c r="L207" s="4" t="str">
        <f t="shared" si="15"/>
        <v>Annex 5.6</v>
      </c>
      <c r="M207" s="4">
        <f t="shared" si="16"/>
        <v>2037</v>
      </c>
      <c r="N207" s="21">
        <f t="shared" si="17"/>
        <v>0</v>
      </c>
      <c r="O207" s="4" t="str">
        <f>VLOOKUP(G207,Maps!$A$28:$B$43,2,FALSE)</f>
        <v>GJ</v>
      </c>
      <c r="P207" s="21">
        <f t="shared" ref="P207:P208" si="19">MIN(N207,1)</f>
        <v>0</v>
      </c>
    </row>
    <row r="208" spans="1:16" ht="17.25" customHeight="1" x14ac:dyDescent="0.25">
      <c r="A208" t="s">
        <v>82</v>
      </c>
      <c r="B208">
        <v>6</v>
      </c>
      <c r="C208" s="1">
        <v>32099</v>
      </c>
      <c r="D208">
        <f t="shared" si="18"/>
        <v>1988</v>
      </c>
      <c r="E208">
        <v>210</v>
      </c>
      <c r="F208" t="s">
        <v>83</v>
      </c>
      <c r="G208" t="s">
        <v>31</v>
      </c>
      <c r="H208" t="s">
        <v>13</v>
      </c>
      <c r="I208" t="s">
        <v>32</v>
      </c>
      <c r="J208" t="s">
        <v>15</v>
      </c>
      <c r="K208" t="s">
        <v>16</v>
      </c>
      <c r="L208" s="4" t="str">
        <f t="shared" si="15"/>
        <v>Annex 5.6</v>
      </c>
      <c r="M208" s="4">
        <f t="shared" si="16"/>
        <v>2038</v>
      </c>
      <c r="N208" s="21">
        <f t="shared" si="17"/>
        <v>0</v>
      </c>
      <c r="O208" s="4" t="str">
        <f>VLOOKUP(G208,Maps!$A$28:$B$43,2,FALSE)</f>
        <v>GJ</v>
      </c>
      <c r="P208" s="21">
        <f t="shared" si="19"/>
        <v>0</v>
      </c>
    </row>
    <row r="209" spans="3:15" x14ac:dyDescent="0.25">
      <c r="C209" s="1"/>
      <c r="M209"/>
      <c r="N209"/>
      <c r="O209"/>
    </row>
    <row r="210" spans="3:15" x14ac:dyDescent="0.25">
      <c r="C210" s="1"/>
      <c r="M210"/>
      <c r="N210"/>
      <c r="O210"/>
    </row>
    <row r="211" spans="3:15" x14ac:dyDescent="0.25">
      <c r="C211" s="1"/>
      <c r="M211"/>
      <c r="N211"/>
      <c r="O211"/>
    </row>
    <row r="212" spans="3:15" x14ac:dyDescent="0.25">
      <c r="C212" s="1"/>
      <c r="M212"/>
      <c r="N212"/>
      <c r="O212"/>
    </row>
    <row r="213" spans="3:15" x14ac:dyDescent="0.25">
      <c r="C213" s="1"/>
      <c r="M213"/>
      <c r="N213"/>
      <c r="O213"/>
    </row>
    <row r="214" spans="3:15" x14ac:dyDescent="0.25">
      <c r="C214" s="1"/>
      <c r="M214"/>
      <c r="N214"/>
      <c r="O214"/>
    </row>
    <row r="215" spans="3:15" x14ac:dyDescent="0.25">
      <c r="C215" s="1"/>
      <c r="M215"/>
      <c r="N215"/>
      <c r="O215"/>
    </row>
    <row r="216" spans="3:15" x14ac:dyDescent="0.25">
      <c r="C216" s="1"/>
      <c r="M216"/>
      <c r="N216"/>
      <c r="O216"/>
    </row>
    <row r="217" spans="3:15" x14ac:dyDescent="0.25">
      <c r="C217" s="1"/>
      <c r="M217"/>
      <c r="N217"/>
      <c r="O217"/>
    </row>
    <row r="218" spans="3:15" x14ac:dyDescent="0.25">
      <c r="C218" s="1"/>
      <c r="M218"/>
      <c r="N218"/>
      <c r="O218"/>
    </row>
    <row r="219" spans="3:15" x14ac:dyDescent="0.25">
      <c r="C219" s="1"/>
      <c r="M219"/>
      <c r="N219"/>
      <c r="O219"/>
    </row>
    <row r="220" spans="3:15" x14ac:dyDescent="0.25">
      <c r="C220" s="1"/>
      <c r="M220"/>
      <c r="N220"/>
      <c r="O220"/>
    </row>
    <row r="221" spans="3:15" x14ac:dyDescent="0.25">
      <c r="C221" s="1"/>
      <c r="M221"/>
      <c r="N221"/>
      <c r="O221"/>
    </row>
    <row r="222" spans="3:15" x14ac:dyDescent="0.25">
      <c r="C222" s="1"/>
      <c r="M222"/>
      <c r="N222"/>
      <c r="O222"/>
    </row>
    <row r="223" spans="3:15" x14ac:dyDescent="0.25">
      <c r="C223" s="1"/>
      <c r="M223"/>
      <c r="N223"/>
      <c r="O223"/>
    </row>
    <row r="224" spans="3:15" x14ac:dyDescent="0.25">
      <c r="C224" s="1"/>
      <c r="M224"/>
      <c r="N224"/>
      <c r="O224"/>
    </row>
    <row r="225" spans="3:15" x14ac:dyDescent="0.25">
      <c r="C225" s="1"/>
      <c r="M225"/>
      <c r="N225"/>
      <c r="O225"/>
    </row>
    <row r="226" spans="3:15" x14ac:dyDescent="0.25">
      <c r="C226" s="1"/>
      <c r="M226"/>
      <c r="N226"/>
      <c r="O226"/>
    </row>
    <row r="227" spans="3:15" x14ac:dyDescent="0.25">
      <c r="C227" s="1"/>
      <c r="M227"/>
      <c r="N227"/>
      <c r="O227"/>
    </row>
    <row r="228" spans="3:15" x14ac:dyDescent="0.25">
      <c r="C228" s="1"/>
      <c r="M228"/>
      <c r="N228"/>
      <c r="O228"/>
    </row>
    <row r="229" spans="3:15" x14ac:dyDescent="0.25">
      <c r="C229" s="1"/>
      <c r="M229"/>
      <c r="N229"/>
      <c r="O229"/>
    </row>
    <row r="230" spans="3:15" x14ac:dyDescent="0.25">
      <c r="C230" s="1"/>
      <c r="M230"/>
      <c r="N230"/>
      <c r="O230"/>
    </row>
    <row r="231" spans="3:15" x14ac:dyDescent="0.25">
      <c r="C231" s="1"/>
      <c r="M231"/>
      <c r="N231"/>
      <c r="O231"/>
    </row>
    <row r="232" spans="3:15" x14ac:dyDescent="0.25">
      <c r="C232" s="1"/>
      <c r="M232"/>
      <c r="N232"/>
      <c r="O232"/>
    </row>
    <row r="233" spans="3:15" x14ac:dyDescent="0.25">
      <c r="C233" s="1"/>
      <c r="M233"/>
      <c r="N233"/>
      <c r="O233"/>
    </row>
    <row r="234" spans="3:15" x14ac:dyDescent="0.25">
      <c r="C234" s="1"/>
      <c r="M234"/>
      <c r="N234"/>
      <c r="O234"/>
    </row>
    <row r="235" spans="3:15" x14ac:dyDescent="0.25">
      <c r="C235" s="1"/>
      <c r="M235"/>
      <c r="N235"/>
      <c r="O235"/>
    </row>
    <row r="236" spans="3:15" x14ac:dyDescent="0.25">
      <c r="C236" s="1"/>
      <c r="M236"/>
      <c r="N236"/>
      <c r="O236"/>
    </row>
    <row r="237" spans="3:15" x14ac:dyDescent="0.25">
      <c r="C237" s="1"/>
      <c r="M237"/>
      <c r="N237"/>
      <c r="O237"/>
    </row>
    <row r="238" spans="3:15" x14ac:dyDescent="0.25">
      <c r="C238" s="1"/>
      <c r="M238"/>
      <c r="N238"/>
      <c r="O238"/>
    </row>
    <row r="239" spans="3:15" x14ac:dyDescent="0.25">
      <c r="C239" s="1"/>
      <c r="M239"/>
      <c r="N239"/>
      <c r="O239"/>
    </row>
    <row r="240" spans="3:15" x14ac:dyDescent="0.25">
      <c r="C240" s="1"/>
      <c r="M240"/>
      <c r="N240"/>
      <c r="O240"/>
    </row>
    <row r="241" spans="3:15" x14ac:dyDescent="0.25">
      <c r="C241" s="1"/>
      <c r="M241"/>
      <c r="N241"/>
      <c r="O241"/>
    </row>
    <row r="242" spans="3:15" x14ac:dyDescent="0.25">
      <c r="C242" s="1"/>
      <c r="M242"/>
      <c r="N242"/>
      <c r="O242"/>
    </row>
    <row r="243" spans="3:15" x14ac:dyDescent="0.25">
      <c r="C243" s="1"/>
      <c r="M243"/>
      <c r="N243"/>
      <c r="O243"/>
    </row>
    <row r="244" spans="3:15" x14ac:dyDescent="0.25">
      <c r="C244" s="1"/>
      <c r="M244"/>
      <c r="N244"/>
      <c r="O244"/>
    </row>
    <row r="245" spans="3:15" x14ac:dyDescent="0.25">
      <c r="C245" s="1"/>
      <c r="M245"/>
      <c r="N245"/>
      <c r="O245"/>
    </row>
    <row r="246" spans="3:15" x14ac:dyDescent="0.25">
      <c r="C246" s="1"/>
      <c r="M246"/>
      <c r="N246"/>
      <c r="O246"/>
    </row>
    <row r="247" spans="3:15" x14ac:dyDescent="0.25">
      <c r="C247" s="1"/>
      <c r="M247"/>
      <c r="N247"/>
      <c r="O247"/>
    </row>
    <row r="248" spans="3:15" x14ac:dyDescent="0.25">
      <c r="C248" s="1"/>
      <c r="M248"/>
      <c r="N248"/>
      <c r="O248"/>
    </row>
    <row r="249" spans="3:15" x14ac:dyDescent="0.25">
      <c r="C249" s="1"/>
      <c r="M249"/>
      <c r="N249"/>
      <c r="O249"/>
    </row>
    <row r="250" spans="3:15" x14ac:dyDescent="0.25">
      <c r="C250" s="1"/>
      <c r="M250"/>
      <c r="N250"/>
      <c r="O250"/>
    </row>
    <row r="251" spans="3:15" x14ac:dyDescent="0.25">
      <c r="C251" s="1"/>
      <c r="M251"/>
      <c r="N251"/>
      <c r="O251"/>
    </row>
    <row r="252" spans="3:15" x14ac:dyDescent="0.25">
      <c r="C252" s="1"/>
      <c r="M252"/>
      <c r="N252"/>
      <c r="O252"/>
    </row>
    <row r="253" spans="3:15" x14ac:dyDescent="0.25">
      <c r="C253" s="1"/>
      <c r="M253"/>
      <c r="N253"/>
      <c r="O253"/>
    </row>
    <row r="254" spans="3:15" x14ac:dyDescent="0.25">
      <c r="C254" s="1"/>
      <c r="M254"/>
      <c r="N254"/>
      <c r="O254"/>
    </row>
    <row r="255" spans="3:15" x14ac:dyDescent="0.25">
      <c r="C255" s="1"/>
      <c r="M255"/>
      <c r="N255"/>
      <c r="O255"/>
    </row>
    <row r="256" spans="3:15" x14ac:dyDescent="0.25">
      <c r="C256" s="1"/>
      <c r="M256"/>
      <c r="N256"/>
      <c r="O256"/>
    </row>
    <row r="257" spans="3:15" x14ac:dyDescent="0.25">
      <c r="C257" s="1"/>
      <c r="M257"/>
      <c r="N257"/>
      <c r="O257"/>
    </row>
    <row r="258" spans="3:15" x14ac:dyDescent="0.25">
      <c r="C258" s="1"/>
      <c r="M258"/>
      <c r="N258"/>
      <c r="O258"/>
    </row>
    <row r="259" spans="3:15" x14ac:dyDescent="0.25">
      <c r="C259" s="1"/>
      <c r="M259"/>
      <c r="N259"/>
      <c r="O259"/>
    </row>
    <row r="260" spans="3:15" x14ac:dyDescent="0.25">
      <c r="C260" s="1"/>
      <c r="M260"/>
      <c r="N260"/>
      <c r="O260"/>
    </row>
    <row r="261" spans="3:15" x14ac:dyDescent="0.25">
      <c r="C261" s="1"/>
      <c r="M261"/>
      <c r="N261"/>
      <c r="O261"/>
    </row>
    <row r="262" spans="3:15" x14ac:dyDescent="0.25">
      <c r="C262" s="1"/>
      <c r="M262"/>
      <c r="N262"/>
      <c r="O262"/>
    </row>
    <row r="263" spans="3:15" x14ac:dyDescent="0.25">
      <c r="C263" s="1"/>
      <c r="M263"/>
      <c r="N263"/>
      <c r="O263"/>
    </row>
    <row r="264" spans="3:15" x14ac:dyDescent="0.25">
      <c r="C264" s="1"/>
      <c r="M264"/>
      <c r="N264"/>
      <c r="O264"/>
    </row>
    <row r="265" spans="3:15" x14ac:dyDescent="0.25">
      <c r="C265" s="1"/>
      <c r="M265"/>
      <c r="N265"/>
      <c r="O265"/>
    </row>
    <row r="266" spans="3:15" x14ac:dyDescent="0.25">
      <c r="C266" s="1"/>
      <c r="M266"/>
      <c r="N266"/>
      <c r="O266"/>
    </row>
    <row r="267" spans="3:15" x14ac:dyDescent="0.25">
      <c r="C267" s="1"/>
      <c r="M267"/>
      <c r="N267"/>
      <c r="O267"/>
    </row>
    <row r="268" spans="3:15" x14ac:dyDescent="0.25">
      <c r="C268" s="1"/>
      <c r="M268"/>
      <c r="N268"/>
      <c r="O268"/>
    </row>
    <row r="269" spans="3:15" x14ac:dyDescent="0.25">
      <c r="C269" s="1"/>
      <c r="M269"/>
      <c r="N269"/>
      <c r="O269"/>
    </row>
    <row r="270" spans="3:15" x14ac:dyDescent="0.25">
      <c r="C270" s="1"/>
      <c r="M270"/>
      <c r="N270"/>
      <c r="O270"/>
    </row>
    <row r="271" spans="3:15" x14ac:dyDescent="0.25">
      <c r="C271" s="1"/>
      <c r="M271"/>
      <c r="N271"/>
      <c r="O271"/>
    </row>
    <row r="272" spans="3:15" x14ac:dyDescent="0.25">
      <c r="C272" s="1"/>
      <c r="M272"/>
      <c r="N272"/>
      <c r="O272"/>
    </row>
    <row r="273" spans="3:15" x14ac:dyDescent="0.25">
      <c r="C273" s="1"/>
      <c r="M273"/>
      <c r="N273"/>
      <c r="O273"/>
    </row>
    <row r="274" spans="3:15" x14ac:dyDescent="0.25">
      <c r="C274" s="1"/>
      <c r="M274"/>
      <c r="N274"/>
      <c r="O274"/>
    </row>
    <row r="275" spans="3:15" x14ac:dyDescent="0.25">
      <c r="C275" s="1"/>
      <c r="M275"/>
      <c r="N275"/>
      <c r="O275"/>
    </row>
    <row r="276" spans="3:15" x14ac:dyDescent="0.25">
      <c r="C276" s="1"/>
      <c r="M276"/>
      <c r="N276"/>
      <c r="O276"/>
    </row>
    <row r="277" spans="3:15" x14ac:dyDescent="0.25">
      <c r="C277" s="1"/>
      <c r="M277"/>
      <c r="N277"/>
      <c r="O277"/>
    </row>
    <row r="278" spans="3:15" x14ac:dyDescent="0.25">
      <c r="C278" s="1"/>
      <c r="M278"/>
      <c r="N278"/>
      <c r="O278"/>
    </row>
    <row r="279" spans="3:15" x14ac:dyDescent="0.25">
      <c r="C279" s="1"/>
      <c r="M279"/>
      <c r="N279"/>
      <c r="O279"/>
    </row>
    <row r="280" spans="3:15" x14ac:dyDescent="0.25">
      <c r="C280" s="1"/>
      <c r="M280"/>
      <c r="N280"/>
      <c r="O280"/>
    </row>
    <row r="281" spans="3:15" x14ac:dyDescent="0.25">
      <c r="C281" s="1"/>
      <c r="M281"/>
      <c r="N281"/>
      <c r="O281"/>
    </row>
    <row r="282" spans="3:15" x14ac:dyDescent="0.25">
      <c r="C282" s="1"/>
      <c r="M282"/>
      <c r="N282"/>
      <c r="O282"/>
    </row>
    <row r="283" spans="3:15" x14ac:dyDescent="0.25">
      <c r="C283" s="1"/>
      <c r="M283"/>
      <c r="N283"/>
      <c r="O283"/>
    </row>
    <row r="284" spans="3:15" x14ac:dyDescent="0.25">
      <c r="C284" s="1"/>
      <c r="M284"/>
      <c r="N284"/>
      <c r="O284"/>
    </row>
    <row r="285" spans="3:15" x14ac:dyDescent="0.25">
      <c r="C285" s="1"/>
      <c r="M285"/>
      <c r="N285"/>
      <c r="O285"/>
    </row>
    <row r="286" spans="3:15" x14ac:dyDescent="0.25">
      <c r="C286" s="1"/>
      <c r="M286"/>
      <c r="N286"/>
      <c r="O286"/>
    </row>
    <row r="287" spans="3:15" x14ac:dyDescent="0.25">
      <c r="C287" s="1"/>
      <c r="M287"/>
      <c r="N287"/>
      <c r="O287"/>
    </row>
    <row r="288" spans="3:15" x14ac:dyDescent="0.25">
      <c r="C288" s="1"/>
      <c r="M288"/>
      <c r="N288"/>
      <c r="O288"/>
    </row>
    <row r="289" spans="3:15" x14ac:dyDescent="0.25">
      <c r="C289" s="1"/>
      <c r="M289"/>
      <c r="N289"/>
      <c r="O289"/>
    </row>
    <row r="290" spans="3:15" x14ac:dyDescent="0.25">
      <c r="C290" s="1"/>
      <c r="M290"/>
      <c r="N290"/>
      <c r="O290"/>
    </row>
    <row r="291" spans="3:15" x14ac:dyDescent="0.25">
      <c r="C291" s="1"/>
      <c r="M291"/>
      <c r="N291"/>
      <c r="O291"/>
    </row>
    <row r="292" spans="3:15" x14ac:dyDescent="0.25">
      <c r="C292" s="1"/>
      <c r="M292"/>
      <c r="N292"/>
      <c r="O292"/>
    </row>
    <row r="293" spans="3:15" x14ac:dyDescent="0.25">
      <c r="C293" s="1"/>
      <c r="M293"/>
      <c r="N293"/>
      <c r="O293"/>
    </row>
    <row r="294" spans="3:15" x14ac:dyDescent="0.25">
      <c r="C294" s="1"/>
      <c r="M294"/>
      <c r="N294"/>
      <c r="O294"/>
    </row>
    <row r="295" spans="3:15" x14ac:dyDescent="0.25">
      <c r="C295" s="1"/>
      <c r="M295"/>
      <c r="N295"/>
      <c r="O295"/>
    </row>
    <row r="296" spans="3:15" x14ac:dyDescent="0.25">
      <c r="C296" s="1"/>
      <c r="M296"/>
      <c r="N296"/>
      <c r="O296"/>
    </row>
    <row r="297" spans="3:15" x14ac:dyDescent="0.25">
      <c r="C297" s="1"/>
      <c r="M297"/>
      <c r="N297"/>
      <c r="O297"/>
    </row>
    <row r="298" spans="3:15" x14ac:dyDescent="0.25">
      <c r="C298" s="1"/>
      <c r="M298"/>
      <c r="N298"/>
      <c r="O298"/>
    </row>
    <row r="299" spans="3:15" x14ac:dyDescent="0.25">
      <c r="C299" s="1"/>
      <c r="M299"/>
      <c r="N299"/>
      <c r="O299"/>
    </row>
    <row r="300" spans="3:15" x14ac:dyDescent="0.25">
      <c r="C300" s="1"/>
      <c r="M300"/>
      <c r="N300"/>
      <c r="O300"/>
    </row>
    <row r="301" spans="3:15" x14ac:dyDescent="0.25">
      <c r="C301" s="1"/>
      <c r="M301"/>
      <c r="N301"/>
      <c r="O301"/>
    </row>
    <row r="302" spans="3:15" x14ac:dyDescent="0.25">
      <c r="C302" s="1"/>
      <c r="M302"/>
      <c r="N302"/>
      <c r="O302"/>
    </row>
    <row r="303" spans="3:15" x14ac:dyDescent="0.25">
      <c r="C303" s="1"/>
      <c r="M303"/>
      <c r="N303"/>
      <c r="O303"/>
    </row>
    <row r="304" spans="3:15" x14ac:dyDescent="0.25">
      <c r="C304" s="1"/>
      <c r="M304"/>
      <c r="N304"/>
      <c r="O304"/>
    </row>
    <row r="305" spans="3:15" x14ac:dyDescent="0.25">
      <c r="C305" s="1"/>
      <c r="M305"/>
      <c r="N305"/>
      <c r="O305"/>
    </row>
    <row r="306" spans="3:15" x14ac:dyDescent="0.25">
      <c r="C306" s="1"/>
      <c r="M306"/>
      <c r="N306"/>
      <c r="O306"/>
    </row>
    <row r="307" spans="3:15" x14ac:dyDescent="0.25">
      <c r="C307" s="1"/>
      <c r="M307"/>
      <c r="N307"/>
      <c r="O307"/>
    </row>
    <row r="308" spans="3:15" x14ac:dyDescent="0.25">
      <c r="C308" s="1"/>
      <c r="M308"/>
      <c r="N308"/>
      <c r="O308"/>
    </row>
    <row r="309" spans="3:15" x14ac:dyDescent="0.25">
      <c r="C309" s="1"/>
      <c r="M309"/>
      <c r="N309"/>
      <c r="O309"/>
    </row>
    <row r="310" spans="3:15" x14ac:dyDescent="0.25">
      <c r="C310" s="1"/>
      <c r="M310"/>
      <c r="N310"/>
      <c r="O310"/>
    </row>
    <row r="311" spans="3:15" x14ac:dyDescent="0.25">
      <c r="C311" s="1"/>
      <c r="M311"/>
      <c r="N311"/>
      <c r="O311"/>
    </row>
    <row r="312" spans="3:15" x14ac:dyDescent="0.25">
      <c r="C312" s="1"/>
      <c r="M312"/>
      <c r="N312"/>
      <c r="O312"/>
    </row>
    <row r="313" spans="3:15" x14ac:dyDescent="0.25">
      <c r="C313" s="1"/>
      <c r="M313"/>
      <c r="N313"/>
      <c r="O313"/>
    </row>
    <row r="314" spans="3:15" x14ac:dyDescent="0.25">
      <c r="C314" s="1"/>
      <c r="M314"/>
      <c r="N314"/>
      <c r="O314"/>
    </row>
    <row r="315" spans="3:15" x14ac:dyDescent="0.25">
      <c r="C315" s="1"/>
      <c r="M315"/>
      <c r="N315"/>
      <c r="O315"/>
    </row>
    <row r="316" spans="3:15" x14ac:dyDescent="0.25">
      <c r="C316" s="1"/>
    </row>
    <row r="317" spans="3:15" x14ac:dyDescent="0.25">
      <c r="C317" s="1"/>
    </row>
    <row r="318" spans="3:15" x14ac:dyDescent="0.25">
      <c r="C318" s="1"/>
    </row>
    <row r="319" spans="3:15" x14ac:dyDescent="0.25">
      <c r="C319" s="1"/>
    </row>
    <row r="320" spans="3:15" x14ac:dyDescent="0.25">
      <c r="C320" s="1"/>
    </row>
    <row r="321" spans="3:3" x14ac:dyDescent="0.25">
      <c r="C321" s="1"/>
    </row>
  </sheetData>
  <autoFilter ref="A13:P13"/>
  <mergeCells count="1">
    <mergeCell ref="A1:E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5"/>
  <sheetViews>
    <sheetView zoomScaleNormal="100" workbookViewId="0"/>
  </sheetViews>
  <sheetFormatPr defaultRowHeight="15" x14ac:dyDescent="0.25"/>
  <cols>
    <col min="1" max="1" width="17.140625" customWidth="1"/>
  </cols>
  <sheetData>
    <row r="1" spans="1:14" x14ac:dyDescent="0.25">
      <c r="A1" t="s">
        <v>202</v>
      </c>
      <c r="N1" t="s">
        <v>204</v>
      </c>
    </row>
    <row r="2" spans="1:14" x14ac:dyDescent="0.25">
      <c r="A2" t="s">
        <v>189</v>
      </c>
      <c r="B2" t="s">
        <v>190</v>
      </c>
      <c r="C2" t="s">
        <v>191</v>
      </c>
      <c r="D2" t="s">
        <v>192</v>
      </c>
      <c r="E2" t="s">
        <v>193</v>
      </c>
      <c r="F2" t="s">
        <v>194</v>
      </c>
      <c r="G2" t="s">
        <v>195</v>
      </c>
      <c r="H2" t="s">
        <v>196</v>
      </c>
      <c r="I2" t="s">
        <v>197</v>
      </c>
      <c r="J2" t="s">
        <v>198</v>
      </c>
      <c r="K2" t="s">
        <v>199</v>
      </c>
      <c r="L2" t="s">
        <v>200</v>
      </c>
    </row>
    <row r="3" spans="1:14" x14ac:dyDescent="0.25">
      <c r="A3" t="s">
        <v>160</v>
      </c>
      <c r="B3">
        <f>SUMIFS(COAL_PRS!$E$14:$E$208,COAL_PRS!$P$14:$P$208,1,COAL_PRS!$N$14:$N$208,B$2,COAL_PRS!$O$14:$O$208,$A3)</f>
        <v>0</v>
      </c>
      <c r="C3">
        <f>SUMIFS(COAL_PRS!$E$14:$E$208,COAL_PRS!$P$14:$P$208,1,COAL_PRS!$N$14:$N$208,C$2,COAL_PRS!$O$14:$O$208,$A3)</f>
        <v>0</v>
      </c>
      <c r="D3">
        <f>SUMIFS(COAL_PRS!$E$14:$E$208,COAL_PRS!$P$14:$P$208,1,COAL_PRS!$N$14:$N$208,D$2,COAL_PRS!$O$14:$O$208,$A3)</f>
        <v>0</v>
      </c>
      <c r="E3">
        <f>SUMIFS(COAL_PRS!$E$14:$E$208,COAL_PRS!$P$14:$P$208,1,COAL_PRS!$N$14:$N$208,E$2,COAL_PRS!$O$14:$O$208,$A3)</f>
        <v>0</v>
      </c>
      <c r="F3">
        <f>SUMIFS(COAL_PRS!$E$14:$E$208,COAL_PRS!$P$14:$P$208,1,COAL_PRS!$N$14:$N$208,F$2,COAL_PRS!$O$14:$O$208,$A3)</f>
        <v>0</v>
      </c>
      <c r="G3">
        <f>SUMIFS(COAL_PRS!$E$14:$E$208,COAL_PRS!$P$14:$P$208,1,COAL_PRS!$N$14:$N$208,G$2,COAL_PRS!$O$14:$O$208,$A3)</f>
        <v>1260</v>
      </c>
      <c r="H3">
        <f>SUMIFS(COAL_PRS!$E$14:$E$208,COAL_PRS!$P$14:$P$208,1,COAL_PRS!$N$14:$N$208,H$2,COAL_PRS!$O$14:$O$208,$A3)</f>
        <v>0</v>
      </c>
      <c r="I3">
        <f>SUMIFS(COAL_PRS!$E$14:$E$208,COAL_PRS!$P$14:$P$208,1,COAL_PRS!$N$14:$N$208,I$2,COAL_PRS!$O$14:$O$208,$A3)</f>
        <v>0</v>
      </c>
      <c r="J3">
        <f>SUMIFS(COAL_PRS!$E$14:$E$208,COAL_PRS!$P$14:$P$208,1,COAL_PRS!$N$14:$N$208,J$2,COAL_PRS!$O$14:$O$208,$A3)</f>
        <v>0</v>
      </c>
      <c r="K3">
        <f>SUMIFS(COAL_PRS!$E$14:$E$208,COAL_PRS!$P$14:$P$208,1,COAL_PRS!$N$14:$N$208,K$2,COAL_PRS!$O$14:$O$208,$A3)</f>
        <v>0</v>
      </c>
      <c r="L3">
        <f>SUMIFS(COAL_PRS!$E$14:$E$208,COAL_PRS!$P$14:$P$208,1,COAL_PRS!$N$14:$N$208,L$2,COAL_PRS!$O$14:$O$208,$A3)</f>
        <v>0</v>
      </c>
    </row>
    <row r="4" spans="1:14" x14ac:dyDescent="0.25">
      <c r="A4" t="s">
        <v>169</v>
      </c>
      <c r="B4">
        <f>SUMIFS(COAL_PRS!$E$14:$E$208,COAL_PRS!$P$14:$P$208,1,COAL_PRS!$N$14:$N$208,B$2,COAL_PRS!$O$14:$O$208,$A4)</f>
        <v>0</v>
      </c>
      <c r="C4">
        <f>SUMIFS(COAL_PRS!$E$14:$E$208,COAL_PRS!$P$14:$P$208,1,COAL_PRS!$N$14:$N$208,C$2,COAL_PRS!$O$14:$O$208,$A4)</f>
        <v>0</v>
      </c>
      <c r="D4">
        <f>SUMIFS(COAL_PRS!$E$14:$E$208,COAL_PRS!$P$14:$P$208,1,COAL_PRS!$N$14:$N$208,D$2,COAL_PRS!$O$14:$O$208,$A4)</f>
        <v>0</v>
      </c>
      <c r="E4">
        <f>SUMIFS(COAL_PRS!$E$14:$E$208,COAL_PRS!$P$14:$P$208,1,COAL_PRS!$N$14:$N$208,E$2,COAL_PRS!$O$14:$O$208,$A4)</f>
        <v>0</v>
      </c>
      <c r="F4">
        <f>SUMIFS(COAL_PRS!$E$14:$E$208,COAL_PRS!$P$14:$P$208,1,COAL_PRS!$N$14:$N$208,F$2,COAL_PRS!$O$14:$O$208,$A4)</f>
        <v>0</v>
      </c>
      <c r="G4">
        <f>SUMIFS(COAL_PRS!$E$14:$E$208,COAL_PRS!$P$14:$P$208,1,COAL_PRS!$N$14:$N$208,G$2,COAL_PRS!$O$14:$O$208,$A4)</f>
        <v>0</v>
      </c>
      <c r="H4">
        <f>SUMIFS(COAL_PRS!$E$14:$E$208,COAL_PRS!$P$14:$P$208,1,COAL_PRS!$N$14:$N$208,H$2,COAL_PRS!$O$14:$O$208,$A4)</f>
        <v>0</v>
      </c>
      <c r="I4">
        <f>SUMIFS(COAL_PRS!$E$14:$E$208,COAL_PRS!$P$14:$P$208,1,COAL_PRS!$N$14:$N$208,I$2,COAL_PRS!$O$14:$O$208,$A4)</f>
        <v>0</v>
      </c>
      <c r="J4">
        <f>SUMIFS(COAL_PRS!$E$14:$E$208,COAL_PRS!$P$14:$P$208,1,COAL_PRS!$N$14:$N$208,J$2,COAL_PRS!$O$14:$O$208,$A4)</f>
        <v>0</v>
      </c>
      <c r="K4">
        <f>SUMIFS(COAL_PRS!$E$14:$E$208,COAL_PRS!$P$14:$P$208,1,COAL_PRS!$N$14:$N$208,K$2,COAL_PRS!$O$14:$O$208,$A4)</f>
        <v>0</v>
      </c>
      <c r="L4">
        <f>SUMIFS(COAL_PRS!$E$14:$E$208,COAL_PRS!$P$14:$P$208,1,COAL_PRS!$N$14:$N$208,L$2,COAL_PRS!$O$14:$O$208,$A4)</f>
        <v>0</v>
      </c>
    </row>
    <row r="5" spans="1:14" x14ac:dyDescent="0.25">
      <c r="A5" t="s">
        <v>168</v>
      </c>
      <c r="B5">
        <f>SUMIFS(COAL_PRS!$E$14:$E$208,COAL_PRS!$P$14:$P$208,1,COAL_PRS!$N$14:$N$208,B$2,COAL_PRS!$O$14:$O$208,$A5)</f>
        <v>0</v>
      </c>
      <c r="C5">
        <f>SUMIFS(COAL_PRS!$E$14:$E$208,COAL_PRS!$P$14:$P$208,1,COAL_PRS!$N$14:$N$208,C$2,COAL_PRS!$O$14:$O$208,$A5)</f>
        <v>0</v>
      </c>
      <c r="D5">
        <f>SUMIFS(COAL_PRS!$E$14:$E$208,COAL_PRS!$P$14:$P$208,1,COAL_PRS!$N$14:$N$208,D$2,COAL_PRS!$O$14:$O$208,$A5)</f>
        <v>0</v>
      </c>
      <c r="E5">
        <f>SUMIFS(COAL_PRS!$E$14:$E$208,COAL_PRS!$P$14:$P$208,1,COAL_PRS!$N$14:$N$208,E$2,COAL_PRS!$O$14:$O$208,$A5)</f>
        <v>0</v>
      </c>
      <c r="F5">
        <f>SUMIFS(COAL_PRS!$E$14:$E$208,COAL_PRS!$P$14:$P$208,1,COAL_PRS!$N$14:$N$208,F$2,COAL_PRS!$O$14:$O$208,$A5)</f>
        <v>0</v>
      </c>
      <c r="G5">
        <f>SUMIFS(COAL_PRS!$E$14:$E$208,COAL_PRS!$P$14:$P$208,1,COAL_PRS!$N$14:$N$208,G$2,COAL_PRS!$O$14:$O$208,$A5)</f>
        <v>0</v>
      </c>
      <c r="H5">
        <f>SUMIFS(COAL_PRS!$E$14:$E$208,COAL_PRS!$P$14:$P$208,1,COAL_PRS!$N$14:$N$208,H$2,COAL_PRS!$O$14:$O$208,$A5)</f>
        <v>0</v>
      </c>
      <c r="I5">
        <f>SUMIFS(COAL_PRS!$E$14:$E$208,COAL_PRS!$P$14:$P$208,1,COAL_PRS!$N$14:$N$208,I$2,COAL_PRS!$O$14:$O$208,$A5)</f>
        <v>0</v>
      </c>
      <c r="J5">
        <f>SUMIFS(COAL_PRS!$E$14:$E$208,COAL_PRS!$P$14:$P$208,1,COAL_PRS!$N$14:$N$208,J$2,COAL_PRS!$O$14:$O$208,$A5)</f>
        <v>0</v>
      </c>
      <c r="K5">
        <f>SUMIFS(COAL_PRS!$E$14:$E$208,COAL_PRS!$P$14:$P$208,1,COAL_PRS!$N$14:$N$208,K$2,COAL_PRS!$O$14:$O$208,$A5)</f>
        <v>0</v>
      </c>
      <c r="L5">
        <f>SUMIFS(COAL_PRS!$E$14:$E$208,COAL_PRS!$P$14:$P$208,1,COAL_PRS!$N$14:$N$208,L$2,COAL_PRS!$O$14:$O$208,$A5)</f>
        <v>0</v>
      </c>
    </row>
    <row r="6" spans="1:14" x14ac:dyDescent="0.25">
      <c r="A6" t="s">
        <v>164</v>
      </c>
      <c r="B6">
        <f>SUMIFS(COAL_PRS!$E$14:$E$208,COAL_PRS!$P$14:$P$208,1,COAL_PRS!$N$14:$N$208,B$2,COAL_PRS!$O$14:$O$208,$A6)</f>
        <v>0</v>
      </c>
      <c r="C6">
        <f>SUMIFS(COAL_PRS!$E$14:$E$208,COAL_PRS!$P$14:$P$208,1,COAL_PRS!$N$14:$N$208,C$2,COAL_PRS!$O$14:$O$208,$A6)</f>
        <v>0</v>
      </c>
      <c r="D6">
        <f>SUMIFS(COAL_PRS!$E$14:$E$208,COAL_PRS!$P$14:$P$208,1,COAL_PRS!$N$14:$N$208,D$2,COAL_PRS!$O$14:$O$208,$A6)</f>
        <v>0</v>
      </c>
      <c r="E6">
        <f>SUMIFS(COAL_PRS!$E$14:$E$208,COAL_PRS!$P$14:$P$208,1,COAL_PRS!$N$14:$N$208,E$2,COAL_PRS!$O$14:$O$208,$A6)</f>
        <v>0</v>
      </c>
      <c r="F6">
        <f>SUMIFS(COAL_PRS!$E$14:$E$208,COAL_PRS!$P$14:$P$208,1,COAL_PRS!$N$14:$N$208,F$2,COAL_PRS!$O$14:$O$208,$A6)</f>
        <v>0</v>
      </c>
      <c r="G6">
        <f>SUMIFS(COAL_PRS!$E$14:$E$208,COAL_PRS!$P$14:$P$208,1,COAL_PRS!$N$14:$N$208,G$2,COAL_PRS!$O$14:$O$208,$A6)</f>
        <v>220</v>
      </c>
      <c r="H6">
        <f>SUMIFS(COAL_PRS!$E$14:$E$208,COAL_PRS!$P$14:$P$208,1,COAL_PRS!$N$14:$N$208,H$2,COAL_PRS!$O$14:$O$208,$A6)</f>
        <v>0</v>
      </c>
      <c r="I6">
        <f>SUMIFS(COAL_PRS!$E$14:$E$208,COAL_PRS!$P$14:$P$208,1,COAL_PRS!$N$14:$N$208,I$2,COAL_PRS!$O$14:$O$208,$A6)</f>
        <v>0</v>
      </c>
      <c r="J6">
        <f>SUMIFS(COAL_PRS!$E$14:$E$208,COAL_PRS!$P$14:$P$208,1,COAL_PRS!$N$14:$N$208,J$2,COAL_PRS!$O$14:$O$208,$A6)</f>
        <v>0</v>
      </c>
      <c r="K6">
        <f>SUMIFS(COAL_PRS!$E$14:$E$208,COAL_PRS!$P$14:$P$208,1,COAL_PRS!$N$14:$N$208,K$2,COAL_PRS!$O$14:$O$208,$A6)</f>
        <v>0</v>
      </c>
      <c r="L6">
        <f>SUMIFS(COAL_PRS!$E$14:$E$208,COAL_PRS!$P$14:$P$208,1,COAL_PRS!$N$14:$N$208,L$2,COAL_PRS!$O$14:$O$208,$A6)</f>
        <v>0</v>
      </c>
    </row>
    <row r="7" spans="1:14" x14ac:dyDescent="0.25">
      <c r="A7" t="s">
        <v>158</v>
      </c>
      <c r="B7">
        <f>SUMIFS(COAL_PRS!$E$14:$E$208,COAL_PRS!$P$14:$P$208,1,COAL_PRS!$N$14:$N$208,B$2,COAL_PRS!$O$14:$O$208,$A7)</f>
        <v>0</v>
      </c>
      <c r="C7">
        <f>SUMIFS(COAL_PRS!$E$14:$E$208,COAL_PRS!$P$14:$P$208,1,COAL_PRS!$N$14:$N$208,C$2,COAL_PRS!$O$14:$O$208,$A7)</f>
        <v>0</v>
      </c>
      <c r="D7">
        <f>SUMIFS(COAL_PRS!$E$14:$E$208,COAL_PRS!$P$14:$P$208,1,COAL_PRS!$N$14:$N$208,D$2,COAL_PRS!$O$14:$O$208,$A7)</f>
        <v>0</v>
      </c>
      <c r="E7">
        <f>SUMIFS(COAL_PRS!$E$14:$E$208,COAL_PRS!$P$14:$P$208,1,COAL_PRS!$N$14:$N$208,E$2,COAL_PRS!$O$14:$O$208,$A7)</f>
        <v>0</v>
      </c>
      <c r="F7">
        <f>SUMIFS(COAL_PRS!$E$14:$E$208,COAL_PRS!$P$14:$P$208,1,COAL_PRS!$N$14:$N$208,F$2,COAL_PRS!$O$14:$O$208,$A7)</f>
        <v>0</v>
      </c>
      <c r="G7">
        <f>SUMIFS(COAL_PRS!$E$14:$E$208,COAL_PRS!$P$14:$P$208,1,COAL_PRS!$N$14:$N$208,G$2,COAL_PRS!$O$14:$O$208,$A7)</f>
        <v>1030</v>
      </c>
      <c r="H7">
        <f>SUMIFS(COAL_PRS!$E$14:$E$208,COAL_PRS!$P$14:$P$208,1,COAL_PRS!$N$14:$N$208,H$2,COAL_PRS!$O$14:$O$208,$A7)</f>
        <v>0</v>
      </c>
      <c r="I7">
        <f>SUMIFS(COAL_PRS!$E$14:$E$208,COAL_PRS!$P$14:$P$208,1,COAL_PRS!$N$14:$N$208,I$2,COAL_PRS!$O$14:$O$208,$A7)</f>
        <v>0</v>
      </c>
      <c r="J7">
        <f>SUMIFS(COAL_PRS!$E$14:$E$208,COAL_PRS!$P$14:$P$208,1,COAL_PRS!$N$14:$N$208,J$2,COAL_PRS!$O$14:$O$208,$A7)</f>
        <v>0</v>
      </c>
      <c r="K7">
        <f>SUMIFS(COAL_PRS!$E$14:$E$208,COAL_PRS!$P$14:$P$208,1,COAL_PRS!$N$14:$N$208,K$2,COAL_PRS!$O$14:$O$208,$A7)</f>
        <v>0</v>
      </c>
      <c r="L7">
        <f>SUMIFS(COAL_PRS!$E$14:$E$208,COAL_PRS!$P$14:$P$208,1,COAL_PRS!$N$14:$N$208,L$2,COAL_PRS!$O$14:$O$208,$A7)</f>
        <v>0</v>
      </c>
    </row>
    <row r="8" spans="1:14" x14ac:dyDescent="0.25">
      <c r="A8" t="s">
        <v>155</v>
      </c>
      <c r="B8">
        <f>SUMIFS(COAL_PRS!$E$14:$E$208,COAL_PRS!$P$14:$P$208,1,COAL_PRS!$N$14:$N$208,B$2,COAL_PRS!$O$14:$O$208,$A8)</f>
        <v>0</v>
      </c>
      <c r="C8">
        <f>SUMIFS(COAL_PRS!$E$14:$E$208,COAL_PRS!$P$14:$P$208,1,COAL_PRS!$N$14:$N$208,C$2,COAL_PRS!$O$14:$O$208,$A8)</f>
        <v>0</v>
      </c>
      <c r="D8">
        <f>SUMIFS(COAL_PRS!$E$14:$E$208,COAL_PRS!$P$14:$P$208,1,COAL_PRS!$N$14:$N$208,D$2,COAL_PRS!$O$14:$O$208,$A8)</f>
        <v>0</v>
      </c>
      <c r="E8">
        <f>SUMIFS(COAL_PRS!$E$14:$E$208,COAL_PRS!$P$14:$P$208,1,COAL_PRS!$N$14:$N$208,E$2,COAL_PRS!$O$14:$O$208,$A8)</f>
        <v>0</v>
      </c>
      <c r="F8">
        <f>SUMIFS(COAL_PRS!$E$14:$E$208,COAL_PRS!$P$14:$P$208,1,COAL_PRS!$N$14:$N$208,F$2,COAL_PRS!$O$14:$O$208,$A8)</f>
        <v>0</v>
      </c>
      <c r="G8">
        <f>SUMIFS(COAL_PRS!$E$14:$E$208,COAL_PRS!$P$14:$P$208,1,COAL_PRS!$N$14:$N$208,G$2,COAL_PRS!$O$14:$O$208,$A8)</f>
        <v>0</v>
      </c>
      <c r="H8">
        <f>SUMIFS(COAL_PRS!$E$14:$E$208,COAL_PRS!$P$14:$P$208,1,COAL_PRS!$N$14:$N$208,H$2,COAL_PRS!$O$14:$O$208,$A8)</f>
        <v>0</v>
      </c>
      <c r="I8">
        <f>SUMIFS(COAL_PRS!$E$14:$E$208,COAL_PRS!$P$14:$P$208,1,COAL_PRS!$N$14:$N$208,I$2,COAL_PRS!$O$14:$O$208,$A8)</f>
        <v>0</v>
      </c>
      <c r="J8">
        <f>SUMIFS(COAL_PRS!$E$14:$E$208,COAL_PRS!$P$14:$P$208,1,COAL_PRS!$N$14:$N$208,J$2,COAL_PRS!$O$14:$O$208,$A8)</f>
        <v>0</v>
      </c>
      <c r="K8">
        <f>SUMIFS(COAL_PRS!$E$14:$E$208,COAL_PRS!$P$14:$P$208,1,COAL_PRS!$N$14:$N$208,K$2,COAL_PRS!$O$14:$O$208,$A8)</f>
        <v>0</v>
      </c>
      <c r="L8">
        <f>SUMIFS(COAL_PRS!$E$14:$E$208,COAL_PRS!$P$14:$P$208,1,COAL_PRS!$N$14:$N$208,L$2,COAL_PRS!$O$14:$O$208,$A8)</f>
        <v>0</v>
      </c>
    </row>
    <row r="9" spans="1:14" x14ac:dyDescent="0.25">
      <c r="A9" t="s">
        <v>156</v>
      </c>
      <c r="B9">
        <f>SUMIFS(COAL_PRS!$E$14:$E$208,COAL_PRS!$P$14:$P$208,1,COAL_PRS!$N$14:$N$208,B$2,COAL_PRS!$O$14:$O$208,$A9)</f>
        <v>0</v>
      </c>
      <c r="C9">
        <f>SUMIFS(COAL_PRS!$E$14:$E$208,COAL_PRS!$P$14:$P$208,1,COAL_PRS!$N$14:$N$208,C$2,COAL_PRS!$O$14:$O$208,$A9)</f>
        <v>0</v>
      </c>
      <c r="D9">
        <f>SUMIFS(COAL_PRS!$E$14:$E$208,COAL_PRS!$P$14:$P$208,1,COAL_PRS!$N$14:$N$208,D$2,COAL_PRS!$O$14:$O$208,$A9)</f>
        <v>0</v>
      </c>
      <c r="E9">
        <f>SUMIFS(COAL_PRS!$E$14:$E$208,COAL_PRS!$P$14:$P$208,1,COAL_PRS!$N$14:$N$208,E$2,COAL_PRS!$O$14:$O$208,$A9)</f>
        <v>0</v>
      </c>
      <c r="F9">
        <f>SUMIFS(COAL_PRS!$E$14:$E$208,COAL_PRS!$P$14:$P$208,1,COAL_PRS!$N$14:$N$208,F$2,COAL_PRS!$O$14:$O$208,$A9)</f>
        <v>0</v>
      </c>
      <c r="G9">
        <f>SUMIFS(COAL_PRS!$E$14:$E$208,COAL_PRS!$P$14:$P$208,1,COAL_PRS!$N$14:$N$208,G$2,COAL_PRS!$O$14:$O$208,$A9)</f>
        <v>215</v>
      </c>
      <c r="H9">
        <f>SUMIFS(COAL_PRS!$E$14:$E$208,COAL_PRS!$P$14:$P$208,1,COAL_PRS!$N$14:$N$208,H$2,COAL_PRS!$O$14:$O$208,$A9)</f>
        <v>0</v>
      </c>
      <c r="I9">
        <f>SUMIFS(COAL_PRS!$E$14:$E$208,COAL_PRS!$P$14:$P$208,1,COAL_PRS!$N$14:$N$208,I$2,COAL_PRS!$O$14:$O$208,$A9)</f>
        <v>0</v>
      </c>
      <c r="J9">
        <f>SUMIFS(COAL_PRS!$E$14:$E$208,COAL_PRS!$P$14:$P$208,1,COAL_PRS!$N$14:$N$208,J$2,COAL_PRS!$O$14:$O$208,$A9)</f>
        <v>520</v>
      </c>
      <c r="K9">
        <f>SUMIFS(COAL_PRS!$E$14:$E$208,COAL_PRS!$P$14:$P$208,1,COAL_PRS!$N$14:$N$208,K$2,COAL_PRS!$O$14:$O$208,$A9)</f>
        <v>0</v>
      </c>
      <c r="L9">
        <f>SUMIFS(COAL_PRS!$E$14:$E$208,COAL_PRS!$P$14:$P$208,1,COAL_PRS!$N$14:$N$208,L$2,COAL_PRS!$O$14:$O$208,$A9)</f>
        <v>0</v>
      </c>
    </row>
    <row r="10" spans="1:14" x14ac:dyDescent="0.25">
      <c r="A10" t="s">
        <v>149</v>
      </c>
      <c r="B10">
        <f>SUMIFS(COAL_PRS!$E$14:$E$208,COAL_PRS!$P$14:$P$208,1,COAL_PRS!$N$14:$N$208,B$2,COAL_PRS!$O$14:$O$208,$A10)</f>
        <v>0</v>
      </c>
      <c r="C10">
        <f>SUMIFS(COAL_PRS!$E$14:$E$208,COAL_PRS!$P$14:$P$208,1,COAL_PRS!$N$14:$N$208,C$2,COAL_PRS!$O$14:$O$208,$A10)</f>
        <v>0</v>
      </c>
      <c r="D10">
        <f>SUMIFS(COAL_PRS!$E$14:$E$208,COAL_PRS!$P$14:$P$208,1,COAL_PRS!$N$14:$N$208,D$2,COAL_PRS!$O$14:$O$208,$A10)</f>
        <v>0</v>
      </c>
      <c r="E10">
        <f>SUMIFS(COAL_PRS!$E$14:$E$208,COAL_PRS!$P$14:$P$208,1,COAL_PRS!$N$14:$N$208,E$2,COAL_PRS!$O$14:$O$208,$A10)</f>
        <v>0</v>
      </c>
      <c r="F10">
        <f>SUMIFS(COAL_PRS!$E$14:$E$208,COAL_PRS!$P$14:$P$208,1,COAL_PRS!$N$14:$N$208,F$2,COAL_PRS!$O$14:$O$208,$A10)</f>
        <v>0</v>
      </c>
      <c r="G10">
        <f>SUMIFS(COAL_PRS!$E$14:$E$208,COAL_PRS!$P$14:$P$208,1,COAL_PRS!$N$14:$N$208,G$2,COAL_PRS!$O$14:$O$208,$A10)</f>
        <v>210</v>
      </c>
      <c r="H10">
        <f>SUMIFS(COAL_PRS!$E$14:$E$208,COAL_PRS!$P$14:$P$208,1,COAL_PRS!$N$14:$N$208,H$2,COAL_PRS!$O$14:$O$208,$A10)</f>
        <v>0</v>
      </c>
      <c r="I10">
        <f>SUMIFS(COAL_PRS!$E$14:$E$208,COAL_PRS!$P$14:$P$208,1,COAL_PRS!$N$14:$N$208,I$2,COAL_PRS!$O$14:$O$208,$A10)</f>
        <v>0</v>
      </c>
      <c r="J10">
        <f>SUMIFS(COAL_PRS!$E$14:$E$208,COAL_PRS!$P$14:$P$208,1,COAL_PRS!$N$14:$N$208,J$2,COAL_PRS!$O$14:$O$208,$A10)</f>
        <v>0</v>
      </c>
      <c r="K10">
        <f>SUMIFS(COAL_PRS!$E$14:$E$208,COAL_PRS!$P$14:$P$208,1,COAL_PRS!$N$14:$N$208,K$2,COAL_PRS!$O$14:$O$208,$A10)</f>
        <v>0</v>
      </c>
      <c r="L10">
        <f>SUMIFS(COAL_PRS!$E$14:$E$208,COAL_PRS!$P$14:$P$208,1,COAL_PRS!$N$14:$N$208,L$2,COAL_PRS!$O$14:$O$208,$A10)</f>
        <v>0</v>
      </c>
    </row>
    <row r="11" spans="1:14" x14ac:dyDescent="0.25">
      <c r="A11" t="s">
        <v>150</v>
      </c>
      <c r="B11">
        <f>SUMIFS(COAL_PRS!$E$14:$E$208,COAL_PRS!$P$14:$P$208,1,COAL_PRS!$N$14:$N$208,B$2,COAL_PRS!$O$14:$O$208,$A11)</f>
        <v>0</v>
      </c>
      <c r="C11">
        <f>SUMIFS(COAL_PRS!$E$14:$E$208,COAL_PRS!$P$14:$P$208,1,COAL_PRS!$N$14:$N$208,C$2,COAL_PRS!$O$14:$O$208,$A11)</f>
        <v>0</v>
      </c>
      <c r="D11">
        <f>SUMIFS(COAL_PRS!$E$14:$E$208,COAL_PRS!$P$14:$P$208,1,COAL_PRS!$N$14:$N$208,D$2,COAL_PRS!$O$14:$O$208,$A11)</f>
        <v>0</v>
      </c>
      <c r="E11">
        <f>SUMIFS(COAL_PRS!$E$14:$E$208,COAL_PRS!$P$14:$P$208,1,COAL_PRS!$N$14:$N$208,E$2,COAL_PRS!$O$14:$O$208,$A11)</f>
        <v>0</v>
      </c>
      <c r="F11">
        <f>SUMIFS(COAL_PRS!$E$14:$E$208,COAL_PRS!$P$14:$P$208,1,COAL_PRS!$N$14:$N$208,F$2,COAL_PRS!$O$14:$O$208,$A11)</f>
        <v>0</v>
      </c>
      <c r="G11">
        <f>SUMIFS(COAL_PRS!$E$14:$E$208,COAL_PRS!$P$14:$P$208,1,COAL_PRS!$N$14:$N$208,G$2,COAL_PRS!$O$14:$O$208,$A11)</f>
        <v>0</v>
      </c>
      <c r="H11">
        <f>SUMIFS(COAL_PRS!$E$14:$E$208,COAL_PRS!$P$14:$P$208,1,COAL_PRS!$N$14:$N$208,H$2,COAL_PRS!$O$14:$O$208,$A11)</f>
        <v>0</v>
      </c>
      <c r="I11">
        <f>SUMIFS(COAL_PRS!$E$14:$E$208,COAL_PRS!$P$14:$P$208,1,COAL_PRS!$N$14:$N$208,I$2,COAL_PRS!$O$14:$O$208,$A11)</f>
        <v>0</v>
      </c>
      <c r="J11">
        <f>SUMIFS(COAL_PRS!$E$14:$E$208,COAL_PRS!$P$14:$P$208,1,COAL_PRS!$N$14:$N$208,J$2,COAL_PRS!$O$14:$O$208,$A11)</f>
        <v>0</v>
      </c>
      <c r="K11">
        <f>SUMIFS(COAL_PRS!$E$14:$E$208,COAL_PRS!$P$14:$P$208,1,COAL_PRS!$N$14:$N$208,K$2,COAL_PRS!$O$14:$O$208,$A11)</f>
        <v>0</v>
      </c>
      <c r="L11">
        <f>SUMIFS(COAL_PRS!$E$14:$E$208,COAL_PRS!$P$14:$P$208,1,COAL_PRS!$N$14:$N$208,L$2,COAL_PRS!$O$14:$O$208,$A11)</f>
        <v>0</v>
      </c>
    </row>
    <row r="12" spans="1:14" x14ac:dyDescent="0.25">
      <c r="A12" t="s">
        <v>151</v>
      </c>
      <c r="B12">
        <f>SUMIFS(COAL_PRS!$E$14:$E$208,COAL_PRS!$P$14:$P$208,1,COAL_PRS!$N$14:$N$208,B$2,COAL_PRS!$O$14:$O$208,$A12)</f>
        <v>0</v>
      </c>
      <c r="C12">
        <f>SUMIFS(COAL_PRS!$E$14:$E$208,COAL_PRS!$P$14:$P$208,1,COAL_PRS!$N$14:$N$208,C$2,COAL_PRS!$O$14:$O$208,$A12)</f>
        <v>0</v>
      </c>
      <c r="D12">
        <f>SUMIFS(COAL_PRS!$E$14:$E$208,COAL_PRS!$P$14:$P$208,1,COAL_PRS!$N$14:$N$208,D$2,COAL_PRS!$O$14:$O$208,$A12)</f>
        <v>0</v>
      </c>
      <c r="E12">
        <f>SUMIFS(COAL_PRS!$E$14:$E$208,COAL_PRS!$P$14:$P$208,1,COAL_PRS!$N$14:$N$208,E$2,COAL_PRS!$O$14:$O$208,$A12)</f>
        <v>0</v>
      </c>
      <c r="F12">
        <f>SUMIFS(COAL_PRS!$E$14:$E$208,COAL_PRS!$P$14:$P$208,1,COAL_PRS!$N$14:$N$208,F$2,COAL_PRS!$O$14:$O$208,$A12)</f>
        <v>0</v>
      </c>
      <c r="G12">
        <f>SUMIFS(COAL_PRS!$E$14:$E$208,COAL_PRS!$P$14:$P$208,1,COAL_PRS!$N$14:$N$208,G$2,COAL_PRS!$O$14:$O$208,$A12)</f>
        <v>0</v>
      </c>
      <c r="H12">
        <f>SUMIFS(COAL_PRS!$E$14:$E$208,COAL_PRS!$P$14:$P$208,1,COAL_PRS!$N$14:$N$208,H$2,COAL_PRS!$O$14:$O$208,$A12)</f>
        <v>0</v>
      </c>
      <c r="I12">
        <f>SUMIFS(COAL_PRS!$E$14:$E$208,COAL_PRS!$P$14:$P$208,1,COAL_PRS!$N$14:$N$208,I$2,COAL_PRS!$O$14:$O$208,$A12)</f>
        <v>0</v>
      </c>
      <c r="J12">
        <f>SUMIFS(COAL_PRS!$E$14:$E$208,COAL_PRS!$P$14:$P$208,1,COAL_PRS!$N$14:$N$208,J$2,COAL_PRS!$O$14:$O$208,$A12)</f>
        <v>0</v>
      </c>
      <c r="K12">
        <f>SUMIFS(COAL_PRS!$E$14:$E$208,COAL_PRS!$P$14:$P$208,1,COAL_PRS!$N$14:$N$208,K$2,COAL_PRS!$O$14:$O$208,$A12)</f>
        <v>0</v>
      </c>
      <c r="L12">
        <f>SUMIFS(COAL_PRS!$E$14:$E$208,COAL_PRS!$P$14:$P$208,1,COAL_PRS!$N$14:$N$208,L$2,COAL_PRS!$O$14:$O$208,$A12)</f>
        <v>0</v>
      </c>
    </row>
    <row r="13" spans="1:14" x14ac:dyDescent="0.25">
      <c r="A13" t="s">
        <v>165</v>
      </c>
      <c r="B13">
        <f>SUMIFS(COAL_PRS!$E$14:$E$208,COAL_PRS!$P$14:$P$208,1,COAL_PRS!$N$14:$N$208,B$2,COAL_PRS!$O$14:$O$208,$A13)</f>
        <v>0</v>
      </c>
      <c r="C13">
        <f>SUMIFS(COAL_PRS!$E$14:$E$208,COAL_PRS!$P$14:$P$208,1,COAL_PRS!$N$14:$N$208,C$2,COAL_PRS!$O$14:$O$208,$A13)</f>
        <v>130</v>
      </c>
      <c r="D13">
        <f>SUMIFS(COAL_PRS!$E$14:$E$208,COAL_PRS!$P$14:$P$208,1,COAL_PRS!$N$14:$N$208,D$2,COAL_PRS!$O$14:$O$208,$A13)</f>
        <v>0</v>
      </c>
      <c r="E13">
        <f>SUMIFS(COAL_PRS!$E$14:$E$208,COAL_PRS!$P$14:$P$208,1,COAL_PRS!$N$14:$N$208,E$2,COAL_PRS!$O$14:$O$208,$A13)</f>
        <v>0</v>
      </c>
      <c r="F13">
        <f>SUMIFS(COAL_PRS!$E$14:$E$208,COAL_PRS!$P$14:$P$208,1,COAL_PRS!$N$14:$N$208,F$2,COAL_PRS!$O$14:$O$208,$A13)</f>
        <v>0</v>
      </c>
      <c r="G13">
        <f>SUMIFS(COAL_PRS!$E$14:$E$208,COAL_PRS!$P$14:$P$208,1,COAL_PRS!$N$14:$N$208,G$2,COAL_PRS!$O$14:$O$208,$A13)</f>
        <v>630</v>
      </c>
      <c r="H13">
        <f>SUMIFS(COAL_PRS!$E$14:$E$208,COAL_PRS!$P$14:$P$208,1,COAL_PRS!$N$14:$N$208,H$2,COAL_PRS!$O$14:$O$208,$A13)</f>
        <v>0</v>
      </c>
      <c r="I13">
        <f>SUMIFS(COAL_PRS!$E$14:$E$208,COAL_PRS!$P$14:$P$208,1,COAL_PRS!$N$14:$N$208,I$2,COAL_PRS!$O$14:$O$208,$A13)</f>
        <v>0</v>
      </c>
      <c r="J13">
        <f>SUMIFS(COAL_PRS!$E$14:$E$208,COAL_PRS!$P$14:$P$208,1,COAL_PRS!$N$14:$N$208,J$2,COAL_PRS!$O$14:$O$208,$A13)</f>
        <v>0</v>
      </c>
      <c r="K13">
        <f>SUMIFS(COAL_PRS!$E$14:$E$208,COAL_PRS!$P$14:$P$208,1,COAL_PRS!$N$14:$N$208,K$2,COAL_PRS!$O$14:$O$208,$A13)</f>
        <v>0</v>
      </c>
      <c r="L13">
        <f>SUMIFS(COAL_PRS!$E$14:$E$208,COAL_PRS!$P$14:$P$208,1,COAL_PRS!$N$14:$N$208,L$2,COAL_PRS!$O$14:$O$208,$A13)</f>
        <v>0</v>
      </c>
    </row>
    <row r="14" spans="1:14" x14ac:dyDescent="0.25">
      <c r="A14" t="s">
        <v>162</v>
      </c>
      <c r="B14">
        <f>SUMIFS(COAL_PRS!$E$14:$E$208,COAL_PRS!$P$14:$P$208,1,COAL_PRS!$N$14:$N$208,B$2,COAL_PRS!$O$14:$O$208,$A14)</f>
        <v>0</v>
      </c>
      <c r="C14">
        <f>SUMIFS(COAL_PRS!$E$14:$E$208,COAL_PRS!$P$14:$P$208,1,COAL_PRS!$N$14:$N$208,C$2,COAL_PRS!$O$14:$O$208,$A14)</f>
        <v>0</v>
      </c>
      <c r="D14">
        <f>SUMIFS(COAL_PRS!$E$14:$E$208,COAL_PRS!$P$14:$P$208,1,COAL_PRS!$N$14:$N$208,D$2,COAL_PRS!$O$14:$O$208,$A14)</f>
        <v>0</v>
      </c>
      <c r="E14">
        <f>SUMIFS(COAL_PRS!$E$14:$E$208,COAL_PRS!$P$14:$P$208,1,COAL_PRS!$N$14:$N$208,E$2,COAL_PRS!$O$14:$O$208,$A14)</f>
        <v>0</v>
      </c>
      <c r="F14">
        <f>SUMIFS(COAL_PRS!$E$14:$E$208,COAL_PRS!$P$14:$P$208,1,COAL_PRS!$N$14:$N$208,F$2,COAL_PRS!$O$14:$O$208,$A14)</f>
        <v>0</v>
      </c>
      <c r="G14">
        <f>SUMIFS(COAL_PRS!$E$14:$E$208,COAL_PRS!$P$14:$P$208,1,COAL_PRS!$N$14:$N$208,G$2,COAL_PRS!$O$14:$O$208,$A14)</f>
        <v>1260</v>
      </c>
      <c r="H14">
        <f>SUMIFS(COAL_PRS!$E$14:$E$208,COAL_PRS!$P$14:$P$208,1,COAL_PRS!$N$14:$N$208,H$2,COAL_PRS!$O$14:$O$208,$A14)</f>
        <v>0</v>
      </c>
      <c r="I14">
        <f>SUMIFS(COAL_PRS!$E$14:$E$208,COAL_PRS!$P$14:$P$208,1,COAL_PRS!$N$14:$N$208,I$2,COAL_PRS!$O$14:$O$208,$A14)</f>
        <v>0</v>
      </c>
      <c r="J14">
        <f>SUMIFS(COAL_PRS!$E$14:$E$208,COAL_PRS!$P$14:$P$208,1,COAL_PRS!$N$14:$N$208,J$2,COAL_PRS!$O$14:$O$208,$A14)</f>
        <v>0</v>
      </c>
      <c r="K14">
        <f>SUMIFS(COAL_PRS!$E$14:$E$208,COAL_PRS!$P$14:$P$208,1,COAL_PRS!$N$14:$N$208,K$2,COAL_PRS!$O$14:$O$208,$A14)</f>
        <v>0</v>
      </c>
      <c r="L14">
        <f>SUMIFS(COAL_PRS!$E$14:$E$208,COAL_PRS!$P$14:$P$208,1,COAL_PRS!$N$14:$N$208,L$2,COAL_PRS!$O$14:$O$208,$A14)</f>
        <v>0</v>
      </c>
    </row>
    <row r="15" spans="1:14" x14ac:dyDescent="0.25">
      <c r="A15" t="s">
        <v>188</v>
      </c>
      <c r="B15">
        <f>SUMIFS(COAL_PRS!$E$14:$E$208,COAL_PRS!$P$14:$P$208,1,COAL_PRS!$N$14:$N$208,B$2,COAL_PRS!$O$14:$O$208,$A15)</f>
        <v>0</v>
      </c>
      <c r="C15">
        <f>SUMIFS(COAL_PRS!$E$14:$E$208,COAL_PRS!$P$14:$P$208,1,COAL_PRS!$N$14:$N$208,C$2,COAL_PRS!$O$14:$O$208,$A15)</f>
        <v>0</v>
      </c>
      <c r="D15">
        <f>SUMIFS(COAL_PRS!$E$14:$E$208,COAL_PRS!$P$14:$P$208,1,COAL_PRS!$N$14:$N$208,D$2,COAL_PRS!$O$14:$O$208,$A15)</f>
        <v>0</v>
      </c>
      <c r="E15">
        <f>SUMIFS(COAL_PRS!$E$14:$E$208,COAL_PRS!$P$14:$P$208,1,COAL_PRS!$N$14:$N$208,E$2,COAL_PRS!$O$14:$O$208,$A15)</f>
        <v>0</v>
      </c>
      <c r="F15">
        <f>SUMIFS(COAL_PRS!$E$14:$E$208,COAL_PRS!$P$14:$P$208,1,COAL_PRS!$N$14:$N$208,F$2,COAL_PRS!$O$14:$O$208,$A15)</f>
        <v>0</v>
      </c>
      <c r="G15">
        <f>SUMIFS(COAL_PRS!$E$14:$E$208,COAL_PRS!$P$14:$P$208,1,COAL_PRS!$N$14:$N$208,G$2,COAL_PRS!$O$14:$O$208,$A15)</f>
        <v>0</v>
      </c>
      <c r="H15">
        <f>SUMIFS(COAL_PRS!$E$14:$E$208,COAL_PRS!$P$14:$P$208,1,COAL_PRS!$N$14:$N$208,H$2,COAL_PRS!$O$14:$O$208,$A15)</f>
        <v>0</v>
      </c>
      <c r="I15">
        <f>SUMIFS(COAL_PRS!$E$14:$E$208,COAL_PRS!$P$14:$P$208,1,COAL_PRS!$N$14:$N$208,I$2,COAL_PRS!$O$14:$O$208,$A15)</f>
        <v>0</v>
      </c>
      <c r="J15">
        <f>SUMIFS(COAL_PRS!$E$14:$E$208,COAL_PRS!$P$14:$P$208,1,COAL_PRS!$N$14:$N$208,J$2,COAL_PRS!$O$14:$O$208,$A15)</f>
        <v>0</v>
      </c>
      <c r="K15">
        <f>SUMIFS(COAL_PRS!$E$14:$E$208,COAL_PRS!$P$14:$P$208,1,COAL_PRS!$N$14:$N$208,K$2,COAL_PRS!$O$14:$O$208,$A15)</f>
        <v>0</v>
      </c>
      <c r="L15">
        <f>SUMIFS(COAL_PRS!$E$14:$E$208,COAL_PRS!$P$14:$P$208,1,COAL_PRS!$N$14:$N$208,L$2,COAL_PRS!$O$14:$O$208,$A15)</f>
        <v>0</v>
      </c>
    </row>
    <row r="16" spans="1:14" x14ac:dyDescent="0.25">
      <c r="A16" t="s">
        <v>157</v>
      </c>
      <c r="B16">
        <f>SUMIFS(COAL_PRS!$E$14:$E$208,COAL_PRS!$P$14:$P$208,1,COAL_PRS!$N$14:$N$208,B$2,COAL_PRS!$O$14:$O$208,$A16)</f>
        <v>0</v>
      </c>
      <c r="C16">
        <f>SUMIFS(COAL_PRS!$E$14:$E$208,COAL_PRS!$P$14:$P$208,1,COAL_PRS!$N$14:$N$208,C$2,COAL_PRS!$O$14:$O$208,$A16)</f>
        <v>0</v>
      </c>
      <c r="D16">
        <f>SUMIFS(COAL_PRS!$E$14:$E$208,COAL_PRS!$P$14:$P$208,1,COAL_PRS!$N$14:$N$208,D$2,COAL_PRS!$O$14:$O$208,$A16)</f>
        <v>0</v>
      </c>
      <c r="E16">
        <f>SUMIFS(COAL_PRS!$E$14:$E$208,COAL_PRS!$P$14:$P$208,1,COAL_PRS!$N$14:$N$208,E$2,COAL_PRS!$O$14:$O$208,$A16)</f>
        <v>0</v>
      </c>
      <c r="F16">
        <f>SUMIFS(COAL_PRS!$E$14:$E$208,COAL_PRS!$P$14:$P$208,1,COAL_PRS!$N$14:$N$208,F$2,COAL_PRS!$O$14:$O$208,$A16)</f>
        <v>0</v>
      </c>
      <c r="G16">
        <f>SUMIFS(COAL_PRS!$E$14:$E$208,COAL_PRS!$P$14:$P$208,1,COAL_PRS!$N$14:$N$208,G$2,COAL_PRS!$O$14:$O$208,$A16)</f>
        <v>0</v>
      </c>
      <c r="H16">
        <f>SUMIFS(COAL_PRS!$E$14:$E$208,COAL_PRS!$P$14:$P$208,1,COAL_PRS!$N$14:$N$208,H$2,COAL_PRS!$O$14:$O$208,$A16)</f>
        <v>0</v>
      </c>
      <c r="I16">
        <f>SUMIFS(COAL_PRS!$E$14:$E$208,COAL_PRS!$P$14:$P$208,1,COAL_PRS!$N$14:$N$208,I$2,COAL_PRS!$O$14:$O$208,$A16)</f>
        <v>0</v>
      </c>
      <c r="J16">
        <f>SUMIFS(COAL_PRS!$E$14:$E$208,COAL_PRS!$P$14:$P$208,1,COAL_PRS!$N$14:$N$208,J$2,COAL_PRS!$O$14:$O$208,$A16)</f>
        <v>200</v>
      </c>
      <c r="K16">
        <f>SUMIFS(COAL_PRS!$E$14:$E$208,COAL_PRS!$P$14:$P$208,1,COAL_PRS!$N$14:$N$208,K$2,COAL_PRS!$O$14:$O$208,$A16)</f>
        <v>0</v>
      </c>
      <c r="L16">
        <f>SUMIFS(COAL_PRS!$E$14:$E$208,COAL_PRS!$P$14:$P$208,1,COAL_PRS!$N$14:$N$208,L$2,COAL_PRS!$O$14:$O$208,$A16)</f>
        <v>210</v>
      </c>
    </row>
    <row r="17" spans="1:16" x14ac:dyDescent="0.25">
      <c r="A17" t="s">
        <v>159</v>
      </c>
      <c r="B17">
        <f>SUMIFS(COAL_PRS!$E$14:$E$208,COAL_PRS!$P$14:$P$208,1,COAL_PRS!$N$14:$N$208,B$2,COAL_PRS!$O$14:$O$208,$A17)</f>
        <v>0</v>
      </c>
      <c r="C17">
        <f>SUMIFS(COAL_PRS!$E$14:$E$208,COAL_PRS!$P$14:$P$208,1,COAL_PRS!$N$14:$N$208,C$2,COAL_PRS!$O$14:$O$208,$A17)</f>
        <v>0</v>
      </c>
      <c r="D17">
        <f>SUMIFS(COAL_PRS!$E$14:$E$208,COAL_PRS!$P$14:$P$208,1,COAL_PRS!$N$14:$N$208,D$2,COAL_PRS!$O$14:$O$208,$A17)</f>
        <v>0</v>
      </c>
      <c r="E17">
        <f>SUMIFS(COAL_PRS!$E$14:$E$208,COAL_PRS!$P$14:$P$208,1,COAL_PRS!$N$14:$N$208,E$2,COAL_PRS!$O$14:$O$208,$A17)</f>
        <v>0</v>
      </c>
      <c r="F17">
        <f>SUMIFS(COAL_PRS!$E$14:$E$208,COAL_PRS!$P$14:$P$208,1,COAL_PRS!$N$14:$N$208,F$2,COAL_PRS!$O$14:$O$208,$A17)</f>
        <v>0</v>
      </c>
      <c r="G17">
        <f>SUMIFS(COAL_PRS!$E$14:$E$208,COAL_PRS!$P$14:$P$208,1,COAL_PRS!$N$14:$N$208,G$2,COAL_PRS!$O$14:$O$208,$A17)</f>
        <v>0</v>
      </c>
      <c r="H17">
        <f>SUMIFS(COAL_PRS!$E$14:$E$208,COAL_PRS!$P$14:$P$208,1,COAL_PRS!$N$14:$N$208,H$2,COAL_PRS!$O$14:$O$208,$A17)</f>
        <v>0</v>
      </c>
      <c r="I17">
        <f>SUMIFS(COAL_PRS!$E$14:$E$208,COAL_PRS!$P$14:$P$208,1,COAL_PRS!$N$14:$N$208,I$2,COAL_PRS!$O$14:$O$208,$A17)</f>
        <v>0</v>
      </c>
      <c r="J17">
        <f>SUMIFS(COAL_PRS!$E$14:$E$208,COAL_PRS!$P$14:$P$208,1,COAL_PRS!$N$14:$N$208,J$2,COAL_PRS!$O$14:$O$208,$A17)</f>
        <v>210</v>
      </c>
      <c r="K17">
        <f>SUMIFS(COAL_PRS!$E$14:$E$208,COAL_PRS!$P$14:$P$208,1,COAL_PRS!$N$14:$N$208,K$2,COAL_PRS!$O$14:$O$208,$A17)</f>
        <v>0</v>
      </c>
      <c r="L17">
        <f>SUMIFS(COAL_PRS!$E$14:$E$208,COAL_PRS!$P$14:$P$208,1,COAL_PRS!$N$14:$N$208,L$2,COAL_PRS!$O$14:$O$208,$A17)</f>
        <v>420</v>
      </c>
    </row>
    <row r="18" spans="1:16" x14ac:dyDescent="0.25">
      <c r="A18" t="s">
        <v>167</v>
      </c>
      <c r="B18">
        <f>SUMIFS(COAL_PRS!$E$14:$E$208,COAL_PRS!$P$14:$P$208,1,COAL_PRS!$N$14:$N$208,B$2,COAL_PRS!$O$14:$O$208,$A18)</f>
        <v>0</v>
      </c>
      <c r="C18">
        <f>SUMIFS(COAL_PRS!$E$14:$E$208,COAL_PRS!$P$14:$P$208,1,COAL_PRS!$N$14:$N$208,C$2,COAL_PRS!$O$14:$O$208,$A18)</f>
        <v>0</v>
      </c>
      <c r="D18">
        <f>SUMIFS(COAL_PRS!$E$14:$E$208,COAL_PRS!$P$14:$P$208,1,COAL_PRS!$N$14:$N$208,D$2,COAL_PRS!$O$14:$O$208,$A18)</f>
        <v>0</v>
      </c>
      <c r="E18">
        <f>SUMIFS(COAL_PRS!$E$14:$E$208,COAL_PRS!$P$14:$P$208,1,COAL_PRS!$N$14:$N$208,E$2,COAL_PRS!$O$14:$O$208,$A18)</f>
        <v>0</v>
      </c>
      <c r="F18">
        <f>SUMIFS(COAL_PRS!$E$14:$E$208,COAL_PRS!$P$14:$P$208,1,COAL_PRS!$N$14:$N$208,F$2,COAL_PRS!$O$14:$O$208,$A18)</f>
        <v>0</v>
      </c>
      <c r="G18">
        <f>SUMIFS(COAL_PRS!$E$14:$E$208,COAL_PRS!$P$14:$P$208,1,COAL_PRS!$N$14:$N$208,G$2,COAL_PRS!$O$14:$O$208,$A18)</f>
        <v>460</v>
      </c>
      <c r="H18">
        <f>SUMIFS(COAL_PRS!$E$14:$E$208,COAL_PRS!$P$14:$P$208,1,COAL_PRS!$N$14:$N$208,H$2,COAL_PRS!$O$14:$O$208,$A18)</f>
        <v>0</v>
      </c>
      <c r="I18">
        <f>SUMIFS(COAL_PRS!$E$14:$E$208,COAL_PRS!$P$14:$P$208,1,COAL_PRS!$N$14:$N$208,I$2,COAL_PRS!$O$14:$O$208,$A18)</f>
        <v>0</v>
      </c>
      <c r="J18">
        <f>SUMIFS(COAL_PRS!$E$14:$E$208,COAL_PRS!$P$14:$P$208,1,COAL_PRS!$N$14:$N$208,J$2,COAL_PRS!$O$14:$O$208,$A18)</f>
        <v>0</v>
      </c>
      <c r="K18">
        <f>SUMIFS(COAL_PRS!$E$14:$E$208,COAL_PRS!$P$14:$P$208,1,COAL_PRS!$N$14:$N$208,K$2,COAL_PRS!$O$14:$O$208,$A18)</f>
        <v>0</v>
      </c>
      <c r="L18">
        <f>SUMIFS(COAL_PRS!$E$14:$E$208,COAL_PRS!$P$14:$P$208,1,COAL_PRS!$N$14:$N$208,L$2,COAL_PRS!$O$14:$O$208,$A18)</f>
        <v>0</v>
      </c>
    </row>
    <row r="19" spans="1:16" x14ac:dyDescent="0.25">
      <c r="A19" t="s">
        <v>201</v>
      </c>
      <c r="B19">
        <f>SUMIFS(COAL_PRS!$E$14:$E$208,COAL_PRS!$P$14:$P$208,1,COAL_PRS!$N$14:$N$208,B$2,COAL_PRS!$O$14:$O$208,$A19)</f>
        <v>0</v>
      </c>
      <c r="C19">
        <f>SUMIFS(COAL_PRS!$E$14:$E$208,COAL_PRS!$P$14:$P$208,1,COAL_PRS!$N$14:$N$208,C$2,COAL_PRS!$O$14:$O$208,$A19)</f>
        <v>0</v>
      </c>
      <c r="D19">
        <f>SUMIFS(COAL_PRS!$E$14:$E$208,COAL_PRS!$P$14:$P$208,1,COAL_PRS!$N$14:$N$208,D$2,COAL_PRS!$O$14:$O$208,$A19)</f>
        <v>0</v>
      </c>
      <c r="E19">
        <f>SUMIFS(COAL_PRS!$E$14:$E$208,COAL_PRS!$P$14:$P$208,1,COAL_PRS!$N$14:$N$208,E$2,COAL_PRS!$O$14:$O$208,$A19)</f>
        <v>0</v>
      </c>
      <c r="F19">
        <f>SUMIFS(COAL_PRS!$E$14:$E$208,COAL_PRS!$P$14:$P$208,1,COAL_PRS!$N$14:$N$208,F$2,COAL_PRS!$O$14:$O$208,$A19)</f>
        <v>0</v>
      </c>
      <c r="G19">
        <f>SUMIFS(COAL_PRS!$E$14:$E$208,COAL_PRS!$P$14:$P$208,1,COAL_PRS!$N$14:$N$208,G$2,COAL_PRS!$O$14:$O$208,$A19)</f>
        <v>420</v>
      </c>
      <c r="H19">
        <f>SUMIFS(COAL_PRS!$E$14:$E$208,COAL_PRS!$P$14:$P$208,1,COAL_PRS!$N$14:$N$208,H$2,COAL_PRS!$O$14:$O$208,$A19)</f>
        <v>0</v>
      </c>
      <c r="I19">
        <f>SUMIFS(COAL_PRS!$E$14:$E$208,COAL_PRS!$P$14:$P$208,1,COAL_PRS!$N$14:$N$208,I$2,COAL_PRS!$O$14:$O$208,$A19)</f>
        <v>0</v>
      </c>
      <c r="J19">
        <f>SUMIFS(COAL_PRS!$E$14:$E$208,COAL_PRS!$P$14:$P$208,1,COAL_PRS!$N$14:$N$208,J$2,COAL_PRS!$O$14:$O$208,$A19)</f>
        <v>0</v>
      </c>
      <c r="K19">
        <f>SUMIFS(COAL_PRS!$E$14:$E$208,COAL_PRS!$P$14:$P$208,1,COAL_PRS!$N$14:$N$208,K$2,COAL_PRS!$O$14:$O$208,$A19)</f>
        <v>0</v>
      </c>
      <c r="L19">
        <f>SUMIFS(COAL_PRS!$E$14:$E$208,COAL_PRS!$P$14:$P$208,1,COAL_PRS!$N$14:$N$208,L$2,COAL_PRS!$O$14:$O$208,$A19)</f>
        <v>0</v>
      </c>
    </row>
    <row r="20" spans="1:16" x14ac:dyDescent="0.25">
      <c r="A20" t="s">
        <v>152</v>
      </c>
      <c r="B20">
        <f>SUMIFS(COAL_PRS!$E$14:$E$208,COAL_PRS!$P$14:$P$208,1,COAL_PRS!$N$14:$N$208,B$2,COAL_PRS!$O$14:$O$208,$A20)</f>
        <v>0</v>
      </c>
      <c r="C20">
        <f>SUMIFS(COAL_PRS!$E$14:$E$208,COAL_PRS!$P$14:$P$208,1,COAL_PRS!$N$14:$N$208,C$2,COAL_PRS!$O$14:$O$208,$A20)</f>
        <v>0</v>
      </c>
      <c r="D20">
        <f>SUMIFS(COAL_PRS!$E$14:$E$208,COAL_PRS!$P$14:$P$208,1,COAL_PRS!$N$14:$N$208,D$2,COAL_PRS!$O$14:$O$208,$A20)</f>
        <v>0</v>
      </c>
      <c r="E20">
        <f>SUMIFS(COAL_PRS!$E$14:$E$208,COAL_PRS!$P$14:$P$208,1,COAL_PRS!$N$14:$N$208,E$2,COAL_PRS!$O$14:$O$208,$A20)</f>
        <v>0</v>
      </c>
      <c r="F20">
        <f>SUMIFS(COAL_PRS!$E$14:$E$208,COAL_PRS!$P$14:$P$208,1,COAL_PRS!$N$14:$N$208,F$2,COAL_PRS!$O$14:$O$208,$A20)</f>
        <v>0</v>
      </c>
      <c r="G20">
        <f>SUMIFS(COAL_PRS!$E$14:$E$208,COAL_PRS!$P$14:$P$208,1,COAL_PRS!$N$14:$N$208,G$2,COAL_PRS!$O$14:$O$208,$A20)</f>
        <v>850</v>
      </c>
      <c r="H20">
        <f>SUMIFS(COAL_PRS!$E$14:$E$208,COAL_PRS!$P$14:$P$208,1,COAL_PRS!$N$14:$N$208,H$2,COAL_PRS!$O$14:$O$208,$A20)</f>
        <v>0</v>
      </c>
      <c r="I20">
        <f>SUMIFS(COAL_PRS!$E$14:$E$208,COAL_PRS!$P$14:$P$208,1,COAL_PRS!$N$14:$N$208,I$2,COAL_PRS!$O$14:$O$208,$A20)</f>
        <v>0</v>
      </c>
      <c r="J20">
        <f>SUMIFS(COAL_PRS!$E$14:$E$208,COAL_PRS!$P$14:$P$208,1,COAL_PRS!$N$14:$N$208,J$2,COAL_PRS!$O$14:$O$208,$A20)</f>
        <v>0</v>
      </c>
      <c r="K20">
        <f>SUMIFS(COAL_PRS!$E$14:$E$208,COAL_PRS!$P$14:$P$208,1,COAL_PRS!$N$14:$N$208,K$2,COAL_PRS!$O$14:$O$208,$A20)</f>
        <v>0</v>
      </c>
      <c r="L20">
        <f>SUMIFS(COAL_PRS!$E$14:$E$208,COAL_PRS!$P$14:$P$208,1,COAL_PRS!$N$14:$N$208,L$2,COAL_PRS!$O$14:$O$208,$A20)</f>
        <v>0</v>
      </c>
    </row>
    <row r="21" spans="1:16" x14ac:dyDescent="0.25">
      <c r="A21" t="s">
        <v>163</v>
      </c>
      <c r="B21">
        <f>SUMIFS(COAL_PRS!$E$14:$E$208,COAL_PRS!$P$14:$P$208,1,COAL_PRS!$N$14:$N$208,B$2,COAL_PRS!$O$14:$O$208,$A21)</f>
        <v>0</v>
      </c>
      <c r="C21">
        <f>SUMIFS(COAL_PRS!$E$14:$E$208,COAL_PRS!$P$14:$P$208,1,COAL_PRS!$N$14:$N$208,C$2,COAL_PRS!$O$14:$O$208,$A21)</f>
        <v>500</v>
      </c>
      <c r="D21">
        <f>SUMIFS(COAL_PRS!$E$14:$E$208,COAL_PRS!$P$14:$P$208,1,COAL_PRS!$N$14:$N$208,D$2,COAL_PRS!$O$14:$O$208,$A21)</f>
        <v>0</v>
      </c>
      <c r="E21">
        <f>SUMIFS(COAL_PRS!$E$14:$E$208,COAL_PRS!$P$14:$P$208,1,COAL_PRS!$N$14:$N$208,E$2,COAL_PRS!$O$14:$O$208,$A21)</f>
        <v>0</v>
      </c>
      <c r="F21">
        <f>SUMIFS(COAL_PRS!$E$14:$E$208,COAL_PRS!$P$14:$P$208,1,COAL_PRS!$N$14:$N$208,F$2,COAL_PRS!$O$14:$O$208,$A21)</f>
        <v>0</v>
      </c>
      <c r="G21">
        <f>SUMIFS(COAL_PRS!$E$14:$E$208,COAL_PRS!$P$14:$P$208,1,COAL_PRS!$N$14:$N$208,G$2,COAL_PRS!$O$14:$O$208,$A21)</f>
        <v>3990</v>
      </c>
      <c r="H21">
        <f>SUMIFS(COAL_PRS!$E$14:$E$208,COAL_PRS!$P$14:$P$208,1,COAL_PRS!$N$14:$N$208,H$2,COAL_PRS!$O$14:$O$208,$A21)</f>
        <v>0</v>
      </c>
      <c r="I21">
        <f>SUMIFS(COAL_PRS!$E$14:$E$208,COAL_PRS!$P$14:$P$208,1,COAL_PRS!$N$14:$N$208,I$2,COAL_PRS!$O$14:$O$208,$A21)</f>
        <v>0</v>
      </c>
      <c r="J21">
        <f>SUMIFS(COAL_PRS!$E$14:$E$208,COAL_PRS!$P$14:$P$208,1,COAL_PRS!$N$14:$N$208,J$2,COAL_PRS!$O$14:$O$208,$A21)</f>
        <v>0</v>
      </c>
      <c r="K21">
        <f>SUMIFS(COAL_PRS!$E$14:$E$208,COAL_PRS!$P$14:$P$208,1,COAL_PRS!$N$14:$N$208,K$2,COAL_PRS!$O$14:$O$208,$A21)</f>
        <v>0</v>
      </c>
      <c r="L21">
        <f>SUMIFS(COAL_PRS!$E$14:$E$208,COAL_PRS!$P$14:$P$208,1,COAL_PRS!$N$14:$N$208,L$2,COAL_PRS!$O$14:$O$208,$A21)</f>
        <v>0</v>
      </c>
    </row>
    <row r="22" spans="1:16" x14ac:dyDescent="0.25">
      <c r="A22" t="s">
        <v>161</v>
      </c>
      <c r="B22">
        <f>SUMIFS(COAL_PRS!$E$14:$E$208,COAL_PRS!$P$14:$P$208,1,COAL_PRS!$N$14:$N$208,B$2,COAL_PRS!$O$14:$O$208,$A22)</f>
        <v>0</v>
      </c>
      <c r="C22">
        <f>SUMIFS(COAL_PRS!$E$14:$E$208,COAL_PRS!$P$14:$P$208,1,COAL_PRS!$N$14:$N$208,C$2,COAL_PRS!$O$14:$O$208,$A22)</f>
        <v>182.5</v>
      </c>
      <c r="D22">
        <f>SUMIFS(COAL_PRS!$E$14:$E$208,COAL_PRS!$P$14:$P$208,1,COAL_PRS!$N$14:$N$208,D$2,COAL_PRS!$O$14:$O$208,$A22)</f>
        <v>0</v>
      </c>
      <c r="E22">
        <f>SUMIFS(COAL_PRS!$E$14:$E$208,COAL_PRS!$P$14:$P$208,1,COAL_PRS!$N$14:$N$208,E$2,COAL_PRS!$O$14:$O$208,$A22)</f>
        <v>0</v>
      </c>
      <c r="F22">
        <f>SUMIFS(COAL_PRS!$E$14:$E$208,COAL_PRS!$P$14:$P$208,1,COAL_PRS!$N$14:$N$208,F$2,COAL_PRS!$O$14:$O$208,$A22)</f>
        <v>120</v>
      </c>
      <c r="G22">
        <f>SUMIFS(COAL_PRS!$E$14:$E$208,COAL_PRS!$P$14:$P$208,1,COAL_PRS!$N$14:$N$208,G$2,COAL_PRS!$O$14:$O$208,$A22)</f>
        <v>500</v>
      </c>
      <c r="H22">
        <f>SUMIFS(COAL_PRS!$E$14:$E$208,COAL_PRS!$P$14:$P$208,1,COAL_PRS!$N$14:$N$208,H$2,COAL_PRS!$O$14:$O$208,$A22)</f>
        <v>120</v>
      </c>
      <c r="I22">
        <f>SUMIFS(COAL_PRS!$E$14:$E$208,COAL_PRS!$P$14:$P$208,1,COAL_PRS!$N$14:$N$208,I$2,COAL_PRS!$O$14:$O$208,$A22)</f>
        <v>0</v>
      </c>
      <c r="J22">
        <f>SUMIFS(COAL_PRS!$E$14:$E$208,COAL_PRS!$P$14:$P$208,1,COAL_PRS!$N$14:$N$208,J$2,COAL_PRS!$O$14:$O$208,$A22)</f>
        <v>0</v>
      </c>
      <c r="K22">
        <f>SUMIFS(COAL_PRS!$E$14:$E$208,COAL_PRS!$P$14:$P$208,1,COAL_PRS!$N$14:$N$208,K$2,COAL_PRS!$O$14:$O$208,$A22)</f>
        <v>0</v>
      </c>
      <c r="L22">
        <f>SUMIFS(COAL_PRS!$E$14:$E$208,COAL_PRS!$P$14:$P$208,1,COAL_PRS!$N$14:$N$208,L$2,COAL_PRS!$O$14:$O$208,$A22)</f>
        <v>0</v>
      </c>
    </row>
    <row r="23" spans="1:16" x14ac:dyDescent="0.25">
      <c r="A23" t="s">
        <v>153</v>
      </c>
      <c r="B23">
        <f>SUMIFS(COAL_PRS!$E$14:$E$208,COAL_PRS!$P$14:$P$208,1,COAL_PRS!$N$14:$N$208,B$2,COAL_PRS!$O$14:$O$208,$A23)</f>
        <v>0</v>
      </c>
      <c r="C23">
        <f>SUMIFS(COAL_PRS!$E$14:$E$208,COAL_PRS!$P$14:$P$208,1,COAL_PRS!$N$14:$N$208,C$2,COAL_PRS!$O$14:$O$208,$A23)</f>
        <v>0</v>
      </c>
      <c r="D23">
        <f>SUMIFS(COAL_PRS!$E$14:$E$208,COAL_PRS!$P$14:$P$208,1,COAL_PRS!$N$14:$N$208,D$2,COAL_PRS!$O$14:$O$208,$A23)</f>
        <v>0</v>
      </c>
      <c r="E23">
        <f>SUMIFS(COAL_PRS!$E$14:$E$208,COAL_PRS!$P$14:$P$208,1,COAL_PRS!$N$14:$N$208,E$2,COAL_PRS!$O$14:$O$208,$A23)</f>
        <v>0</v>
      </c>
      <c r="F23">
        <f>SUMIFS(COAL_PRS!$E$14:$E$208,COAL_PRS!$P$14:$P$208,1,COAL_PRS!$N$14:$N$208,F$2,COAL_PRS!$O$14:$O$208,$A23)</f>
        <v>0</v>
      </c>
      <c r="G23">
        <f>SUMIFS(COAL_PRS!$E$14:$E$208,COAL_PRS!$P$14:$P$208,1,COAL_PRS!$N$14:$N$208,G$2,COAL_PRS!$O$14:$O$208,$A23)</f>
        <v>859</v>
      </c>
      <c r="H23">
        <f>SUMIFS(COAL_PRS!$E$14:$E$208,COAL_PRS!$P$14:$P$208,1,COAL_PRS!$N$14:$N$208,H$2,COAL_PRS!$O$14:$O$208,$A23)</f>
        <v>0</v>
      </c>
      <c r="I23">
        <f>SUMIFS(COAL_PRS!$E$14:$E$208,COAL_PRS!$P$14:$P$208,1,COAL_PRS!$N$14:$N$208,I$2,COAL_PRS!$O$14:$O$208,$A23)</f>
        <v>200</v>
      </c>
      <c r="J23">
        <f>SUMIFS(COAL_PRS!$E$14:$E$208,COAL_PRS!$P$14:$P$208,1,COAL_PRS!$N$14:$N$208,J$2,COAL_PRS!$O$14:$O$208,$A23)</f>
        <v>200</v>
      </c>
      <c r="K23">
        <f>SUMIFS(COAL_PRS!$E$14:$E$208,COAL_PRS!$P$14:$P$208,1,COAL_PRS!$N$14:$N$208,K$2,COAL_PRS!$O$14:$O$208,$A23)</f>
        <v>200</v>
      </c>
      <c r="L23">
        <f>SUMIFS(COAL_PRS!$E$14:$E$208,COAL_PRS!$P$14:$P$208,1,COAL_PRS!$N$14:$N$208,L$2,COAL_PRS!$O$14:$O$208,$A23)</f>
        <v>200</v>
      </c>
    </row>
    <row r="24" spans="1:16" x14ac:dyDescent="0.25">
      <c r="A24" t="s">
        <v>154</v>
      </c>
      <c r="B24">
        <f>SUMIFS(COAL_PRS!$E$14:$E$208,COAL_PRS!$P$14:$P$208,1,COAL_PRS!$N$14:$N$208,B$2,COAL_PRS!$O$14:$O$208,$A24)</f>
        <v>0</v>
      </c>
      <c r="C24">
        <f>SUMIFS(COAL_PRS!$E$14:$E$208,COAL_PRS!$P$14:$P$208,1,COAL_PRS!$N$14:$N$208,C$2,COAL_PRS!$O$14:$O$208,$A24)</f>
        <v>0</v>
      </c>
      <c r="D24">
        <f>SUMIFS(COAL_PRS!$E$14:$E$208,COAL_PRS!$P$14:$P$208,1,COAL_PRS!$N$14:$N$208,D$2,COAL_PRS!$O$14:$O$208,$A24)</f>
        <v>0</v>
      </c>
      <c r="E24">
        <f>SUMIFS(COAL_PRS!$E$14:$E$208,COAL_PRS!$P$14:$P$208,1,COAL_PRS!$N$14:$N$208,E$2,COAL_PRS!$O$14:$O$208,$A24)</f>
        <v>0</v>
      </c>
      <c r="F24">
        <f>SUMIFS(COAL_PRS!$E$14:$E$208,COAL_PRS!$P$14:$P$208,1,COAL_PRS!$N$14:$N$208,F$2,COAL_PRS!$O$14:$O$208,$A24)</f>
        <v>0</v>
      </c>
      <c r="G24">
        <f>SUMIFS(COAL_PRS!$E$14:$E$208,COAL_PRS!$P$14:$P$208,1,COAL_PRS!$N$14:$N$208,G$2,COAL_PRS!$O$14:$O$208,$A24)</f>
        <v>0</v>
      </c>
      <c r="H24">
        <f>SUMIFS(COAL_PRS!$E$14:$E$208,COAL_PRS!$P$14:$P$208,1,COAL_PRS!$N$14:$N$208,H$2,COAL_PRS!$O$14:$O$208,$A24)</f>
        <v>0</v>
      </c>
      <c r="I24">
        <f>SUMIFS(COAL_PRS!$E$14:$E$208,COAL_PRS!$P$14:$P$208,1,COAL_PRS!$N$14:$N$208,I$2,COAL_PRS!$O$14:$O$208,$A24)</f>
        <v>0</v>
      </c>
      <c r="J24">
        <f>SUMIFS(COAL_PRS!$E$14:$E$208,COAL_PRS!$P$14:$P$208,1,COAL_PRS!$N$14:$N$208,J$2,COAL_PRS!$O$14:$O$208,$A24)</f>
        <v>0</v>
      </c>
      <c r="K24">
        <f>SUMIFS(COAL_PRS!$E$14:$E$208,COAL_PRS!$P$14:$P$208,1,COAL_PRS!$N$14:$N$208,K$2,COAL_PRS!$O$14:$O$208,$A24)</f>
        <v>0</v>
      </c>
      <c r="L24">
        <f>SUMIFS(COAL_PRS!$E$14:$E$208,COAL_PRS!$P$14:$P$208,1,COAL_PRS!$N$14:$N$208,L$2,COAL_PRS!$O$14:$O$208,$A24)</f>
        <v>0</v>
      </c>
    </row>
    <row r="25" spans="1:16" x14ac:dyDescent="0.25">
      <c r="A25" t="s">
        <v>166</v>
      </c>
      <c r="B25">
        <f>SUMIFS(COAL_PRS!$E$14:$E$208,COAL_PRS!$P$14:$P$208,1,COAL_PRS!$N$14:$N$208,B$2,COAL_PRS!$O$14:$O$208,$A25)</f>
        <v>0</v>
      </c>
      <c r="C25">
        <f>SUMIFS(COAL_PRS!$E$14:$E$208,COAL_PRS!$P$14:$P$208,1,COAL_PRS!$N$14:$N$208,C$2,COAL_PRS!$O$14:$O$208,$A25)</f>
        <v>0</v>
      </c>
      <c r="D25">
        <f>SUMIFS(COAL_PRS!$E$14:$E$208,COAL_PRS!$P$14:$P$208,1,COAL_PRS!$N$14:$N$208,D$2,COAL_PRS!$O$14:$O$208,$A25)</f>
        <v>0</v>
      </c>
      <c r="E25">
        <f>SUMIFS(COAL_PRS!$E$14:$E$208,COAL_PRS!$P$14:$P$208,1,COAL_PRS!$N$14:$N$208,E$2,COAL_PRS!$O$14:$O$208,$A25)</f>
        <v>0</v>
      </c>
      <c r="F25">
        <f>SUMIFS(COAL_PRS!$E$14:$E$208,COAL_PRS!$P$14:$P$208,1,COAL_PRS!$N$14:$N$208,F$2,COAL_PRS!$O$14:$O$208,$A25)</f>
        <v>0</v>
      </c>
      <c r="G25">
        <f>SUMIFS(COAL_PRS!$E$14:$E$208,COAL_PRS!$P$14:$P$208,1,COAL_PRS!$N$14:$N$208,G$2,COAL_PRS!$O$14:$O$208,$A25)</f>
        <v>1205</v>
      </c>
      <c r="H25">
        <f>SUMIFS(COAL_PRS!$E$14:$E$208,COAL_PRS!$P$14:$P$208,1,COAL_PRS!$N$14:$N$208,H$2,COAL_PRS!$O$14:$O$208,$A25)</f>
        <v>0</v>
      </c>
      <c r="I25">
        <f>SUMIFS(COAL_PRS!$E$14:$E$208,COAL_PRS!$P$14:$P$208,1,COAL_PRS!$N$14:$N$208,I$2,COAL_PRS!$O$14:$O$208,$A25)</f>
        <v>0</v>
      </c>
      <c r="J25">
        <f>SUMIFS(COAL_PRS!$E$14:$E$208,COAL_PRS!$P$14:$P$208,1,COAL_PRS!$N$14:$N$208,J$2,COAL_PRS!$O$14:$O$208,$A25)</f>
        <v>0</v>
      </c>
      <c r="K25">
        <f>SUMIFS(COAL_PRS!$E$14:$E$208,COAL_PRS!$P$14:$P$208,1,COAL_PRS!$N$14:$N$208,K$2,COAL_PRS!$O$14:$O$208,$A25)</f>
        <v>0</v>
      </c>
      <c r="L25">
        <f>SUMIFS(COAL_PRS!$E$14:$E$208,COAL_PRS!$P$14:$P$208,1,COAL_PRS!$N$14:$N$208,L$2,COAL_PRS!$O$14:$O$208,$A25)</f>
        <v>0</v>
      </c>
    </row>
    <row r="26" spans="1:16" x14ac:dyDescent="0.25">
      <c r="A26" t="s">
        <v>170</v>
      </c>
      <c r="B26">
        <f>SUMIFS(COAL_PRS!$E$14:$E$208,COAL_PRS!$P$14:$P$208,1,COAL_PRS!$N$14:$N$208,B$2,COAL_PRS!$O$14:$O$208,$A26)</f>
        <v>0</v>
      </c>
      <c r="C26">
        <f>SUMIFS(COAL_PRS!$E$14:$E$208,COAL_PRS!$P$14:$P$208,1,COAL_PRS!$N$14:$N$208,C$2,COAL_PRS!$O$14:$O$208,$A26)</f>
        <v>0</v>
      </c>
      <c r="D26">
        <f>SUMIFS(COAL_PRS!$E$14:$E$208,COAL_PRS!$P$14:$P$208,1,COAL_PRS!$N$14:$N$208,D$2,COAL_PRS!$O$14:$O$208,$A26)</f>
        <v>0</v>
      </c>
      <c r="E26">
        <f>SUMIFS(COAL_PRS!$E$14:$E$208,COAL_PRS!$P$14:$P$208,1,COAL_PRS!$N$14:$N$208,E$2,COAL_PRS!$O$14:$O$208,$A26)</f>
        <v>0</v>
      </c>
      <c r="F26">
        <f>SUMIFS(COAL_PRS!$E$14:$E$208,COAL_PRS!$P$14:$P$208,1,COAL_PRS!$N$14:$N$208,F$2,COAL_PRS!$O$14:$O$208,$A26)</f>
        <v>0</v>
      </c>
      <c r="G26">
        <f>SUMIFS(COAL_PRS!$E$14:$E$208,COAL_PRS!$P$14:$P$208,1,COAL_PRS!$N$14:$N$208,G$2,COAL_PRS!$O$14:$O$208,$A26)</f>
        <v>0</v>
      </c>
      <c r="H26">
        <f>SUMIFS(COAL_PRS!$E$14:$E$208,COAL_PRS!$P$14:$P$208,1,COAL_PRS!$N$14:$N$208,H$2,COAL_PRS!$O$14:$O$208,$A26)</f>
        <v>0</v>
      </c>
      <c r="I26">
        <f>SUMIFS(COAL_PRS!$E$14:$E$208,COAL_PRS!$P$14:$P$208,1,COAL_PRS!$N$14:$N$208,I$2,COAL_PRS!$O$14:$O$208,$A26)</f>
        <v>0</v>
      </c>
      <c r="J26">
        <f>SUMIFS(COAL_PRS!$E$14:$E$208,COAL_PRS!$P$14:$P$208,1,COAL_PRS!$N$14:$N$208,J$2,COAL_PRS!$O$14:$O$208,$A26)</f>
        <v>0</v>
      </c>
      <c r="K26">
        <f>SUMIFS(COAL_PRS!$E$14:$E$208,COAL_PRS!$P$14:$P$208,1,COAL_PRS!$N$14:$N$208,K$2,COAL_PRS!$O$14:$O$208,$A26)</f>
        <v>0</v>
      </c>
      <c r="L26">
        <f>SUMIFS(COAL_PRS!$E$14:$E$208,COAL_PRS!$P$14:$P$208,1,COAL_PRS!$N$14:$N$208,L$2,COAL_PRS!$O$14:$O$208,$A26)</f>
        <v>0</v>
      </c>
    </row>
    <row r="27" spans="1:16" x14ac:dyDescent="0.25">
      <c r="A27" t="s">
        <v>148</v>
      </c>
      <c r="B27">
        <f>SUMIFS(COAL_PRS!$E$14:$E$208,COAL_PRS!$P$14:$P$208,1,COAL_PRS!$N$14:$N$208,B$2,COAL_PRS!$O$14:$O$208,$A27)</f>
        <v>0</v>
      </c>
      <c r="C27">
        <f>SUMIFS(COAL_PRS!$E$14:$E$208,COAL_PRS!$P$14:$P$208,1,COAL_PRS!$N$14:$N$208,C$2,COAL_PRS!$O$14:$O$208,$A27)</f>
        <v>0</v>
      </c>
      <c r="D27">
        <f>SUMIFS(COAL_PRS!$E$14:$E$208,COAL_PRS!$P$14:$P$208,1,COAL_PRS!$N$14:$N$208,D$2,COAL_PRS!$O$14:$O$208,$A27)</f>
        <v>0</v>
      </c>
      <c r="E27">
        <f>SUMIFS(COAL_PRS!$E$14:$E$208,COAL_PRS!$P$14:$P$208,1,COAL_PRS!$N$14:$N$208,E$2,COAL_PRS!$O$14:$O$208,$A27)</f>
        <v>0</v>
      </c>
      <c r="F27">
        <f>SUMIFS(COAL_PRS!$E$14:$E$208,COAL_PRS!$P$14:$P$208,1,COAL_PRS!$N$14:$N$208,F$2,COAL_PRS!$O$14:$O$208,$A27)</f>
        <v>0</v>
      </c>
      <c r="G27">
        <f>SUMIFS(COAL_PRS!$E$14:$E$208,COAL_PRS!$P$14:$P$208,1,COAL_PRS!$N$14:$N$208,G$2,COAL_PRS!$O$14:$O$208,$A27)</f>
        <v>0</v>
      </c>
      <c r="H27">
        <f>SUMIFS(COAL_PRS!$E$14:$E$208,COAL_PRS!$P$14:$P$208,1,COAL_PRS!$N$14:$N$208,H$2,COAL_PRS!$O$14:$O$208,$A27)</f>
        <v>0</v>
      </c>
      <c r="I27">
        <f>SUMIFS(COAL_PRS!$E$14:$E$208,COAL_PRS!$P$14:$P$208,1,COAL_PRS!$N$14:$N$208,I$2,COAL_PRS!$O$14:$O$208,$A27)</f>
        <v>0</v>
      </c>
      <c r="J27">
        <f>SUMIFS(COAL_PRS!$E$14:$E$208,COAL_PRS!$P$14:$P$208,1,COAL_PRS!$N$14:$N$208,J$2,COAL_PRS!$O$14:$O$208,$A27)</f>
        <v>0</v>
      </c>
      <c r="K27">
        <f>SUMIFS(COAL_PRS!$E$14:$E$208,COAL_PRS!$P$14:$P$208,1,COAL_PRS!$N$14:$N$208,K$2,COAL_PRS!$O$14:$O$208,$A27)</f>
        <v>0</v>
      </c>
      <c r="L27">
        <f>SUMIFS(COAL_PRS!$E$14:$E$208,COAL_PRS!$P$14:$P$208,1,COAL_PRS!$N$14:$N$208,L$2,COAL_PRS!$O$14:$O$208,$A27)</f>
        <v>0</v>
      </c>
    </row>
    <row r="29" spans="1:16" x14ac:dyDescent="0.25">
      <c r="A29" t="s">
        <v>203</v>
      </c>
    </row>
    <row r="30" spans="1:16" x14ac:dyDescent="0.25">
      <c r="A30" t="s">
        <v>189</v>
      </c>
      <c r="B30" t="s">
        <v>190</v>
      </c>
      <c r="C30" t="s">
        <v>191</v>
      </c>
      <c r="D30" t="s">
        <v>192</v>
      </c>
      <c r="E30" t="s">
        <v>193</v>
      </c>
      <c r="F30" t="s">
        <v>194</v>
      </c>
      <c r="G30" t="s">
        <v>195</v>
      </c>
      <c r="H30" t="s">
        <v>196</v>
      </c>
      <c r="I30" t="s">
        <v>197</v>
      </c>
      <c r="J30" t="s">
        <v>198</v>
      </c>
      <c r="K30" t="s">
        <v>199</v>
      </c>
      <c r="L30" t="s">
        <v>200</v>
      </c>
      <c r="O30" s="2" t="s">
        <v>220</v>
      </c>
    </row>
    <row r="31" spans="1:16" x14ac:dyDescent="0.25">
      <c r="A31" t="s">
        <v>160</v>
      </c>
      <c r="B31">
        <v>0</v>
      </c>
      <c r="C31">
        <v>0</v>
      </c>
      <c r="D31">
        <v>0</v>
      </c>
      <c r="E31">
        <v>0</v>
      </c>
      <c r="F31">
        <v>0</v>
      </c>
      <c r="G31">
        <v>0</v>
      </c>
      <c r="H31">
        <v>0</v>
      </c>
      <c r="I31">
        <v>0</v>
      </c>
      <c r="J31">
        <v>0</v>
      </c>
      <c r="K31">
        <v>0</v>
      </c>
      <c r="L31">
        <v>0</v>
      </c>
      <c r="O31" t="s">
        <v>184</v>
      </c>
      <c r="P31" t="s">
        <v>185</v>
      </c>
    </row>
    <row r="32" spans="1:16" x14ac:dyDescent="0.25">
      <c r="A32" t="s">
        <v>169</v>
      </c>
      <c r="B32">
        <v>0</v>
      </c>
      <c r="C32">
        <v>0</v>
      </c>
      <c r="D32">
        <v>0</v>
      </c>
      <c r="E32">
        <v>0</v>
      </c>
      <c r="F32">
        <v>0</v>
      </c>
      <c r="G32">
        <v>0</v>
      </c>
      <c r="H32">
        <v>0</v>
      </c>
      <c r="I32">
        <v>0</v>
      </c>
      <c r="J32">
        <v>0</v>
      </c>
      <c r="K32">
        <v>0</v>
      </c>
      <c r="L32">
        <v>0</v>
      </c>
      <c r="P32" t="s">
        <v>186</v>
      </c>
    </row>
    <row r="33" spans="1:23" x14ac:dyDescent="0.25">
      <c r="A33" t="s">
        <v>168</v>
      </c>
      <c r="B33">
        <v>0</v>
      </c>
      <c r="C33">
        <v>0</v>
      </c>
      <c r="D33">
        <v>0</v>
      </c>
      <c r="E33">
        <v>0</v>
      </c>
      <c r="F33">
        <v>0</v>
      </c>
      <c r="G33">
        <v>0</v>
      </c>
      <c r="H33">
        <v>0</v>
      </c>
      <c r="I33">
        <v>0</v>
      </c>
      <c r="J33">
        <v>0</v>
      </c>
      <c r="K33">
        <v>0</v>
      </c>
      <c r="L33">
        <v>0</v>
      </c>
      <c r="P33" t="s">
        <v>173</v>
      </c>
    </row>
    <row r="34" spans="1:23" x14ac:dyDescent="0.25">
      <c r="A34" t="s">
        <v>164</v>
      </c>
      <c r="B34">
        <v>0</v>
      </c>
      <c r="C34">
        <v>0</v>
      </c>
      <c r="D34">
        <v>0</v>
      </c>
      <c r="E34">
        <v>0</v>
      </c>
      <c r="F34">
        <v>0</v>
      </c>
      <c r="G34">
        <v>0</v>
      </c>
      <c r="H34">
        <v>0</v>
      </c>
      <c r="I34">
        <v>0</v>
      </c>
      <c r="J34">
        <v>0</v>
      </c>
      <c r="K34">
        <v>0</v>
      </c>
      <c r="L34">
        <v>0</v>
      </c>
    </row>
    <row r="35" spans="1:23" x14ac:dyDescent="0.25">
      <c r="A35" t="s">
        <v>158</v>
      </c>
      <c r="B35">
        <v>0</v>
      </c>
      <c r="C35">
        <v>0</v>
      </c>
      <c r="D35">
        <v>0</v>
      </c>
      <c r="E35">
        <v>0</v>
      </c>
      <c r="F35">
        <v>0</v>
      </c>
      <c r="G35">
        <v>0</v>
      </c>
      <c r="H35">
        <v>0</v>
      </c>
      <c r="I35">
        <v>0</v>
      </c>
      <c r="J35">
        <v>0</v>
      </c>
      <c r="K35">
        <v>0</v>
      </c>
      <c r="L35">
        <v>0</v>
      </c>
      <c r="O35" t="s">
        <v>174</v>
      </c>
      <c r="P35" t="s">
        <v>175</v>
      </c>
      <c r="Q35" t="s">
        <v>176</v>
      </c>
      <c r="R35" t="s">
        <v>177</v>
      </c>
      <c r="S35" t="s">
        <v>5</v>
      </c>
      <c r="T35" t="s">
        <v>178</v>
      </c>
      <c r="U35" t="s">
        <v>179</v>
      </c>
      <c r="V35" t="s">
        <v>180</v>
      </c>
    </row>
    <row r="36" spans="1:23" x14ac:dyDescent="0.25">
      <c r="A36" t="s">
        <v>155</v>
      </c>
      <c r="B36">
        <v>0</v>
      </c>
      <c r="C36">
        <v>0</v>
      </c>
      <c r="D36">
        <v>0</v>
      </c>
      <c r="E36">
        <v>0</v>
      </c>
      <c r="F36">
        <v>0</v>
      </c>
      <c r="G36">
        <v>0</v>
      </c>
      <c r="H36">
        <v>0</v>
      </c>
      <c r="I36">
        <v>0</v>
      </c>
      <c r="J36">
        <v>0</v>
      </c>
      <c r="K36">
        <v>0</v>
      </c>
      <c r="L36">
        <v>0</v>
      </c>
      <c r="O36">
        <v>25</v>
      </c>
      <c r="P36" t="s">
        <v>26</v>
      </c>
      <c r="Q36" t="s">
        <v>23</v>
      </c>
      <c r="R36" t="s">
        <v>187</v>
      </c>
      <c r="S36" t="s">
        <v>153</v>
      </c>
      <c r="T36" t="s">
        <v>182</v>
      </c>
      <c r="U36">
        <v>1</v>
      </c>
      <c r="V36">
        <v>210</v>
      </c>
      <c r="W36" t="s">
        <v>171</v>
      </c>
    </row>
    <row r="37" spans="1:23" x14ac:dyDescent="0.25">
      <c r="A37" t="s">
        <v>156</v>
      </c>
      <c r="B37">
        <v>0</v>
      </c>
      <c r="C37">
        <v>0</v>
      </c>
      <c r="D37">
        <v>0</v>
      </c>
      <c r="E37">
        <v>0</v>
      </c>
      <c r="F37">
        <v>0</v>
      </c>
      <c r="G37">
        <v>0</v>
      </c>
      <c r="H37">
        <v>0</v>
      </c>
      <c r="I37">
        <v>0</v>
      </c>
      <c r="J37">
        <v>0</v>
      </c>
      <c r="K37">
        <v>0</v>
      </c>
      <c r="L37">
        <v>0</v>
      </c>
      <c r="O37">
        <v>26</v>
      </c>
      <c r="P37" t="s">
        <v>26</v>
      </c>
      <c r="Q37" t="s">
        <v>23</v>
      </c>
      <c r="R37" t="s">
        <v>187</v>
      </c>
      <c r="S37" t="s">
        <v>153</v>
      </c>
      <c r="T37" t="s">
        <v>182</v>
      </c>
      <c r="U37">
        <v>2</v>
      </c>
      <c r="V37">
        <v>210</v>
      </c>
      <c r="W37" t="s">
        <v>171</v>
      </c>
    </row>
    <row r="38" spans="1:23" x14ac:dyDescent="0.25">
      <c r="A38" t="s">
        <v>149</v>
      </c>
      <c r="B38">
        <v>0</v>
      </c>
      <c r="C38">
        <v>0</v>
      </c>
      <c r="D38">
        <v>0</v>
      </c>
      <c r="E38">
        <v>0</v>
      </c>
      <c r="F38">
        <v>0</v>
      </c>
      <c r="G38">
        <v>0</v>
      </c>
      <c r="H38">
        <v>0</v>
      </c>
      <c r="I38">
        <v>0</v>
      </c>
      <c r="J38">
        <v>0</v>
      </c>
      <c r="K38">
        <v>0</v>
      </c>
      <c r="L38">
        <v>0</v>
      </c>
      <c r="O38">
        <v>27</v>
      </c>
      <c r="P38" t="s">
        <v>26</v>
      </c>
      <c r="Q38" t="s">
        <v>23</v>
      </c>
      <c r="R38" t="s">
        <v>187</v>
      </c>
      <c r="S38" t="s">
        <v>153</v>
      </c>
      <c r="T38" t="s">
        <v>182</v>
      </c>
      <c r="U38">
        <v>3</v>
      </c>
      <c r="V38">
        <v>210</v>
      </c>
      <c r="W38" t="s">
        <v>171</v>
      </c>
    </row>
    <row r="39" spans="1:23" x14ac:dyDescent="0.25">
      <c r="A39" t="s">
        <v>150</v>
      </c>
      <c r="B39">
        <v>0</v>
      </c>
      <c r="C39">
        <v>0</v>
      </c>
      <c r="D39">
        <v>0</v>
      </c>
      <c r="E39">
        <v>0</v>
      </c>
      <c r="F39">
        <v>0</v>
      </c>
      <c r="G39">
        <v>0</v>
      </c>
      <c r="H39">
        <v>0</v>
      </c>
      <c r="I39">
        <v>0</v>
      </c>
      <c r="J39">
        <v>0</v>
      </c>
      <c r="K39">
        <v>0</v>
      </c>
      <c r="L39">
        <v>0</v>
      </c>
      <c r="O39">
        <v>28</v>
      </c>
      <c r="P39" t="s">
        <v>26</v>
      </c>
      <c r="Q39" t="s">
        <v>23</v>
      </c>
      <c r="R39" t="s">
        <v>187</v>
      </c>
      <c r="S39" t="s">
        <v>153</v>
      </c>
      <c r="T39" t="s">
        <v>182</v>
      </c>
      <c r="U39">
        <v>4</v>
      </c>
      <c r="V39">
        <v>210</v>
      </c>
      <c r="W39" t="s">
        <v>171</v>
      </c>
    </row>
    <row r="40" spans="1:23" x14ac:dyDescent="0.25">
      <c r="A40" t="s">
        <v>151</v>
      </c>
      <c r="B40">
        <v>0</v>
      </c>
      <c r="C40">
        <v>0</v>
      </c>
      <c r="D40">
        <v>0</v>
      </c>
      <c r="E40">
        <v>0</v>
      </c>
      <c r="F40">
        <v>0</v>
      </c>
      <c r="G40">
        <v>0</v>
      </c>
      <c r="H40">
        <v>0</v>
      </c>
      <c r="I40">
        <v>0</v>
      </c>
      <c r="J40">
        <v>0</v>
      </c>
      <c r="K40">
        <v>0</v>
      </c>
      <c r="L40">
        <v>0</v>
      </c>
    </row>
    <row r="41" spans="1:23" x14ac:dyDescent="0.25">
      <c r="A41" t="s">
        <v>165</v>
      </c>
      <c r="B41">
        <v>0</v>
      </c>
      <c r="C41">
        <v>0</v>
      </c>
      <c r="D41">
        <v>0</v>
      </c>
      <c r="E41">
        <v>0</v>
      </c>
      <c r="F41">
        <v>0</v>
      </c>
      <c r="G41">
        <v>0</v>
      </c>
      <c r="H41">
        <v>0</v>
      </c>
      <c r="I41">
        <v>0</v>
      </c>
      <c r="J41">
        <v>0</v>
      </c>
      <c r="K41">
        <v>0</v>
      </c>
      <c r="L41">
        <v>0</v>
      </c>
      <c r="O41" s="7" t="s">
        <v>221</v>
      </c>
    </row>
    <row r="42" spans="1:23" x14ac:dyDescent="0.25">
      <c r="A42" t="s">
        <v>162</v>
      </c>
      <c r="B42">
        <v>0</v>
      </c>
      <c r="C42">
        <v>0</v>
      </c>
      <c r="D42">
        <v>0</v>
      </c>
      <c r="E42">
        <v>0</v>
      </c>
      <c r="F42">
        <v>0</v>
      </c>
      <c r="G42">
        <v>0</v>
      </c>
      <c r="H42">
        <v>0</v>
      </c>
      <c r="I42">
        <v>0</v>
      </c>
      <c r="J42">
        <v>0</v>
      </c>
      <c r="K42">
        <v>0</v>
      </c>
      <c r="L42">
        <v>0</v>
      </c>
    </row>
    <row r="43" spans="1:23" x14ac:dyDescent="0.25">
      <c r="A43" t="s">
        <v>188</v>
      </c>
      <c r="B43">
        <v>0</v>
      </c>
      <c r="C43">
        <v>0</v>
      </c>
      <c r="D43">
        <v>0</v>
      </c>
      <c r="E43">
        <v>0</v>
      </c>
      <c r="F43">
        <v>0</v>
      </c>
      <c r="G43">
        <v>0</v>
      </c>
      <c r="H43">
        <v>0</v>
      </c>
      <c r="I43">
        <v>0</v>
      </c>
      <c r="J43">
        <v>0</v>
      </c>
      <c r="K43">
        <v>0</v>
      </c>
      <c r="L43">
        <v>0</v>
      </c>
    </row>
    <row r="44" spans="1:23" x14ac:dyDescent="0.25">
      <c r="A44" t="s">
        <v>157</v>
      </c>
      <c r="B44">
        <v>0</v>
      </c>
      <c r="C44">
        <v>0</v>
      </c>
      <c r="D44">
        <v>0</v>
      </c>
      <c r="E44">
        <v>0</v>
      </c>
      <c r="F44">
        <v>0</v>
      </c>
      <c r="G44">
        <v>0</v>
      </c>
      <c r="H44">
        <v>0</v>
      </c>
      <c r="I44">
        <v>0</v>
      </c>
      <c r="J44">
        <v>0</v>
      </c>
      <c r="K44">
        <v>0</v>
      </c>
      <c r="L44">
        <v>0</v>
      </c>
    </row>
    <row r="45" spans="1:23" x14ac:dyDescent="0.25">
      <c r="A45" t="s">
        <v>159</v>
      </c>
      <c r="B45">
        <v>0</v>
      </c>
      <c r="C45">
        <v>0</v>
      </c>
      <c r="D45">
        <v>0</v>
      </c>
      <c r="E45">
        <v>0</v>
      </c>
      <c r="F45">
        <v>0</v>
      </c>
      <c r="G45">
        <v>0</v>
      </c>
      <c r="H45">
        <v>0</v>
      </c>
      <c r="I45">
        <v>0</v>
      </c>
      <c r="J45">
        <v>0</v>
      </c>
      <c r="K45">
        <v>0</v>
      </c>
      <c r="L45">
        <v>0</v>
      </c>
    </row>
    <row r="46" spans="1:23" x14ac:dyDescent="0.25">
      <c r="A46" t="s">
        <v>167</v>
      </c>
      <c r="B46">
        <v>0</v>
      </c>
      <c r="C46">
        <v>0</v>
      </c>
      <c r="D46">
        <v>0</v>
      </c>
      <c r="E46">
        <v>0</v>
      </c>
      <c r="F46">
        <v>0</v>
      </c>
      <c r="G46">
        <v>0</v>
      </c>
      <c r="H46">
        <v>0</v>
      </c>
      <c r="I46">
        <v>0</v>
      </c>
      <c r="J46">
        <v>0</v>
      </c>
      <c r="K46">
        <v>0</v>
      </c>
      <c r="L46">
        <v>0</v>
      </c>
    </row>
    <row r="47" spans="1:23" x14ac:dyDescent="0.25">
      <c r="A47" t="s">
        <v>201</v>
      </c>
      <c r="B47">
        <v>0</v>
      </c>
      <c r="C47">
        <v>0</v>
      </c>
      <c r="D47">
        <v>0</v>
      </c>
      <c r="E47">
        <v>0</v>
      </c>
      <c r="F47">
        <v>0</v>
      </c>
      <c r="G47">
        <v>0</v>
      </c>
      <c r="H47">
        <v>0</v>
      </c>
      <c r="I47">
        <v>0</v>
      </c>
      <c r="J47">
        <v>0</v>
      </c>
      <c r="K47">
        <v>0</v>
      </c>
      <c r="L47">
        <v>0</v>
      </c>
    </row>
    <row r="48" spans="1:23" x14ac:dyDescent="0.25">
      <c r="A48" t="s">
        <v>152</v>
      </c>
      <c r="B48">
        <v>0</v>
      </c>
      <c r="C48">
        <v>0</v>
      </c>
      <c r="D48">
        <v>0</v>
      </c>
      <c r="E48">
        <v>0</v>
      </c>
      <c r="F48">
        <v>0</v>
      </c>
      <c r="G48">
        <v>0</v>
      </c>
      <c r="H48">
        <v>0</v>
      </c>
      <c r="I48">
        <v>0</v>
      </c>
      <c r="J48">
        <v>0</v>
      </c>
      <c r="K48">
        <v>0</v>
      </c>
      <c r="L48">
        <v>0</v>
      </c>
    </row>
    <row r="49" spans="1:12" x14ac:dyDescent="0.25">
      <c r="A49" t="s">
        <v>163</v>
      </c>
      <c r="B49">
        <v>0</v>
      </c>
      <c r="C49">
        <v>0</v>
      </c>
      <c r="D49">
        <v>0</v>
      </c>
      <c r="E49">
        <v>0</v>
      </c>
      <c r="F49">
        <v>0</v>
      </c>
      <c r="G49">
        <v>0</v>
      </c>
      <c r="H49">
        <v>0</v>
      </c>
      <c r="I49">
        <v>0</v>
      </c>
      <c r="J49">
        <v>0</v>
      </c>
      <c r="K49">
        <v>0</v>
      </c>
      <c r="L49">
        <v>0</v>
      </c>
    </row>
    <row r="50" spans="1:12" x14ac:dyDescent="0.25">
      <c r="A50" t="s">
        <v>161</v>
      </c>
      <c r="B50">
        <v>0</v>
      </c>
      <c r="C50">
        <v>0</v>
      </c>
      <c r="D50">
        <v>0</v>
      </c>
      <c r="E50">
        <v>0</v>
      </c>
      <c r="F50">
        <v>0</v>
      </c>
      <c r="G50">
        <v>0</v>
      </c>
      <c r="H50">
        <v>0</v>
      </c>
      <c r="I50">
        <v>0</v>
      </c>
      <c r="J50">
        <v>0</v>
      </c>
      <c r="K50">
        <v>0</v>
      </c>
      <c r="L50">
        <v>0</v>
      </c>
    </row>
    <row r="51" spans="1:12" x14ac:dyDescent="0.25">
      <c r="A51" t="s">
        <v>153</v>
      </c>
      <c r="B51">
        <v>0</v>
      </c>
      <c r="C51">
        <v>0</v>
      </c>
      <c r="D51">
        <v>0</v>
      </c>
      <c r="E51">
        <f>SUM(V36:V39)/4</f>
        <v>210</v>
      </c>
      <c r="F51">
        <f>EG_CCGT_ORS[[#This Row],[2024]]</f>
        <v>210</v>
      </c>
      <c r="G51">
        <f>EG_CCGT_ORS[[#This Row],[2025]]</f>
        <v>210</v>
      </c>
      <c r="H51">
        <f>EG_CCGT_ORS[[#This Row],[2026]]</f>
        <v>210</v>
      </c>
      <c r="I51">
        <v>0</v>
      </c>
      <c r="J51">
        <v>0</v>
      </c>
      <c r="K51">
        <v>0</v>
      </c>
      <c r="L51">
        <v>0</v>
      </c>
    </row>
    <row r="52" spans="1:12" x14ac:dyDescent="0.25">
      <c r="A52" t="s">
        <v>154</v>
      </c>
      <c r="B52">
        <v>0</v>
      </c>
      <c r="C52">
        <v>0</v>
      </c>
      <c r="D52">
        <v>0</v>
      </c>
      <c r="E52">
        <v>0</v>
      </c>
      <c r="F52">
        <v>0</v>
      </c>
      <c r="G52">
        <v>0</v>
      </c>
      <c r="H52">
        <v>0</v>
      </c>
      <c r="I52">
        <v>0</v>
      </c>
      <c r="J52">
        <v>0</v>
      </c>
      <c r="K52">
        <v>0</v>
      </c>
      <c r="L52">
        <v>0</v>
      </c>
    </row>
    <row r="53" spans="1:12" x14ac:dyDescent="0.25">
      <c r="A53" t="s">
        <v>166</v>
      </c>
      <c r="B53">
        <v>0</v>
      </c>
      <c r="C53">
        <v>0</v>
      </c>
      <c r="D53">
        <v>0</v>
      </c>
      <c r="E53">
        <v>0</v>
      </c>
      <c r="F53">
        <v>0</v>
      </c>
      <c r="G53">
        <v>0</v>
      </c>
      <c r="H53">
        <v>0</v>
      </c>
      <c r="I53">
        <v>0</v>
      </c>
      <c r="J53">
        <v>0</v>
      </c>
      <c r="K53">
        <v>0</v>
      </c>
      <c r="L53">
        <v>0</v>
      </c>
    </row>
    <row r="54" spans="1:12" x14ac:dyDescent="0.25">
      <c r="A54" t="s">
        <v>170</v>
      </c>
      <c r="B54">
        <v>0</v>
      </c>
      <c r="C54">
        <v>0</v>
      </c>
      <c r="D54">
        <v>0</v>
      </c>
      <c r="E54">
        <v>0</v>
      </c>
      <c r="F54">
        <v>0</v>
      </c>
      <c r="G54">
        <v>0</v>
      </c>
      <c r="H54">
        <v>0</v>
      </c>
      <c r="I54">
        <v>0</v>
      </c>
      <c r="J54">
        <v>0</v>
      </c>
      <c r="K54">
        <v>0</v>
      </c>
      <c r="L54">
        <v>0</v>
      </c>
    </row>
    <row r="55" spans="1:12" x14ac:dyDescent="0.25">
      <c r="A55" t="s">
        <v>148</v>
      </c>
      <c r="B55">
        <v>0</v>
      </c>
      <c r="C55">
        <v>0</v>
      </c>
      <c r="D55">
        <v>0</v>
      </c>
      <c r="E55">
        <v>0</v>
      </c>
      <c r="F55">
        <v>0</v>
      </c>
      <c r="G55">
        <v>0</v>
      </c>
      <c r="H55">
        <v>0</v>
      </c>
      <c r="I55">
        <v>0</v>
      </c>
      <c r="J55">
        <v>0</v>
      </c>
      <c r="K55">
        <v>0</v>
      </c>
      <c r="L55">
        <v>0</v>
      </c>
    </row>
  </sheetData>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F551"/>
  <sheetViews>
    <sheetView zoomScaleNormal="100" workbookViewId="0"/>
  </sheetViews>
  <sheetFormatPr defaultRowHeight="15" x14ac:dyDescent="0.25"/>
  <cols>
    <col min="1" max="1" width="18" bestFit="1" customWidth="1"/>
    <col min="2" max="2" width="19" bestFit="1" customWidth="1"/>
    <col min="3" max="4" width="17.42578125" bestFit="1" customWidth="1"/>
    <col min="5" max="5" width="7.28515625" bestFit="1" customWidth="1"/>
    <col min="6" max="6" width="13.7109375" bestFit="1" customWidth="1"/>
  </cols>
  <sheetData>
    <row r="1" spans="1:6" x14ac:dyDescent="0.25">
      <c r="A1" s="6" t="s">
        <v>210</v>
      </c>
      <c r="B1" s="6" t="s">
        <v>205</v>
      </c>
      <c r="C1" s="6" t="s">
        <v>206</v>
      </c>
      <c r="D1" s="6" t="s">
        <v>189</v>
      </c>
      <c r="E1" s="6" t="s">
        <v>211</v>
      </c>
      <c r="F1" s="6" t="s">
        <v>212</v>
      </c>
    </row>
    <row r="2" spans="1:6" x14ac:dyDescent="0.25">
      <c r="A2" s="6" t="s">
        <v>202</v>
      </c>
      <c r="B2" s="6" t="s">
        <v>208</v>
      </c>
      <c r="C2" s="6" t="s">
        <v>172</v>
      </c>
      <c r="D2" s="6" t="s">
        <v>160</v>
      </c>
      <c r="E2" s="6" t="s">
        <v>190</v>
      </c>
      <c r="F2" s="6">
        <v>0</v>
      </c>
    </row>
    <row r="3" spans="1:6" x14ac:dyDescent="0.25">
      <c r="A3" s="6" t="s">
        <v>202</v>
      </c>
      <c r="B3" s="6" t="s">
        <v>208</v>
      </c>
      <c r="C3" s="6" t="s">
        <v>172</v>
      </c>
      <c r="D3" s="6" t="s">
        <v>160</v>
      </c>
      <c r="E3" s="6" t="s">
        <v>191</v>
      </c>
      <c r="F3" s="6">
        <v>0</v>
      </c>
    </row>
    <row r="4" spans="1:6" x14ac:dyDescent="0.25">
      <c r="A4" s="6" t="s">
        <v>202</v>
      </c>
      <c r="B4" s="6" t="s">
        <v>208</v>
      </c>
      <c r="C4" s="6" t="s">
        <v>172</v>
      </c>
      <c r="D4" s="6" t="s">
        <v>160</v>
      </c>
      <c r="E4" s="6" t="s">
        <v>192</v>
      </c>
      <c r="F4" s="6">
        <v>0</v>
      </c>
    </row>
    <row r="5" spans="1:6" x14ac:dyDescent="0.25">
      <c r="A5" s="6" t="s">
        <v>202</v>
      </c>
      <c r="B5" s="6" t="s">
        <v>208</v>
      </c>
      <c r="C5" s="6" t="s">
        <v>172</v>
      </c>
      <c r="D5" s="6" t="s">
        <v>160</v>
      </c>
      <c r="E5" s="6" t="s">
        <v>193</v>
      </c>
      <c r="F5" s="6">
        <v>0</v>
      </c>
    </row>
    <row r="6" spans="1:6" x14ac:dyDescent="0.25">
      <c r="A6" s="6" t="s">
        <v>202</v>
      </c>
      <c r="B6" s="6" t="s">
        <v>208</v>
      </c>
      <c r="C6" s="6" t="s">
        <v>172</v>
      </c>
      <c r="D6" s="6" t="s">
        <v>160</v>
      </c>
      <c r="E6" s="6" t="s">
        <v>194</v>
      </c>
      <c r="F6" s="6">
        <v>0</v>
      </c>
    </row>
    <row r="7" spans="1:6" x14ac:dyDescent="0.25">
      <c r="A7" s="6" t="s">
        <v>202</v>
      </c>
      <c r="B7" s="6" t="s">
        <v>208</v>
      </c>
      <c r="C7" s="6" t="s">
        <v>172</v>
      </c>
      <c r="D7" s="6" t="s">
        <v>160</v>
      </c>
      <c r="E7" s="6" t="s">
        <v>195</v>
      </c>
      <c r="F7" s="6">
        <v>1.26</v>
      </c>
    </row>
    <row r="8" spans="1:6" x14ac:dyDescent="0.25">
      <c r="A8" s="6" t="s">
        <v>202</v>
      </c>
      <c r="B8" s="6" t="s">
        <v>208</v>
      </c>
      <c r="C8" s="6" t="s">
        <v>172</v>
      </c>
      <c r="D8" s="6" t="s">
        <v>160</v>
      </c>
      <c r="E8" s="6" t="s">
        <v>196</v>
      </c>
      <c r="F8" s="6">
        <v>0</v>
      </c>
    </row>
    <row r="9" spans="1:6" x14ac:dyDescent="0.25">
      <c r="A9" s="6" t="s">
        <v>202</v>
      </c>
      <c r="B9" s="6" t="s">
        <v>208</v>
      </c>
      <c r="C9" s="6" t="s">
        <v>172</v>
      </c>
      <c r="D9" s="6" t="s">
        <v>160</v>
      </c>
      <c r="E9" s="6" t="s">
        <v>197</v>
      </c>
      <c r="F9" s="6">
        <v>0</v>
      </c>
    </row>
    <row r="10" spans="1:6" x14ac:dyDescent="0.25">
      <c r="A10" s="6" t="s">
        <v>202</v>
      </c>
      <c r="B10" s="6" t="s">
        <v>208</v>
      </c>
      <c r="C10" s="6" t="s">
        <v>172</v>
      </c>
      <c r="D10" s="6" t="s">
        <v>160</v>
      </c>
      <c r="E10" s="6" t="s">
        <v>198</v>
      </c>
      <c r="F10" s="6">
        <v>0</v>
      </c>
    </row>
    <row r="11" spans="1:6" x14ac:dyDescent="0.25">
      <c r="A11" s="6" t="s">
        <v>202</v>
      </c>
      <c r="B11" s="6" t="s">
        <v>208</v>
      </c>
      <c r="C11" s="6" t="s">
        <v>172</v>
      </c>
      <c r="D11" s="6" t="s">
        <v>160</v>
      </c>
      <c r="E11" s="6" t="s">
        <v>199</v>
      </c>
      <c r="F11" s="6">
        <v>0</v>
      </c>
    </row>
    <row r="12" spans="1:6" x14ac:dyDescent="0.25">
      <c r="A12" s="6" t="s">
        <v>202</v>
      </c>
      <c r="B12" s="6" t="s">
        <v>208</v>
      </c>
      <c r="C12" s="6" t="s">
        <v>172</v>
      </c>
      <c r="D12" s="6" t="s">
        <v>160</v>
      </c>
      <c r="E12" s="6" t="s">
        <v>200</v>
      </c>
      <c r="F12" s="6">
        <v>0</v>
      </c>
    </row>
    <row r="13" spans="1:6" x14ac:dyDescent="0.25">
      <c r="A13" s="6" t="s">
        <v>202</v>
      </c>
      <c r="B13" s="6" t="s">
        <v>208</v>
      </c>
      <c r="C13" s="6" t="s">
        <v>209</v>
      </c>
      <c r="D13" s="6" t="s">
        <v>168</v>
      </c>
      <c r="E13" s="6" t="s">
        <v>190</v>
      </c>
      <c r="F13" s="6">
        <v>0</v>
      </c>
    </row>
    <row r="14" spans="1:6" x14ac:dyDescent="0.25">
      <c r="A14" s="6" t="s">
        <v>202</v>
      </c>
      <c r="B14" s="6" t="s">
        <v>208</v>
      </c>
      <c r="C14" s="6" t="s">
        <v>209</v>
      </c>
      <c r="D14" s="6" t="s">
        <v>168</v>
      </c>
      <c r="E14" s="6" t="s">
        <v>191</v>
      </c>
      <c r="F14" s="6">
        <v>0</v>
      </c>
    </row>
    <row r="15" spans="1:6" x14ac:dyDescent="0.25">
      <c r="A15" s="6" t="s">
        <v>202</v>
      </c>
      <c r="B15" s="6" t="s">
        <v>208</v>
      </c>
      <c r="C15" s="6" t="s">
        <v>209</v>
      </c>
      <c r="D15" s="6" t="s">
        <v>168</v>
      </c>
      <c r="E15" s="6" t="s">
        <v>192</v>
      </c>
      <c r="F15" s="6">
        <v>0</v>
      </c>
    </row>
    <row r="16" spans="1:6" x14ac:dyDescent="0.25">
      <c r="A16" s="6" t="s">
        <v>202</v>
      </c>
      <c r="B16" s="6" t="s">
        <v>208</v>
      </c>
      <c r="C16" s="6" t="s">
        <v>209</v>
      </c>
      <c r="D16" s="6" t="s">
        <v>168</v>
      </c>
      <c r="E16" s="6" t="s">
        <v>193</v>
      </c>
      <c r="F16" s="6">
        <v>0</v>
      </c>
    </row>
    <row r="17" spans="1:6" x14ac:dyDescent="0.25">
      <c r="A17" s="6" t="s">
        <v>202</v>
      </c>
      <c r="B17" s="6" t="s">
        <v>208</v>
      </c>
      <c r="C17" s="6" t="s">
        <v>209</v>
      </c>
      <c r="D17" s="6" t="s">
        <v>169</v>
      </c>
      <c r="E17" s="6" t="s">
        <v>190</v>
      </c>
      <c r="F17" s="6">
        <v>0</v>
      </c>
    </row>
    <row r="18" spans="1:6" x14ac:dyDescent="0.25">
      <c r="A18" s="6" t="s">
        <v>202</v>
      </c>
      <c r="B18" s="6" t="s">
        <v>208</v>
      </c>
      <c r="C18" s="6" t="s">
        <v>209</v>
      </c>
      <c r="D18" s="6" t="s">
        <v>169</v>
      </c>
      <c r="E18" s="6" t="s">
        <v>191</v>
      </c>
      <c r="F18" s="6">
        <v>0</v>
      </c>
    </row>
    <row r="19" spans="1:6" x14ac:dyDescent="0.25">
      <c r="A19" s="6" t="s">
        <v>202</v>
      </c>
      <c r="B19" s="6" t="s">
        <v>208</v>
      </c>
      <c r="C19" s="6" t="s">
        <v>209</v>
      </c>
      <c r="D19" s="6" t="s">
        <v>169</v>
      </c>
      <c r="E19" s="6" t="s">
        <v>192</v>
      </c>
      <c r="F19" s="6">
        <v>0</v>
      </c>
    </row>
    <row r="20" spans="1:6" x14ac:dyDescent="0.25">
      <c r="A20" s="6" t="s">
        <v>202</v>
      </c>
      <c r="B20" s="6" t="s">
        <v>208</v>
      </c>
      <c r="C20" s="6" t="s">
        <v>209</v>
      </c>
      <c r="D20" s="6" t="s">
        <v>169</v>
      </c>
      <c r="E20" s="6" t="s">
        <v>193</v>
      </c>
      <c r="F20" s="6">
        <v>0</v>
      </c>
    </row>
    <row r="21" spans="1:6" x14ac:dyDescent="0.25">
      <c r="A21" s="6" t="s">
        <v>202</v>
      </c>
      <c r="B21" s="6" t="s">
        <v>208</v>
      </c>
      <c r="C21" s="6" t="s">
        <v>209</v>
      </c>
      <c r="D21" s="6" t="s">
        <v>169</v>
      </c>
      <c r="E21" s="6" t="s">
        <v>194</v>
      </c>
      <c r="F21" s="6">
        <v>0</v>
      </c>
    </row>
    <row r="22" spans="1:6" x14ac:dyDescent="0.25">
      <c r="A22" s="6" t="s">
        <v>202</v>
      </c>
      <c r="B22" s="6" t="s">
        <v>208</v>
      </c>
      <c r="C22" s="6" t="s">
        <v>209</v>
      </c>
      <c r="D22" s="6" t="s">
        <v>169</v>
      </c>
      <c r="E22" s="6" t="s">
        <v>195</v>
      </c>
      <c r="F22" s="6">
        <v>0</v>
      </c>
    </row>
    <row r="23" spans="1:6" x14ac:dyDescent="0.25">
      <c r="A23" s="6" t="s">
        <v>202</v>
      </c>
      <c r="B23" s="6" t="s">
        <v>208</v>
      </c>
      <c r="C23" s="6" t="s">
        <v>209</v>
      </c>
      <c r="D23" s="6" t="s">
        <v>169</v>
      </c>
      <c r="E23" s="6" t="s">
        <v>196</v>
      </c>
      <c r="F23" s="6">
        <v>0</v>
      </c>
    </row>
    <row r="24" spans="1:6" x14ac:dyDescent="0.25">
      <c r="A24" s="6" t="s">
        <v>202</v>
      </c>
      <c r="B24" s="6" t="s">
        <v>208</v>
      </c>
      <c r="C24" s="6" t="s">
        <v>209</v>
      </c>
      <c r="D24" s="6" t="s">
        <v>169</v>
      </c>
      <c r="E24" s="6" t="s">
        <v>197</v>
      </c>
      <c r="F24" s="6">
        <v>0</v>
      </c>
    </row>
    <row r="25" spans="1:6" x14ac:dyDescent="0.25">
      <c r="A25" s="6" t="s">
        <v>202</v>
      </c>
      <c r="B25" s="6" t="s">
        <v>208</v>
      </c>
      <c r="C25" s="6" t="s">
        <v>209</v>
      </c>
      <c r="D25" s="6" t="s">
        <v>169</v>
      </c>
      <c r="E25" s="6" t="s">
        <v>198</v>
      </c>
      <c r="F25" s="6">
        <v>0</v>
      </c>
    </row>
    <row r="26" spans="1:6" x14ac:dyDescent="0.25">
      <c r="A26" s="6" t="s">
        <v>202</v>
      </c>
      <c r="B26" s="6" t="s">
        <v>208</v>
      </c>
      <c r="C26" s="6" t="s">
        <v>209</v>
      </c>
      <c r="D26" s="6" t="s">
        <v>169</v>
      </c>
      <c r="E26" s="6" t="s">
        <v>199</v>
      </c>
      <c r="F26" s="6">
        <v>0</v>
      </c>
    </row>
    <row r="27" spans="1:6" x14ac:dyDescent="0.25">
      <c r="A27" s="6" t="s">
        <v>202</v>
      </c>
      <c r="B27" s="6" t="s">
        <v>208</v>
      </c>
      <c r="C27" s="6" t="s">
        <v>209</v>
      </c>
      <c r="D27" s="6" t="s">
        <v>169</v>
      </c>
      <c r="E27" s="6" t="s">
        <v>200</v>
      </c>
      <c r="F27" s="6">
        <v>0</v>
      </c>
    </row>
    <row r="28" spans="1:6" x14ac:dyDescent="0.25">
      <c r="A28" s="6" t="s">
        <v>202</v>
      </c>
      <c r="B28" s="6" t="s">
        <v>208</v>
      </c>
      <c r="C28" s="6" t="s">
        <v>209</v>
      </c>
      <c r="D28" s="6" t="s">
        <v>168</v>
      </c>
      <c r="E28" s="6" t="s">
        <v>194</v>
      </c>
      <c r="F28" s="6">
        <v>0</v>
      </c>
    </row>
    <row r="29" spans="1:6" x14ac:dyDescent="0.25">
      <c r="A29" s="6" t="s">
        <v>202</v>
      </c>
      <c r="B29" s="6" t="s">
        <v>208</v>
      </c>
      <c r="C29" s="6" t="s">
        <v>209</v>
      </c>
      <c r="D29" s="6" t="s">
        <v>168</v>
      </c>
      <c r="E29" s="6" t="s">
        <v>195</v>
      </c>
      <c r="F29" s="6">
        <v>0</v>
      </c>
    </row>
    <row r="30" spans="1:6" x14ac:dyDescent="0.25">
      <c r="A30" s="6" t="s">
        <v>202</v>
      </c>
      <c r="B30" s="6" t="s">
        <v>208</v>
      </c>
      <c r="C30" s="6" t="s">
        <v>209</v>
      </c>
      <c r="D30" s="6" t="s">
        <v>168</v>
      </c>
      <c r="E30" s="6" t="s">
        <v>196</v>
      </c>
      <c r="F30" s="6">
        <v>0</v>
      </c>
    </row>
    <row r="31" spans="1:6" x14ac:dyDescent="0.25">
      <c r="A31" s="6" t="s">
        <v>202</v>
      </c>
      <c r="B31" s="6" t="s">
        <v>208</v>
      </c>
      <c r="C31" s="6" t="s">
        <v>209</v>
      </c>
      <c r="D31" s="6" t="s">
        <v>168</v>
      </c>
      <c r="E31" s="6" t="s">
        <v>197</v>
      </c>
      <c r="F31" s="6">
        <v>0</v>
      </c>
    </row>
    <row r="32" spans="1:6" x14ac:dyDescent="0.25">
      <c r="A32" s="6" t="s">
        <v>202</v>
      </c>
      <c r="B32" s="6" t="s">
        <v>208</v>
      </c>
      <c r="C32" s="6" t="s">
        <v>209</v>
      </c>
      <c r="D32" s="6" t="s">
        <v>168</v>
      </c>
      <c r="E32" s="6" t="s">
        <v>198</v>
      </c>
      <c r="F32" s="6">
        <v>0</v>
      </c>
    </row>
    <row r="33" spans="1:6" x14ac:dyDescent="0.25">
      <c r="A33" s="6" t="s">
        <v>202</v>
      </c>
      <c r="B33" s="6" t="s">
        <v>208</v>
      </c>
      <c r="C33" s="6" t="s">
        <v>209</v>
      </c>
      <c r="D33" s="6" t="s">
        <v>168</v>
      </c>
      <c r="E33" s="6" t="s">
        <v>199</v>
      </c>
      <c r="F33" s="6">
        <v>0</v>
      </c>
    </row>
    <row r="34" spans="1:6" x14ac:dyDescent="0.25">
      <c r="A34" s="6" t="s">
        <v>202</v>
      </c>
      <c r="B34" s="6" t="s">
        <v>208</v>
      </c>
      <c r="C34" s="6" t="s">
        <v>209</v>
      </c>
      <c r="D34" s="6" t="s">
        <v>168</v>
      </c>
      <c r="E34" s="6" t="s">
        <v>200</v>
      </c>
      <c r="F34" s="6">
        <v>0</v>
      </c>
    </row>
    <row r="35" spans="1:6" x14ac:dyDescent="0.25">
      <c r="A35" s="6" t="s">
        <v>202</v>
      </c>
      <c r="B35" s="6" t="s">
        <v>208</v>
      </c>
      <c r="C35" s="6" t="s">
        <v>181</v>
      </c>
      <c r="D35" s="6" t="s">
        <v>164</v>
      </c>
      <c r="E35" s="6" t="s">
        <v>190</v>
      </c>
      <c r="F35" s="6">
        <v>0</v>
      </c>
    </row>
    <row r="36" spans="1:6" x14ac:dyDescent="0.25">
      <c r="A36" s="6" t="s">
        <v>202</v>
      </c>
      <c r="B36" s="6" t="s">
        <v>208</v>
      </c>
      <c r="C36" s="6" t="s">
        <v>181</v>
      </c>
      <c r="D36" s="6" t="s">
        <v>164</v>
      </c>
      <c r="E36" s="6" t="s">
        <v>191</v>
      </c>
      <c r="F36" s="6">
        <v>0</v>
      </c>
    </row>
    <row r="37" spans="1:6" x14ac:dyDescent="0.25">
      <c r="A37" s="6" t="s">
        <v>202</v>
      </c>
      <c r="B37" s="6" t="s">
        <v>208</v>
      </c>
      <c r="C37" s="6" t="s">
        <v>181</v>
      </c>
      <c r="D37" s="6" t="s">
        <v>164</v>
      </c>
      <c r="E37" s="6" t="s">
        <v>192</v>
      </c>
      <c r="F37" s="6">
        <v>0</v>
      </c>
    </row>
    <row r="38" spans="1:6" x14ac:dyDescent="0.25">
      <c r="A38" s="6" t="s">
        <v>202</v>
      </c>
      <c r="B38" s="6" t="s">
        <v>208</v>
      </c>
      <c r="C38" s="6" t="s">
        <v>181</v>
      </c>
      <c r="D38" s="6" t="s">
        <v>164</v>
      </c>
      <c r="E38" s="6" t="s">
        <v>193</v>
      </c>
      <c r="F38" s="6">
        <v>0</v>
      </c>
    </row>
    <row r="39" spans="1:6" x14ac:dyDescent="0.25">
      <c r="A39" s="6" t="s">
        <v>202</v>
      </c>
      <c r="B39" s="6" t="s">
        <v>208</v>
      </c>
      <c r="C39" s="6" t="s">
        <v>181</v>
      </c>
      <c r="D39" s="6" t="s">
        <v>164</v>
      </c>
      <c r="E39" s="6" t="s">
        <v>194</v>
      </c>
      <c r="F39" s="6">
        <v>0</v>
      </c>
    </row>
    <row r="40" spans="1:6" x14ac:dyDescent="0.25">
      <c r="A40" s="6" t="s">
        <v>202</v>
      </c>
      <c r="B40" s="6" t="s">
        <v>208</v>
      </c>
      <c r="C40" s="6" t="s">
        <v>181</v>
      </c>
      <c r="D40" s="6" t="s">
        <v>164</v>
      </c>
      <c r="E40" s="6" t="s">
        <v>195</v>
      </c>
      <c r="F40" s="6">
        <v>0.22</v>
      </c>
    </row>
    <row r="41" spans="1:6" x14ac:dyDescent="0.25">
      <c r="A41" s="6" t="s">
        <v>202</v>
      </c>
      <c r="B41" s="6" t="s">
        <v>208</v>
      </c>
      <c r="C41" s="6" t="s">
        <v>181</v>
      </c>
      <c r="D41" s="6" t="s">
        <v>164</v>
      </c>
      <c r="E41" s="6" t="s">
        <v>196</v>
      </c>
      <c r="F41" s="6">
        <v>0</v>
      </c>
    </row>
    <row r="42" spans="1:6" x14ac:dyDescent="0.25">
      <c r="A42" s="6" t="s">
        <v>202</v>
      </c>
      <c r="B42" s="6" t="s">
        <v>208</v>
      </c>
      <c r="C42" s="6" t="s">
        <v>181</v>
      </c>
      <c r="D42" s="6" t="s">
        <v>164</v>
      </c>
      <c r="E42" s="6" t="s">
        <v>197</v>
      </c>
      <c r="F42" s="6">
        <v>0</v>
      </c>
    </row>
    <row r="43" spans="1:6" x14ac:dyDescent="0.25">
      <c r="A43" s="6" t="s">
        <v>202</v>
      </c>
      <c r="B43" s="6" t="s">
        <v>208</v>
      </c>
      <c r="C43" s="6" t="s">
        <v>181</v>
      </c>
      <c r="D43" s="6" t="s">
        <v>164</v>
      </c>
      <c r="E43" s="6" t="s">
        <v>198</v>
      </c>
      <c r="F43" s="6">
        <v>0</v>
      </c>
    </row>
    <row r="44" spans="1:6" x14ac:dyDescent="0.25">
      <c r="A44" s="6" t="s">
        <v>202</v>
      </c>
      <c r="B44" s="6" t="s">
        <v>208</v>
      </c>
      <c r="C44" s="6" t="s">
        <v>181</v>
      </c>
      <c r="D44" s="6" t="s">
        <v>164</v>
      </c>
      <c r="E44" s="6" t="s">
        <v>199</v>
      </c>
      <c r="F44" s="6">
        <v>0</v>
      </c>
    </row>
    <row r="45" spans="1:6" x14ac:dyDescent="0.25">
      <c r="A45" s="6" t="s">
        <v>202</v>
      </c>
      <c r="B45" s="6" t="s">
        <v>208</v>
      </c>
      <c r="C45" s="6" t="s">
        <v>181</v>
      </c>
      <c r="D45" s="6" t="s">
        <v>164</v>
      </c>
      <c r="E45" s="6" t="s">
        <v>200</v>
      </c>
      <c r="F45" s="6">
        <v>0</v>
      </c>
    </row>
    <row r="46" spans="1:6" x14ac:dyDescent="0.25">
      <c r="A46" s="6" t="s">
        <v>202</v>
      </c>
      <c r="B46" s="6" t="s">
        <v>208</v>
      </c>
      <c r="C46" s="6" t="s">
        <v>183</v>
      </c>
      <c r="D46" s="6" t="s">
        <v>158</v>
      </c>
      <c r="E46" s="6" t="s">
        <v>190</v>
      </c>
      <c r="F46" s="6">
        <v>0</v>
      </c>
    </row>
    <row r="47" spans="1:6" x14ac:dyDescent="0.25">
      <c r="A47" s="6" t="s">
        <v>202</v>
      </c>
      <c r="B47" s="6" t="s">
        <v>208</v>
      </c>
      <c r="C47" s="6" t="s">
        <v>183</v>
      </c>
      <c r="D47" s="6" t="s">
        <v>158</v>
      </c>
      <c r="E47" s="6" t="s">
        <v>191</v>
      </c>
      <c r="F47" s="6">
        <v>0</v>
      </c>
    </row>
    <row r="48" spans="1:6" x14ac:dyDescent="0.25">
      <c r="A48" s="6" t="s">
        <v>202</v>
      </c>
      <c r="B48" s="6" t="s">
        <v>208</v>
      </c>
      <c r="C48" s="6" t="s">
        <v>183</v>
      </c>
      <c r="D48" s="6" t="s">
        <v>158</v>
      </c>
      <c r="E48" s="6" t="s">
        <v>192</v>
      </c>
      <c r="F48" s="6">
        <v>0</v>
      </c>
    </row>
    <row r="49" spans="1:6" x14ac:dyDescent="0.25">
      <c r="A49" s="6" t="s">
        <v>202</v>
      </c>
      <c r="B49" s="6" t="s">
        <v>208</v>
      </c>
      <c r="C49" s="6" t="s">
        <v>183</v>
      </c>
      <c r="D49" s="6" t="s">
        <v>158</v>
      </c>
      <c r="E49" s="6" t="s">
        <v>193</v>
      </c>
      <c r="F49" s="6">
        <v>0</v>
      </c>
    </row>
    <row r="50" spans="1:6" x14ac:dyDescent="0.25">
      <c r="A50" s="6" t="s">
        <v>202</v>
      </c>
      <c r="B50" s="6" t="s">
        <v>208</v>
      </c>
      <c r="C50" s="6" t="s">
        <v>183</v>
      </c>
      <c r="D50" s="6" t="s">
        <v>158</v>
      </c>
      <c r="E50" s="6" t="s">
        <v>194</v>
      </c>
      <c r="F50" s="6">
        <v>0</v>
      </c>
    </row>
    <row r="51" spans="1:6" x14ac:dyDescent="0.25">
      <c r="A51" s="6" t="s">
        <v>202</v>
      </c>
      <c r="B51" s="6" t="s">
        <v>208</v>
      </c>
      <c r="C51" s="6" t="s">
        <v>183</v>
      </c>
      <c r="D51" s="6" t="s">
        <v>158</v>
      </c>
      <c r="E51" s="6" t="s">
        <v>195</v>
      </c>
      <c r="F51" s="6">
        <v>1.03</v>
      </c>
    </row>
    <row r="52" spans="1:6" x14ac:dyDescent="0.25">
      <c r="A52" s="6" t="s">
        <v>202</v>
      </c>
      <c r="B52" s="6" t="s">
        <v>208</v>
      </c>
      <c r="C52" s="6" t="s">
        <v>183</v>
      </c>
      <c r="D52" s="6" t="s">
        <v>158</v>
      </c>
      <c r="E52" s="6" t="s">
        <v>196</v>
      </c>
      <c r="F52" s="6">
        <v>0</v>
      </c>
    </row>
    <row r="53" spans="1:6" x14ac:dyDescent="0.25">
      <c r="A53" s="6" t="s">
        <v>202</v>
      </c>
      <c r="B53" s="6" t="s">
        <v>208</v>
      </c>
      <c r="C53" s="6" t="s">
        <v>183</v>
      </c>
      <c r="D53" s="6" t="s">
        <v>158</v>
      </c>
      <c r="E53" s="6" t="s">
        <v>197</v>
      </c>
      <c r="F53" s="6">
        <v>0</v>
      </c>
    </row>
    <row r="54" spans="1:6" x14ac:dyDescent="0.25">
      <c r="A54" s="6" t="s">
        <v>202</v>
      </c>
      <c r="B54" s="6" t="s">
        <v>208</v>
      </c>
      <c r="C54" s="6" t="s">
        <v>183</v>
      </c>
      <c r="D54" s="6" t="s">
        <v>158</v>
      </c>
      <c r="E54" s="6" t="s">
        <v>198</v>
      </c>
      <c r="F54" s="6">
        <v>0</v>
      </c>
    </row>
    <row r="55" spans="1:6" x14ac:dyDescent="0.25">
      <c r="A55" s="6" t="s">
        <v>202</v>
      </c>
      <c r="B55" s="6" t="s">
        <v>208</v>
      </c>
      <c r="C55" s="6" t="s">
        <v>183</v>
      </c>
      <c r="D55" s="6" t="s">
        <v>158</v>
      </c>
      <c r="E55" s="6" t="s">
        <v>199</v>
      </c>
      <c r="F55" s="6">
        <v>0</v>
      </c>
    </row>
    <row r="56" spans="1:6" x14ac:dyDescent="0.25">
      <c r="A56" s="6" t="s">
        <v>202</v>
      </c>
      <c r="B56" s="6" t="s">
        <v>208</v>
      </c>
      <c r="C56" s="6" t="s">
        <v>183</v>
      </c>
      <c r="D56" s="6" t="s">
        <v>158</v>
      </c>
      <c r="E56" s="6" t="s">
        <v>200</v>
      </c>
      <c r="F56" s="6">
        <v>0</v>
      </c>
    </row>
    <row r="57" spans="1:6" x14ac:dyDescent="0.25">
      <c r="A57" s="6" t="s">
        <v>202</v>
      </c>
      <c r="B57" s="6" t="s">
        <v>208</v>
      </c>
      <c r="C57" s="6" t="s">
        <v>183</v>
      </c>
      <c r="D57" s="6" t="s">
        <v>155</v>
      </c>
      <c r="E57" s="6" t="s">
        <v>190</v>
      </c>
      <c r="F57" s="6">
        <v>0</v>
      </c>
    </row>
    <row r="58" spans="1:6" x14ac:dyDescent="0.25">
      <c r="A58" s="6" t="s">
        <v>202</v>
      </c>
      <c r="B58" s="6" t="s">
        <v>208</v>
      </c>
      <c r="C58" s="6" t="s">
        <v>183</v>
      </c>
      <c r="D58" s="6" t="s">
        <v>155</v>
      </c>
      <c r="E58" s="6" t="s">
        <v>191</v>
      </c>
      <c r="F58" s="6">
        <v>0</v>
      </c>
    </row>
    <row r="59" spans="1:6" x14ac:dyDescent="0.25">
      <c r="A59" s="6" t="s">
        <v>202</v>
      </c>
      <c r="B59" s="6" t="s">
        <v>208</v>
      </c>
      <c r="C59" s="6" t="s">
        <v>183</v>
      </c>
      <c r="D59" s="6" t="s">
        <v>155</v>
      </c>
      <c r="E59" s="6" t="s">
        <v>192</v>
      </c>
      <c r="F59" s="6">
        <v>0</v>
      </c>
    </row>
    <row r="60" spans="1:6" x14ac:dyDescent="0.25">
      <c r="A60" s="6" t="s">
        <v>202</v>
      </c>
      <c r="B60" s="6" t="s">
        <v>208</v>
      </c>
      <c r="C60" s="6" t="s">
        <v>183</v>
      </c>
      <c r="D60" s="6" t="s">
        <v>155</v>
      </c>
      <c r="E60" s="6" t="s">
        <v>193</v>
      </c>
      <c r="F60" s="6">
        <v>0</v>
      </c>
    </row>
    <row r="61" spans="1:6" x14ac:dyDescent="0.25">
      <c r="A61" s="6" t="s">
        <v>202</v>
      </c>
      <c r="B61" s="6" t="s">
        <v>208</v>
      </c>
      <c r="C61" s="6" t="s">
        <v>183</v>
      </c>
      <c r="D61" s="6" t="s">
        <v>155</v>
      </c>
      <c r="E61" s="6" t="s">
        <v>194</v>
      </c>
      <c r="F61" s="6">
        <v>0</v>
      </c>
    </row>
    <row r="62" spans="1:6" x14ac:dyDescent="0.25">
      <c r="A62" s="6" t="s">
        <v>202</v>
      </c>
      <c r="B62" s="6" t="s">
        <v>208</v>
      </c>
      <c r="C62" s="6" t="s">
        <v>183</v>
      </c>
      <c r="D62" s="6" t="s">
        <v>155</v>
      </c>
      <c r="E62" s="6" t="s">
        <v>195</v>
      </c>
      <c r="F62" s="6">
        <v>0</v>
      </c>
    </row>
    <row r="63" spans="1:6" x14ac:dyDescent="0.25">
      <c r="A63" s="6" t="s">
        <v>202</v>
      </c>
      <c r="B63" s="6" t="s">
        <v>208</v>
      </c>
      <c r="C63" s="6" t="s">
        <v>183</v>
      </c>
      <c r="D63" s="6" t="s">
        <v>155</v>
      </c>
      <c r="E63" s="6" t="s">
        <v>196</v>
      </c>
      <c r="F63" s="6">
        <v>0</v>
      </c>
    </row>
    <row r="64" spans="1:6" x14ac:dyDescent="0.25">
      <c r="A64" s="6" t="s">
        <v>202</v>
      </c>
      <c r="B64" s="6" t="s">
        <v>208</v>
      </c>
      <c r="C64" s="6" t="s">
        <v>183</v>
      </c>
      <c r="D64" s="6" t="s">
        <v>155</v>
      </c>
      <c r="E64" s="6" t="s">
        <v>197</v>
      </c>
      <c r="F64" s="6">
        <v>0</v>
      </c>
    </row>
    <row r="65" spans="1:6" x14ac:dyDescent="0.25">
      <c r="A65" s="6" t="s">
        <v>202</v>
      </c>
      <c r="B65" s="6" t="s">
        <v>208</v>
      </c>
      <c r="C65" s="6" t="s">
        <v>183</v>
      </c>
      <c r="D65" s="6" t="s">
        <v>155</v>
      </c>
      <c r="E65" s="6" t="s">
        <v>198</v>
      </c>
      <c r="F65" s="6">
        <v>0</v>
      </c>
    </row>
    <row r="66" spans="1:6" x14ac:dyDescent="0.25">
      <c r="A66" s="6" t="s">
        <v>202</v>
      </c>
      <c r="B66" s="6" t="s">
        <v>208</v>
      </c>
      <c r="C66" s="6" t="s">
        <v>183</v>
      </c>
      <c r="D66" s="6" t="s">
        <v>155</v>
      </c>
      <c r="E66" s="6" t="s">
        <v>199</v>
      </c>
      <c r="F66" s="6">
        <v>0</v>
      </c>
    </row>
    <row r="67" spans="1:6" x14ac:dyDescent="0.25">
      <c r="A67" s="6" t="s">
        <v>202</v>
      </c>
      <c r="B67" s="6" t="s">
        <v>208</v>
      </c>
      <c r="C67" s="6" t="s">
        <v>183</v>
      </c>
      <c r="D67" s="6" t="s">
        <v>155</v>
      </c>
      <c r="E67" s="6" t="s">
        <v>200</v>
      </c>
      <c r="F67" s="6">
        <v>0</v>
      </c>
    </row>
    <row r="68" spans="1:6" x14ac:dyDescent="0.25">
      <c r="A68" s="6" t="s">
        <v>202</v>
      </c>
      <c r="B68" s="6" t="s">
        <v>208</v>
      </c>
      <c r="C68" s="6" t="s">
        <v>183</v>
      </c>
      <c r="D68" s="6" t="s">
        <v>156</v>
      </c>
      <c r="E68" s="6" t="s">
        <v>190</v>
      </c>
      <c r="F68" s="6">
        <v>0</v>
      </c>
    </row>
    <row r="69" spans="1:6" x14ac:dyDescent="0.25">
      <c r="A69" s="6" t="s">
        <v>202</v>
      </c>
      <c r="B69" s="6" t="s">
        <v>208</v>
      </c>
      <c r="C69" s="6" t="s">
        <v>183</v>
      </c>
      <c r="D69" s="6" t="s">
        <v>156</v>
      </c>
      <c r="E69" s="6" t="s">
        <v>191</v>
      </c>
      <c r="F69" s="6">
        <v>0</v>
      </c>
    </row>
    <row r="70" spans="1:6" x14ac:dyDescent="0.25">
      <c r="A70" s="6" t="s">
        <v>202</v>
      </c>
      <c r="B70" s="6" t="s">
        <v>208</v>
      </c>
      <c r="C70" s="6" t="s">
        <v>183</v>
      </c>
      <c r="D70" s="6" t="s">
        <v>156</v>
      </c>
      <c r="E70" s="6" t="s">
        <v>192</v>
      </c>
      <c r="F70" s="6">
        <v>0</v>
      </c>
    </row>
    <row r="71" spans="1:6" x14ac:dyDescent="0.25">
      <c r="A71" s="6" t="s">
        <v>202</v>
      </c>
      <c r="B71" s="6" t="s">
        <v>208</v>
      </c>
      <c r="C71" s="6" t="s">
        <v>183</v>
      </c>
      <c r="D71" s="6" t="s">
        <v>156</v>
      </c>
      <c r="E71" s="6" t="s">
        <v>193</v>
      </c>
      <c r="F71" s="6">
        <v>0</v>
      </c>
    </row>
    <row r="72" spans="1:6" x14ac:dyDescent="0.25">
      <c r="A72" s="6" t="s">
        <v>202</v>
      </c>
      <c r="B72" s="6" t="s">
        <v>208</v>
      </c>
      <c r="C72" s="6" t="s">
        <v>183</v>
      </c>
      <c r="D72" s="6" t="s">
        <v>156</v>
      </c>
      <c r="E72" s="6" t="s">
        <v>194</v>
      </c>
      <c r="F72" s="6">
        <v>0</v>
      </c>
    </row>
    <row r="73" spans="1:6" x14ac:dyDescent="0.25">
      <c r="A73" s="6" t="s">
        <v>202</v>
      </c>
      <c r="B73" s="6" t="s">
        <v>208</v>
      </c>
      <c r="C73" s="6" t="s">
        <v>183</v>
      </c>
      <c r="D73" s="6" t="s">
        <v>156</v>
      </c>
      <c r="E73" s="6" t="s">
        <v>195</v>
      </c>
      <c r="F73" s="6">
        <v>0.215</v>
      </c>
    </row>
    <row r="74" spans="1:6" x14ac:dyDescent="0.25">
      <c r="A74" s="6" t="s">
        <v>202</v>
      </c>
      <c r="B74" s="6" t="s">
        <v>208</v>
      </c>
      <c r="C74" s="6" t="s">
        <v>183</v>
      </c>
      <c r="D74" s="6" t="s">
        <v>156</v>
      </c>
      <c r="E74" s="6" t="s">
        <v>196</v>
      </c>
      <c r="F74" s="6">
        <v>0</v>
      </c>
    </row>
    <row r="75" spans="1:6" x14ac:dyDescent="0.25">
      <c r="A75" s="6" t="s">
        <v>202</v>
      </c>
      <c r="B75" s="6" t="s">
        <v>208</v>
      </c>
      <c r="C75" s="6" t="s">
        <v>183</v>
      </c>
      <c r="D75" s="6" t="s">
        <v>156</v>
      </c>
      <c r="E75" s="6" t="s">
        <v>197</v>
      </c>
      <c r="F75" s="6">
        <v>0</v>
      </c>
    </row>
    <row r="76" spans="1:6" x14ac:dyDescent="0.25">
      <c r="A76" s="6" t="s">
        <v>202</v>
      </c>
      <c r="B76" s="6" t="s">
        <v>208</v>
      </c>
      <c r="C76" s="6" t="s">
        <v>183</v>
      </c>
      <c r="D76" s="6" t="s">
        <v>156</v>
      </c>
      <c r="E76" s="6" t="s">
        <v>198</v>
      </c>
      <c r="F76" s="6">
        <v>0.52</v>
      </c>
    </row>
    <row r="77" spans="1:6" x14ac:dyDescent="0.25">
      <c r="A77" s="6" t="s">
        <v>202</v>
      </c>
      <c r="B77" s="6" t="s">
        <v>208</v>
      </c>
      <c r="C77" s="6" t="s">
        <v>183</v>
      </c>
      <c r="D77" s="6" t="s">
        <v>156</v>
      </c>
      <c r="E77" s="6" t="s">
        <v>199</v>
      </c>
      <c r="F77" s="6">
        <v>0</v>
      </c>
    </row>
    <row r="78" spans="1:6" x14ac:dyDescent="0.25">
      <c r="A78" s="6" t="s">
        <v>202</v>
      </c>
      <c r="B78" s="6" t="s">
        <v>208</v>
      </c>
      <c r="C78" s="6" t="s">
        <v>183</v>
      </c>
      <c r="D78" s="6" t="s">
        <v>156</v>
      </c>
      <c r="E78" s="6" t="s">
        <v>200</v>
      </c>
      <c r="F78" s="6">
        <v>0</v>
      </c>
    </row>
    <row r="79" spans="1:6" x14ac:dyDescent="0.25">
      <c r="A79" s="6" t="s">
        <v>202</v>
      </c>
      <c r="B79" s="6" t="s">
        <v>208</v>
      </c>
      <c r="C79" s="6" t="s">
        <v>182</v>
      </c>
      <c r="D79" s="6" t="s">
        <v>149</v>
      </c>
      <c r="E79" s="6" t="s">
        <v>190</v>
      </c>
      <c r="F79" s="6">
        <v>0</v>
      </c>
    </row>
    <row r="80" spans="1:6" x14ac:dyDescent="0.25">
      <c r="A80" s="6" t="s">
        <v>202</v>
      </c>
      <c r="B80" s="6" t="s">
        <v>208</v>
      </c>
      <c r="C80" s="6" t="s">
        <v>182</v>
      </c>
      <c r="D80" s="6" t="s">
        <v>149</v>
      </c>
      <c r="E80" s="6" t="s">
        <v>191</v>
      </c>
      <c r="F80" s="6">
        <v>0</v>
      </c>
    </row>
    <row r="81" spans="1:6" x14ac:dyDescent="0.25">
      <c r="A81" s="6" t="s">
        <v>202</v>
      </c>
      <c r="B81" s="6" t="s">
        <v>208</v>
      </c>
      <c r="C81" s="6" t="s">
        <v>182</v>
      </c>
      <c r="D81" s="6" t="s">
        <v>149</v>
      </c>
      <c r="E81" s="6" t="s">
        <v>192</v>
      </c>
      <c r="F81" s="6">
        <v>0</v>
      </c>
    </row>
    <row r="82" spans="1:6" x14ac:dyDescent="0.25">
      <c r="A82" s="6" t="s">
        <v>202</v>
      </c>
      <c r="B82" s="6" t="s">
        <v>208</v>
      </c>
      <c r="C82" s="6" t="s">
        <v>182</v>
      </c>
      <c r="D82" s="6" t="s">
        <v>149</v>
      </c>
      <c r="E82" s="6" t="s">
        <v>193</v>
      </c>
      <c r="F82" s="6">
        <v>0</v>
      </c>
    </row>
    <row r="83" spans="1:6" x14ac:dyDescent="0.25">
      <c r="A83" s="6" t="s">
        <v>202</v>
      </c>
      <c r="B83" s="6" t="s">
        <v>208</v>
      </c>
      <c r="C83" s="6" t="s">
        <v>182</v>
      </c>
      <c r="D83" s="6" t="s">
        <v>149</v>
      </c>
      <c r="E83" s="6" t="s">
        <v>194</v>
      </c>
      <c r="F83" s="6">
        <v>0</v>
      </c>
    </row>
    <row r="84" spans="1:6" x14ac:dyDescent="0.25">
      <c r="A84" s="6" t="s">
        <v>202</v>
      </c>
      <c r="B84" s="6" t="s">
        <v>208</v>
      </c>
      <c r="C84" s="6" t="s">
        <v>182</v>
      </c>
      <c r="D84" s="6" t="s">
        <v>149</v>
      </c>
      <c r="E84" s="6" t="s">
        <v>195</v>
      </c>
      <c r="F84" s="6">
        <v>0.21</v>
      </c>
    </row>
    <row r="85" spans="1:6" x14ac:dyDescent="0.25">
      <c r="A85" s="6" t="s">
        <v>202</v>
      </c>
      <c r="B85" s="6" t="s">
        <v>208</v>
      </c>
      <c r="C85" s="6" t="s">
        <v>182</v>
      </c>
      <c r="D85" s="6" t="s">
        <v>149</v>
      </c>
      <c r="E85" s="6" t="s">
        <v>196</v>
      </c>
      <c r="F85" s="6">
        <v>0</v>
      </c>
    </row>
    <row r="86" spans="1:6" x14ac:dyDescent="0.25">
      <c r="A86" s="6" t="s">
        <v>202</v>
      </c>
      <c r="B86" s="6" t="s">
        <v>208</v>
      </c>
      <c r="C86" s="6" t="s">
        <v>182</v>
      </c>
      <c r="D86" s="6" t="s">
        <v>149</v>
      </c>
      <c r="E86" s="6" t="s">
        <v>197</v>
      </c>
      <c r="F86" s="6">
        <v>0</v>
      </c>
    </row>
    <row r="87" spans="1:6" x14ac:dyDescent="0.25">
      <c r="A87" s="6" t="s">
        <v>202</v>
      </c>
      <c r="B87" s="6" t="s">
        <v>208</v>
      </c>
      <c r="C87" s="6" t="s">
        <v>182</v>
      </c>
      <c r="D87" s="6" t="s">
        <v>149</v>
      </c>
      <c r="E87" s="6" t="s">
        <v>198</v>
      </c>
      <c r="F87" s="6">
        <v>0</v>
      </c>
    </row>
    <row r="88" spans="1:6" x14ac:dyDescent="0.25">
      <c r="A88" s="6" t="s">
        <v>202</v>
      </c>
      <c r="B88" s="6" t="s">
        <v>208</v>
      </c>
      <c r="C88" s="6" t="s">
        <v>182</v>
      </c>
      <c r="D88" s="6" t="s">
        <v>149</v>
      </c>
      <c r="E88" s="6" t="s">
        <v>199</v>
      </c>
      <c r="F88" s="6">
        <v>0</v>
      </c>
    </row>
    <row r="89" spans="1:6" x14ac:dyDescent="0.25">
      <c r="A89" s="6" t="s">
        <v>202</v>
      </c>
      <c r="B89" s="6" t="s">
        <v>208</v>
      </c>
      <c r="C89" s="6" t="s">
        <v>182</v>
      </c>
      <c r="D89" s="6" t="s">
        <v>149</v>
      </c>
      <c r="E89" s="6" t="s">
        <v>200</v>
      </c>
      <c r="F89" s="6">
        <v>0</v>
      </c>
    </row>
    <row r="90" spans="1:6" x14ac:dyDescent="0.25">
      <c r="A90" s="6" t="s">
        <v>202</v>
      </c>
      <c r="B90" s="6" t="s">
        <v>208</v>
      </c>
      <c r="C90" s="6" t="s">
        <v>182</v>
      </c>
      <c r="D90" s="6" t="s">
        <v>150</v>
      </c>
      <c r="E90" s="6" t="s">
        <v>190</v>
      </c>
      <c r="F90" s="6">
        <v>0</v>
      </c>
    </row>
    <row r="91" spans="1:6" x14ac:dyDescent="0.25">
      <c r="A91" s="6" t="s">
        <v>202</v>
      </c>
      <c r="B91" s="6" t="s">
        <v>208</v>
      </c>
      <c r="C91" s="6" t="s">
        <v>182</v>
      </c>
      <c r="D91" s="6" t="s">
        <v>150</v>
      </c>
      <c r="E91" s="6" t="s">
        <v>191</v>
      </c>
      <c r="F91" s="6">
        <v>0</v>
      </c>
    </row>
    <row r="92" spans="1:6" x14ac:dyDescent="0.25">
      <c r="A92" s="6" t="s">
        <v>202</v>
      </c>
      <c r="B92" s="6" t="s">
        <v>208</v>
      </c>
      <c r="C92" s="6" t="s">
        <v>182</v>
      </c>
      <c r="D92" s="6" t="s">
        <v>150</v>
      </c>
      <c r="E92" s="6" t="s">
        <v>192</v>
      </c>
      <c r="F92" s="6">
        <v>0</v>
      </c>
    </row>
    <row r="93" spans="1:6" x14ac:dyDescent="0.25">
      <c r="A93" s="6" t="s">
        <v>202</v>
      </c>
      <c r="B93" s="6" t="s">
        <v>208</v>
      </c>
      <c r="C93" s="6" t="s">
        <v>182</v>
      </c>
      <c r="D93" s="6" t="s">
        <v>150</v>
      </c>
      <c r="E93" s="6" t="s">
        <v>193</v>
      </c>
      <c r="F93" s="6">
        <v>0</v>
      </c>
    </row>
    <row r="94" spans="1:6" x14ac:dyDescent="0.25">
      <c r="A94" s="6" t="s">
        <v>202</v>
      </c>
      <c r="B94" s="6" t="s">
        <v>208</v>
      </c>
      <c r="C94" s="6" t="s">
        <v>182</v>
      </c>
      <c r="D94" s="6" t="s">
        <v>150</v>
      </c>
      <c r="E94" s="6" t="s">
        <v>194</v>
      </c>
      <c r="F94" s="6">
        <v>0</v>
      </c>
    </row>
    <row r="95" spans="1:6" x14ac:dyDescent="0.25">
      <c r="A95" s="6" t="s">
        <v>202</v>
      </c>
      <c r="B95" s="6" t="s">
        <v>208</v>
      </c>
      <c r="C95" s="6" t="s">
        <v>182</v>
      </c>
      <c r="D95" s="6" t="s">
        <v>150</v>
      </c>
      <c r="E95" s="6" t="s">
        <v>195</v>
      </c>
      <c r="F95" s="6">
        <v>0</v>
      </c>
    </row>
    <row r="96" spans="1:6" x14ac:dyDescent="0.25">
      <c r="A96" s="6" t="s">
        <v>202</v>
      </c>
      <c r="B96" s="6" t="s">
        <v>208</v>
      </c>
      <c r="C96" s="6" t="s">
        <v>182</v>
      </c>
      <c r="D96" s="6" t="s">
        <v>150</v>
      </c>
      <c r="E96" s="6" t="s">
        <v>196</v>
      </c>
      <c r="F96" s="6">
        <v>0</v>
      </c>
    </row>
    <row r="97" spans="1:6" x14ac:dyDescent="0.25">
      <c r="A97" s="6" t="s">
        <v>202</v>
      </c>
      <c r="B97" s="6" t="s">
        <v>208</v>
      </c>
      <c r="C97" s="6" t="s">
        <v>182</v>
      </c>
      <c r="D97" s="6" t="s">
        <v>150</v>
      </c>
      <c r="E97" s="6" t="s">
        <v>197</v>
      </c>
      <c r="F97" s="6">
        <v>0</v>
      </c>
    </row>
    <row r="98" spans="1:6" x14ac:dyDescent="0.25">
      <c r="A98" s="6" t="s">
        <v>202</v>
      </c>
      <c r="B98" s="6" t="s">
        <v>208</v>
      </c>
      <c r="C98" s="6" t="s">
        <v>182</v>
      </c>
      <c r="D98" s="6" t="s">
        <v>150</v>
      </c>
      <c r="E98" s="6" t="s">
        <v>198</v>
      </c>
      <c r="F98" s="6">
        <v>0</v>
      </c>
    </row>
    <row r="99" spans="1:6" x14ac:dyDescent="0.25">
      <c r="A99" s="6" t="s">
        <v>202</v>
      </c>
      <c r="B99" s="6" t="s">
        <v>208</v>
      </c>
      <c r="C99" s="6" t="s">
        <v>182</v>
      </c>
      <c r="D99" s="6" t="s">
        <v>150</v>
      </c>
      <c r="E99" s="6" t="s">
        <v>199</v>
      </c>
      <c r="F99" s="6">
        <v>0</v>
      </c>
    </row>
    <row r="100" spans="1:6" x14ac:dyDescent="0.25">
      <c r="A100" s="6" t="s">
        <v>202</v>
      </c>
      <c r="B100" s="6" t="s">
        <v>208</v>
      </c>
      <c r="C100" s="6" t="s">
        <v>182</v>
      </c>
      <c r="D100" s="6" t="s">
        <v>150</v>
      </c>
      <c r="E100" s="6" t="s">
        <v>200</v>
      </c>
      <c r="F100" s="6">
        <v>0</v>
      </c>
    </row>
    <row r="101" spans="1:6" x14ac:dyDescent="0.25">
      <c r="A101" s="6" t="s">
        <v>202</v>
      </c>
      <c r="B101" s="6" t="s">
        <v>208</v>
      </c>
      <c r="C101" s="6" t="s">
        <v>182</v>
      </c>
      <c r="D101" s="6" t="s">
        <v>151</v>
      </c>
      <c r="E101" s="6" t="s">
        <v>190</v>
      </c>
      <c r="F101" s="6">
        <v>0</v>
      </c>
    </row>
    <row r="102" spans="1:6" x14ac:dyDescent="0.25">
      <c r="A102" s="6" t="s">
        <v>202</v>
      </c>
      <c r="B102" s="6" t="s">
        <v>208</v>
      </c>
      <c r="C102" s="6" t="s">
        <v>182</v>
      </c>
      <c r="D102" s="6" t="s">
        <v>151</v>
      </c>
      <c r="E102" s="6" t="s">
        <v>191</v>
      </c>
      <c r="F102" s="6">
        <v>0</v>
      </c>
    </row>
    <row r="103" spans="1:6" x14ac:dyDescent="0.25">
      <c r="A103" s="6" t="s">
        <v>202</v>
      </c>
      <c r="B103" s="6" t="s">
        <v>208</v>
      </c>
      <c r="C103" s="6" t="s">
        <v>182</v>
      </c>
      <c r="D103" s="6" t="s">
        <v>151</v>
      </c>
      <c r="E103" s="6" t="s">
        <v>192</v>
      </c>
      <c r="F103" s="6">
        <v>0</v>
      </c>
    </row>
    <row r="104" spans="1:6" x14ac:dyDescent="0.25">
      <c r="A104" s="6" t="s">
        <v>202</v>
      </c>
      <c r="B104" s="6" t="s">
        <v>208</v>
      </c>
      <c r="C104" s="6" t="s">
        <v>182</v>
      </c>
      <c r="D104" s="6" t="s">
        <v>151</v>
      </c>
      <c r="E104" s="6" t="s">
        <v>193</v>
      </c>
      <c r="F104" s="6">
        <v>0</v>
      </c>
    </row>
    <row r="105" spans="1:6" x14ac:dyDescent="0.25">
      <c r="A105" s="6" t="s">
        <v>202</v>
      </c>
      <c r="B105" s="6" t="s">
        <v>208</v>
      </c>
      <c r="C105" s="6" t="s">
        <v>182</v>
      </c>
      <c r="D105" s="6" t="s">
        <v>151</v>
      </c>
      <c r="E105" s="6" t="s">
        <v>194</v>
      </c>
      <c r="F105" s="6">
        <v>0</v>
      </c>
    </row>
    <row r="106" spans="1:6" x14ac:dyDescent="0.25">
      <c r="A106" s="6" t="s">
        <v>202</v>
      </c>
      <c r="B106" s="6" t="s">
        <v>208</v>
      </c>
      <c r="C106" s="6" t="s">
        <v>182</v>
      </c>
      <c r="D106" s="6" t="s">
        <v>151</v>
      </c>
      <c r="E106" s="6" t="s">
        <v>195</v>
      </c>
      <c r="F106" s="6">
        <v>0</v>
      </c>
    </row>
    <row r="107" spans="1:6" x14ac:dyDescent="0.25">
      <c r="A107" s="6" t="s">
        <v>202</v>
      </c>
      <c r="B107" s="6" t="s">
        <v>208</v>
      </c>
      <c r="C107" s="6" t="s">
        <v>182</v>
      </c>
      <c r="D107" s="6" t="s">
        <v>151</v>
      </c>
      <c r="E107" s="6" t="s">
        <v>196</v>
      </c>
      <c r="F107" s="6">
        <v>0</v>
      </c>
    </row>
    <row r="108" spans="1:6" x14ac:dyDescent="0.25">
      <c r="A108" s="6" t="s">
        <v>202</v>
      </c>
      <c r="B108" s="6" t="s">
        <v>208</v>
      </c>
      <c r="C108" s="6" t="s">
        <v>182</v>
      </c>
      <c r="D108" s="6" t="s">
        <v>151</v>
      </c>
      <c r="E108" s="6" t="s">
        <v>197</v>
      </c>
      <c r="F108" s="6">
        <v>0</v>
      </c>
    </row>
    <row r="109" spans="1:6" x14ac:dyDescent="0.25">
      <c r="A109" s="6" t="s">
        <v>202</v>
      </c>
      <c r="B109" s="6" t="s">
        <v>208</v>
      </c>
      <c r="C109" s="6" t="s">
        <v>182</v>
      </c>
      <c r="D109" s="6" t="s">
        <v>151</v>
      </c>
      <c r="E109" s="6" t="s">
        <v>198</v>
      </c>
      <c r="F109" s="6">
        <v>0</v>
      </c>
    </row>
    <row r="110" spans="1:6" x14ac:dyDescent="0.25">
      <c r="A110" s="6" t="s">
        <v>202</v>
      </c>
      <c r="B110" s="6" t="s">
        <v>208</v>
      </c>
      <c r="C110" s="6" t="s">
        <v>182</v>
      </c>
      <c r="D110" s="6" t="s">
        <v>151</v>
      </c>
      <c r="E110" s="6" t="s">
        <v>199</v>
      </c>
      <c r="F110" s="6">
        <v>0</v>
      </c>
    </row>
    <row r="111" spans="1:6" x14ac:dyDescent="0.25">
      <c r="A111" s="6" t="s">
        <v>202</v>
      </c>
      <c r="B111" s="6" t="s">
        <v>208</v>
      </c>
      <c r="C111" s="6" t="s">
        <v>182</v>
      </c>
      <c r="D111" s="6" t="s">
        <v>151</v>
      </c>
      <c r="E111" s="6" t="s">
        <v>200</v>
      </c>
      <c r="F111" s="6">
        <v>0</v>
      </c>
    </row>
    <row r="112" spans="1:6" x14ac:dyDescent="0.25">
      <c r="A112" s="6" t="s">
        <v>202</v>
      </c>
      <c r="B112" s="6" t="s">
        <v>208</v>
      </c>
      <c r="C112" s="6" t="s">
        <v>181</v>
      </c>
      <c r="D112" s="6" t="s">
        <v>165</v>
      </c>
      <c r="E112" s="6" t="s">
        <v>190</v>
      </c>
      <c r="F112" s="6">
        <v>0</v>
      </c>
    </row>
    <row r="113" spans="1:6" x14ac:dyDescent="0.25">
      <c r="A113" s="6" t="s">
        <v>202</v>
      </c>
      <c r="B113" s="6" t="s">
        <v>208</v>
      </c>
      <c r="C113" s="6" t="s">
        <v>181</v>
      </c>
      <c r="D113" s="6" t="s">
        <v>165</v>
      </c>
      <c r="E113" s="6" t="s">
        <v>191</v>
      </c>
      <c r="F113" s="6">
        <v>0.13</v>
      </c>
    </row>
    <row r="114" spans="1:6" x14ac:dyDescent="0.25">
      <c r="A114" s="6" t="s">
        <v>202</v>
      </c>
      <c r="B114" s="6" t="s">
        <v>208</v>
      </c>
      <c r="C114" s="6" t="s">
        <v>181</v>
      </c>
      <c r="D114" s="6" t="s">
        <v>165</v>
      </c>
      <c r="E114" s="6" t="s">
        <v>192</v>
      </c>
      <c r="F114" s="6">
        <v>0</v>
      </c>
    </row>
    <row r="115" spans="1:6" x14ac:dyDescent="0.25">
      <c r="A115" s="6" t="s">
        <v>202</v>
      </c>
      <c r="B115" s="6" t="s">
        <v>208</v>
      </c>
      <c r="C115" s="6" t="s">
        <v>181</v>
      </c>
      <c r="D115" s="6" t="s">
        <v>165</v>
      </c>
      <c r="E115" s="6" t="s">
        <v>193</v>
      </c>
      <c r="F115" s="6">
        <v>0</v>
      </c>
    </row>
    <row r="116" spans="1:6" x14ac:dyDescent="0.25">
      <c r="A116" s="6" t="s">
        <v>202</v>
      </c>
      <c r="B116" s="6" t="s">
        <v>208</v>
      </c>
      <c r="C116" s="6" t="s">
        <v>181</v>
      </c>
      <c r="D116" s="6" t="s">
        <v>165</v>
      </c>
      <c r="E116" s="6" t="s">
        <v>194</v>
      </c>
      <c r="F116" s="6">
        <v>0</v>
      </c>
    </row>
    <row r="117" spans="1:6" x14ac:dyDescent="0.25">
      <c r="A117" s="6" t="s">
        <v>202</v>
      </c>
      <c r="B117" s="6" t="s">
        <v>208</v>
      </c>
      <c r="C117" s="6" t="s">
        <v>181</v>
      </c>
      <c r="D117" s="6" t="s">
        <v>165</v>
      </c>
      <c r="E117" s="6" t="s">
        <v>195</v>
      </c>
      <c r="F117" s="6">
        <v>0.63</v>
      </c>
    </row>
    <row r="118" spans="1:6" x14ac:dyDescent="0.25">
      <c r="A118" s="6" t="s">
        <v>202</v>
      </c>
      <c r="B118" s="6" t="s">
        <v>208</v>
      </c>
      <c r="C118" s="6" t="s">
        <v>181</v>
      </c>
      <c r="D118" s="6" t="s">
        <v>165</v>
      </c>
      <c r="E118" s="6" t="s">
        <v>196</v>
      </c>
      <c r="F118" s="6">
        <v>0</v>
      </c>
    </row>
    <row r="119" spans="1:6" x14ac:dyDescent="0.25">
      <c r="A119" s="6" t="s">
        <v>202</v>
      </c>
      <c r="B119" s="6" t="s">
        <v>208</v>
      </c>
      <c r="C119" s="6" t="s">
        <v>181</v>
      </c>
      <c r="D119" s="6" t="s">
        <v>165</v>
      </c>
      <c r="E119" s="6" t="s">
        <v>197</v>
      </c>
      <c r="F119" s="6">
        <v>0</v>
      </c>
    </row>
    <row r="120" spans="1:6" x14ac:dyDescent="0.25">
      <c r="A120" s="6" t="s">
        <v>202</v>
      </c>
      <c r="B120" s="6" t="s">
        <v>208</v>
      </c>
      <c r="C120" s="6" t="s">
        <v>181</v>
      </c>
      <c r="D120" s="6" t="s">
        <v>165</v>
      </c>
      <c r="E120" s="6" t="s">
        <v>198</v>
      </c>
      <c r="F120" s="6">
        <v>0</v>
      </c>
    </row>
    <row r="121" spans="1:6" x14ac:dyDescent="0.25">
      <c r="A121" s="6" t="s">
        <v>202</v>
      </c>
      <c r="B121" s="6" t="s">
        <v>208</v>
      </c>
      <c r="C121" s="6" t="s">
        <v>181</v>
      </c>
      <c r="D121" s="6" t="s">
        <v>165</v>
      </c>
      <c r="E121" s="6" t="s">
        <v>199</v>
      </c>
      <c r="F121" s="6">
        <v>0</v>
      </c>
    </row>
    <row r="122" spans="1:6" x14ac:dyDescent="0.25">
      <c r="A122" s="6" t="s">
        <v>202</v>
      </c>
      <c r="B122" s="6" t="s">
        <v>208</v>
      </c>
      <c r="C122" s="6" t="s">
        <v>181</v>
      </c>
      <c r="D122" s="6" t="s">
        <v>165</v>
      </c>
      <c r="E122" s="6" t="s">
        <v>200</v>
      </c>
      <c r="F122" s="6">
        <v>0</v>
      </c>
    </row>
    <row r="123" spans="1:6" x14ac:dyDescent="0.25">
      <c r="A123" s="6" t="s">
        <v>202</v>
      </c>
      <c r="B123" s="6" t="s">
        <v>208</v>
      </c>
      <c r="C123" s="6" t="s">
        <v>172</v>
      </c>
      <c r="D123" s="6" t="s">
        <v>162</v>
      </c>
      <c r="E123" s="6" t="s">
        <v>190</v>
      </c>
      <c r="F123" s="6">
        <v>0</v>
      </c>
    </row>
    <row r="124" spans="1:6" x14ac:dyDescent="0.25">
      <c r="A124" s="6" t="s">
        <v>202</v>
      </c>
      <c r="B124" s="6" t="s">
        <v>208</v>
      </c>
      <c r="C124" s="6" t="s">
        <v>172</v>
      </c>
      <c r="D124" s="6" t="s">
        <v>162</v>
      </c>
      <c r="E124" s="6" t="s">
        <v>191</v>
      </c>
      <c r="F124" s="6">
        <v>0</v>
      </c>
    </row>
    <row r="125" spans="1:6" x14ac:dyDescent="0.25">
      <c r="A125" s="6" t="s">
        <v>202</v>
      </c>
      <c r="B125" s="6" t="s">
        <v>208</v>
      </c>
      <c r="C125" s="6" t="s">
        <v>172</v>
      </c>
      <c r="D125" s="6" t="s">
        <v>162</v>
      </c>
      <c r="E125" s="6" t="s">
        <v>192</v>
      </c>
      <c r="F125" s="6">
        <v>0</v>
      </c>
    </row>
    <row r="126" spans="1:6" x14ac:dyDescent="0.25">
      <c r="A126" s="6" t="s">
        <v>202</v>
      </c>
      <c r="B126" s="6" t="s">
        <v>208</v>
      </c>
      <c r="C126" s="6" t="s">
        <v>172</v>
      </c>
      <c r="D126" s="6" t="s">
        <v>162</v>
      </c>
      <c r="E126" s="6" t="s">
        <v>193</v>
      </c>
      <c r="F126" s="6">
        <v>0</v>
      </c>
    </row>
    <row r="127" spans="1:6" x14ac:dyDescent="0.25">
      <c r="A127" s="6" t="s">
        <v>202</v>
      </c>
      <c r="B127" s="6" t="s">
        <v>208</v>
      </c>
      <c r="C127" s="6" t="s">
        <v>172</v>
      </c>
      <c r="D127" s="6" t="s">
        <v>162</v>
      </c>
      <c r="E127" s="6" t="s">
        <v>194</v>
      </c>
      <c r="F127" s="6">
        <v>0</v>
      </c>
    </row>
    <row r="128" spans="1:6" x14ac:dyDescent="0.25">
      <c r="A128" s="6" t="s">
        <v>202</v>
      </c>
      <c r="B128" s="6" t="s">
        <v>208</v>
      </c>
      <c r="C128" s="6" t="s">
        <v>172</v>
      </c>
      <c r="D128" s="6" t="s">
        <v>162</v>
      </c>
      <c r="E128" s="6" t="s">
        <v>195</v>
      </c>
      <c r="F128" s="6">
        <v>1.26</v>
      </c>
    </row>
    <row r="129" spans="1:6" x14ac:dyDescent="0.25">
      <c r="A129" s="6" t="s">
        <v>202</v>
      </c>
      <c r="B129" s="6" t="s">
        <v>208</v>
      </c>
      <c r="C129" s="6" t="s">
        <v>172</v>
      </c>
      <c r="D129" s="6" t="s">
        <v>162</v>
      </c>
      <c r="E129" s="6" t="s">
        <v>196</v>
      </c>
      <c r="F129" s="6">
        <v>0</v>
      </c>
    </row>
    <row r="130" spans="1:6" x14ac:dyDescent="0.25">
      <c r="A130" s="6" t="s">
        <v>202</v>
      </c>
      <c r="B130" s="6" t="s">
        <v>208</v>
      </c>
      <c r="C130" s="6" t="s">
        <v>172</v>
      </c>
      <c r="D130" s="6" t="s">
        <v>162</v>
      </c>
      <c r="E130" s="6" t="s">
        <v>197</v>
      </c>
      <c r="F130" s="6">
        <v>0</v>
      </c>
    </row>
    <row r="131" spans="1:6" x14ac:dyDescent="0.25">
      <c r="A131" s="6" t="s">
        <v>202</v>
      </c>
      <c r="B131" s="6" t="s">
        <v>208</v>
      </c>
      <c r="C131" s="6" t="s">
        <v>172</v>
      </c>
      <c r="D131" s="6" t="s">
        <v>162</v>
      </c>
      <c r="E131" s="6" t="s">
        <v>198</v>
      </c>
      <c r="F131" s="6">
        <v>0</v>
      </c>
    </row>
    <row r="132" spans="1:6" x14ac:dyDescent="0.25">
      <c r="A132" s="6" t="s">
        <v>202</v>
      </c>
      <c r="B132" s="6" t="s">
        <v>208</v>
      </c>
      <c r="C132" s="6" t="s">
        <v>172</v>
      </c>
      <c r="D132" s="6" t="s">
        <v>162</v>
      </c>
      <c r="E132" s="6" t="s">
        <v>199</v>
      </c>
      <c r="F132" s="6">
        <v>0</v>
      </c>
    </row>
    <row r="133" spans="1:6" x14ac:dyDescent="0.25">
      <c r="A133" s="6" t="s">
        <v>202</v>
      </c>
      <c r="B133" s="6" t="s">
        <v>208</v>
      </c>
      <c r="C133" s="6" t="s">
        <v>172</v>
      </c>
      <c r="D133" s="6" t="s">
        <v>162</v>
      </c>
      <c r="E133" s="6" t="s">
        <v>200</v>
      </c>
      <c r="F133" s="6">
        <v>0</v>
      </c>
    </row>
    <row r="134" spans="1:6" x14ac:dyDescent="0.25">
      <c r="A134" s="6" t="s">
        <v>202</v>
      </c>
      <c r="B134" s="6" t="s">
        <v>208</v>
      </c>
      <c r="C134" s="6" t="s">
        <v>172</v>
      </c>
      <c r="D134" s="6" t="s">
        <v>188</v>
      </c>
      <c r="E134" s="6" t="s">
        <v>190</v>
      </c>
      <c r="F134" s="6">
        <v>0</v>
      </c>
    </row>
    <row r="135" spans="1:6" x14ac:dyDescent="0.25">
      <c r="A135" s="6" t="s">
        <v>202</v>
      </c>
      <c r="B135" s="6" t="s">
        <v>208</v>
      </c>
      <c r="C135" s="6" t="s">
        <v>172</v>
      </c>
      <c r="D135" s="6" t="s">
        <v>188</v>
      </c>
      <c r="E135" s="6" t="s">
        <v>191</v>
      </c>
      <c r="F135" s="6">
        <v>0</v>
      </c>
    </row>
    <row r="136" spans="1:6" x14ac:dyDescent="0.25">
      <c r="A136" s="6" t="s">
        <v>202</v>
      </c>
      <c r="B136" s="6" t="s">
        <v>208</v>
      </c>
      <c r="C136" s="6" t="s">
        <v>172</v>
      </c>
      <c r="D136" s="6" t="s">
        <v>188</v>
      </c>
      <c r="E136" s="6" t="s">
        <v>192</v>
      </c>
      <c r="F136" s="6">
        <v>0</v>
      </c>
    </row>
    <row r="137" spans="1:6" x14ac:dyDescent="0.25">
      <c r="A137" s="6" t="s">
        <v>202</v>
      </c>
      <c r="B137" s="6" t="s">
        <v>208</v>
      </c>
      <c r="C137" s="6" t="s">
        <v>172</v>
      </c>
      <c r="D137" s="6" t="s">
        <v>188</v>
      </c>
      <c r="E137" s="6" t="s">
        <v>193</v>
      </c>
      <c r="F137" s="6">
        <v>0</v>
      </c>
    </row>
    <row r="138" spans="1:6" x14ac:dyDescent="0.25">
      <c r="A138" s="6" t="s">
        <v>202</v>
      </c>
      <c r="B138" s="6" t="s">
        <v>208</v>
      </c>
      <c r="C138" s="6" t="s">
        <v>172</v>
      </c>
      <c r="D138" s="6" t="s">
        <v>188</v>
      </c>
      <c r="E138" s="6" t="s">
        <v>194</v>
      </c>
      <c r="F138" s="6">
        <v>0</v>
      </c>
    </row>
    <row r="139" spans="1:6" x14ac:dyDescent="0.25">
      <c r="A139" s="6" t="s">
        <v>202</v>
      </c>
      <c r="B139" s="6" t="s">
        <v>208</v>
      </c>
      <c r="C139" s="6" t="s">
        <v>172</v>
      </c>
      <c r="D139" s="6" t="s">
        <v>188</v>
      </c>
      <c r="E139" s="6" t="s">
        <v>195</v>
      </c>
      <c r="F139" s="6">
        <v>0</v>
      </c>
    </row>
    <row r="140" spans="1:6" x14ac:dyDescent="0.25">
      <c r="A140" s="6" t="s">
        <v>202</v>
      </c>
      <c r="B140" s="6" t="s">
        <v>208</v>
      </c>
      <c r="C140" s="6" t="s">
        <v>172</v>
      </c>
      <c r="D140" s="6" t="s">
        <v>188</v>
      </c>
      <c r="E140" s="6" t="s">
        <v>196</v>
      </c>
      <c r="F140" s="6">
        <v>0</v>
      </c>
    </row>
    <row r="141" spans="1:6" x14ac:dyDescent="0.25">
      <c r="A141" s="6" t="s">
        <v>202</v>
      </c>
      <c r="B141" s="6" t="s">
        <v>208</v>
      </c>
      <c r="C141" s="6" t="s">
        <v>172</v>
      </c>
      <c r="D141" s="6" t="s">
        <v>188</v>
      </c>
      <c r="E141" s="6" t="s">
        <v>197</v>
      </c>
      <c r="F141" s="6">
        <v>0</v>
      </c>
    </row>
    <row r="142" spans="1:6" x14ac:dyDescent="0.25">
      <c r="A142" s="6" t="s">
        <v>202</v>
      </c>
      <c r="B142" s="6" t="s">
        <v>208</v>
      </c>
      <c r="C142" s="6" t="s">
        <v>172</v>
      </c>
      <c r="D142" s="6" t="s">
        <v>188</v>
      </c>
      <c r="E142" s="6" t="s">
        <v>198</v>
      </c>
      <c r="F142" s="6">
        <v>0</v>
      </c>
    </row>
    <row r="143" spans="1:6" x14ac:dyDescent="0.25">
      <c r="A143" s="6" t="s">
        <v>202</v>
      </c>
      <c r="B143" s="6" t="s">
        <v>208</v>
      </c>
      <c r="C143" s="6" t="s">
        <v>172</v>
      </c>
      <c r="D143" s="6" t="s">
        <v>188</v>
      </c>
      <c r="E143" s="6" t="s">
        <v>199</v>
      </c>
      <c r="F143" s="6">
        <v>0</v>
      </c>
    </row>
    <row r="144" spans="1:6" x14ac:dyDescent="0.25">
      <c r="A144" s="6" t="s">
        <v>202</v>
      </c>
      <c r="B144" s="6" t="s">
        <v>208</v>
      </c>
      <c r="C144" s="6" t="s">
        <v>172</v>
      </c>
      <c r="D144" s="6" t="s">
        <v>188</v>
      </c>
      <c r="E144" s="6" t="s">
        <v>200</v>
      </c>
      <c r="F144" s="6">
        <v>0</v>
      </c>
    </row>
    <row r="145" spans="1:6" x14ac:dyDescent="0.25">
      <c r="A145" s="6" t="s">
        <v>202</v>
      </c>
      <c r="B145" s="6" t="s">
        <v>208</v>
      </c>
      <c r="C145" s="6" t="s">
        <v>183</v>
      </c>
      <c r="D145" s="6" t="s">
        <v>157</v>
      </c>
      <c r="E145" s="6" t="s">
        <v>190</v>
      </c>
      <c r="F145" s="6">
        <v>0</v>
      </c>
    </row>
    <row r="146" spans="1:6" x14ac:dyDescent="0.25">
      <c r="A146" s="6" t="s">
        <v>202</v>
      </c>
      <c r="B146" s="6" t="s">
        <v>208</v>
      </c>
      <c r="C146" s="6" t="s">
        <v>183</v>
      </c>
      <c r="D146" s="6" t="s">
        <v>157</v>
      </c>
      <c r="E146" s="6" t="s">
        <v>191</v>
      </c>
      <c r="F146" s="6">
        <v>0</v>
      </c>
    </row>
    <row r="147" spans="1:6" x14ac:dyDescent="0.25">
      <c r="A147" s="6" t="s">
        <v>202</v>
      </c>
      <c r="B147" s="6" t="s">
        <v>208</v>
      </c>
      <c r="C147" s="6" t="s">
        <v>183</v>
      </c>
      <c r="D147" s="6" t="s">
        <v>157</v>
      </c>
      <c r="E147" s="6" t="s">
        <v>192</v>
      </c>
      <c r="F147" s="6">
        <v>0</v>
      </c>
    </row>
    <row r="148" spans="1:6" x14ac:dyDescent="0.25">
      <c r="A148" s="6" t="s">
        <v>202</v>
      </c>
      <c r="B148" s="6" t="s">
        <v>208</v>
      </c>
      <c r="C148" s="6" t="s">
        <v>183</v>
      </c>
      <c r="D148" s="6" t="s">
        <v>157</v>
      </c>
      <c r="E148" s="6" t="s">
        <v>193</v>
      </c>
      <c r="F148" s="6">
        <v>0</v>
      </c>
    </row>
    <row r="149" spans="1:6" x14ac:dyDescent="0.25">
      <c r="A149" s="6" t="s">
        <v>202</v>
      </c>
      <c r="B149" s="6" t="s">
        <v>208</v>
      </c>
      <c r="C149" s="6" t="s">
        <v>183</v>
      </c>
      <c r="D149" s="6" t="s">
        <v>157</v>
      </c>
      <c r="E149" s="6" t="s">
        <v>194</v>
      </c>
      <c r="F149" s="6">
        <v>0</v>
      </c>
    </row>
    <row r="150" spans="1:6" x14ac:dyDescent="0.25">
      <c r="A150" s="6" t="s">
        <v>202</v>
      </c>
      <c r="B150" s="6" t="s">
        <v>208</v>
      </c>
      <c r="C150" s="6" t="s">
        <v>183</v>
      </c>
      <c r="D150" s="6" t="s">
        <v>157</v>
      </c>
      <c r="E150" s="6" t="s">
        <v>195</v>
      </c>
      <c r="F150" s="6">
        <v>0</v>
      </c>
    </row>
    <row r="151" spans="1:6" x14ac:dyDescent="0.25">
      <c r="A151" s="6" t="s">
        <v>202</v>
      </c>
      <c r="B151" s="6" t="s">
        <v>208</v>
      </c>
      <c r="C151" s="6" t="s">
        <v>183</v>
      </c>
      <c r="D151" s="6" t="s">
        <v>157</v>
      </c>
      <c r="E151" s="6" t="s">
        <v>196</v>
      </c>
      <c r="F151" s="6">
        <v>0</v>
      </c>
    </row>
    <row r="152" spans="1:6" x14ac:dyDescent="0.25">
      <c r="A152" s="6" t="s">
        <v>202</v>
      </c>
      <c r="B152" s="6" t="s">
        <v>208</v>
      </c>
      <c r="C152" s="6" t="s">
        <v>183</v>
      </c>
      <c r="D152" s="6" t="s">
        <v>157</v>
      </c>
      <c r="E152" s="6" t="s">
        <v>197</v>
      </c>
      <c r="F152" s="6">
        <v>0</v>
      </c>
    </row>
    <row r="153" spans="1:6" x14ac:dyDescent="0.25">
      <c r="A153" s="6" t="s">
        <v>202</v>
      </c>
      <c r="B153" s="6" t="s">
        <v>208</v>
      </c>
      <c r="C153" s="6" t="s">
        <v>183</v>
      </c>
      <c r="D153" s="6" t="s">
        <v>157</v>
      </c>
      <c r="E153" s="6" t="s">
        <v>198</v>
      </c>
      <c r="F153" s="6">
        <v>0.2</v>
      </c>
    </row>
    <row r="154" spans="1:6" x14ac:dyDescent="0.25">
      <c r="A154" s="6" t="s">
        <v>202</v>
      </c>
      <c r="B154" s="6" t="s">
        <v>208</v>
      </c>
      <c r="C154" s="6" t="s">
        <v>183</v>
      </c>
      <c r="D154" s="6" t="s">
        <v>157</v>
      </c>
      <c r="E154" s="6" t="s">
        <v>199</v>
      </c>
      <c r="F154" s="6">
        <v>0</v>
      </c>
    </row>
    <row r="155" spans="1:6" x14ac:dyDescent="0.25">
      <c r="A155" s="6" t="s">
        <v>202</v>
      </c>
      <c r="B155" s="6" t="s">
        <v>208</v>
      </c>
      <c r="C155" s="6" t="s">
        <v>183</v>
      </c>
      <c r="D155" s="6" t="s">
        <v>157</v>
      </c>
      <c r="E155" s="6" t="s">
        <v>200</v>
      </c>
      <c r="F155" s="6">
        <v>0.21</v>
      </c>
    </row>
    <row r="156" spans="1:6" x14ac:dyDescent="0.25">
      <c r="A156" s="6" t="s">
        <v>202</v>
      </c>
      <c r="B156" s="6" t="s">
        <v>208</v>
      </c>
      <c r="C156" s="6" t="s">
        <v>183</v>
      </c>
      <c r="D156" s="6" t="s">
        <v>159</v>
      </c>
      <c r="E156" s="6" t="s">
        <v>190</v>
      </c>
      <c r="F156" s="6">
        <v>0</v>
      </c>
    </row>
    <row r="157" spans="1:6" x14ac:dyDescent="0.25">
      <c r="A157" s="6" t="s">
        <v>202</v>
      </c>
      <c r="B157" s="6" t="s">
        <v>208</v>
      </c>
      <c r="C157" s="6" t="s">
        <v>183</v>
      </c>
      <c r="D157" s="6" t="s">
        <v>159</v>
      </c>
      <c r="E157" s="6" t="s">
        <v>191</v>
      </c>
      <c r="F157" s="6">
        <v>0</v>
      </c>
    </row>
    <row r="158" spans="1:6" x14ac:dyDescent="0.25">
      <c r="A158" s="6" t="s">
        <v>202</v>
      </c>
      <c r="B158" s="6" t="s">
        <v>208</v>
      </c>
      <c r="C158" s="6" t="s">
        <v>183</v>
      </c>
      <c r="D158" s="6" t="s">
        <v>159</v>
      </c>
      <c r="E158" s="6" t="s">
        <v>192</v>
      </c>
      <c r="F158" s="6">
        <v>0</v>
      </c>
    </row>
    <row r="159" spans="1:6" x14ac:dyDescent="0.25">
      <c r="A159" s="6" t="s">
        <v>202</v>
      </c>
      <c r="B159" s="6" t="s">
        <v>208</v>
      </c>
      <c r="C159" s="6" t="s">
        <v>183</v>
      </c>
      <c r="D159" s="6" t="s">
        <v>159</v>
      </c>
      <c r="E159" s="6" t="s">
        <v>193</v>
      </c>
      <c r="F159" s="6">
        <v>0</v>
      </c>
    </row>
    <row r="160" spans="1:6" x14ac:dyDescent="0.25">
      <c r="A160" s="6" t="s">
        <v>202</v>
      </c>
      <c r="B160" s="6" t="s">
        <v>208</v>
      </c>
      <c r="C160" s="6" t="s">
        <v>183</v>
      </c>
      <c r="D160" s="6" t="s">
        <v>159</v>
      </c>
      <c r="E160" s="6" t="s">
        <v>194</v>
      </c>
      <c r="F160" s="6">
        <v>0</v>
      </c>
    </row>
    <row r="161" spans="1:6" x14ac:dyDescent="0.25">
      <c r="A161" s="6" t="s">
        <v>202</v>
      </c>
      <c r="B161" s="6" t="s">
        <v>208</v>
      </c>
      <c r="C161" s="6" t="s">
        <v>183</v>
      </c>
      <c r="D161" s="6" t="s">
        <v>159</v>
      </c>
      <c r="E161" s="6" t="s">
        <v>195</v>
      </c>
      <c r="F161" s="6">
        <v>0</v>
      </c>
    </row>
    <row r="162" spans="1:6" x14ac:dyDescent="0.25">
      <c r="A162" s="6" t="s">
        <v>202</v>
      </c>
      <c r="B162" s="6" t="s">
        <v>208</v>
      </c>
      <c r="C162" s="6" t="s">
        <v>183</v>
      </c>
      <c r="D162" s="6" t="s">
        <v>159</v>
      </c>
      <c r="E162" s="6" t="s">
        <v>196</v>
      </c>
      <c r="F162" s="6">
        <v>0</v>
      </c>
    </row>
    <row r="163" spans="1:6" x14ac:dyDescent="0.25">
      <c r="A163" s="6" t="s">
        <v>202</v>
      </c>
      <c r="B163" s="6" t="s">
        <v>208</v>
      </c>
      <c r="C163" s="6" t="s">
        <v>183</v>
      </c>
      <c r="D163" s="6" t="s">
        <v>159</v>
      </c>
      <c r="E163" s="6" t="s">
        <v>197</v>
      </c>
      <c r="F163" s="6">
        <v>0</v>
      </c>
    </row>
    <row r="164" spans="1:6" x14ac:dyDescent="0.25">
      <c r="A164" s="6" t="s">
        <v>202</v>
      </c>
      <c r="B164" s="6" t="s">
        <v>208</v>
      </c>
      <c r="C164" s="6" t="s">
        <v>183</v>
      </c>
      <c r="D164" s="6" t="s">
        <v>159</v>
      </c>
      <c r="E164" s="6" t="s">
        <v>198</v>
      </c>
      <c r="F164" s="6">
        <v>0.21</v>
      </c>
    </row>
    <row r="165" spans="1:6" x14ac:dyDescent="0.25">
      <c r="A165" s="6" t="s">
        <v>202</v>
      </c>
      <c r="B165" s="6" t="s">
        <v>208</v>
      </c>
      <c r="C165" s="6" t="s">
        <v>183</v>
      </c>
      <c r="D165" s="6" t="s">
        <v>159</v>
      </c>
      <c r="E165" s="6" t="s">
        <v>199</v>
      </c>
      <c r="F165" s="6">
        <v>0</v>
      </c>
    </row>
    <row r="166" spans="1:6" x14ac:dyDescent="0.25">
      <c r="A166" s="6" t="s">
        <v>202</v>
      </c>
      <c r="B166" s="6" t="s">
        <v>208</v>
      </c>
      <c r="C166" s="6" t="s">
        <v>183</v>
      </c>
      <c r="D166" s="6" t="s">
        <v>159</v>
      </c>
      <c r="E166" s="6" t="s">
        <v>200</v>
      </c>
      <c r="F166" s="6">
        <v>0.42</v>
      </c>
    </row>
    <row r="167" spans="1:6" x14ac:dyDescent="0.25">
      <c r="A167" s="6" t="s">
        <v>202</v>
      </c>
      <c r="B167" s="6" t="s">
        <v>208</v>
      </c>
      <c r="C167" s="6" t="s">
        <v>181</v>
      </c>
      <c r="D167" s="6" t="s">
        <v>167</v>
      </c>
      <c r="E167" s="6" t="s">
        <v>190</v>
      </c>
      <c r="F167" s="6">
        <v>0</v>
      </c>
    </row>
    <row r="168" spans="1:6" x14ac:dyDescent="0.25">
      <c r="A168" s="6" t="s">
        <v>202</v>
      </c>
      <c r="B168" s="6" t="s">
        <v>208</v>
      </c>
      <c r="C168" s="6" t="s">
        <v>181</v>
      </c>
      <c r="D168" s="6" t="s">
        <v>167</v>
      </c>
      <c r="E168" s="6" t="s">
        <v>191</v>
      </c>
      <c r="F168" s="6">
        <v>0</v>
      </c>
    </row>
    <row r="169" spans="1:6" x14ac:dyDescent="0.25">
      <c r="A169" s="6" t="s">
        <v>202</v>
      </c>
      <c r="B169" s="6" t="s">
        <v>208</v>
      </c>
      <c r="C169" s="6" t="s">
        <v>181</v>
      </c>
      <c r="D169" s="6" t="s">
        <v>167</v>
      </c>
      <c r="E169" s="6" t="s">
        <v>192</v>
      </c>
      <c r="F169" s="6">
        <v>0</v>
      </c>
    </row>
    <row r="170" spans="1:6" x14ac:dyDescent="0.25">
      <c r="A170" s="6" t="s">
        <v>202</v>
      </c>
      <c r="B170" s="6" t="s">
        <v>208</v>
      </c>
      <c r="C170" s="6" t="s">
        <v>181</v>
      </c>
      <c r="D170" s="6" t="s">
        <v>167</v>
      </c>
      <c r="E170" s="6" t="s">
        <v>193</v>
      </c>
      <c r="F170" s="6">
        <v>0</v>
      </c>
    </row>
    <row r="171" spans="1:6" x14ac:dyDescent="0.25">
      <c r="A171" s="6" t="s">
        <v>202</v>
      </c>
      <c r="B171" s="6" t="s">
        <v>208</v>
      </c>
      <c r="C171" s="6" t="s">
        <v>181</v>
      </c>
      <c r="D171" s="6" t="s">
        <v>167</v>
      </c>
      <c r="E171" s="6" t="s">
        <v>194</v>
      </c>
      <c r="F171" s="6">
        <v>0</v>
      </c>
    </row>
    <row r="172" spans="1:6" x14ac:dyDescent="0.25">
      <c r="A172" s="6" t="s">
        <v>202</v>
      </c>
      <c r="B172" s="6" t="s">
        <v>208</v>
      </c>
      <c r="C172" s="6" t="s">
        <v>181</v>
      </c>
      <c r="D172" s="6" t="s">
        <v>167</v>
      </c>
      <c r="E172" s="6" t="s">
        <v>195</v>
      </c>
      <c r="F172" s="6">
        <v>0.46</v>
      </c>
    </row>
    <row r="173" spans="1:6" x14ac:dyDescent="0.25">
      <c r="A173" s="6" t="s">
        <v>202</v>
      </c>
      <c r="B173" s="6" t="s">
        <v>208</v>
      </c>
      <c r="C173" s="6" t="s">
        <v>181</v>
      </c>
      <c r="D173" s="6" t="s">
        <v>167</v>
      </c>
      <c r="E173" s="6" t="s">
        <v>196</v>
      </c>
      <c r="F173" s="6">
        <v>0</v>
      </c>
    </row>
    <row r="174" spans="1:6" x14ac:dyDescent="0.25">
      <c r="A174" s="6" t="s">
        <v>202</v>
      </c>
      <c r="B174" s="6" t="s">
        <v>208</v>
      </c>
      <c r="C174" s="6" t="s">
        <v>181</v>
      </c>
      <c r="D174" s="6" t="s">
        <v>167</v>
      </c>
      <c r="E174" s="6" t="s">
        <v>197</v>
      </c>
      <c r="F174" s="6">
        <v>0</v>
      </c>
    </row>
    <row r="175" spans="1:6" x14ac:dyDescent="0.25">
      <c r="A175" s="6" t="s">
        <v>202</v>
      </c>
      <c r="B175" s="6" t="s">
        <v>208</v>
      </c>
      <c r="C175" s="6" t="s">
        <v>181</v>
      </c>
      <c r="D175" s="6" t="s">
        <v>167</v>
      </c>
      <c r="E175" s="6" t="s">
        <v>198</v>
      </c>
      <c r="F175" s="6">
        <v>0</v>
      </c>
    </row>
    <row r="176" spans="1:6" x14ac:dyDescent="0.25">
      <c r="A176" s="6" t="s">
        <v>202</v>
      </c>
      <c r="B176" s="6" t="s">
        <v>208</v>
      </c>
      <c r="C176" s="6" t="s">
        <v>181</v>
      </c>
      <c r="D176" s="6" t="s">
        <v>167</v>
      </c>
      <c r="E176" s="6" t="s">
        <v>199</v>
      </c>
      <c r="F176" s="6">
        <v>0</v>
      </c>
    </row>
    <row r="177" spans="1:6" x14ac:dyDescent="0.25">
      <c r="A177" s="6" t="s">
        <v>202</v>
      </c>
      <c r="B177" s="6" t="s">
        <v>208</v>
      </c>
      <c r="C177" s="6" t="s">
        <v>181</v>
      </c>
      <c r="D177" s="6" t="s">
        <v>167</v>
      </c>
      <c r="E177" s="6" t="s">
        <v>200</v>
      </c>
      <c r="F177" s="6">
        <v>0</v>
      </c>
    </row>
    <row r="178" spans="1:6" x14ac:dyDescent="0.25">
      <c r="A178" s="6" t="s">
        <v>202</v>
      </c>
      <c r="B178" s="6" t="s">
        <v>208</v>
      </c>
      <c r="C178" s="6" t="s">
        <v>182</v>
      </c>
      <c r="D178" s="6" t="s">
        <v>201</v>
      </c>
      <c r="E178" s="6" t="s">
        <v>190</v>
      </c>
      <c r="F178" s="6">
        <v>0</v>
      </c>
    </row>
    <row r="179" spans="1:6" x14ac:dyDescent="0.25">
      <c r="A179" s="6" t="s">
        <v>202</v>
      </c>
      <c r="B179" s="6" t="s">
        <v>208</v>
      </c>
      <c r="C179" s="6" t="s">
        <v>182</v>
      </c>
      <c r="D179" s="6" t="s">
        <v>201</v>
      </c>
      <c r="E179" s="6" t="s">
        <v>191</v>
      </c>
      <c r="F179" s="6">
        <v>0</v>
      </c>
    </row>
    <row r="180" spans="1:6" x14ac:dyDescent="0.25">
      <c r="A180" s="6" t="s">
        <v>202</v>
      </c>
      <c r="B180" s="6" t="s">
        <v>208</v>
      </c>
      <c r="C180" s="6" t="s">
        <v>182</v>
      </c>
      <c r="D180" s="6" t="s">
        <v>201</v>
      </c>
      <c r="E180" s="6" t="s">
        <v>192</v>
      </c>
      <c r="F180" s="6">
        <v>0</v>
      </c>
    </row>
    <row r="181" spans="1:6" x14ac:dyDescent="0.25">
      <c r="A181" s="6" t="s">
        <v>202</v>
      </c>
      <c r="B181" s="6" t="s">
        <v>208</v>
      </c>
      <c r="C181" s="6" t="s">
        <v>182</v>
      </c>
      <c r="D181" s="6" t="s">
        <v>201</v>
      </c>
      <c r="E181" s="6" t="s">
        <v>193</v>
      </c>
      <c r="F181" s="6">
        <v>0</v>
      </c>
    </row>
    <row r="182" spans="1:6" x14ac:dyDescent="0.25">
      <c r="A182" s="6" t="s">
        <v>202</v>
      </c>
      <c r="B182" s="6" t="s">
        <v>208</v>
      </c>
      <c r="C182" s="6" t="s">
        <v>182</v>
      </c>
      <c r="D182" s="6" t="s">
        <v>201</v>
      </c>
      <c r="E182" s="6" t="s">
        <v>194</v>
      </c>
      <c r="F182" s="6">
        <v>0</v>
      </c>
    </row>
    <row r="183" spans="1:6" x14ac:dyDescent="0.25">
      <c r="A183" s="6" t="s">
        <v>202</v>
      </c>
      <c r="B183" s="6" t="s">
        <v>208</v>
      </c>
      <c r="C183" s="6" t="s">
        <v>182</v>
      </c>
      <c r="D183" s="6" t="s">
        <v>201</v>
      </c>
      <c r="E183" s="6" t="s">
        <v>195</v>
      </c>
      <c r="F183" s="6">
        <v>0.42</v>
      </c>
    </row>
    <row r="184" spans="1:6" x14ac:dyDescent="0.25">
      <c r="A184" s="6" t="s">
        <v>202</v>
      </c>
      <c r="B184" s="6" t="s">
        <v>208</v>
      </c>
      <c r="C184" s="6" t="s">
        <v>182</v>
      </c>
      <c r="D184" s="6" t="s">
        <v>201</v>
      </c>
      <c r="E184" s="6" t="s">
        <v>196</v>
      </c>
      <c r="F184" s="6">
        <v>0</v>
      </c>
    </row>
    <row r="185" spans="1:6" x14ac:dyDescent="0.25">
      <c r="A185" s="6" t="s">
        <v>202</v>
      </c>
      <c r="B185" s="6" t="s">
        <v>208</v>
      </c>
      <c r="C185" s="6" t="s">
        <v>182</v>
      </c>
      <c r="D185" s="6" t="s">
        <v>201</v>
      </c>
      <c r="E185" s="6" t="s">
        <v>197</v>
      </c>
      <c r="F185" s="6">
        <v>0</v>
      </c>
    </row>
    <row r="186" spans="1:6" x14ac:dyDescent="0.25">
      <c r="A186" s="6" t="s">
        <v>202</v>
      </c>
      <c r="B186" s="6" t="s">
        <v>208</v>
      </c>
      <c r="C186" s="6" t="s">
        <v>182</v>
      </c>
      <c r="D186" s="6" t="s">
        <v>201</v>
      </c>
      <c r="E186" s="6" t="s">
        <v>198</v>
      </c>
      <c r="F186" s="6">
        <v>0</v>
      </c>
    </row>
    <row r="187" spans="1:6" x14ac:dyDescent="0.25">
      <c r="A187" s="6" t="s">
        <v>202</v>
      </c>
      <c r="B187" s="6" t="s">
        <v>208</v>
      </c>
      <c r="C187" s="6" t="s">
        <v>182</v>
      </c>
      <c r="D187" s="6" t="s">
        <v>201</v>
      </c>
      <c r="E187" s="6" t="s">
        <v>199</v>
      </c>
      <c r="F187" s="6">
        <v>0</v>
      </c>
    </row>
    <row r="188" spans="1:6" x14ac:dyDescent="0.25">
      <c r="A188" s="6" t="s">
        <v>202</v>
      </c>
      <c r="B188" s="6" t="s">
        <v>208</v>
      </c>
      <c r="C188" s="6" t="s">
        <v>182</v>
      </c>
      <c r="D188" s="6" t="s">
        <v>201</v>
      </c>
      <c r="E188" s="6" t="s">
        <v>200</v>
      </c>
      <c r="F188" s="6">
        <v>0</v>
      </c>
    </row>
    <row r="189" spans="1:6" x14ac:dyDescent="0.25">
      <c r="A189" s="6" t="s">
        <v>202</v>
      </c>
      <c r="B189" s="6" t="s">
        <v>208</v>
      </c>
      <c r="C189" s="6" t="s">
        <v>182</v>
      </c>
      <c r="D189" s="6" t="s">
        <v>152</v>
      </c>
      <c r="E189" s="6" t="s">
        <v>190</v>
      </c>
      <c r="F189" s="6">
        <v>0</v>
      </c>
    </row>
    <row r="190" spans="1:6" x14ac:dyDescent="0.25">
      <c r="A190" s="6" t="s">
        <v>202</v>
      </c>
      <c r="B190" s="6" t="s">
        <v>208</v>
      </c>
      <c r="C190" s="6" t="s">
        <v>182</v>
      </c>
      <c r="D190" s="6" t="s">
        <v>152</v>
      </c>
      <c r="E190" s="6" t="s">
        <v>191</v>
      </c>
      <c r="F190" s="6">
        <v>0</v>
      </c>
    </row>
    <row r="191" spans="1:6" x14ac:dyDescent="0.25">
      <c r="A191" s="6" t="s">
        <v>202</v>
      </c>
      <c r="B191" s="6" t="s">
        <v>208</v>
      </c>
      <c r="C191" s="6" t="s">
        <v>182</v>
      </c>
      <c r="D191" s="6" t="s">
        <v>152</v>
      </c>
      <c r="E191" s="6" t="s">
        <v>192</v>
      </c>
      <c r="F191" s="6">
        <v>0</v>
      </c>
    </row>
    <row r="192" spans="1:6" x14ac:dyDescent="0.25">
      <c r="A192" s="6" t="s">
        <v>202</v>
      </c>
      <c r="B192" s="6" t="s">
        <v>208</v>
      </c>
      <c r="C192" s="6" t="s">
        <v>182</v>
      </c>
      <c r="D192" s="6" t="s">
        <v>152</v>
      </c>
      <c r="E192" s="6" t="s">
        <v>193</v>
      </c>
      <c r="F192" s="6">
        <v>0</v>
      </c>
    </row>
    <row r="193" spans="1:6" x14ac:dyDescent="0.25">
      <c r="A193" s="6" t="s">
        <v>202</v>
      </c>
      <c r="B193" s="6" t="s">
        <v>208</v>
      </c>
      <c r="C193" s="6" t="s">
        <v>182</v>
      </c>
      <c r="D193" s="6" t="s">
        <v>152</v>
      </c>
      <c r="E193" s="6" t="s">
        <v>194</v>
      </c>
      <c r="F193" s="6">
        <v>0</v>
      </c>
    </row>
    <row r="194" spans="1:6" x14ac:dyDescent="0.25">
      <c r="A194" s="6" t="s">
        <v>202</v>
      </c>
      <c r="B194" s="6" t="s">
        <v>208</v>
      </c>
      <c r="C194" s="6" t="s">
        <v>182</v>
      </c>
      <c r="D194" s="6" t="s">
        <v>152</v>
      </c>
      <c r="E194" s="6" t="s">
        <v>195</v>
      </c>
      <c r="F194" s="6">
        <v>0.85</v>
      </c>
    </row>
    <row r="195" spans="1:6" x14ac:dyDescent="0.25">
      <c r="A195" s="6" t="s">
        <v>202</v>
      </c>
      <c r="B195" s="6" t="s">
        <v>208</v>
      </c>
      <c r="C195" s="6" t="s">
        <v>182</v>
      </c>
      <c r="D195" s="6" t="s">
        <v>152</v>
      </c>
      <c r="E195" s="6" t="s">
        <v>196</v>
      </c>
      <c r="F195" s="6">
        <v>0</v>
      </c>
    </row>
    <row r="196" spans="1:6" x14ac:dyDescent="0.25">
      <c r="A196" s="6" t="s">
        <v>202</v>
      </c>
      <c r="B196" s="6" t="s">
        <v>208</v>
      </c>
      <c r="C196" s="6" t="s">
        <v>182</v>
      </c>
      <c r="D196" s="6" t="s">
        <v>152</v>
      </c>
      <c r="E196" s="6" t="s">
        <v>197</v>
      </c>
      <c r="F196" s="6">
        <v>0</v>
      </c>
    </row>
    <row r="197" spans="1:6" x14ac:dyDescent="0.25">
      <c r="A197" s="6" t="s">
        <v>202</v>
      </c>
      <c r="B197" s="6" t="s">
        <v>208</v>
      </c>
      <c r="C197" s="6" t="s">
        <v>182</v>
      </c>
      <c r="D197" s="6" t="s">
        <v>152</v>
      </c>
      <c r="E197" s="6" t="s">
        <v>198</v>
      </c>
      <c r="F197" s="6">
        <v>0</v>
      </c>
    </row>
    <row r="198" spans="1:6" x14ac:dyDescent="0.25">
      <c r="A198" s="6" t="s">
        <v>202</v>
      </c>
      <c r="B198" s="6" t="s">
        <v>208</v>
      </c>
      <c r="C198" s="6" t="s">
        <v>182</v>
      </c>
      <c r="D198" s="6" t="s">
        <v>152</v>
      </c>
      <c r="E198" s="6" t="s">
        <v>199</v>
      </c>
      <c r="F198" s="6">
        <v>0</v>
      </c>
    </row>
    <row r="199" spans="1:6" x14ac:dyDescent="0.25">
      <c r="A199" s="6" t="s">
        <v>202</v>
      </c>
      <c r="B199" s="6" t="s">
        <v>208</v>
      </c>
      <c r="C199" s="6" t="s">
        <v>182</v>
      </c>
      <c r="D199" s="6" t="s">
        <v>152</v>
      </c>
      <c r="E199" s="6" t="s">
        <v>200</v>
      </c>
      <c r="F199" s="6">
        <v>0</v>
      </c>
    </row>
    <row r="200" spans="1:6" x14ac:dyDescent="0.25">
      <c r="A200" s="6" t="s">
        <v>202</v>
      </c>
      <c r="B200" s="6" t="s">
        <v>208</v>
      </c>
      <c r="C200" s="6" t="s">
        <v>172</v>
      </c>
      <c r="D200" s="6" t="s">
        <v>163</v>
      </c>
      <c r="E200" s="6" t="s">
        <v>190</v>
      </c>
      <c r="F200" s="6">
        <v>0</v>
      </c>
    </row>
    <row r="201" spans="1:6" x14ac:dyDescent="0.25">
      <c r="A201" s="6" t="s">
        <v>202</v>
      </c>
      <c r="B201" s="6" t="s">
        <v>208</v>
      </c>
      <c r="C201" s="6" t="s">
        <v>172</v>
      </c>
      <c r="D201" s="6" t="s">
        <v>163</v>
      </c>
      <c r="E201" s="6" t="s">
        <v>191</v>
      </c>
      <c r="F201" s="6">
        <v>0.5</v>
      </c>
    </row>
    <row r="202" spans="1:6" x14ac:dyDescent="0.25">
      <c r="A202" s="6" t="s">
        <v>202</v>
      </c>
      <c r="B202" s="6" t="s">
        <v>208</v>
      </c>
      <c r="C202" s="6" t="s">
        <v>172</v>
      </c>
      <c r="D202" s="6" t="s">
        <v>163</v>
      </c>
      <c r="E202" s="6" t="s">
        <v>192</v>
      </c>
      <c r="F202" s="6">
        <v>0</v>
      </c>
    </row>
    <row r="203" spans="1:6" x14ac:dyDescent="0.25">
      <c r="A203" s="6" t="s">
        <v>202</v>
      </c>
      <c r="B203" s="6" t="s">
        <v>208</v>
      </c>
      <c r="C203" s="6" t="s">
        <v>172</v>
      </c>
      <c r="D203" s="6" t="s">
        <v>163</v>
      </c>
      <c r="E203" s="6" t="s">
        <v>193</v>
      </c>
      <c r="F203" s="6">
        <v>0</v>
      </c>
    </row>
    <row r="204" spans="1:6" x14ac:dyDescent="0.25">
      <c r="A204" s="6" t="s">
        <v>202</v>
      </c>
      <c r="B204" s="6" t="s">
        <v>208</v>
      </c>
      <c r="C204" s="6" t="s">
        <v>172</v>
      </c>
      <c r="D204" s="6" t="s">
        <v>163</v>
      </c>
      <c r="E204" s="6" t="s">
        <v>194</v>
      </c>
      <c r="F204" s="6">
        <v>0</v>
      </c>
    </row>
    <row r="205" spans="1:6" x14ac:dyDescent="0.25">
      <c r="A205" s="6" t="s">
        <v>202</v>
      </c>
      <c r="B205" s="6" t="s">
        <v>208</v>
      </c>
      <c r="C205" s="6" t="s">
        <v>172</v>
      </c>
      <c r="D205" s="6" t="s">
        <v>163</v>
      </c>
      <c r="E205" s="6" t="s">
        <v>195</v>
      </c>
      <c r="F205" s="6">
        <v>3.99</v>
      </c>
    </row>
    <row r="206" spans="1:6" x14ac:dyDescent="0.25">
      <c r="A206" s="6" t="s">
        <v>202</v>
      </c>
      <c r="B206" s="6" t="s">
        <v>208</v>
      </c>
      <c r="C206" s="6" t="s">
        <v>172</v>
      </c>
      <c r="D206" s="6" t="s">
        <v>163</v>
      </c>
      <c r="E206" s="6" t="s">
        <v>196</v>
      </c>
      <c r="F206" s="6">
        <v>0</v>
      </c>
    </row>
    <row r="207" spans="1:6" x14ac:dyDescent="0.25">
      <c r="A207" s="6" t="s">
        <v>202</v>
      </c>
      <c r="B207" s="6" t="s">
        <v>208</v>
      </c>
      <c r="C207" s="6" t="s">
        <v>172</v>
      </c>
      <c r="D207" s="6" t="s">
        <v>163</v>
      </c>
      <c r="E207" s="6" t="s">
        <v>197</v>
      </c>
      <c r="F207" s="6">
        <v>0</v>
      </c>
    </row>
    <row r="208" spans="1:6" x14ac:dyDescent="0.25">
      <c r="A208" s="6" t="s">
        <v>202</v>
      </c>
      <c r="B208" s="6" t="s">
        <v>208</v>
      </c>
      <c r="C208" s="6" t="s">
        <v>172</v>
      </c>
      <c r="D208" s="6" t="s">
        <v>163</v>
      </c>
      <c r="E208" s="6" t="s">
        <v>198</v>
      </c>
      <c r="F208" s="6">
        <v>0</v>
      </c>
    </row>
    <row r="209" spans="1:6" x14ac:dyDescent="0.25">
      <c r="A209" s="6" t="s">
        <v>202</v>
      </c>
      <c r="B209" s="6" t="s">
        <v>208</v>
      </c>
      <c r="C209" s="6" t="s">
        <v>172</v>
      </c>
      <c r="D209" s="6" t="s">
        <v>163</v>
      </c>
      <c r="E209" s="6" t="s">
        <v>199</v>
      </c>
      <c r="F209" s="6">
        <v>0</v>
      </c>
    </row>
    <row r="210" spans="1:6" x14ac:dyDescent="0.25">
      <c r="A210" s="6" t="s">
        <v>202</v>
      </c>
      <c r="B210" s="6" t="s">
        <v>208</v>
      </c>
      <c r="C210" s="6" t="s">
        <v>172</v>
      </c>
      <c r="D210" s="6" t="s">
        <v>163</v>
      </c>
      <c r="E210" s="6" t="s">
        <v>200</v>
      </c>
      <c r="F210" s="6">
        <v>0</v>
      </c>
    </row>
    <row r="211" spans="1:6" x14ac:dyDescent="0.25">
      <c r="A211" s="6" t="s">
        <v>202</v>
      </c>
      <c r="B211" s="6" t="s">
        <v>208</v>
      </c>
      <c r="C211" s="6" t="s">
        <v>172</v>
      </c>
      <c r="D211" s="6" t="s">
        <v>161</v>
      </c>
      <c r="E211" s="6" t="s">
        <v>190</v>
      </c>
      <c r="F211" s="6">
        <v>0</v>
      </c>
    </row>
    <row r="212" spans="1:6" x14ac:dyDescent="0.25">
      <c r="A212" s="6" t="s">
        <v>202</v>
      </c>
      <c r="B212" s="6" t="s">
        <v>208</v>
      </c>
      <c r="C212" s="6" t="s">
        <v>172</v>
      </c>
      <c r="D212" s="6" t="s">
        <v>161</v>
      </c>
      <c r="E212" s="6" t="s">
        <v>191</v>
      </c>
      <c r="F212" s="6">
        <v>0.182</v>
      </c>
    </row>
    <row r="213" spans="1:6" x14ac:dyDescent="0.25">
      <c r="A213" s="6" t="s">
        <v>202</v>
      </c>
      <c r="B213" s="6" t="s">
        <v>208</v>
      </c>
      <c r="C213" s="6" t="s">
        <v>172</v>
      </c>
      <c r="D213" s="6" t="s">
        <v>161</v>
      </c>
      <c r="E213" s="6" t="s">
        <v>192</v>
      </c>
      <c r="F213" s="6">
        <v>0</v>
      </c>
    </row>
    <row r="214" spans="1:6" x14ac:dyDescent="0.25">
      <c r="A214" s="6" t="s">
        <v>202</v>
      </c>
      <c r="B214" s="6" t="s">
        <v>208</v>
      </c>
      <c r="C214" s="6" t="s">
        <v>172</v>
      </c>
      <c r="D214" s="6" t="s">
        <v>161</v>
      </c>
      <c r="E214" s="6" t="s">
        <v>193</v>
      </c>
      <c r="F214" s="6">
        <v>0</v>
      </c>
    </row>
    <row r="215" spans="1:6" x14ac:dyDescent="0.25">
      <c r="A215" s="6" t="s">
        <v>202</v>
      </c>
      <c r="B215" s="6" t="s">
        <v>208</v>
      </c>
      <c r="C215" s="6" t="s">
        <v>172</v>
      </c>
      <c r="D215" s="6" t="s">
        <v>161</v>
      </c>
      <c r="E215" s="6" t="s">
        <v>194</v>
      </c>
      <c r="F215" s="6">
        <v>0.12</v>
      </c>
    </row>
    <row r="216" spans="1:6" x14ac:dyDescent="0.25">
      <c r="A216" s="6" t="s">
        <v>202</v>
      </c>
      <c r="B216" s="6" t="s">
        <v>208</v>
      </c>
      <c r="C216" s="6" t="s">
        <v>172</v>
      </c>
      <c r="D216" s="6" t="s">
        <v>161</v>
      </c>
      <c r="E216" s="6" t="s">
        <v>195</v>
      </c>
      <c r="F216" s="6">
        <v>0.5</v>
      </c>
    </row>
    <row r="217" spans="1:6" x14ac:dyDescent="0.25">
      <c r="A217" s="6" t="s">
        <v>202</v>
      </c>
      <c r="B217" s="6" t="s">
        <v>208</v>
      </c>
      <c r="C217" s="6" t="s">
        <v>172</v>
      </c>
      <c r="D217" s="6" t="s">
        <v>161</v>
      </c>
      <c r="E217" s="6" t="s">
        <v>196</v>
      </c>
      <c r="F217" s="6">
        <v>0.12</v>
      </c>
    </row>
    <row r="218" spans="1:6" x14ac:dyDescent="0.25">
      <c r="A218" s="6" t="s">
        <v>202</v>
      </c>
      <c r="B218" s="6" t="s">
        <v>208</v>
      </c>
      <c r="C218" s="6" t="s">
        <v>172</v>
      </c>
      <c r="D218" s="6" t="s">
        <v>161</v>
      </c>
      <c r="E218" s="6" t="s">
        <v>197</v>
      </c>
      <c r="F218" s="6">
        <v>0</v>
      </c>
    </row>
    <row r="219" spans="1:6" x14ac:dyDescent="0.25">
      <c r="A219" s="6" t="s">
        <v>202</v>
      </c>
      <c r="B219" s="6" t="s">
        <v>208</v>
      </c>
      <c r="C219" s="6" t="s">
        <v>172</v>
      </c>
      <c r="D219" s="6" t="s">
        <v>161</v>
      </c>
      <c r="E219" s="6" t="s">
        <v>198</v>
      </c>
      <c r="F219" s="6">
        <v>0</v>
      </c>
    </row>
    <row r="220" spans="1:6" x14ac:dyDescent="0.25">
      <c r="A220" s="6" t="s">
        <v>202</v>
      </c>
      <c r="B220" s="6" t="s">
        <v>208</v>
      </c>
      <c r="C220" s="6" t="s">
        <v>172</v>
      </c>
      <c r="D220" s="6" t="s">
        <v>161</v>
      </c>
      <c r="E220" s="6" t="s">
        <v>199</v>
      </c>
      <c r="F220" s="6">
        <v>0</v>
      </c>
    </row>
    <row r="221" spans="1:6" x14ac:dyDescent="0.25">
      <c r="A221" s="6" t="s">
        <v>202</v>
      </c>
      <c r="B221" s="6" t="s">
        <v>208</v>
      </c>
      <c r="C221" s="6" t="s">
        <v>172</v>
      </c>
      <c r="D221" s="6" t="s">
        <v>161</v>
      </c>
      <c r="E221" s="6" t="s">
        <v>200</v>
      </c>
      <c r="F221" s="6">
        <v>0</v>
      </c>
    </row>
    <row r="222" spans="1:6" x14ac:dyDescent="0.25">
      <c r="A222" s="6" t="s">
        <v>202</v>
      </c>
      <c r="B222" s="6" t="s">
        <v>208</v>
      </c>
      <c r="C222" s="6" t="s">
        <v>182</v>
      </c>
      <c r="D222" s="6" t="s">
        <v>153</v>
      </c>
      <c r="E222" s="6" t="s">
        <v>190</v>
      </c>
      <c r="F222" s="6">
        <v>0</v>
      </c>
    </row>
    <row r="223" spans="1:6" x14ac:dyDescent="0.25">
      <c r="A223" s="6" t="s">
        <v>202</v>
      </c>
      <c r="B223" s="6" t="s">
        <v>208</v>
      </c>
      <c r="C223" s="6" t="s">
        <v>182</v>
      </c>
      <c r="D223" s="6" t="s">
        <v>153</v>
      </c>
      <c r="E223" s="6" t="s">
        <v>191</v>
      </c>
      <c r="F223" s="6">
        <v>0</v>
      </c>
    </row>
    <row r="224" spans="1:6" x14ac:dyDescent="0.25">
      <c r="A224" s="6" t="s">
        <v>202</v>
      </c>
      <c r="B224" s="6" t="s">
        <v>208</v>
      </c>
      <c r="C224" s="6" t="s">
        <v>182</v>
      </c>
      <c r="D224" s="6" t="s">
        <v>153</v>
      </c>
      <c r="E224" s="6" t="s">
        <v>192</v>
      </c>
      <c r="F224" s="6">
        <v>0</v>
      </c>
    </row>
    <row r="225" spans="1:6" x14ac:dyDescent="0.25">
      <c r="A225" s="6" t="s">
        <v>202</v>
      </c>
      <c r="B225" s="6" t="s">
        <v>208</v>
      </c>
      <c r="C225" s="6" t="s">
        <v>182</v>
      </c>
      <c r="D225" s="6" t="s">
        <v>153</v>
      </c>
      <c r="E225" s="6" t="s">
        <v>193</v>
      </c>
      <c r="F225" s="6">
        <v>0</v>
      </c>
    </row>
    <row r="226" spans="1:6" x14ac:dyDescent="0.25">
      <c r="A226" s="6" t="s">
        <v>202</v>
      </c>
      <c r="B226" s="6" t="s">
        <v>208</v>
      </c>
      <c r="C226" s="6" t="s">
        <v>182</v>
      </c>
      <c r="D226" s="6" t="s">
        <v>153</v>
      </c>
      <c r="E226" s="6" t="s">
        <v>194</v>
      </c>
      <c r="F226" s="6">
        <v>0</v>
      </c>
    </row>
    <row r="227" spans="1:6" x14ac:dyDescent="0.25">
      <c r="A227" s="6" t="s">
        <v>202</v>
      </c>
      <c r="B227" s="6" t="s">
        <v>208</v>
      </c>
      <c r="C227" s="6" t="s">
        <v>182</v>
      </c>
      <c r="D227" s="6" t="s">
        <v>153</v>
      </c>
      <c r="E227" s="6" t="s">
        <v>195</v>
      </c>
      <c r="F227" s="6">
        <v>0.85899999999999999</v>
      </c>
    </row>
    <row r="228" spans="1:6" x14ac:dyDescent="0.25">
      <c r="A228" s="6" t="s">
        <v>202</v>
      </c>
      <c r="B228" s="6" t="s">
        <v>208</v>
      </c>
      <c r="C228" s="6" t="s">
        <v>182</v>
      </c>
      <c r="D228" s="6" t="s">
        <v>153</v>
      </c>
      <c r="E228" s="6" t="s">
        <v>196</v>
      </c>
      <c r="F228" s="6">
        <v>0</v>
      </c>
    </row>
    <row r="229" spans="1:6" x14ac:dyDescent="0.25">
      <c r="A229" s="6" t="s">
        <v>202</v>
      </c>
      <c r="B229" s="6" t="s">
        <v>208</v>
      </c>
      <c r="C229" s="6" t="s">
        <v>182</v>
      </c>
      <c r="D229" s="6" t="s">
        <v>153</v>
      </c>
      <c r="E229" s="6" t="s">
        <v>197</v>
      </c>
      <c r="F229" s="6">
        <v>0.2</v>
      </c>
    </row>
    <row r="230" spans="1:6" x14ac:dyDescent="0.25">
      <c r="A230" s="6" t="s">
        <v>202</v>
      </c>
      <c r="B230" s="6" t="s">
        <v>208</v>
      </c>
      <c r="C230" s="6" t="s">
        <v>182</v>
      </c>
      <c r="D230" s="6" t="s">
        <v>153</v>
      </c>
      <c r="E230" s="6" t="s">
        <v>198</v>
      </c>
      <c r="F230" s="6">
        <v>0.2</v>
      </c>
    </row>
    <row r="231" spans="1:6" x14ac:dyDescent="0.25">
      <c r="A231" s="6" t="s">
        <v>202</v>
      </c>
      <c r="B231" s="6" t="s">
        <v>208</v>
      </c>
      <c r="C231" s="6" t="s">
        <v>182</v>
      </c>
      <c r="D231" s="6" t="s">
        <v>153</v>
      </c>
      <c r="E231" s="6" t="s">
        <v>199</v>
      </c>
      <c r="F231" s="6">
        <v>0.2</v>
      </c>
    </row>
    <row r="232" spans="1:6" x14ac:dyDescent="0.25">
      <c r="A232" s="6" t="s">
        <v>202</v>
      </c>
      <c r="B232" s="6" t="s">
        <v>208</v>
      </c>
      <c r="C232" s="6" t="s">
        <v>182</v>
      </c>
      <c r="D232" s="6" t="s">
        <v>153</v>
      </c>
      <c r="E232" s="6" t="s">
        <v>200</v>
      </c>
      <c r="F232" s="6">
        <v>0.2</v>
      </c>
    </row>
    <row r="233" spans="1:6" x14ac:dyDescent="0.25">
      <c r="A233" s="6" t="s">
        <v>202</v>
      </c>
      <c r="B233" s="6" t="s">
        <v>208</v>
      </c>
      <c r="C233" s="6" t="s">
        <v>182</v>
      </c>
      <c r="D233" s="6" t="s">
        <v>154</v>
      </c>
      <c r="E233" s="6" t="s">
        <v>190</v>
      </c>
      <c r="F233" s="6">
        <v>0</v>
      </c>
    </row>
    <row r="234" spans="1:6" x14ac:dyDescent="0.25">
      <c r="A234" s="6" t="s">
        <v>202</v>
      </c>
      <c r="B234" s="6" t="s">
        <v>208</v>
      </c>
      <c r="C234" s="6" t="s">
        <v>182</v>
      </c>
      <c r="D234" s="6" t="s">
        <v>154</v>
      </c>
      <c r="E234" s="6" t="s">
        <v>191</v>
      </c>
      <c r="F234" s="6">
        <v>0</v>
      </c>
    </row>
    <row r="235" spans="1:6" x14ac:dyDescent="0.25">
      <c r="A235" s="6" t="s">
        <v>202</v>
      </c>
      <c r="B235" s="6" t="s">
        <v>208</v>
      </c>
      <c r="C235" s="6" t="s">
        <v>182</v>
      </c>
      <c r="D235" s="6" t="s">
        <v>154</v>
      </c>
      <c r="E235" s="6" t="s">
        <v>192</v>
      </c>
      <c r="F235" s="6">
        <v>0</v>
      </c>
    </row>
    <row r="236" spans="1:6" x14ac:dyDescent="0.25">
      <c r="A236" s="6" t="s">
        <v>202</v>
      </c>
      <c r="B236" s="6" t="s">
        <v>208</v>
      </c>
      <c r="C236" s="6" t="s">
        <v>182</v>
      </c>
      <c r="D236" s="6" t="s">
        <v>154</v>
      </c>
      <c r="E236" s="6" t="s">
        <v>193</v>
      </c>
      <c r="F236" s="6">
        <v>0</v>
      </c>
    </row>
    <row r="237" spans="1:6" x14ac:dyDescent="0.25">
      <c r="A237" s="6" t="s">
        <v>202</v>
      </c>
      <c r="B237" s="6" t="s">
        <v>208</v>
      </c>
      <c r="C237" s="6" t="s">
        <v>182</v>
      </c>
      <c r="D237" s="6" t="s">
        <v>154</v>
      </c>
      <c r="E237" s="6" t="s">
        <v>194</v>
      </c>
      <c r="F237" s="6">
        <v>0</v>
      </c>
    </row>
    <row r="238" spans="1:6" x14ac:dyDescent="0.25">
      <c r="A238" s="6" t="s">
        <v>202</v>
      </c>
      <c r="B238" s="6" t="s">
        <v>208</v>
      </c>
      <c r="C238" s="6" t="s">
        <v>182</v>
      </c>
      <c r="D238" s="6" t="s">
        <v>154</v>
      </c>
      <c r="E238" s="6" t="s">
        <v>195</v>
      </c>
      <c r="F238" s="6">
        <v>0</v>
      </c>
    </row>
    <row r="239" spans="1:6" x14ac:dyDescent="0.25">
      <c r="A239" s="6" t="s">
        <v>202</v>
      </c>
      <c r="B239" s="6" t="s">
        <v>208</v>
      </c>
      <c r="C239" s="6" t="s">
        <v>182</v>
      </c>
      <c r="D239" s="6" t="s">
        <v>154</v>
      </c>
      <c r="E239" s="6" t="s">
        <v>196</v>
      </c>
      <c r="F239" s="6">
        <v>0</v>
      </c>
    </row>
    <row r="240" spans="1:6" x14ac:dyDescent="0.25">
      <c r="A240" s="6" t="s">
        <v>202</v>
      </c>
      <c r="B240" s="6" t="s">
        <v>208</v>
      </c>
      <c r="C240" s="6" t="s">
        <v>182</v>
      </c>
      <c r="D240" s="6" t="s">
        <v>154</v>
      </c>
      <c r="E240" s="6" t="s">
        <v>197</v>
      </c>
      <c r="F240" s="6">
        <v>0</v>
      </c>
    </row>
    <row r="241" spans="1:6" x14ac:dyDescent="0.25">
      <c r="A241" s="6" t="s">
        <v>202</v>
      </c>
      <c r="B241" s="6" t="s">
        <v>208</v>
      </c>
      <c r="C241" s="6" t="s">
        <v>182</v>
      </c>
      <c r="D241" s="6" t="s">
        <v>154</v>
      </c>
      <c r="E241" s="6" t="s">
        <v>198</v>
      </c>
      <c r="F241" s="6">
        <v>0</v>
      </c>
    </row>
    <row r="242" spans="1:6" x14ac:dyDescent="0.25">
      <c r="A242" s="6" t="s">
        <v>202</v>
      </c>
      <c r="B242" s="6" t="s">
        <v>208</v>
      </c>
      <c r="C242" s="6" t="s">
        <v>182</v>
      </c>
      <c r="D242" s="6" t="s">
        <v>154</v>
      </c>
      <c r="E242" s="6" t="s">
        <v>199</v>
      </c>
      <c r="F242" s="6">
        <v>0</v>
      </c>
    </row>
    <row r="243" spans="1:6" x14ac:dyDescent="0.25">
      <c r="A243" s="6" t="s">
        <v>202</v>
      </c>
      <c r="B243" s="6" t="s">
        <v>208</v>
      </c>
      <c r="C243" s="6" t="s">
        <v>182</v>
      </c>
      <c r="D243" s="6" t="s">
        <v>154</v>
      </c>
      <c r="E243" s="6" t="s">
        <v>200</v>
      </c>
      <c r="F243" s="6">
        <v>0</v>
      </c>
    </row>
    <row r="244" spans="1:6" x14ac:dyDescent="0.25">
      <c r="A244" s="6" t="s">
        <v>202</v>
      </c>
      <c r="B244" s="6" t="s">
        <v>208</v>
      </c>
      <c r="C244" s="6" t="s">
        <v>181</v>
      </c>
      <c r="D244" s="6" t="s">
        <v>166</v>
      </c>
      <c r="E244" s="6" t="s">
        <v>190</v>
      </c>
      <c r="F244" s="6">
        <v>0</v>
      </c>
    </row>
    <row r="245" spans="1:6" x14ac:dyDescent="0.25">
      <c r="A245" s="6" t="s">
        <v>202</v>
      </c>
      <c r="B245" s="6" t="s">
        <v>208</v>
      </c>
      <c r="C245" s="6" t="s">
        <v>181</v>
      </c>
      <c r="D245" s="6" t="s">
        <v>166</v>
      </c>
      <c r="E245" s="6" t="s">
        <v>191</v>
      </c>
      <c r="F245" s="6">
        <v>0</v>
      </c>
    </row>
    <row r="246" spans="1:6" x14ac:dyDescent="0.25">
      <c r="A246" s="6" t="s">
        <v>202</v>
      </c>
      <c r="B246" s="6" t="s">
        <v>208</v>
      </c>
      <c r="C246" s="6" t="s">
        <v>181</v>
      </c>
      <c r="D246" s="6" t="s">
        <v>166</v>
      </c>
      <c r="E246" s="6" t="s">
        <v>192</v>
      </c>
      <c r="F246" s="6">
        <v>0</v>
      </c>
    </row>
    <row r="247" spans="1:6" x14ac:dyDescent="0.25">
      <c r="A247" s="6" t="s">
        <v>202</v>
      </c>
      <c r="B247" s="6" t="s">
        <v>208</v>
      </c>
      <c r="C247" s="6" t="s">
        <v>181</v>
      </c>
      <c r="D247" s="6" t="s">
        <v>166</v>
      </c>
      <c r="E247" s="6" t="s">
        <v>193</v>
      </c>
      <c r="F247" s="6">
        <v>0</v>
      </c>
    </row>
    <row r="248" spans="1:6" x14ac:dyDescent="0.25">
      <c r="A248" s="6" t="s">
        <v>202</v>
      </c>
      <c r="B248" s="6" t="s">
        <v>208</v>
      </c>
      <c r="C248" s="6" t="s">
        <v>181</v>
      </c>
      <c r="D248" s="6" t="s">
        <v>166</v>
      </c>
      <c r="E248" s="6" t="s">
        <v>194</v>
      </c>
      <c r="F248" s="6">
        <v>0</v>
      </c>
    </row>
    <row r="249" spans="1:6" x14ac:dyDescent="0.25">
      <c r="A249" s="6" t="s">
        <v>202</v>
      </c>
      <c r="B249" s="6" t="s">
        <v>208</v>
      </c>
      <c r="C249" s="6" t="s">
        <v>181</v>
      </c>
      <c r="D249" s="6" t="s">
        <v>166</v>
      </c>
      <c r="E249" s="6" t="s">
        <v>195</v>
      </c>
      <c r="F249" s="6">
        <v>1.2050000000000001</v>
      </c>
    </row>
    <row r="250" spans="1:6" x14ac:dyDescent="0.25">
      <c r="A250" s="6" t="s">
        <v>202</v>
      </c>
      <c r="B250" s="6" t="s">
        <v>208</v>
      </c>
      <c r="C250" s="6" t="s">
        <v>181</v>
      </c>
      <c r="D250" s="6" t="s">
        <v>166</v>
      </c>
      <c r="E250" s="6" t="s">
        <v>196</v>
      </c>
      <c r="F250" s="6">
        <v>0</v>
      </c>
    </row>
    <row r="251" spans="1:6" x14ac:dyDescent="0.25">
      <c r="A251" s="6" t="s">
        <v>202</v>
      </c>
      <c r="B251" s="6" t="s">
        <v>208</v>
      </c>
      <c r="C251" s="6" t="s">
        <v>181</v>
      </c>
      <c r="D251" s="6" t="s">
        <v>166</v>
      </c>
      <c r="E251" s="6" t="s">
        <v>197</v>
      </c>
      <c r="F251" s="6">
        <v>0</v>
      </c>
    </row>
    <row r="252" spans="1:6" x14ac:dyDescent="0.25">
      <c r="A252" s="6" t="s">
        <v>202</v>
      </c>
      <c r="B252" s="6" t="s">
        <v>208</v>
      </c>
      <c r="C252" s="6" t="s">
        <v>181</v>
      </c>
      <c r="D252" s="6" t="s">
        <v>166</v>
      </c>
      <c r="E252" s="6" t="s">
        <v>198</v>
      </c>
      <c r="F252" s="6">
        <v>0</v>
      </c>
    </row>
    <row r="253" spans="1:6" x14ac:dyDescent="0.25">
      <c r="A253" s="6" t="s">
        <v>202</v>
      </c>
      <c r="B253" s="6" t="s">
        <v>208</v>
      </c>
      <c r="C253" s="6" t="s">
        <v>181</v>
      </c>
      <c r="D253" s="6" t="s">
        <v>166</v>
      </c>
      <c r="E253" s="6" t="s">
        <v>199</v>
      </c>
      <c r="F253" s="6">
        <v>0</v>
      </c>
    </row>
    <row r="254" spans="1:6" x14ac:dyDescent="0.25">
      <c r="A254" s="6" t="s">
        <v>202</v>
      </c>
      <c r="B254" s="6" t="s">
        <v>208</v>
      </c>
      <c r="C254" s="6" t="s">
        <v>181</v>
      </c>
      <c r="D254" s="6" t="s">
        <v>166</v>
      </c>
      <c r="E254" s="6" t="s">
        <v>200</v>
      </c>
      <c r="F254" s="6">
        <v>0</v>
      </c>
    </row>
    <row r="255" spans="1:6" x14ac:dyDescent="0.25">
      <c r="A255" s="6" t="s">
        <v>202</v>
      </c>
      <c r="B255" s="6" t="s">
        <v>208</v>
      </c>
      <c r="C255" s="6" t="s">
        <v>183</v>
      </c>
      <c r="D255" s="6" t="s">
        <v>170</v>
      </c>
      <c r="E255" s="6" t="s">
        <v>190</v>
      </c>
      <c r="F255" s="6">
        <v>0</v>
      </c>
    </row>
    <row r="256" spans="1:6" x14ac:dyDescent="0.25">
      <c r="A256" s="6" t="s">
        <v>202</v>
      </c>
      <c r="B256" s="6" t="s">
        <v>208</v>
      </c>
      <c r="C256" s="6" t="s">
        <v>183</v>
      </c>
      <c r="D256" s="6" t="s">
        <v>170</v>
      </c>
      <c r="E256" s="6" t="s">
        <v>191</v>
      </c>
      <c r="F256" s="6">
        <v>0</v>
      </c>
    </row>
    <row r="257" spans="1:6" x14ac:dyDescent="0.25">
      <c r="A257" s="6" t="s">
        <v>202</v>
      </c>
      <c r="B257" s="6" t="s">
        <v>208</v>
      </c>
      <c r="C257" s="6" t="s">
        <v>183</v>
      </c>
      <c r="D257" s="6" t="s">
        <v>170</v>
      </c>
      <c r="E257" s="6" t="s">
        <v>192</v>
      </c>
      <c r="F257" s="6">
        <v>0</v>
      </c>
    </row>
    <row r="258" spans="1:6" x14ac:dyDescent="0.25">
      <c r="A258" s="6" t="s">
        <v>202</v>
      </c>
      <c r="B258" s="6" t="s">
        <v>208</v>
      </c>
      <c r="C258" s="6" t="s">
        <v>183</v>
      </c>
      <c r="D258" s="6" t="s">
        <v>170</v>
      </c>
      <c r="E258" s="6" t="s">
        <v>193</v>
      </c>
      <c r="F258" s="6">
        <v>0</v>
      </c>
    </row>
    <row r="259" spans="1:6" x14ac:dyDescent="0.25">
      <c r="A259" s="6" t="s">
        <v>202</v>
      </c>
      <c r="B259" s="6" t="s">
        <v>208</v>
      </c>
      <c r="C259" s="6" t="s">
        <v>183</v>
      </c>
      <c r="D259" s="6" t="s">
        <v>170</v>
      </c>
      <c r="E259" s="6" t="s">
        <v>194</v>
      </c>
      <c r="F259" s="6">
        <v>0</v>
      </c>
    </row>
    <row r="260" spans="1:6" x14ac:dyDescent="0.25">
      <c r="A260" s="6" t="s">
        <v>202</v>
      </c>
      <c r="B260" s="6" t="s">
        <v>208</v>
      </c>
      <c r="C260" s="6" t="s">
        <v>183</v>
      </c>
      <c r="D260" s="6" t="s">
        <v>170</v>
      </c>
      <c r="E260" s="6" t="s">
        <v>195</v>
      </c>
      <c r="F260" s="6">
        <v>0</v>
      </c>
    </row>
    <row r="261" spans="1:6" x14ac:dyDescent="0.25">
      <c r="A261" s="6" t="s">
        <v>202</v>
      </c>
      <c r="B261" s="6" t="s">
        <v>208</v>
      </c>
      <c r="C261" s="6" t="s">
        <v>183</v>
      </c>
      <c r="D261" s="6" t="s">
        <v>170</v>
      </c>
      <c r="E261" s="6" t="s">
        <v>196</v>
      </c>
      <c r="F261" s="6">
        <v>0</v>
      </c>
    </row>
    <row r="262" spans="1:6" x14ac:dyDescent="0.25">
      <c r="A262" s="6" t="s">
        <v>202</v>
      </c>
      <c r="B262" s="6" t="s">
        <v>208</v>
      </c>
      <c r="C262" s="6" t="s">
        <v>183</v>
      </c>
      <c r="D262" s="6" t="s">
        <v>170</v>
      </c>
      <c r="E262" s="6" t="s">
        <v>197</v>
      </c>
      <c r="F262" s="6">
        <v>0</v>
      </c>
    </row>
    <row r="263" spans="1:6" x14ac:dyDescent="0.25">
      <c r="A263" s="6" t="s">
        <v>202</v>
      </c>
      <c r="B263" s="6" t="s">
        <v>208</v>
      </c>
      <c r="C263" s="6" t="s">
        <v>183</v>
      </c>
      <c r="D263" s="6" t="s">
        <v>170</v>
      </c>
      <c r="E263" s="6" t="s">
        <v>198</v>
      </c>
      <c r="F263" s="6">
        <v>0</v>
      </c>
    </row>
    <row r="264" spans="1:6" x14ac:dyDescent="0.25">
      <c r="A264" s="6" t="s">
        <v>202</v>
      </c>
      <c r="B264" s="6" t="s">
        <v>208</v>
      </c>
      <c r="C264" s="6" t="s">
        <v>183</v>
      </c>
      <c r="D264" s="6" t="s">
        <v>170</v>
      </c>
      <c r="E264" s="6" t="s">
        <v>199</v>
      </c>
      <c r="F264" s="6">
        <v>0</v>
      </c>
    </row>
    <row r="265" spans="1:6" x14ac:dyDescent="0.25">
      <c r="A265" s="6" t="s">
        <v>202</v>
      </c>
      <c r="B265" s="6" t="s">
        <v>208</v>
      </c>
      <c r="C265" s="6" t="s">
        <v>183</v>
      </c>
      <c r="D265" s="6" t="s">
        <v>170</v>
      </c>
      <c r="E265" s="6" t="s">
        <v>200</v>
      </c>
      <c r="F265" s="6">
        <v>0</v>
      </c>
    </row>
    <row r="266" spans="1:6" x14ac:dyDescent="0.25">
      <c r="A266" s="6" t="s">
        <v>202</v>
      </c>
      <c r="B266" s="6" t="s">
        <v>208</v>
      </c>
      <c r="C266" s="6" t="s">
        <v>182</v>
      </c>
      <c r="D266" s="6" t="s">
        <v>148</v>
      </c>
      <c r="E266" s="6" t="s">
        <v>190</v>
      </c>
      <c r="F266" s="6">
        <v>0</v>
      </c>
    </row>
    <row r="267" spans="1:6" x14ac:dyDescent="0.25">
      <c r="A267" s="6" t="s">
        <v>202</v>
      </c>
      <c r="B267" s="6" t="s">
        <v>208</v>
      </c>
      <c r="C267" s="6" t="s">
        <v>182</v>
      </c>
      <c r="D267" s="6" t="s">
        <v>148</v>
      </c>
      <c r="E267" s="6" t="s">
        <v>191</v>
      </c>
      <c r="F267" s="6">
        <v>0</v>
      </c>
    </row>
    <row r="268" spans="1:6" x14ac:dyDescent="0.25">
      <c r="A268" s="6" t="s">
        <v>202</v>
      </c>
      <c r="B268" s="6" t="s">
        <v>208</v>
      </c>
      <c r="C268" s="6" t="s">
        <v>182</v>
      </c>
      <c r="D268" s="6" t="s">
        <v>148</v>
      </c>
      <c r="E268" s="6" t="s">
        <v>192</v>
      </c>
      <c r="F268" s="6">
        <v>0</v>
      </c>
    </row>
    <row r="269" spans="1:6" x14ac:dyDescent="0.25">
      <c r="A269" s="6" t="s">
        <v>202</v>
      </c>
      <c r="B269" s="6" t="s">
        <v>208</v>
      </c>
      <c r="C269" s="6" t="s">
        <v>182</v>
      </c>
      <c r="D269" s="6" t="s">
        <v>148</v>
      </c>
      <c r="E269" s="6" t="s">
        <v>193</v>
      </c>
      <c r="F269" s="6">
        <v>0</v>
      </c>
    </row>
    <row r="270" spans="1:6" x14ac:dyDescent="0.25">
      <c r="A270" s="6" t="s">
        <v>202</v>
      </c>
      <c r="B270" s="6" t="s">
        <v>208</v>
      </c>
      <c r="C270" s="6" t="s">
        <v>182</v>
      </c>
      <c r="D270" s="6" t="s">
        <v>148</v>
      </c>
      <c r="E270" s="6" t="s">
        <v>194</v>
      </c>
      <c r="F270" s="6">
        <v>0</v>
      </c>
    </row>
    <row r="271" spans="1:6" x14ac:dyDescent="0.25">
      <c r="A271" s="6" t="s">
        <v>202</v>
      </c>
      <c r="B271" s="6" t="s">
        <v>208</v>
      </c>
      <c r="C271" s="6" t="s">
        <v>182</v>
      </c>
      <c r="D271" s="6" t="s">
        <v>148</v>
      </c>
      <c r="E271" s="6" t="s">
        <v>195</v>
      </c>
      <c r="F271" s="6">
        <v>0</v>
      </c>
    </row>
    <row r="272" spans="1:6" x14ac:dyDescent="0.25">
      <c r="A272" s="6" t="s">
        <v>202</v>
      </c>
      <c r="B272" s="6" t="s">
        <v>208</v>
      </c>
      <c r="C272" s="6" t="s">
        <v>182</v>
      </c>
      <c r="D272" s="6" t="s">
        <v>148</v>
      </c>
      <c r="E272" s="6" t="s">
        <v>196</v>
      </c>
      <c r="F272" s="6">
        <v>0</v>
      </c>
    </row>
    <row r="273" spans="1:6" x14ac:dyDescent="0.25">
      <c r="A273" s="6" t="s">
        <v>202</v>
      </c>
      <c r="B273" s="6" t="s">
        <v>208</v>
      </c>
      <c r="C273" s="6" t="s">
        <v>182</v>
      </c>
      <c r="D273" s="6" t="s">
        <v>148</v>
      </c>
      <c r="E273" s="6" t="s">
        <v>197</v>
      </c>
      <c r="F273" s="6">
        <v>0</v>
      </c>
    </row>
    <row r="274" spans="1:6" x14ac:dyDescent="0.25">
      <c r="A274" s="6" t="s">
        <v>202</v>
      </c>
      <c r="B274" s="6" t="s">
        <v>208</v>
      </c>
      <c r="C274" s="6" t="s">
        <v>182</v>
      </c>
      <c r="D274" s="6" t="s">
        <v>148</v>
      </c>
      <c r="E274" s="6" t="s">
        <v>198</v>
      </c>
      <c r="F274" s="6">
        <v>0</v>
      </c>
    </row>
    <row r="275" spans="1:6" x14ac:dyDescent="0.25">
      <c r="A275" s="6" t="s">
        <v>202</v>
      </c>
      <c r="B275" s="6" t="s">
        <v>208</v>
      </c>
      <c r="C275" s="6" t="s">
        <v>182</v>
      </c>
      <c r="D275" s="6" t="s">
        <v>148</v>
      </c>
      <c r="E275" s="6" t="s">
        <v>199</v>
      </c>
      <c r="F275" s="6">
        <v>0</v>
      </c>
    </row>
    <row r="276" spans="1:6" x14ac:dyDescent="0.25">
      <c r="A276" s="6" t="s">
        <v>202</v>
      </c>
      <c r="B276" s="6" t="s">
        <v>208</v>
      </c>
      <c r="C276" s="6" t="s">
        <v>182</v>
      </c>
      <c r="D276" s="6" t="s">
        <v>148</v>
      </c>
      <c r="E276" s="6" t="s">
        <v>200</v>
      </c>
      <c r="F276" s="6">
        <v>0</v>
      </c>
    </row>
    <row r="277" spans="1:6" x14ac:dyDescent="0.25">
      <c r="A277" s="6" t="s">
        <v>203</v>
      </c>
      <c r="B277" s="6" t="s">
        <v>208</v>
      </c>
      <c r="C277" s="6" t="s">
        <v>172</v>
      </c>
      <c r="D277" s="6" t="s">
        <v>160</v>
      </c>
      <c r="E277" s="6" t="s">
        <v>190</v>
      </c>
      <c r="F277" s="6">
        <v>0</v>
      </c>
    </row>
    <row r="278" spans="1:6" x14ac:dyDescent="0.25">
      <c r="A278" s="6" t="s">
        <v>203</v>
      </c>
      <c r="B278" s="6" t="s">
        <v>208</v>
      </c>
      <c r="C278" s="6" t="s">
        <v>172</v>
      </c>
      <c r="D278" s="6" t="s">
        <v>160</v>
      </c>
      <c r="E278" s="6" t="s">
        <v>191</v>
      </c>
      <c r="F278" s="6">
        <v>0</v>
      </c>
    </row>
    <row r="279" spans="1:6" x14ac:dyDescent="0.25">
      <c r="A279" s="6" t="s">
        <v>203</v>
      </c>
      <c r="B279" s="6" t="s">
        <v>208</v>
      </c>
      <c r="C279" s="6" t="s">
        <v>172</v>
      </c>
      <c r="D279" s="6" t="s">
        <v>160</v>
      </c>
      <c r="E279" s="6" t="s">
        <v>192</v>
      </c>
      <c r="F279" s="6">
        <v>0</v>
      </c>
    </row>
    <row r="280" spans="1:6" x14ac:dyDescent="0.25">
      <c r="A280" s="6" t="s">
        <v>203</v>
      </c>
      <c r="B280" s="6" t="s">
        <v>208</v>
      </c>
      <c r="C280" s="6" t="s">
        <v>172</v>
      </c>
      <c r="D280" s="6" t="s">
        <v>160</v>
      </c>
      <c r="E280" s="6" t="s">
        <v>193</v>
      </c>
      <c r="F280" s="6">
        <v>0</v>
      </c>
    </row>
    <row r="281" spans="1:6" x14ac:dyDescent="0.25">
      <c r="A281" s="6" t="s">
        <v>203</v>
      </c>
      <c r="B281" s="6" t="s">
        <v>208</v>
      </c>
      <c r="C281" s="6" t="s">
        <v>172</v>
      </c>
      <c r="D281" s="6" t="s">
        <v>160</v>
      </c>
      <c r="E281" s="6" t="s">
        <v>194</v>
      </c>
      <c r="F281" s="6">
        <v>0</v>
      </c>
    </row>
    <row r="282" spans="1:6" x14ac:dyDescent="0.25">
      <c r="A282" s="6" t="s">
        <v>203</v>
      </c>
      <c r="B282" s="6" t="s">
        <v>208</v>
      </c>
      <c r="C282" s="6" t="s">
        <v>172</v>
      </c>
      <c r="D282" s="6" t="s">
        <v>160</v>
      </c>
      <c r="E282" s="6" t="s">
        <v>195</v>
      </c>
      <c r="F282" s="6">
        <v>0</v>
      </c>
    </row>
    <row r="283" spans="1:6" x14ac:dyDescent="0.25">
      <c r="A283" s="6" t="s">
        <v>203</v>
      </c>
      <c r="B283" s="6" t="s">
        <v>208</v>
      </c>
      <c r="C283" s="6" t="s">
        <v>172</v>
      </c>
      <c r="D283" s="6" t="s">
        <v>160</v>
      </c>
      <c r="E283" s="6" t="s">
        <v>196</v>
      </c>
      <c r="F283" s="6">
        <v>0</v>
      </c>
    </row>
    <row r="284" spans="1:6" x14ac:dyDescent="0.25">
      <c r="A284" s="6" t="s">
        <v>203</v>
      </c>
      <c r="B284" s="6" t="s">
        <v>208</v>
      </c>
      <c r="C284" s="6" t="s">
        <v>172</v>
      </c>
      <c r="D284" s="6" t="s">
        <v>160</v>
      </c>
      <c r="E284" s="6" t="s">
        <v>197</v>
      </c>
      <c r="F284" s="6">
        <v>0</v>
      </c>
    </row>
    <row r="285" spans="1:6" x14ac:dyDescent="0.25">
      <c r="A285" s="6" t="s">
        <v>203</v>
      </c>
      <c r="B285" s="6" t="s">
        <v>208</v>
      </c>
      <c r="C285" s="6" t="s">
        <v>172</v>
      </c>
      <c r="D285" s="6" t="s">
        <v>160</v>
      </c>
      <c r="E285" s="6" t="s">
        <v>198</v>
      </c>
      <c r="F285" s="6">
        <v>0</v>
      </c>
    </row>
    <row r="286" spans="1:6" x14ac:dyDescent="0.25">
      <c r="A286" s="6" t="s">
        <v>203</v>
      </c>
      <c r="B286" s="6" t="s">
        <v>208</v>
      </c>
      <c r="C286" s="6" t="s">
        <v>172</v>
      </c>
      <c r="D286" s="6" t="s">
        <v>160</v>
      </c>
      <c r="E286" s="6" t="s">
        <v>199</v>
      </c>
      <c r="F286" s="6">
        <v>0</v>
      </c>
    </row>
    <row r="287" spans="1:6" x14ac:dyDescent="0.25">
      <c r="A287" s="6" t="s">
        <v>203</v>
      </c>
      <c r="B287" s="6" t="s">
        <v>208</v>
      </c>
      <c r="C287" s="6" t="s">
        <v>172</v>
      </c>
      <c r="D287" s="6" t="s">
        <v>160</v>
      </c>
      <c r="E287" s="6" t="s">
        <v>200</v>
      </c>
      <c r="F287" s="6">
        <v>0</v>
      </c>
    </row>
    <row r="288" spans="1:6" x14ac:dyDescent="0.25">
      <c r="A288" s="6" t="s">
        <v>203</v>
      </c>
      <c r="B288" s="6" t="s">
        <v>208</v>
      </c>
      <c r="C288" s="6" t="s">
        <v>209</v>
      </c>
      <c r="D288" s="6" t="s">
        <v>168</v>
      </c>
      <c r="E288" s="6" t="s">
        <v>190</v>
      </c>
      <c r="F288" s="6">
        <v>0</v>
      </c>
    </row>
    <row r="289" spans="1:6" x14ac:dyDescent="0.25">
      <c r="A289" s="6" t="s">
        <v>203</v>
      </c>
      <c r="B289" s="6" t="s">
        <v>208</v>
      </c>
      <c r="C289" s="6" t="s">
        <v>209</v>
      </c>
      <c r="D289" s="6" t="s">
        <v>168</v>
      </c>
      <c r="E289" s="6" t="s">
        <v>191</v>
      </c>
      <c r="F289" s="6">
        <v>0</v>
      </c>
    </row>
    <row r="290" spans="1:6" x14ac:dyDescent="0.25">
      <c r="A290" s="6" t="s">
        <v>203</v>
      </c>
      <c r="B290" s="6" t="s">
        <v>208</v>
      </c>
      <c r="C290" s="6" t="s">
        <v>209</v>
      </c>
      <c r="D290" s="6" t="s">
        <v>168</v>
      </c>
      <c r="E290" s="6" t="s">
        <v>192</v>
      </c>
      <c r="F290" s="6">
        <v>0</v>
      </c>
    </row>
    <row r="291" spans="1:6" x14ac:dyDescent="0.25">
      <c r="A291" s="6" t="s">
        <v>203</v>
      </c>
      <c r="B291" s="6" t="s">
        <v>208</v>
      </c>
      <c r="C291" s="6" t="s">
        <v>209</v>
      </c>
      <c r="D291" s="6" t="s">
        <v>168</v>
      </c>
      <c r="E291" s="6" t="s">
        <v>193</v>
      </c>
      <c r="F291" s="6">
        <v>0</v>
      </c>
    </row>
    <row r="292" spans="1:6" x14ac:dyDescent="0.25">
      <c r="A292" s="6" t="s">
        <v>203</v>
      </c>
      <c r="B292" s="6" t="s">
        <v>208</v>
      </c>
      <c r="C292" s="6" t="s">
        <v>209</v>
      </c>
      <c r="D292" s="6" t="s">
        <v>169</v>
      </c>
      <c r="E292" s="6" t="s">
        <v>190</v>
      </c>
      <c r="F292" s="6">
        <v>0</v>
      </c>
    </row>
    <row r="293" spans="1:6" x14ac:dyDescent="0.25">
      <c r="A293" s="6" t="s">
        <v>203</v>
      </c>
      <c r="B293" s="6" t="s">
        <v>208</v>
      </c>
      <c r="C293" s="6" t="s">
        <v>209</v>
      </c>
      <c r="D293" s="6" t="s">
        <v>169</v>
      </c>
      <c r="E293" s="6" t="s">
        <v>191</v>
      </c>
      <c r="F293" s="6">
        <v>0</v>
      </c>
    </row>
    <row r="294" spans="1:6" x14ac:dyDescent="0.25">
      <c r="A294" s="6" t="s">
        <v>203</v>
      </c>
      <c r="B294" s="6" t="s">
        <v>208</v>
      </c>
      <c r="C294" s="6" t="s">
        <v>209</v>
      </c>
      <c r="D294" s="6" t="s">
        <v>169</v>
      </c>
      <c r="E294" s="6" t="s">
        <v>192</v>
      </c>
      <c r="F294" s="6">
        <v>0</v>
      </c>
    </row>
    <row r="295" spans="1:6" x14ac:dyDescent="0.25">
      <c r="A295" s="6" t="s">
        <v>203</v>
      </c>
      <c r="B295" s="6" t="s">
        <v>208</v>
      </c>
      <c r="C295" s="6" t="s">
        <v>209</v>
      </c>
      <c r="D295" s="6" t="s">
        <v>169</v>
      </c>
      <c r="E295" s="6" t="s">
        <v>193</v>
      </c>
      <c r="F295" s="6">
        <v>0</v>
      </c>
    </row>
    <row r="296" spans="1:6" x14ac:dyDescent="0.25">
      <c r="A296" s="6" t="s">
        <v>203</v>
      </c>
      <c r="B296" s="6" t="s">
        <v>208</v>
      </c>
      <c r="C296" s="6" t="s">
        <v>209</v>
      </c>
      <c r="D296" s="6" t="s">
        <v>169</v>
      </c>
      <c r="E296" s="6" t="s">
        <v>194</v>
      </c>
      <c r="F296" s="6">
        <v>0</v>
      </c>
    </row>
    <row r="297" spans="1:6" x14ac:dyDescent="0.25">
      <c r="A297" s="6" t="s">
        <v>203</v>
      </c>
      <c r="B297" s="6" t="s">
        <v>208</v>
      </c>
      <c r="C297" s="6" t="s">
        <v>209</v>
      </c>
      <c r="D297" s="6" t="s">
        <v>169</v>
      </c>
      <c r="E297" s="6" t="s">
        <v>195</v>
      </c>
      <c r="F297" s="6">
        <v>0</v>
      </c>
    </row>
    <row r="298" spans="1:6" x14ac:dyDescent="0.25">
      <c r="A298" s="6" t="s">
        <v>203</v>
      </c>
      <c r="B298" s="6" t="s">
        <v>208</v>
      </c>
      <c r="C298" s="6" t="s">
        <v>209</v>
      </c>
      <c r="D298" s="6" t="s">
        <v>169</v>
      </c>
      <c r="E298" s="6" t="s">
        <v>196</v>
      </c>
      <c r="F298" s="6">
        <v>0</v>
      </c>
    </row>
    <row r="299" spans="1:6" x14ac:dyDescent="0.25">
      <c r="A299" s="6" t="s">
        <v>203</v>
      </c>
      <c r="B299" s="6" t="s">
        <v>208</v>
      </c>
      <c r="C299" s="6" t="s">
        <v>209</v>
      </c>
      <c r="D299" s="6" t="s">
        <v>169</v>
      </c>
      <c r="E299" s="6" t="s">
        <v>197</v>
      </c>
      <c r="F299" s="6">
        <v>0</v>
      </c>
    </row>
    <row r="300" spans="1:6" x14ac:dyDescent="0.25">
      <c r="A300" s="6" t="s">
        <v>203</v>
      </c>
      <c r="B300" s="6" t="s">
        <v>208</v>
      </c>
      <c r="C300" s="6" t="s">
        <v>209</v>
      </c>
      <c r="D300" s="6" t="s">
        <v>169</v>
      </c>
      <c r="E300" s="6" t="s">
        <v>198</v>
      </c>
      <c r="F300" s="6">
        <v>0</v>
      </c>
    </row>
    <row r="301" spans="1:6" x14ac:dyDescent="0.25">
      <c r="A301" s="6" t="s">
        <v>203</v>
      </c>
      <c r="B301" s="6" t="s">
        <v>208</v>
      </c>
      <c r="C301" s="6" t="s">
        <v>209</v>
      </c>
      <c r="D301" s="6" t="s">
        <v>169</v>
      </c>
      <c r="E301" s="6" t="s">
        <v>199</v>
      </c>
      <c r="F301" s="6">
        <v>0</v>
      </c>
    </row>
    <row r="302" spans="1:6" x14ac:dyDescent="0.25">
      <c r="A302" s="6" t="s">
        <v>203</v>
      </c>
      <c r="B302" s="6" t="s">
        <v>208</v>
      </c>
      <c r="C302" s="6" t="s">
        <v>209</v>
      </c>
      <c r="D302" s="6" t="s">
        <v>169</v>
      </c>
      <c r="E302" s="6" t="s">
        <v>200</v>
      </c>
      <c r="F302" s="6">
        <v>0</v>
      </c>
    </row>
    <row r="303" spans="1:6" x14ac:dyDescent="0.25">
      <c r="A303" s="6" t="s">
        <v>203</v>
      </c>
      <c r="B303" s="6" t="s">
        <v>208</v>
      </c>
      <c r="C303" s="6" t="s">
        <v>209</v>
      </c>
      <c r="D303" s="6" t="s">
        <v>168</v>
      </c>
      <c r="E303" s="6" t="s">
        <v>194</v>
      </c>
      <c r="F303" s="6">
        <v>0</v>
      </c>
    </row>
    <row r="304" spans="1:6" x14ac:dyDescent="0.25">
      <c r="A304" s="6" t="s">
        <v>203</v>
      </c>
      <c r="B304" s="6" t="s">
        <v>208</v>
      </c>
      <c r="C304" s="6" t="s">
        <v>209</v>
      </c>
      <c r="D304" s="6" t="s">
        <v>168</v>
      </c>
      <c r="E304" s="6" t="s">
        <v>195</v>
      </c>
      <c r="F304" s="6">
        <v>0</v>
      </c>
    </row>
    <row r="305" spans="1:6" x14ac:dyDescent="0.25">
      <c r="A305" s="6" t="s">
        <v>203</v>
      </c>
      <c r="B305" s="6" t="s">
        <v>208</v>
      </c>
      <c r="C305" s="6" t="s">
        <v>209</v>
      </c>
      <c r="D305" s="6" t="s">
        <v>168</v>
      </c>
      <c r="E305" s="6" t="s">
        <v>196</v>
      </c>
      <c r="F305" s="6">
        <v>0</v>
      </c>
    </row>
    <row r="306" spans="1:6" x14ac:dyDescent="0.25">
      <c r="A306" s="6" t="s">
        <v>203</v>
      </c>
      <c r="B306" s="6" t="s">
        <v>208</v>
      </c>
      <c r="C306" s="6" t="s">
        <v>209</v>
      </c>
      <c r="D306" s="6" t="s">
        <v>168</v>
      </c>
      <c r="E306" s="6" t="s">
        <v>197</v>
      </c>
      <c r="F306" s="6">
        <v>0</v>
      </c>
    </row>
    <row r="307" spans="1:6" x14ac:dyDescent="0.25">
      <c r="A307" s="6" t="s">
        <v>203</v>
      </c>
      <c r="B307" s="6" t="s">
        <v>208</v>
      </c>
      <c r="C307" s="6" t="s">
        <v>209</v>
      </c>
      <c r="D307" s="6" t="s">
        <v>168</v>
      </c>
      <c r="E307" s="6" t="s">
        <v>198</v>
      </c>
      <c r="F307" s="6">
        <v>0</v>
      </c>
    </row>
    <row r="308" spans="1:6" x14ac:dyDescent="0.25">
      <c r="A308" s="6" t="s">
        <v>203</v>
      </c>
      <c r="B308" s="6" t="s">
        <v>208</v>
      </c>
      <c r="C308" s="6" t="s">
        <v>209</v>
      </c>
      <c r="D308" s="6" t="s">
        <v>168</v>
      </c>
      <c r="E308" s="6" t="s">
        <v>199</v>
      </c>
      <c r="F308" s="6">
        <v>0</v>
      </c>
    </row>
    <row r="309" spans="1:6" x14ac:dyDescent="0.25">
      <c r="A309" s="6" t="s">
        <v>203</v>
      </c>
      <c r="B309" s="6" t="s">
        <v>208</v>
      </c>
      <c r="C309" s="6" t="s">
        <v>209</v>
      </c>
      <c r="D309" s="6" t="s">
        <v>168</v>
      </c>
      <c r="E309" s="6" t="s">
        <v>200</v>
      </c>
      <c r="F309" s="6">
        <v>0</v>
      </c>
    </row>
    <row r="310" spans="1:6" x14ac:dyDescent="0.25">
      <c r="A310" s="6" t="s">
        <v>203</v>
      </c>
      <c r="B310" s="6" t="s">
        <v>208</v>
      </c>
      <c r="C310" s="6" t="s">
        <v>181</v>
      </c>
      <c r="D310" s="6" t="s">
        <v>164</v>
      </c>
      <c r="E310" s="6" t="s">
        <v>190</v>
      </c>
      <c r="F310" s="6">
        <v>0</v>
      </c>
    </row>
    <row r="311" spans="1:6" x14ac:dyDescent="0.25">
      <c r="A311" s="6" t="s">
        <v>203</v>
      </c>
      <c r="B311" s="6" t="s">
        <v>208</v>
      </c>
      <c r="C311" s="6" t="s">
        <v>181</v>
      </c>
      <c r="D311" s="6" t="s">
        <v>164</v>
      </c>
      <c r="E311" s="6" t="s">
        <v>191</v>
      </c>
      <c r="F311" s="6">
        <v>0</v>
      </c>
    </row>
    <row r="312" spans="1:6" x14ac:dyDescent="0.25">
      <c r="A312" s="6" t="s">
        <v>203</v>
      </c>
      <c r="B312" s="6" t="s">
        <v>208</v>
      </c>
      <c r="C312" s="6" t="s">
        <v>181</v>
      </c>
      <c r="D312" s="6" t="s">
        <v>164</v>
      </c>
      <c r="E312" s="6" t="s">
        <v>192</v>
      </c>
      <c r="F312" s="6">
        <v>0</v>
      </c>
    </row>
    <row r="313" spans="1:6" x14ac:dyDescent="0.25">
      <c r="A313" s="6" t="s">
        <v>203</v>
      </c>
      <c r="B313" s="6" t="s">
        <v>208</v>
      </c>
      <c r="C313" s="6" t="s">
        <v>181</v>
      </c>
      <c r="D313" s="6" t="s">
        <v>164</v>
      </c>
      <c r="E313" s="6" t="s">
        <v>193</v>
      </c>
      <c r="F313" s="6">
        <v>0</v>
      </c>
    </row>
    <row r="314" spans="1:6" x14ac:dyDescent="0.25">
      <c r="A314" s="6" t="s">
        <v>203</v>
      </c>
      <c r="B314" s="6" t="s">
        <v>208</v>
      </c>
      <c r="C314" s="6" t="s">
        <v>181</v>
      </c>
      <c r="D314" s="6" t="s">
        <v>164</v>
      </c>
      <c r="E314" s="6" t="s">
        <v>194</v>
      </c>
      <c r="F314" s="6">
        <v>0</v>
      </c>
    </row>
    <row r="315" spans="1:6" x14ac:dyDescent="0.25">
      <c r="A315" s="6" t="s">
        <v>203</v>
      </c>
      <c r="B315" s="6" t="s">
        <v>208</v>
      </c>
      <c r="C315" s="6" t="s">
        <v>181</v>
      </c>
      <c r="D315" s="6" t="s">
        <v>164</v>
      </c>
      <c r="E315" s="6" t="s">
        <v>195</v>
      </c>
      <c r="F315" s="6">
        <v>0</v>
      </c>
    </row>
    <row r="316" spans="1:6" x14ac:dyDescent="0.25">
      <c r="A316" s="6" t="s">
        <v>203</v>
      </c>
      <c r="B316" s="6" t="s">
        <v>208</v>
      </c>
      <c r="C316" s="6" t="s">
        <v>181</v>
      </c>
      <c r="D316" s="6" t="s">
        <v>164</v>
      </c>
      <c r="E316" s="6" t="s">
        <v>196</v>
      </c>
      <c r="F316" s="6">
        <v>0</v>
      </c>
    </row>
    <row r="317" spans="1:6" x14ac:dyDescent="0.25">
      <c r="A317" s="6" t="s">
        <v>203</v>
      </c>
      <c r="B317" s="6" t="s">
        <v>208</v>
      </c>
      <c r="C317" s="6" t="s">
        <v>181</v>
      </c>
      <c r="D317" s="6" t="s">
        <v>164</v>
      </c>
      <c r="E317" s="6" t="s">
        <v>197</v>
      </c>
      <c r="F317" s="6">
        <v>0</v>
      </c>
    </row>
    <row r="318" spans="1:6" x14ac:dyDescent="0.25">
      <c r="A318" s="6" t="s">
        <v>203</v>
      </c>
      <c r="B318" s="6" t="s">
        <v>208</v>
      </c>
      <c r="C318" s="6" t="s">
        <v>181</v>
      </c>
      <c r="D318" s="6" t="s">
        <v>164</v>
      </c>
      <c r="E318" s="6" t="s">
        <v>198</v>
      </c>
      <c r="F318" s="6">
        <v>0</v>
      </c>
    </row>
    <row r="319" spans="1:6" x14ac:dyDescent="0.25">
      <c r="A319" s="6" t="s">
        <v>203</v>
      </c>
      <c r="B319" s="6" t="s">
        <v>208</v>
      </c>
      <c r="C319" s="6" t="s">
        <v>181</v>
      </c>
      <c r="D319" s="6" t="s">
        <v>164</v>
      </c>
      <c r="E319" s="6" t="s">
        <v>199</v>
      </c>
      <c r="F319" s="6">
        <v>0</v>
      </c>
    </row>
    <row r="320" spans="1:6" x14ac:dyDescent="0.25">
      <c r="A320" s="6" t="s">
        <v>203</v>
      </c>
      <c r="B320" s="6" t="s">
        <v>208</v>
      </c>
      <c r="C320" s="6" t="s">
        <v>181</v>
      </c>
      <c r="D320" s="6" t="s">
        <v>164</v>
      </c>
      <c r="E320" s="6" t="s">
        <v>200</v>
      </c>
      <c r="F320" s="6">
        <v>0</v>
      </c>
    </row>
    <row r="321" spans="1:6" x14ac:dyDescent="0.25">
      <c r="A321" s="6" t="s">
        <v>203</v>
      </c>
      <c r="B321" s="6" t="s">
        <v>208</v>
      </c>
      <c r="C321" s="6" t="s">
        <v>183</v>
      </c>
      <c r="D321" s="6" t="s">
        <v>158</v>
      </c>
      <c r="E321" s="6" t="s">
        <v>190</v>
      </c>
      <c r="F321" s="6">
        <v>0</v>
      </c>
    </row>
    <row r="322" spans="1:6" x14ac:dyDescent="0.25">
      <c r="A322" s="6" t="s">
        <v>203</v>
      </c>
      <c r="B322" s="6" t="s">
        <v>208</v>
      </c>
      <c r="C322" s="6" t="s">
        <v>183</v>
      </c>
      <c r="D322" s="6" t="s">
        <v>158</v>
      </c>
      <c r="E322" s="6" t="s">
        <v>191</v>
      </c>
      <c r="F322" s="6">
        <v>0</v>
      </c>
    </row>
    <row r="323" spans="1:6" x14ac:dyDescent="0.25">
      <c r="A323" s="6" t="s">
        <v>203</v>
      </c>
      <c r="B323" s="6" t="s">
        <v>208</v>
      </c>
      <c r="C323" s="6" t="s">
        <v>183</v>
      </c>
      <c r="D323" s="6" t="s">
        <v>158</v>
      </c>
      <c r="E323" s="6" t="s">
        <v>192</v>
      </c>
      <c r="F323" s="6">
        <v>0</v>
      </c>
    </row>
    <row r="324" spans="1:6" x14ac:dyDescent="0.25">
      <c r="A324" s="6" t="s">
        <v>203</v>
      </c>
      <c r="B324" s="6" t="s">
        <v>208</v>
      </c>
      <c r="C324" s="6" t="s">
        <v>183</v>
      </c>
      <c r="D324" s="6" t="s">
        <v>158</v>
      </c>
      <c r="E324" s="6" t="s">
        <v>193</v>
      </c>
      <c r="F324" s="6">
        <v>0</v>
      </c>
    </row>
    <row r="325" spans="1:6" x14ac:dyDescent="0.25">
      <c r="A325" s="6" t="s">
        <v>203</v>
      </c>
      <c r="B325" s="6" t="s">
        <v>208</v>
      </c>
      <c r="C325" s="6" t="s">
        <v>183</v>
      </c>
      <c r="D325" s="6" t="s">
        <v>158</v>
      </c>
      <c r="E325" s="6" t="s">
        <v>194</v>
      </c>
      <c r="F325" s="6">
        <v>0</v>
      </c>
    </row>
    <row r="326" spans="1:6" x14ac:dyDescent="0.25">
      <c r="A326" s="6" t="s">
        <v>203</v>
      </c>
      <c r="B326" s="6" t="s">
        <v>208</v>
      </c>
      <c r="C326" s="6" t="s">
        <v>183</v>
      </c>
      <c r="D326" s="6" t="s">
        <v>158</v>
      </c>
      <c r="E326" s="6" t="s">
        <v>195</v>
      </c>
      <c r="F326" s="6">
        <v>0</v>
      </c>
    </row>
    <row r="327" spans="1:6" x14ac:dyDescent="0.25">
      <c r="A327" s="6" t="s">
        <v>203</v>
      </c>
      <c r="B327" s="6" t="s">
        <v>208</v>
      </c>
      <c r="C327" s="6" t="s">
        <v>183</v>
      </c>
      <c r="D327" s="6" t="s">
        <v>158</v>
      </c>
      <c r="E327" s="6" t="s">
        <v>196</v>
      </c>
      <c r="F327" s="6">
        <v>0</v>
      </c>
    </row>
    <row r="328" spans="1:6" x14ac:dyDescent="0.25">
      <c r="A328" s="6" t="s">
        <v>203</v>
      </c>
      <c r="B328" s="6" t="s">
        <v>208</v>
      </c>
      <c r="C328" s="6" t="s">
        <v>183</v>
      </c>
      <c r="D328" s="6" t="s">
        <v>158</v>
      </c>
      <c r="E328" s="6" t="s">
        <v>197</v>
      </c>
      <c r="F328" s="6">
        <v>0</v>
      </c>
    </row>
    <row r="329" spans="1:6" x14ac:dyDescent="0.25">
      <c r="A329" s="6" t="s">
        <v>203</v>
      </c>
      <c r="B329" s="6" t="s">
        <v>208</v>
      </c>
      <c r="C329" s="6" t="s">
        <v>183</v>
      </c>
      <c r="D329" s="6" t="s">
        <v>158</v>
      </c>
      <c r="E329" s="6" t="s">
        <v>198</v>
      </c>
      <c r="F329" s="6">
        <v>0</v>
      </c>
    </row>
    <row r="330" spans="1:6" x14ac:dyDescent="0.25">
      <c r="A330" s="6" t="s">
        <v>203</v>
      </c>
      <c r="B330" s="6" t="s">
        <v>208</v>
      </c>
      <c r="C330" s="6" t="s">
        <v>183</v>
      </c>
      <c r="D330" s="6" t="s">
        <v>158</v>
      </c>
      <c r="E330" s="6" t="s">
        <v>199</v>
      </c>
      <c r="F330" s="6">
        <v>0</v>
      </c>
    </row>
    <row r="331" spans="1:6" x14ac:dyDescent="0.25">
      <c r="A331" s="6" t="s">
        <v>203</v>
      </c>
      <c r="B331" s="6" t="s">
        <v>208</v>
      </c>
      <c r="C331" s="6" t="s">
        <v>183</v>
      </c>
      <c r="D331" s="6" t="s">
        <v>158</v>
      </c>
      <c r="E331" s="6" t="s">
        <v>200</v>
      </c>
      <c r="F331" s="6">
        <v>0</v>
      </c>
    </row>
    <row r="332" spans="1:6" x14ac:dyDescent="0.25">
      <c r="A332" s="6" t="s">
        <v>203</v>
      </c>
      <c r="B332" s="6" t="s">
        <v>208</v>
      </c>
      <c r="C332" s="6" t="s">
        <v>183</v>
      </c>
      <c r="D332" s="6" t="s">
        <v>155</v>
      </c>
      <c r="E332" s="6" t="s">
        <v>190</v>
      </c>
      <c r="F332" s="6">
        <v>0</v>
      </c>
    </row>
    <row r="333" spans="1:6" x14ac:dyDescent="0.25">
      <c r="A333" s="6" t="s">
        <v>203</v>
      </c>
      <c r="B333" s="6" t="s">
        <v>208</v>
      </c>
      <c r="C333" s="6" t="s">
        <v>183</v>
      </c>
      <c r="D333" s="6" t="s">
        <v>155</v>
      </c>
      <c r="E333" s="6" t="s">
        <v>191</v>
      </c>
      <c r="F333" s="6">
        <v>0</v>
      </c>
    </row>
    <row r="334" spans="1:6" x14ac:dyDescent="0.25">
      <c r="A334" s="6" t="s">
        <v>203</v>
      </c>
      <c r="B334" s="6" t="s">
        <v>208</v>
      </c>
      <c r="C334" s="6" t="s">
        <v>183</v>
      </c>
      <c r="D334" s="6" t="s">
        <v>155</v>
      </c>
      <c r="E334" s="6" t="s">
        <v>192</v>
      </c>
      <c r="F334" s="6">
        <v>0</v>
      </c>
    </row>
    <row r="335" spans="1:6" x14ac:dyDescent="0.25">
      <c r="A335" s="6" t="s">
        <v>203</v>
      </c>
      <c r="B335" s="6" t="s">
        <v>208</v>
      </c>
      <c r="C335" s="6" t="s">
        <v>183</v>
      </c>
      <c r="D335" s="6" t="s">
        <v>155</v>
      </c>
      <c r="E335" s="6" t="s">
        <v>193</v>
      </c>
      <c r="F335" s="6">
        <v>0</v>
      </c>
    </row>
    <row r="336" spans="1:6" x14ac:dyDescent="0.25">
      <c r="A336" s="6" t="s">
        <v>203</v>
      </c>
      <c r="B336" s="6" t="s">
        <v>208</v>
      </c>
      <c r="C336" s="6" t="s">
        <v>183</v>
      </c>
      <c r="D336" s="6" t="s">
        <v>155</v>
      </c>
      <c r="E336" s="6" t="s">
        <v>194</v>
      </c>
      <c r="F336" s="6">
        <v>0</v>
      </c>
    </row>
    <row r="337" spans="1:6" x14ac:dyDescent="0.25">
      <c r="A337" s="6" t="s">
        <v>203</v>
      </c>
      <c r="B337" s="6" t="s">
        <v>208</v>
      </c>
      <c r="C337" s="6" t="s">
        <v>183</v>
      </c>
      <c r="D337" s="6" t="s">
        <v>155</v>
      </c>
      <c r="E337" s="6" t="s">
        <v>195</v>
      </c>
      <c r="F337" s="6">
        <v>0</v>
      </c>
    </row>
    <row r="338" spans="1:6" x14ac:dyDescent="0.25">
      <c r="A338" s="6" t="s">
        <v>203</v>
      </c>
      <c r="B338" s="6" t="s">
        <v>208</v>
      </c>
      <c r="C338" s="6" t="s">
        <v>183</v>
      </c>
      <c r="D338" s="6" t="s">
        <v>155</v>
      </c>
      <c r="E338" s="6" t="s">
        <v>196</v>
      </c>
      <c r="F338" s="6">
        <v>0</v>
      </c>
    </row>
    <row r="339" spans="1:6" x14ac:dyDescent="0.25">
      <c r="A339" s="6" t="s">
        <v>203</v>
      </c>
      <c r="B339" s="6" t="s">
        <v>208</v>
      </c>
      <c r="C339" s="6" t="s">
        <v>183</v>
      </c>
      <c r="D339" s="6" t="s">
        <v>155</v>
      </c>
      <c r="E339" s="6" t="s">
        <v>197</v>
      </c>
      <c r="F339" s="6">
        <v>0</v>
      </c>
    </row>
    <row r="340" spans="1:6" x14ac:dyDescent="0.25">
      <c r="A340" s="6" t="s">
        <v>203</v>
      </c>
      <c r="B340" s="6" t="s">
        <v>208</v>
      </c>
      <c r="C340" s="6" t="s">
        <v>183</v>
      </c>
      <c r="D340" s="6" t="s">
        <v>155</v>
      </c>
      <c r="E340" s="6" t="s">
        <v>198</v>
      </c>
      <c r="F340" s="6">
        <v>0</v>
      </c>
    </row>
    <row r="341" spans="1:6" x14ac:dyDescent="0.25">
      <c r="A341" s="6" t="s">
        <v>203</v>
      </c>
      <c r="B341" s="6" t="s">
        <v>208</v>
      </c>
      <c r="C341" s="6" t="s">
        <v>183</v>
      </c>
      <c r="D341" s="6" t="s">
        <v>155</v>
      </c>
      <c r="E341" s="6" t="s">
        <v>199</v>
      </c>
      <c r="F341" s="6">
        <v>0</v>
      </c>
    </row>
    <row r="342" spans="1:6" x14ac:dyDescent="0.25">
      <c r="A342" s="6" t="s">
        <v>203</v>
      </c>
      <c r="B342" s="6" t="s">
        <v>208</v>
      </c>
      <c r="C342" s="6" t="s">
        <v>183</v>
      </c>
      <c r="D342" s="6" t="s">
        <v>155</v>
      </c>
      <c r="E342" s="6" t="s">
        <v>200</v>
      </c>
      <c r="F342" s="6">
        <v>0</v>
      </c>
    </row>
    <row r="343" spans="1:6" x14ac:dyDescent="0.25">
      <c r="A343" s="6" t="s">
        <v>203</v>
      </c>
      <c r="B343" s="6" t="s">
        <v>208</v>
      </c>
      <c r="C343" s="6" t="s">
        <v>183</v>
      </c>
      <c r="D343" s="6" t="s">
        <v>156</v>
      </c>
      <c r="E343" s="6" t="s">
        <v>190</v>
      </c>
      <c r="F343" s="6">
        <v>0</v>
      </c>
    </row>
    <row r="344" spans="1:6" x14ac:dyDescent="0.25">
      <c r="A344" s="6" t="s">
        <v>203</v>
      </c>
      <c r="B344" s="6" t="s">
        <v>208</v>
      </c>
      <c r="C344" s="6" t="s">
        <v>183</v>
      </c>
      <c r="D344" s="6" t="s">
        <v>156</v>
      </c>
      <c r="E344" s="6" t="s">
        <v>191</v>
      </c>
      <c r="F344" s="6">
        <v>0</v>
      </c>
    </row>
    <row r="345" spans="1:6" x14ac:dyDescent="0.25">
      <c r="A345" s="6" t="s">
        <v>203</v>
      </c>
      <c r="B345" s="6" t="s">
        <v>208</v>
      </c>
      <c r="C345" s="6" t="s">
        <v>183</v>
      </c>
      <c r="D345" s="6" t="s">
        <v>156</v>
      </c>
      <c r="E345" s="6" t="s">
        <v>192</v>
      </c>
      <c r="F345" s="6">
        <v>0</v>
      </c>
    </row>
    <row r="346" spans="1:6" x14ac:dyDescent="0.25">
      <c r="A346" s="6" t="s">
        <v>203</v>
      </c>
      <c r="B346" s="6" t="s">
        <v>208</v>
      </c>
      <c r="C346" s="6" t="s">
        <v>183</v>
      </c>
      <c r="D346" s="6" t="s">
        <v>156</v>
      </c>
      <c r="E346" s="6" t="s">
        <v>193</v>
      </c>
      <c r="F346" s="6">
        <v>0</v>
      </c>
    </row>
    <row r="347" spans="1:6" x14ac:dyDescent="0.25">
      <c r="A347" s="6" t="s">
        <v>203</v>
      </c>
      <c r="B347" s="6" t="s">
        <v>208</v>
      </c>
      <c r="C347" s="6" t="s">
        <v>183</v>
      </c>
      <c r="D347" s="6" t="s">
        <v>156</v>
      </c>
      <c r="E347" s="6" t="s">
        <v>194</v>
      </c>
      <c r="F347" s="6">
        <v>0</v>
      </c>
    </row>
    <row r="348" spans="1:6" x14ac:dyDescent="0.25">
      <c r="A348" s="6" t="s">
        <v>203</v>
      </c>
      <c r="B348" s="6" t="s">
        <v>208</v>
      </c>
      <c r="C348" s="6" t="s">
        <v>183</v>
      </c>
      <c r="D348" s="6" t="s">
        <v>156</v>
      </c>
      <c r="E348" s="6" t="s">
        <v>195</v>
      </c>
      <c r="F348" s="6">
        <v>0</v>
      </c>
    </row>
    <row r="349" spans="1:6" x14ac:dyDescent="0.25">
      <c r="A349" s="6" t="s">
        <v>203</v>
      </c>
      <c r="B349" s="6" t="s">
        <v>208</v>
      </c>
      <c r="C349" s="6" t="s">
        <v>183</v>
      </c>
      <c r="D349" s="6" t="s">
        <v>156</v>
      </c>
      <c r="E349" s="6" t="s">
        <v>196</v>
      </c>
      <c r="F349" s="6">
        <v>0</v>
      </c>
    </row>
    <row r="350" spans="1:6" x14ac:dyDescent="0.25">
      <c r="A350" s="6" t="s">
        <v>203</v>
      </c>
      <c r="B350" s="6" t="s">
        <v>208</v>
      </c>
      <c r="C350" s="6" t="s">
        <v>183</v>
      </c>
      <c r="D350" s="6" t="s">
        <v>156</v>
      </c>
      <c r="E350" s="6" t="s">
        <v>197</v>
      </c>
      <c r="F350" s="6">
        <v>0</v>
      </c>
    </row>
    <row r="351" spans="1:6" x14ac:dyDescent="0.25">
      <c r="A351" s="6" t="s">
        <v>203</v>
      </c>
      <c r="B351" s="6" t="s">
        <v>208</v>
      </c>
      <c r="C351" s="6" t="s">
        <v>183</v>
      </c>
      <c r="D351" s="6" t="s">
        <v>156</v>
      </c>
      <c r="E351" s="6" t="s">
        <v>198</v>
      </c>
      <c r="F351" s="6">
        <v>0</v>
      </c>
    </row>
    <row r="352" spans="1:6" x14ac:dyDescent="0.25">
      <c r="A352" s="6" t="s">
        <v>203</v>
      </c>
      <c r="B352" s="6" t="s">
        <v>208</v>
      </c>
      <c r="C352" s="6" t="s">
        <v>183</v>
      </c>
      <c r="D352" s="6" t="s">
        <v>156</v>
      </c>
      <c r="E352" s="6" t="s">
        <v>199</v>
      </c>
      <c r="F352" s="6">
        <v>0</v>
      </c>
    </row>
    <row r="353" spans="1:6" x14ac:dyDescent="0.25">
      <c r="A353" s="6" t="s">
        <v>203</v>
      </c>
      <c r="B353" s="6" t="s">
        <v>208</v>
      </c>
      <c r="C353" s="6" t="s">
        <v>183</v>
      </c>
      <c r="D353" s="6" t="s">
        <v>156</v>
      </c>
      <c r="E353" s="6" t="s">
        <v>200</v>
      </c>
      <c r="F353" s="6">
        <v>0</v>
      </c>
    </row>
    <row r="354" spans="1:6" x14ac:dyDescent="0.25">
      <c r="A354" s="6" t="s">
        <v>203</v>
      </c>
      <c r="B354" s="6" t="s">
        <v>208</v>
      </c>
      <c r="C354" s="6" t="s">
        <v>182</v>
      </c>
      <c r="D354" s="6" t="s">
        <v>149</v>
      </c>
      <c r="E354" s="6" t="s">
        <v>190</v>
      </c>
      <c r="F354" s="6">
        <v>0</v>
      </c>
    </row>
    <row r="355" spans="1:6" x14ac:dyDescent="0.25">
      <c r="A355" s="6" t="s">
        <v>203</v>
      </c>
      <c r="B355" s="6" t="s">
        <v>208</v>
      </c>
      <c r="C355" s="6" t="s">
        <v>182</v>
      </c>
      <c r="D355" s="6" t="s">
        <v>149</v>
      </c>
      <c r="E355" s="6" t="s">
        <v>191</v>
      </c>
      <c r="F355" s="6">
        <v>0</v>
      </c>
    </row>
    <row r="356" spans="1:6" x14ac:dyDescent="0.25">
      <c r="A356" s="6" t="s">
        <v>203</v>
      </c>
      <c r="B356" s="6" t="s">
        <v>208</v>
      </c>
      <c r="C356" s="6" t="s">
        <v>182</v>
      </c>
      <c r="D356" s="6" t="s">
        <v>149</v>
      </c>
      <c r="E356" s="6" t="s">
        <v>192</v>
      </c>
      <c r="F356" s="6">
        <v>0</v>
      </c>
    </row>
    <row r="357" spans="1:6" x14ac:dyDescent="0.25">
      <c r="A357" s="6" t="s">
        <v>203</v>
      </c>
      <c r="B357" s="6" t="s">
        <v>208</v>
      </c>
      <c r="C357" s="6" t="s">
        <v>182</v>
      </c>
      <c r="D357" s="6" t="s">
        <v>149</v>
      </c>
      <c r="E357" s="6" t="s">
        <v>193</v>
      </c>
      <c r="F357" s="6">
        <v>0</v>
      </c>
    </row>
    <row r="358" spans="1:6" x14ac:dyDescent="0.25">
      <c r="A358" s="6" t="s">
        <v>203</v>
      </c>
      <c r="B358" s="6" t="s">
        <v>208</v>
      </c>
      <c r="C358" s="6" t="s">
        <v>182</v>
      </c>
      <c r="D358" s="6" t="s">
        <v>149</v>
      </c>
      <c r="E358" s="6" t="s">
        <v>194</v>
      </c>
      <c r="F358" s="6">
        <v>0</v>
      </c>
    </row>
    <row r="359" spans="1:6" x14ac:dyDescent="0.25">
      <c r="A359" s="6" t="s">
        <v>203</v>
      </c>
      <c r="B359" s="6" t="s">
        <v>208</v>
      </c>
      <c r="C359" s="6" t="s">
        <v>182</v>
      </c>
      <c r="D359" s="6" t="s">
        <v>149</v>
      </c>
      <c r="E359" s="6" t="s">
        <v>195</v>
      </c>
      <c r="F359" s="6">
        <v>0</v>
      </c>
    </row>
    <row r="360" spans="1:6" x14ac:dyDescent="0.25">
      <c r="A360" s="6" t="s">
        <v>203</v>
      </c>
      <c r="B360" s="6" t="s">
        <v>208</v>
      </c>
      <c r="C360" s="6" t="s">
        <v>182</v>
      </c>
      <c r="D360" s="6" t="s">
        <v>149</v>
      </c>
      <c r="E360" s="6" t="s">
        <v>196</v>
      </c>
      <c r="F360" s="6">
        <v>0</v>
      </c>
    </row>
    <row r="361" spans="1:6" x14ac:dyDescent="0.25">
      <c r="A361" s="6" t="s">
        <v>203</v>
      </c>
      <c r="B361" s="6" t="s">
        <v>208</v>
      </c>
      <c r="C361" s="6" t="s">
        <v>182</v>
      </c>
      <c r="D361" s="6" t="s">
        <v>149</v>
      </c>
      <c r="E361" s="6" t="s">
        <v>197</v>
      </c>
      <c r="F361" s="6">
        <v>0</v>
      </c>
    </row>
    <row r="362" spans="1:6" x14ac:dyDescent="0.25">
      <c r="A362" s="6" t="s">
        <v>203</v>
      </c>
      <c r="B362" s="6" t="s">
        <v>208</v>
      </c>
      <c r="C362" s="6" t="s">
        <v>182</v>
      </c>
      <c r="D362" s="6" t="s">
        <v>149</v>
      </c>
      <c r="E362" s="6" t="s">
        <v>198</v>
      </c>
      <c r="F362" s="6">
        <v>0</v>
      </c>
    </row>
    <row r="363" spans="1:6" x14ac:dyDescent="0.25">
      <c r="A363" s="6" t="s">
        <v>203</v>
      </c>
      <c r="B363" s="6" t="s">
        <v>208</v>
      </c>
      <c r="C363" s="6" t="s">
        <v>182</v>
      </c>
      <c r="D363" s="6" t="s">
        <v>149</v>
      </c>
      <c r="E363" s="6" t="s">
        <v>199</v>
      </c>
      <c r="F363" s="6">
        <v>0</v>
      </c>
    </row>
    <row r="364" spans="1:6" x14ac:dyDescent="0.25">
      <c r="A364" s="6" t="s">
        <v>203</v>
      </c>
      <c r="B364" s="6" t="s">
        <v>208</v>
      </c>
      <c r="C364" s="6" t="s">
        <v>182</v>
      </c>
      <c r="D364" s="6" t="s">
        <v>149</v>
      </c>
      <c r="E364" s="6" t="s">
        <v>200</v>
      </c>
      <c r="F364" s="6">
        <v>0</v>
      </c>
    </row>
    <row r="365" spans="1:6" x14ac:dyDescent="0.25">
      <c r="A365" s="6" t="s">
        <v>203</v>
      </c>
      <c r="B365" s="6" t="s">
        <v>208</v>
      </c>
      <c r="C365" s="6" t="s">
        <v>182</v>
      </c>
      <c r="D365" s="6" t="s">
        <v>150</v>
      </c>
      <c r="E365" s="6" t="s">
        <v>190</v>
      </c>
      <c r="F365" s="6">
        <v>0</v>
      </c>
    </row>
    <row r="366" spans="1:6" x14ac:dyDescent="0.25">
      <c r="A366" s="6" t="s">
        <v>203</v>
      </c>
      <c r="B366" s="6" t="s">
        <v>208</v>
      </c>
      <c r="C366" s="6" t="s">
        <v>182</v>
      </c>
      <c r="D366" s="6" t="s">
        <v>150</v>
      </c>
      <c r="E366" s="6" t="s">
        <v>191</v>
      </c>
      <c r="F366" s="6">
        <v>0</v>
      </c>
    </row>
    <row r="367" spans="1:6" x14ac:dyDescent="0.25">
      <c r="A367" s="6" t="s">
        <v>203</v>
      </c>
      <c r="B367" s="6" t="s">
        <v>208</v>
      </c>
      <c r="C367" s="6" t="s">
        <v>182</v>
      </c>
      <c r="D367" s="6" t="s">
        <v>150</v>
      </c>
      <c r="E367" s="6" t="s">
        <v>192</v>
      </c>
      <c r="F367" s="6">
        <v>0</v>
      </c>
    </row>
    <row r="368" spans="1:6" x14ac:dyDescent="0.25">
      <c r="A368" s="6" t="s">
        <v>203</v>
      </c>
      <c r="B368" s="6" t="s">
        <v>208</v>
      </c>
      <c r="C368" s="6" t="s">
        <v>182</v>
      </c>
      <c r="D368" s="6" t="s">
        <v>150</v>
      </c>
      <c r="E368" s="6" t="s">
        <v>193</v>
      </c>
      <c r="F368" s="6">
        <v>0</v>
      </c>
    </row>
    <row r="369" spans="1:6" x14ac:dyDescent="0.25">
      <c r="A369" s="6" t="s">
        <v>203</v>
      </c>
      <c r="B369" s="6" t="s">
        <v>208</v>
      </c>
      <c r="C369" s="6" t="s">
        <v>182</v>
      </c>
      <c r="D369" s="6" t="s">
        <v>150</v>
      </c>
      <c r="E369" s="6" t="s">
        <v>194</v>
      </c>
      <c r="F369" s="6">
        <v>0</v>
      </c>
    </row>
    <row r="370" spans="1:6" x14ac:dyDescent="0.25">
      <c r="A370" s="6" t="s">
        <v>203</v>
      </c>
      <c r="B370" s="6" t="s">
        <v>208</v>
      </c>
      <c r="C370" s="6" t="s">
        <v>182</v>
      </c>
      <c r="D370" s="6" t="s">
        <v>150</v>
      </c>
      <c r="E370" s="6" t="s">
        <v>195</v>
      </c>
      <c r="F370" s="6">
        <v>0</v>
      </c>
    </row>
    <row r="371" spans="1:6" x14ac:dyDescent="0.25">
      <c r="A371" s="6" t="s">
        <v>203</v>
      </c>
      <c r="B371" s="6" t="s">
        <v>208</v>
      </c>
      <c r="C371" s="6" t="s">
        <v>182</v>
      </c>
      <c r="D371" s="6" t="s">
        <v>150</v>
      </c>
      <c r="E371" s="6" t="s">
        <v>196</v>
      </c>
      <c r="F371" s="6">
        <v>0</v>
      </c>
    </row>
    <row r="372" spans="1:6" x14ac:dyDescent="0.25">
      <c r="A372" s="6" t="s">
        <v>203</v>
      </c>
      <c r="B372" s="6" t="s">
        <v>208</v>
      </c>
      <c r="C372" s="6" t="s">
        <v>182</v>
      </c>
      <c r="D372" s="6" t="s">
        <v>150</v>
      </c>
      <c r="E372" s="6" t="s">
        <v>197</v>
      </c>
      <c r="F372" s="6">
        <v>0</v>
      </c>
    </row>
    <row r="373" spans="1:6" x14ac:dyDescent="0.25">
      <c r="A373" s="6" t="s">
        <v>203</v>
      </c>
      <c r="B373" s="6" t="s">
        <v>208</v>
      </c>
      <c r="C373" s="6" t="s">
        <v>182</v>
      </c>
      <c r="D373" s="6" t="s">
        <v>150</v>
      </c>
      <c r="E373" s="6" t="s">
        <v>198</v>
      </c>
      <c r="F373" s="6">
        <v>0</v>
      </c>
    </row>
    <row r="374" spans="1:6" x14ac:dyDescent="0.25">
      <c r="A374" s="6" t="s">
        <v>203</v>
      </c>
      <c r="B374" s="6" t="s">
        <v>208</v>
      </c>
      <c r="C374" s="6" t="s">
        <v>182</v>
      </c>
      <c r="D374" s="6" t="s">
        <v>150</v>
      </c>
      <c r="E374" s="6" t="s">
        <v>199</v>
      </c>
      <c r="F374" s="6">
        <v>0</v>
      </c>
    </row>
    <row r="375" spans="1:6" x14ac:dyDescent="0.25">
      <c r="A375" s="6" t="s">
        <v>203</v>
      </c>
      <c r="B375" s="6" t="s">
        <v>208</v>
      </c>
      <c r="C375" s="6" t="s">
        <v>182</v>
      </c>
      <c r="D375" s="6" t="s">
        <v>150</v>
      </c>
      <c r="E375" s="6" t="s">
        <v>200</v>
      </c>
      <c r="F375" s="6">
        <v>0</v>
      </c>
    </row>
    <row r="376" spans="1:6" x14ac:dyDescent="0.25">
      <c r="A376" s="6" t="s">
        <v>203</v>
      </c>
      <c r="B376" s="6" t="s">
        <v>208</v>
      </c>
      <c r="C376" s="6" t="s">
        <v>182</v>
      </c>
      <c r="D376" s="6" t="s">
        <v>151</v>
      </c>
      <c r="E376" s="6" t="s">
        <v>190</v>
      </c>
      <c r="F376" s="6">
        <v>0</v>
      </c>
    </row>
    <row r="377" spans="1:6" x14ac:dyDescent="0.25">
      <c r="A377" s="6" t="s">
        <v>203</v>
      </c>
      <c r="B377" s="6" t="s">
        <v>208</v>
      </c>
      <c r="C377" s="6" t="s">
        <v>182</v>
      </c>
      <c r="D377" s="6" t="s">
        <v>151</v>
      </c>
      <c r="E377" s="6" t="s">
        <v>191</v>
      </c>
      <c r="F377" s="6">
        <v>0</v>
      </c>
    </row>
    <row r="378" spans="1:6" x14ac:dyDescent="0.25">
      <c r="A378" s="6" t="s">
        <v>203</v>
      </c>
      <c r="B378" s="6" t="s">
        <v>208</v>
      </c>
      <c r="C378" s="6" t="s">
        <v>182</v>
      </c>
      <c r="D378" s="6" t="s">
        <v>151</v>
      </c>
      <c r="E378" s="6" t="s">
        <v>192</v>
      </c>
      <c r="F378" s="6">
        <v>0</v>
      </c>
    </row>
    <row r="379" spans="1:6" x14ac:dyDescent="0.25">
      <c r="A379" s="6" t="s">
        <v>203</v>
      </c>
      <c r="B379" s="6" t="s">
        <v>208</v>
      </c>
      <c r="C379" s="6" t="s">
        <v>182</v>
      </c>
      <c r="D379" s="6" t="s">
        <v>151</v>
      </c>
      <c r="E379" s="6" t="s">
        <v>193</v>
      </c>
      <c r="F379" s="6">
        <v>0</v>
      </c>
    </row>
    <row r="380" spans="1:6" x14ac:dyDescent="0.25">
      <c r="A380" s="6" t="s">
        <v>203</v>
      </c>
      <c r="B380" s="6" t="s">
        <v>208</v>
      </c>
      <c r="C380" s="6" t="s">
        <v>182</v>
      </c>
      <c r="D380" s="6" t="s">
        <v>151</v>
      </c>
      <c r="E380" s="6" t="s">
        <v>194</v>
      </c>
      <c r="F380" s="6">
        <v>0</v>
      </c>
    </row>
    <row r="381" spans="1:6" x14ac:dyDescent="0.25">
      <c r="A381" s="6" t="s">
        <v>203</v>
      </c>
      <c r="B381" s="6" t="s">
        <v>208</v>
      </c>
      <c r="C381" s="6" t="s">
        <v>182</v>
      </c>
      <c r="D381" s="6" t="s">
        <v>151</v>
      </c>
      <c r="E381" s="6" t="s">
        <v>195</v>
      </c>
      <c r="F381" s="6">
        <v>0</v>
      </c>
    </row>
    <row r="382" spans="1:6" x14ac:dyDescent="0.25">
      <c r="A382" s="6" t="s">
        <v>203</v>
      </c>
      <c r="B382" s="6" t="s">
        <v>208</v>
      </c>
      <c r="C382" s="6" t="s">
        <v>182</v>
      </c>
      <c r="D382" s="6" t="s">
        <v>151</v>
      </c>
      <c r="E382" s="6" t="s">
        <v>196</v>
      </c>
      <c r="F382" s="6">
        <v>0</v>
      </c>
    </row>
    <row r="383" spans="1:6" x14ac:dyDescent="0.25">
      <c r="A383" s="6" t="s">
        <v>203</v>
      </c>
      <c r="B383" s="6" t="s">
        <v>208</v>
      </c>
      <c r="C383" s="6" t="s">
        <v>182</v>
      </c>
      <c r="D383" s="6" t="s">
        <v>151</v>
      </c>
      <c r="E383" s="6" t="s">
        <v>197</v>
      </c>
      <c r="F383" s="6">
        <v>0</v>
      </c>
    </row>
    <row r="384" spans="1:6" x14ac:dyDescent="0.25">
      <c r="A384" s="6" t="s">
        <v>203</v>
      </c>
      <c r="B384" s="6" t="s">
        <v>208</v>
      </c>
      <c r="C384" s="6" t="s">
        <v>182</v>
      </c>
      <c r="D384" s="6" t="s">
        <v>151</v>
      </c>
      <c r="E384" s="6" t="s">
        <v>198</v>
      </c>
      <c r="F384" s="6">
        <v>0</v>
      </c>
    </row>
    <row r="385" spans="1:6" x14ac:dyDescent="0.25">
      <c r="A385" s="6" t="s">
        <v>203</v>
      </c>
      <c r="B385" s="6" t="s">
        <v>208</v>
      </c>
      <c r="C385" s="6" t="s">
        <v>182</v>
      </c>
      <c r="D385" s="6" t="s">
        <v>151</v>
      </c>
      <c r="E385" s="6" t="s">
        <v>199</v>
      </c>
      <c r="F385" s="6">
        <v>0</v>
      </c>
    </row>
    <row r="386" spans="1:6" x14ac:dyDescent="0.25">
      <c r="A386" s="6" t="s">
        <v>203</v>
      </c>
      <c r="B386" s="6" t="s">
        <v>208</v>
      </c>
      <c r="C386" s="6" t="s">
        <v>182</v>
      </c>
      <c r="D386" s="6" t="s">
        <v>151</v>
      </c>
      <c r="E386" s="6" t="s">
        <v>200</v>
      </c>
      <c r="F386" s="6">
        <v>0</v>
      </c>
    </row>
    <row r="387" spans="1:6" x14ac:dyDescent="0.25">
      <c r="A387" s="6" t="s">
        <v>203</v>
      </c>
      <c r="B387" s="6" t="s">
        <v>208</v>
      </c>
      <c r="C387" s="6" t="s">
        <v>181</v>
      </c>
      <c r="D387" s="6" t="s">
        <v>165</v>
      </c>
      <c r="E387" s="6" t="s">
        <v>190</v>
      </c>
      <c r="F387" s="6">
        <v>0</v>
      </c>
    </row>
    <row r="388" spans="1:6" x14ac:dyDescent="0.25">
      <c r="A388" s="6" t="s">
        <v>203</v>
      </c>
      <c r="B388" s="6" t="s">
        <v>208</v>
      </c>
      <c r="C388" s="6" t="s">
        <v>181</v>
      </c>
      <c r="D388" s="6" t="s">
        <v>165</v>
      </c>
      <c r="E388" s="6" t="s">
        <v>191</v>
      </c>
      <c r="F388" s="6">
        <v>0</v>
      </c>
    </row>
    <row r="389" spans="1:6" x14ac:dyDescent="0.25">
      <c r="A389" s="6" t="s">
        <v>203</v>
      </c>
      <c r="B389" s="6" t="s">
        <v>208</v>
      </c>
      <c r="C389" s="6" t="s">
        <v>181</v>
      </c>
      <c r="D389" s="6" t="s">
        <v>165</v>
      </c>
      <c r="E389" s="6" t="s">
        <v>192</v>
      </c>
      <c r="F389" s="6">
        <v>0</v>
      </c>
    </row>
    <row r="390" spans="1:6" x14ac:dyDescent="0.25">
      <c r="A390" s="6" t="s">
        <v>203</v>
      </c>
      <c r="B390" s="6" t="s">
        <v>208</v>
      </c>
      <c r="C390" s="6" t="s">
        <v>181</v>
      </c>
      <c r="D390" s="6" t="s">
        <v>165</v>
      </c>
      <c r="E390" s="6" t="s">
        <v>193</v>
      </c>
      <c r="F390" s="6">
        <v>0</v>
      </c>
    </row>
    <row r="391" spans="1:6" x14ac:dyDescent="0.25">
      <c r="A391" s="6" t="s">
        <v>203</v>
      </c>
      <c r="B391" s="6" t="s">
        <v>208</v>
      </c>
      <c r="C391" s="6" t="s">
        <v>181</v>
      </c>
      <c r="D391" s="6" t="s">
        <v>165</v>
      </c>
      <c r="E391" s="6" t="s">
        <v>194</v>
      </c>
      <c r="F391" s="6">
        <v>0</v>
      </c>
    </row>
    <row r="392" spans="1:6" x14ac:dyDescent="0.25">
      <c r="A392" s="6" t="s">
        <v>203</v>
      </c>
      <c r="B392" s="6" t="s">
        <v>208</v>
      </c>
      <c r="C392" s="6" t="s">
        <v>181</v>
      </c>
      <c r="D392" s="6" t="s">
        <v>165</v>
      </c>
      <c r="E392" s="6" t="s">
        <v>195</v>
      </c>
      <c r="F392" s="6">
        <v>0</v>
      </c>
    </row>
    <row r="393" spans="1:6" x14ac:dyDescent="0.25">
      <c r="A393" s="6" t="s">
        <v>203</v>
      </c>
      <c r="B393" s="6" t="s">
        <v>208</v>
      </c>
      <c r="C393" s="6" t="s">
        <v>181</v>
      </c>
      <c r="D393" s="6" t="s">
        <v>165</v>
      </c>
      <c r="E393" s="6" t="s">
        <v>196</v>
      </c>
      <c r="F393" s="6">
        <v>0</v>
      </c>
    </row>
    <row r="394" spans="1:6" x14ac:dyDescent="0.25">
      <c r="A394" s="6" t="s">
        <v>203</v>
      </c>
      <c r="B394" s="6" t="s">
        <v>208</v>
      </c>
      <c r="C394" s="6" t="s">
        <v>181</v>
      </c>
      <c r="D394" s="6" t="s">
        <v>165</v>
      </c>
      <c r="E394" s="6" t="s">
        <v>197</v>
      </c>
      <c r="F394" s="6">
        <v>0</v>
      </c>
    </row>
    <row r="395" spans="1:6" x14ac:dyDescent="0.25">
      <c r="A395" s="6" t="s">
        <v>203</v>
      </c>
      <c r="B395" s="6" t="s">
        <v>208</v>
      </c>
      <c r="C395" s="6" t="s">
        <v>181</v>
      </c>
      <c r="D395" s="6" t="s">
        <v>165</v>
      </c>
      <c r="E395" s="6" t="s">
        <v>198</v>
      </c>
      <c r="F395" s="6">
        <v>0</v>
      </c>
    </row>
    <row r="396" spans="1:6" x14ac:dyDescent="0.25">
      <c r="A396" s="6" t="s">
        <v>203</v>
      </c>
      <c r="B396" s="6" t="s">
        <v>208</v>
      </c>
      <c r="C396" s="6" t="s">
        <v>181</v>
      </c>
      <c r="D396" s="6" t="s">
        <v>165</v>
      </c>
      <c r="E396" s="6" t="s">
        <v>199</v>
      </c>
      <c r="F396" s="6">
        <v>0</v>
      </c>
    </row>
    <row r="397" spans="1:6" x14ac:dyDescent="0.25">
      <c r="A397" s="6" t="s">
        <v>203</v>
      </c>
      <c r="B397" s="6" t="s">
        <v>208</v>
      </c>
      <c r="C397" s="6" t="s">
        <v>181</v>
      </c>
      <c r="D397" s="6" t="s">
        <v>165</v>
      </c>
      <c r="E397" s="6" t="s">
        <v>200</v>
      </c>
      <c r="F397" s="6">
        <v>0</v>
      </c>
    </row>
    <row r="398" spans="1:6" x14ac:dyDescent="0.25">
      <c r="A398" s="6" t="s">
        <v>203</v>
      </c>
      <c r="B398" s="6" t="s">
        <v>208</v>
      </c>
      <c r="C398" s="6" t="s">
        <v>172</v>
      </c>
      <c r="D398" s="6" t="s">
        <v>162</v>
      </c>
      <c r="E398" s="6" t="s">
        <v>190</v>
      </c>
      <c r="F398" s="6">
        <v>0</v>
      </c>
    </row>
    <row r="399" spans="1:6" x14ac:dyDescent="0.25">
      <c r="A399" s="6" t="s">
        <v>203</v>
      </c>
      <c r="B399" s="6" t="s">
        <v>208</v>
      </c>
      <c r="C399" s="6" t="s">
        <v>172</v>
      </c>
      <c r="D399" s="6" t="s">
        <v>162</v>
      </c>
      <c r="E399" s="6" t="s">
        <v>191</v>
      </c>
      <c r="F399" s="6">
        <v>0</v>
      </c>
    </row>
    <row r="400" spans="1:6" x14ac:dyDescent="0.25">
      <c r="A400" s="6" t="s">
        <v>203</v>
      </c>
      <c r="B400" s="6" t="s">
        <v>208</v>
      </c>
      <c r="C400" s="6" t="s">
        <v>172</v>
      </c>
      <c r="D400" s="6" t="s">
        <v>162</v>
      </c>
      <c r="E400" s="6" t="s">
        <v>192</v>
      </c>
      <c r="F400" s="6">
        <v>0</v>
      </c>
    </row>
    <row r="401" spans="1:6" x14ac:dyDescent="0.25">
      <c r="A401" s="6" t="s">
        <v>203</v>
      </c>
      <c r="B401" s="6" t="s">
        <v>208</v>
      </c>
      <c r="C401" s="6" t="s">
        <v>172</v>
      </c>
      <c r="D401" s="6" t="s">
        <v>162</v>
      </c>
      <c r="E401" s="6" t="s">
        <v>193</v>
      </c>
      <c r="F401" s="6">
        <v>0</v>
      </c>
    </row>
    <row r="402" spans="1:6" x14ac:dyDescent="0.25">
      <c r="A402" s="6" t="s">
        <v>203</v>
      </c>
      <c r="B402" s="6" t="s">
        <v>208</v>
      </c>
      <c r="C402" s="6" t="s">
        <v>172</v>
      </c>
      <c r="D402" s="6" t="s">
        <v>162</v>
      </c>
      <c r="E402" s="6" t="s">
        <v>194</v>
      </c>
      <c r="F402" s="6">
        <v>0</v>
      </c>
    </row>
    <row r="403" spans="1:6" x14ac:dyDescent="0.25">
      <c r="A403" s="6" t="s">
        <v>203</v>
      </c>
      <c r="B403" s="6" t="s">
        <v>208</v>
      </c>
      <c r="C403" s="6" t="s">
        <v>172</v>
      </c>
      <c r="D403" s="6" t="s">
        <v>162</v>
      </c>
      <c r="E403" s="6" t="s">
        <v>195</v>
      </c>
      <c r="F403" s="6">
        <v>0</v>
      </c>
    </row>
    <row r="404" spans="1:6" x14ac:dyDescent="0.25">
      <c r="A404" s="6" t="s">
        <v>203</v>
      </c>
      <c r="B404" s="6" t="s">
        <v>208</v>
      </c>
      <c r="C404" s="6" t="s">
        <v>172</v>
      </c>
      <c r="D404" s="6" t="s">
        <v>162</v>
      </c>
      <c r="E404" s="6" t="s">
        <v>196</v>
      </c>
      <c r="F404" s="6">
        <v>0</v>
      </c>
    </row>
    <row r="405" spans="1:6" x14ac:dyDescent="0.25">
      <c r="A405" s="6" t="s">
        <v>203</v>
      </c>
      <c r="B405" s="6" t="s">
        <v>208</v>
      </c>
      <c r="C405" s="6" t="s">
        <v>172</v>
      </c>
      <c r="D405" s="6" t="s">
        <v>162</v>
      </c>
      <c r="E405" s="6" t="s">
        <v>197</v>
      </c>
      <c r="F405" s="6">
        <v>0</v>
      </c>
    </row>
    <row r="406" spans="1:6" x14ac:dyDescent="0.25">
      <c r="A406" s="6" t="s">
        <v>203</v>
      </c>
      <c r="B406" s="6" t="s">
        <v>208</v>
      </c>
      <c r="C406" s="6" t="s">
        <v>172</v>
      </c>
      <c r="D406" s="6" t="s">
        <v>162</v>
      </c>
      <c r="E406" s="6" t="s">
        <v>198</v>
      </c>
      <c r="F406" s="6">
        <v>0</v>
      </c>
    </row>
    <row r="407" spans="1:6" x14ac:dyDescent="0.25">
      <c r="A407" s="6" t="s">
        <v>203</v>
      </c>
      <c r="B407" s="6" t="s">
        <v>208</v>
      </c>
      <c r="C407" s="6" t="s">
        <v>172</v>
      </c>
      <c r="D407" s="6" t="s">
        <v>162</v>
      </c>
      <c r="E407" s="6" t="s">
        <v>199</v>
      </c>
      <c r="F407" s="6">
        <v>0</v>
      </c>
    </row>
    <row r="408" spans="1:6" x14ac:dyDescent="0.25">
      <c r="A408" s="6" t="s">
        <v>203</v>
      </c>
      <c r="B408" s="6" t="s">
        <v>208</v>
      </c>
      <c r="C408" s="6" t="s">
        <v>172</v>
      </c>
      <c r="D408" s="6" t="s">
        <v>162</v>
      </c>
      <c r="E408" s="6" t="s">
        <v>200</v>
      </c>
      <c r="F408" s="6">
        <v>0</v>
      </c>
    </row>
    <row r="409" spans="1:6" x14ac:dyDescent="0.25">
      <c r="A409" s="6" t="s">
        <v>203</v>
      </c>
      <c r="B409" s="6" t="s">
        <v>208</v>
      </c>
      <c r="C409" s="6" t="s">
        <v>172</v>
      </c>
      <c r="D409" s="6" t="s">
        <v>188</v>
      </c>
      <c r="E409" s="6" t="s">
        <v>190</v>
      </c>
      <c r="F409" s="6">
        <v>0</v>
      </c>
    </row>
    <row r="410" spans="1:6" x14ac:dyDescent="0.25">
      <c r="A410" s="6" t="s">
        <v>203</v>
      </c>
      <c r="B410" s="6" t="s">
        <v>208</v>
      </c>
      <c r="C410" s="6" t="s">
        <v>172</v>
      </c>
      <c r="D410" s="6" t="s">
        <v>188</v>
      </c>
      <c r="E410" s="6" t="s">
        <v>191</v>
      </c>
      <c r="F410" s="6">
        <v>0</v>
      </c>
    </row>
    <row r="411" spans="1:6" x14ac:dyDescent="0.25">
      <c r="A411" s="6" t="s">
        <v>203</v>
      </c>
      <c r="B411" s="6" t="s">
        <v>208</v>
      </c>
      <c r="C411" s="6" t="s">
        <v>172</v>
      </c>
      <c r="D411" s="6" t="s">
        <v>188</v>
      </c>
      <c r="E411" s="6" t="s">
        <v>192</v>
      </c>
      <c r="F411" s="6">
        <v>0</v>
      </c>
    </row>
    <row r="412" spans="1:6" x14ac:dyDescent="0.25">
      <c r="A412" s="6" t="s">
        <v>203</v>
      </c>
      <c r="B412" s="6" t="s">
        <v>208</v>
      </c>
      <c r="C412" s="6" t="s">
        <v>172</v>
      </c>
      <c r="D412" s="6" t="s">
        <v>188</v>
      </c>
      <c r="E412" s="6" t="s">
        <v>193</v>
      </c>
      <c r="F412" s="6">
        <v>0</v>
      </c>
    </row>
    <row r="413" spans="1:6" x14ac:dyDescent="0.25">
      <c r="A413" s="6" t="s">
        <v>203</v>
      </c>
      <c r="B413" s="6" t="s">
        <v>208</v>
      </c>
      <c r="C413" s="6" t="s">
        <v>172</v>
      </c>
      <c r="D413" s="6" t="s">
        <v>188</v>
      </c>
      <c r="E413" s="6" t="s">
        <v>194</v>
      </c>
      <c r="F413" s="6">
        <v>0</v>
      </c>
    </row>
    <row r="414" spans="1:6" x14ac:dyDescent="0.25">
      <c r="A414" s="6" t="s">
        <v>203</v>
      </c>
      <c r="B414" s="6" t="s">
        <v>208</v>
      </c>
      <c r="C414" s="6" t="s">
        <v>172</v>
      </c>
      <c r="D414" s="6" t="s">
        <v>188</v>
      </c>
      <c r="E414" s="6" t="s">
        <v>195</v>
      </c>
      <c r="F414" s="6">
        <v>0</v>
      </c>
    </row>
    <row r="415" spans="1:6" x14ac:dyDescent="0.25">
      <c r="A415" s="6" t="s">
        <v>203</v>
      </c>
      <c r="B415" s="6" t="s">
        <v>208</v>
      </c>
      <c r="C415" s="6" t="s">
        <v>172</v>
      </c>
      <c r="D415" s="6" t="s">
        <v>188</v>
      </c>
      <c r="E415" s="6" t="s">
        <v>196</v>
      </c>
      <c r="F415" s="6">
        <v>0</v>
      </c>
    </row>
    <row r="416" spans="1:6" x14ac:dyDescent="0.25">
      <c r="A416" s="6" t="s">
        <v>203</v>
      </c>
      <c r="B416" s="6" t="s">
        <v>208</v>
      </c>
      <c r="C416" s="6" t="s">
        <v>172</v>
      </c>
      <c r="D416" s="6" t="s">
        <v>188</v>
      </c>
      <c r="E416" s="6" t="s">
        <v>197</v>
      </c>
      <c r="F416" s="6">
        <v>0</v>
      </c>
    </row>
    <row r="417" spans="1:6" x14ac:dyDescent="0.25">
      <c r="A417" s="6" t="s">
        <v>203</v>
      </c>
      <c r="B417" s="6" t="s">
        <v>208</v>
      </c>
      <c r="C417" s="6" t="s">
        <v>172</v>
      </c>
      <c r="D417" s="6" t="s">
        <v>188</v>
      </c>
      <c r="E417" s="6" t="s">
        <v>198</v>
      </c>
      <c r="F417" s="6">
        <v>0</v>
      </c>
    </row>
    <row r="418" spans="1:6" x14ac:dyDescent="0.25">
      <c r="A418" s="6" t="s">
        <v>203</v>
      </c>
      <c r="B418" s="6" t="s">
        <v>208</v>
      </c>
      <c r="C418" s="6" t="s">
        <v>172</v>
      </c>
      <c r="D418" s="6" t="s">
        <v>188</v>
      </c>
      <c r="E418" s="6" t="s">
        <v>199</v>
      </c>
      <c r="F418" s="6">
        <v>0</v>
      </c>
    </row>
    <row r="419" spans="1:6" x14ac:dyDescent="0.25">
      <c r="A419" s="6" t="s">
        <v>203</v>
      </c>
      <c r="B419" s="6" t="s">
        <v>208</v>
      </c>
      <c r="C419" s="6" t="s">
        <v>172</v>
      </c>
      <c r="D419" s="6" t="s">
        <v>188</v>
      </c>
      <c r="E419" s="6" t="s">
        <v>200</v>
      </c>
      <c r="F419" s="6">
        <v>0</v>
      </c>
    </row>
    <row r="420" spans="1:6" x14ac:dyDescent="0.25">
      <c r="A420" s="6" t="s">
        <v>203</v>
      </c>
      <c r="B420" s="6" t="s">
        <v>208</v>
      </c>
      <c r="C420" s="6" t="s">
        <v>183</v>
      </c>
      <c r="D420" s="6" t="s">
        <v>157</v>
      </c>
      <c r="E420" s="6" t="s">
        <v>190</v>
      </c>
      <c r="F420" s="6">
        <v>0</v>
      </c>
    </row>
    <row r="421" spans="1:6" x14ac:dyDescent="0.25">
      <c r="A421" s="6" t="s">
        <v>203</v>
      </c>
      <c r="B421" s="6" t="s">
        <v>208</v>
      </c>
      <c r="C421" s="6" t="s">
        <v>183</v>
      </c>
      <c r="D421" s="6" t="s">
        <v>157</v>
      </c>
      <c r="E421" s="6" t="s">
        <v>191</v>
      </c>
      <c r="F421" s="6">
        <v>0</v>
      </c>
    </row>
    <row r="422" spans="1:6" x14ac:dyDescent="0.25">
      <c r="A422" s="6" t="s">
        <v>203</v>
      </c>
      <c r="B422" s="6" t="s">
        <v>208</v>
      </c>
      <c r="C422" s="6" t="s">
        <v>183</v>
      </c>
      <c r="D422" s="6" t="s">
        <v>157</v>
      </c>
      <c r="E422" s="6" t="s">
        <v>192</v>
      </c>
      <c r="F422" s="6">
        <v>0</v>
      </c>
    </row>
    <row r="423" spans="1:6" x14ac:dyDescent="0.25">
      <c r="A423" s="6" t="s">
        <v>203</v>
      </c>
      <c r="B423" s="6" t="s">
        <v>208</v>
      </c>
      <c r="C423" s="6" t="s">
        <v>183</v>
      </c>
      <c r="D423" s="6" t="s">
        <v>157</v>
      </c>
      <c r="E423" s="6" t="s">
        <v>193</v>
      </c>
      <c r="F423" s="6">
        <v>0</v>
      </c>
    </row>
    <row r="424" spans="1:6" x14ac:dyDescent="0.25">
      <c r="A424" s="6" t="s">
        <v>203</v>
      </c>
      <c r="B424" s="6" t="s">
        <v>208</v>
      </c>
      <c r="C424" s="6" t="s">
        <v>183</v>
      </c>
      <c r="D424" s="6" t="s">
        <v>157</v>
      </c>
      <c r="E424" s="6" t="s">
        <v>194</v>
      </c>
      <c r="F424" s="6">
        <v>0</v>
      </c>
    </row>
    <row r="425" spans="1:6" x14ac:dyDescent="0.25">
      <c r="A425" s="6" t="s">
        <v>203</v>
      </c>
      <c r="B425" s="6" t="s">
        <v>208</v>
      </c>
      <c r="C425" s="6" t="s">
        <v>183</v>
      </c>
      <c r="D425" s="6" t="s">
        <v>157</v>
      </c>
      <c r="E425" s="6" t="s">
        <v>195</v>
      </c>
      <c r="F425" s="6">
        <v>0</v>
      </c>
    </row>
    <row r="426" spans="1:6" x14ac:dyDescent="0.25">
      <c r="A426" s="6" t="s">
        <v>203</v>
      </c>
      <c r="B426" s="6" t="s">
        <v>208</v>
      </c>
      <c r="C426" s="6" t="s">
        <v>183</v>
      </c>
      <c r="D426" s="6" t="s">
        <v>157</v>
      </c>
      <c r="E426" s="6" t="s">
        <v>196</v>
      </c>
      <c r="F426" s="6">
        <v>0</v>
      </c>
    </row>
    <row r="427" spans="1:6" x14ac:dyDescent="0.25">
      <c r="A427" s="6" t="s">
        <v>203</v>
      </c>
      <c r="B427" s="6" t="s">
        <v>208</v>
      </c>
      <c r="C427" s="6" t="s">
        <v>183</v>
      </c>
      <c r="D427" s="6" t="s">
        <v>157</v>
      </c>
      <c r="E427" s="6" t="s">
        <v>197</v>
      </c>
      <c r="F427" s="6">
        <v>0</v>
      </c>
    </row>
    <row r="428" spans="1:6" x14ac:dyDescent="0.25">
      <c r="A428" s="6" t="s">
        <v>203</v>
      </c>
      <c r="B428" s="6" t="s">
        <v>208</v>
      </c>
      <c r="C428" s="6" t="s">
        <v>183</v>
      </c>
      <c r="D428" s="6" t="s">
        <v>157</v>
      </c>
      <c r="E428" s="6" t="s">
        <v>198</v>
      </c>
      <c r="F428" s="6">
        <v>0</v>
      </c>
    </row>
    <row r="429" spans="1:6" x14ac:dyDescent="0.25">
      <c r="A429" s="6" t="s">
        <v>203</v>
      </c>
      <c r="B429" s="6" t="s">
        <v>208</v>
      </c>
      <c r="C429" s="6" t="s">
        <v>183</v>
      </c>
      <c r="D429" s="6" t="s">
        <v>157</v>
      </c>
      <c r="E429" s="6" t="s">
        <v>199</v>
      </c>
      <c r="F429" s="6">
        <v>0</v>
      </c>
    </row>
    <row r="430" spans="1:6" x14ac:dyDescent="0.25">
      <c r="A430" s="6" t="s">
        <v>203</v>
      </c>
      <c r="B430" s="6" t="s">
        <v>208</v>
      </c>
      <c r="C430" s="6" t="s">
        <v>183</v>
      </c>
      <c r="D430" s="6" t="s">
        <v>157</v>
      </c>
      <c r="E430" s="6" t="s">
        <v>200</v>
      </c>
      <c r="F430" s="6">
        <v>0</v>
      </c>
    </row>
    <row r="431" spans="1:6" x14ac:dyDescent="0.25">
      <c r="A431" s="6" t="s">
        <v>203</v>
      </c>
      <c r="B431" s="6" t="s">
        <v>208</v>
      </c>
      <c r="C431" s="6" t="s">
        <v>183</v>
      </c>
      <c r="D431" s="6" t="s">
        <v>159</v>
      </c>
      <c r="E431" s="6" t="s">
        <v>190</v>
      </c>
      <c r="F431" s="6">
        <v>0</v>
      </c>
    </row>
    <row r="432" spans="1:6" x14ac:dyDescent="0.25">
      <c r="A432" s="6" t="s">
        <v>203</v>
      </c>
      <c r="B432" s="6" t="s">
        <v>208</v>
      </c>
      <c r="C432" s="6" t="s">
        <v>183</v>
      </c>
      <c r="D432" s="6" t="s">
        <v>159</v>
      </c>
      <c r="E432" s="6" t="s">
        <v>191</v>
      </c>
      <c r="F432" s="6">
        <v>0</v>
      </c>
    </row>
    <row r="433" spans="1:6" x14ac:dyDescent="0.25">
      <c r="A433" s="6" t="s">
        <v>203</v>
      </c>
      <c r="B433" s="6" t="s">
        <v>208</v>
      </c>
      <c r="C433" s="6" t="s">
        <v>183</v>
      </c>
      <c r="D433" s="6" t="s">
        <v>159</v>
      </c>
      <c r="E433" s="6" t="s">
        <v>192</v>
      </c>
      <c r="F433" s="6">
        <v>0</v>
      </c>
    </row>
    <row r="434" spans="1:6" x14ac:dyDescent="0.25">
      <c r="A434" s="6" t="s">
        <v>203</v>
      </c>
      <c r="B434" s="6" t="s">
        <v>208</v>
      </c>
      <c r="C434" s="6" t="s">
        <v>183</v>
      </c>
      <c r="D434" s="6" t="s">
        <v>159</v>
      </c>
      <c r="E434" s="6" t="s">
        <v>193</v>
      </c>
      <c r="F434" s="6">
        <v>0</v>
      </c>
    </row>
    <row r="435" spans="1:6" x14ac:dyDescent="0.25">
      <c r="A435" s="6" t="s">
        <v>203</v>
      </c>
      <c r="B435" s="6" t="s">
        <v>208</v>
      </c>
      <c r="C435" s="6" t="s">
        <v>183</v>
      </c>
      <c r="D435" s="6" t="s">
        <v>159</v>
      </c>
      <c r="E435" s="6" t="s">
        <v>194</v>
      </c>
      <c r="F435" s="6">
        <v>0</v>
      </c>
    </row>
    <row r="436" spans="1:6" x14ac:dyDescent="0.25">
      <c r="A436" s="6" t="s">
        <v>203</v>
      </c>
      <c r="B436" s="6" t="s">
        <v>208</v>
      </c>
      <c r="C436" s="6" t="s">
        <v>183</v>
      </c>
      <c r="D436" s="6" t="s">
        <v>159</v>
      </c>
      <c r="E436" s="6" t="s">
        <v>195</v>
      </c>
      <c r="F436" s="6">
        <v>0</v>
      </c>
    </row>
    <row r="437" spans="1:6" x14ac:dyDescent="0.25">
      <c r="A437" s="6" t="s">
        <v>203</v>
      </c>
      <c r="B437" s="6" t="s">
        <v>208</v>
      </c>
      <c r="C437" s="6" t="s">
        <v>183</v>
      </c>
      <c r="D437" s="6" t="s">
        <v>159</v>
      </c>
      <c r="E437" s="6" t="s">
        <v>196</v>
      </c>
      <c r="F437" s="6">
        <v>0</v>
      </c>
    </row>
    <row r="438" spans="1:6" x14ac:dyDescent="0.25">
      <c r="A438" s="6" t="s">
        <v>203</v>
      </c>
      <c r="B438" s="6" t="s">
        <v>208</v>
      </c>
      <c r="C438" s="6" t="s">
        <v>183</v>
      </c>
      <c r="D438" s="6" t="s">
        <v>159</v>
      </c>
      <c r="E438" s="6" t="s">
        <v>197</v>
      </c>
      <c r="F438" s="6">
        <v>0</v>
      </c>
    </row>
    <row r="439" spans="1:6" x14ac:dyDescent="0.25">
      <c r="A439" s="6" t="s">
        <v>203</v>
      </c>
      <c r="B439" s="6" t="s">
        <v>208</v>
      </c>
      <c r="C439" s="6" t="s">
        <v>183</v>
      </c>
      <c r="D439" s="6" t="s">
        <v>159</v>
      </c>
      <c r="E439" s="6" t="s">
        <v>198</v>
      </c>
      <c r="F439" s="6">
        <v>0</v>
      </c>
    </row>
    <row r="440" spans="1:6" x14ac:dyDescent="0.25">
      <c r="A440" s="6" t="s">
        <v>203</v>
      </c>
      <c r="B440" s="6" t="s">
        <v>208</v>
      </c>
      <c r="C440" s="6" t="s">
        <v>183</v>
      </c>
      <c r="D440" s="6" t="s">
        <v>159</v>
      </c>
      <c r="E440" s="6" t="s">
        <v>199</v>
      </c>
      <c r="F440" s="6">
        <v>0</v>
      </c>
    </row>
    <row r="441" spans="1:6" x14ac:dyDescent="0.25">
      <c r="A441" s="6" t="s">
        <v>203</v>
      </c>
      <c r="B441" s="6" t="s">
        <v>208</v>
      </c>
      <c r="C441" s="6" t="s">
        <v>183</v>
      </c>
      <c r="D441" s="6" t="s">
        <v>159</v>
      </c>
      <c r="E441" s="6" t="s">
        <v>200</v>
      </c>
      <c r="F441" s="6">
        <v>0</v>
      </c>
    </row>
    <row r="442" spans="1:6" x14ac:dyDescent="0.25">
      <c r="A442" s="6" t="s">
        <v>203</v>
      </c>
      <c r="B442" s="6" t="s">
        <v>208</v>
      </c>
      <c r="C442" s="6" t="s">
        <v>181</v>
      </c>
      <c r="D442" s="6" t="s">
        <v>167</v>
      </c>
      <c r="E442" s="6" t="s">
        <v>190</v>
      </c>
      <c r="F442" s="6">
        <v>0</v>
      </c>
    </row>
    <row r="443" spans="1:6" x14ac:dyDescent="0.25">
      <c r="A443" s="6" t="s">
        <v>203</v>
      </c>
      <c r="B443" s="6" t="s">
        <v>208</v>
      </c>
      <c r="C443" s="6" t="s">
        <v>181</v>
      </c>
      <c r="D443" s="6" t="s">
        <v>167</v>
      </c>
      <c r="E443" s="6" t="s">
        <v>191</v>
      </c>
      <c r="F443" s="6">
        <v>0</v>
      </c>
    </row>
    <row r="444" spans="1:6" x14ac:dyDescent="0.25">
      <c r="A444" s="6" t="s">
        <v>203</v>
      </c>
      <c r="B444" s="6" t="s">
        <v>208</v>
      </c>
      <c r="C444" s="6" t="s">
        <v>181</v>
      </c>
      <c r="D444" s="6" t="s">
        <v>167</v>
      </c>
      <c r="E444" s="6" t="s">
        <v>192</v>
      </c>
      <c r="F444" s="6">
        <v>0</v>
      </c>
    </row>
    <row r="445" spans="1:6" x14ac:dyDescent="0.25">
      <c r="A445" s="6" t="s">
        <v>203</v>
      </c>
      <c r="B445" s="6" t="s">
        <v>208</v>
      </c>
      <c r="C445" s="6" t="s">
        <v>181</v>
      </c>
      <c r="D445" s="6" t="s">
        <v>167</v>
      </c>
      <c r="E445" s="6" t="s">
        <v>193</v>
      </c>
      <c r="F445" s="6">
        <v>0</v>
      </c>
    </row>
    <row r="446" spans="1:6" x14ac:dyDescent="0.25">
      <c r="A446" s="6" t="s">
        <v>203</v>
      </c>
      <c r="B446" s="6" t="s">
        <v>208</v>
      </c>
      <c r="C446" s="6" t="s">
        <v>181</v>
      </c>
      <c r="D446" s="6" t="s">
        <v>167</v>
      </c>
      <c r="E446" s="6" t="s">
        <v>194</v>
      </c>
      <c r="F446" s="6">
        <v>0</v>
      </c>
    </row>
    <row r="447" spans="1:6" x14ac:dyDescent="0.25">
      <c r="A447" s="6" t="s">
        <v>203</v>
      </c>
      <c r="B447" s="6" t="s">
        <v>208</v>
      </c>
      <c r="C447" s="6" t="s">
        <v>181</v>
      </c>
      <c r="D447" s="6" t="s">
        <v>167</v>
      </c>
      <c r="E447" s="6" t="s">
        <v>195</v>
      </c>
      <c r="F447" s="6">
        <v>0</v>
      </c>
    </row>
    <row r="448" spans="1:6" x14ac:dyDescent="0.25">
      <c r="A448" s="6" t="s">
        <v>203</v>
      </c>
      <c r="B448" s="6" t="s">
        <v>208</v>
      </c>
      <c r="C448" s="6" t="s">
        <v>181</v>
      </c>
      <c r="D448" s="6" t="s">
        <v>167</v>
      </c>
      <c r="E448" s="6" t="s">
        <v>196</v>
      </c>
      <c r="F448" s="6">
        <v>0</v>
      </c>
    </row>
    <row r="449" spans="1:6" x14ac:dyDescent="0.25">
      <c r="A449" s="6" t="s">
        <v>203</v>
      </c>
      <c r="B449" s="6" t="s">
        <v>208</v>
      </c>
      <c r="C449" s="6" t="s">
        <v>181</v>
      </c>
      <c r="D449" s="6" t="s">
        <v>167</v>
      </c>
      <c r="E449" s="6" t="s">
        <v>197</v>
      </c>
      <c r="F449" s="6">
        <v>0</v>
      </c>
    </row>
    <row r="450" spans="1:6" x14ac:dyDescent="0.25">
      <c r="A450" s="6" t="s">
        <v>203</v>
      </c>
      <c r="B450" s="6" t="s">
        <v>208</v>
      </c>
      <c r="C450" s="6" t="s">
        <v>181</v>
      </c>
      <c r="D450" s="6" t="s">
        <v>167</v>
      </c>
      <c r="E450" s="6" t="s">
        <v>198</v>
      </c>
      <c r="F450" s="6">
        <v>0</v>
      </c>
    </row>
    <row r="451" spans="1:6" x14ac:dyDescent="0.25">
      <c r="A451" s="6" t="s">
        <v>203</v>
      </c>
      <c r="B451" s="6" t="s">
        <v>208</v>
      </c>
      <c r="C451" s="6" t="s">
        <v>181</v>
      </c>
      <c r="D451" s="6" t="s">
        <v>167</v>
      </c>
      <c r="E451" s="6" t="s">
        <v>199</v>
      </c>
      <c r="F451" s="6">
        <v>0</v>
      </c>
    </row>
    <row r="452" spans="1:6" x14ac:dyDescent="0.25">
      <c r="A452" s="6" t="s">
        <v>203</v>
      </c>
      <c r="B452" s="6" t="s">
        <v>208</v>
      </c>
      <c r="C452" s="6" t="s">
        <v>181</v>
      </c>
      <c r="D452" s="6" t="s">
        <v>167</v>
      </c>
      <c r="E452" s="6" t="s">
        <v>200</v>
      </c>
      <c r="F452" s="6">
        <v>0</v>
      </c>
    </row>
    <row r="453" spans="1:6" x14ac:dyDescent="0.25">
      <c r="A453" s="6" t="s">
        <v>203</v>
      </c>
      <c r="B453" s="6" t="s">
        <v>208</v>
      </c>
      <c r="C453" s="6" t="s">
        <v>182</v>
      </c>
      <c r="D453" s="6" t="s">
        <v>201</v>
      </c>
      <c r="E453" s="6" t="s">
        <v>190</v>
      </c>
      <c r="F453" s="6">
        <v>0</v>
      </c>
    </row>
    <row r="454" spans="1:6" x14ac:dyDescent="0.25">
      <c r="A454" s="6" t="s">
        <v>203</v>
      </c>
      <c r="B454" s="6" t="s">
        <v>208</v>
      </c>
      <c r="C454" s="6" t="s">
        <v>182</v>
      </c>
      <c r="D454" s="6" t="s">
        <v>201</v>
      </c>
      <c r="E454" s="6" t="s">
        <v>191</v>
      </c>
      <c r="F454" s="6">
        <v>0</v>
      </c>
    </row>
    <row r="455" spans="1:6" x14ac:dyDescent="0.25">
      <c r="A455" s="6" t="s">
        <v>203</v>
      </c>
      <c r="B455" s="6" t="s">
        <v>208</v>
      </c>
      <c r="C455" s="6" t="s">
        <v>182</v>
      </c>
      <c r="D455" s="6" t="s">
        <v>201</v>
      </c>
      <c r="E455" s="6" t="s">
        <v>192</v>
      </c>
      <c r="F455" s="6">
        <v>0</v>
      </c>
    </row>
    <row r="456" spans="1:6" x14ac:dyDescent="0.25">
      <c r="A456" s="6" t="s">
        <v>203</v>
      </c>
      <c r="B456" s="6" t="s">
        <v>208</v>
      </c>
      <c r="C456" s="6" t="s">
        <v>182</v>
      </c>
      <c r="D456" s="6" t="s">
        <v>201</v>
      </c>
      <c r="E456" s="6" t="s">
        <v>193</v>
      </c>
      <c r="F456" s="6">
        <v>0</v>
      </c>
    </row>
    <row r="457" spans="1:6" x14ac:dyDescent="0.25">
      <c r="A457" s="6" t="s">
        <v>203</v>
      </c>
      <c r="B457" s="6" t="s">
        <v>208</v>
      </c>
      <c r="C457" s="6" t="s">
        <v>182</v>
      </c>
      <c r="D457" s="6" t="s">
        <v>201</v>
      </c>
      <c r="E457" s="6" t="s">
        <v>194</v>
      </c>
      <c r="F457" s="6">
        <v>0</v>
      </c>
    </row>
    <row r="458" spans="1:6" x14ac:dyDescent="0.25">
      <c r="A458" s="6" t="s">
        <v>203</v>
      </c>
      <c r="B458" s="6" t="s">
        <v>208</v>
      </c>
      <c r="C458" s="6" t="s">
        <v>182</v>
      </c>
      <c r="D458" s="6" t="s">
        <v>201</v>
      </c>
      <c r="E458" s="6" t="s">
        <v>195</v>
      </c>
      <c r="F458" s="6">
        <v>0</v>
      </c>
    </row>
    <row r="459" spans="1:6" x14ac:dyDescent="0.25">
      <c r="A459" s="6" t="s">
        <v>203</v>
      </c>
      <c r="B459" s="6" t="s">
        <v>208</v>
      </c>
      <c r="C459" s="6" t="s">
        <v>182</v>
      </c>
      <c r="D459" s="6" t="s">
        <v>201</v>
      </c>
      <c r="E459" s="6" t="s">
        <v>196</v>
      </c>
      <c r="F459" s="6">
        <v>0</v>
      </c>
    </row>
    <row r="460" spans="1:6" x14ac:dyDescent="0.25">
      <c r="A460" s="6" t="s">
        <v>203</v>
      </c>
      <c r="B460" s="6" t="s">
        <v>208</v>
      </c>
      <c r="C460" s="6" t="s">
        <v>182</v>
      </c>
      <c r="D460" s="6" t="s">
        <v>201</v>
      </c>
      <c r="E460" s="6" t="s">
        <v>197</v>
      </c>
      <c r="F460" s="6">
        <v>0</v>
      </c>
    </row>
    <row r="461" spans="1:6" x14ac:dyDescent="0.25">
      <c r="A461" s="6" t="s">
        <v>203</v>
      </c>
      <c r="B461" s="6" t="s">
        <v>208</v>
      </c>
      <c r="C461" s="6" t="s">
        <v>182</v>
      </c>
      <c r="D461" s="6" t="s">
        <v>201</v>
      </c>
      <c r="E461" s="6" t="s">
        <v>198</v>
      </c>
      <c r="F461" s="6">
        <v>0</v>
      </c>
    </row>
    <row r="462" spans="1:6" x14ac:dyDescent="0.25">
      <c r="A462" s="6" t="s">
        <v>203</v>
      </c>
      <c r="B462" s="6" t="s">
        <v>208</v>
      </c>
      <c r="C462" s="6" t="s">
        <v>182</v>
      </c>
      <c r="D462" s="6" t="s">
        <v>201</v>
      </c>
      <c r="E462" s="6" t="s">
        <v>199</v>
      </c>
      <c r="F462" s="6">
        <v>0</v>
      </c>
    </row>
    <row r="463" spans="1:6" x14ac:dyDescent="0.25">
      <c r="A463" s="6" t="s">
        <v>203</v>
      </c>
      <c r="B463" s="6" t="s">
        <v>208</v>
      </c>
      <c r="C463" s="6" t="s">
        <v>182</v>
      </c>
      <c r="D463" s="6" t="s">
        <v>201</v>
      </c>
      <c r="E463" s="6" t="s">
        <v>200</v>
      </c>
      <c r="F463" s="6">
        <v>0</v>
      </c>
    </row>
    <row r="464" spans="1:6" x14ac:dyDescent="0.25">
      <c r="A464" s="6" t="s">
        <v>203</v>
      </c>
      <c r="B464" s="6" t="s">
        <v>208</v>
      </c>
      <c r="C464" s="6" t="s">
        <v>182</v>
      </c>
      <c r="D464" s="6" t="s">
        <v>152</v>
      </c>
      <c r="E464" s="6" t="s">
        <v>190</v>
      </c>
      <c r="F464" s="6">
        <v>0</v>
      </c>
    </row>
    <row r="465" spans="1:6" x14ac:dyDescent="0.25">
      <c r="A465" s="6" t="s">
        <v>203</v>
      </c>
      <c r="B465" s="6" t="s">
        <v>208</v>
      </c>
      <c r="C465" s="6" t="s">
        <v>182</v>
      </c>
      <c r="D465" s="6" t="s">
        <v>152</v>
      </c>
      <c r="E465" s="6" t="s">
        <v>191</v>
      </c>
      <c r="F465" s="6">
        <v>0</v>
      </c>
    </row>
    <row r="466" spans="1:6" x14ac:dyDescent="0.25">
      <c r="A466" s="6" t="s">
        <v>203</v>
      </c>
      <c r="B466" s="6" t="s">
        <v>208</v>
      </c>
      <c r="C466" s="6" t="s">
        <v>182</v>
      </c>
      <c r="D466" s="6" t="s">
        <v>152</v>
      </c>
      <c r="E466" s="6" t="s">
        <v>192</v>
      </c>
      <c r="F466" s="6">
        <v>0</v>
      </c>
    </row>
    <row r="467" spans="1:6" x14ac:dyDescent="0.25">
      <c r="A467" s="6" t="s">
        <v>203</v>
      </c>
      <c r="B467" s="6" t="s">
        <v>208</v>
      </c>
      <c r="C467" s="6" t="s">
        <v>182</v>
      </c>
      <c r="D467" s="6" t="s">
        <v>152</v>
      </c>
      <c r="E467" s="6" t="s">
        <v>193</v>
      </c>
      <c r="F467" s="6">
        <v>0</v>
      </c>
    </row>
    <row r="468" spans="1:6" x14ac:dyDescent="0.25">
      <c r="A468" s="6" t="s">
        <v>203</v>
      </c>
      <c r="B468" s="6" t="s">
        <v>208</v>
      </c>
      <c r="C468" s="6" t="s">
        <v>182</v>
      </c>
      <c r="D468" s="6" t="s">
        <v>152</v>
      </c>
      <c r="E468" s="6" t="s">
        <v>194</v>
      </c>
      <c r="F468" s="6">
        <v>0</v>
      </c>
    </row>
    <row r="469" spans="1:6" x14ac:dyDescent="0.25">
      <c r="A469" s="6" t="s">
        <v>203</v>
      </c>
      <c r="B469" s="6" t="s">
        <v>208</v>
      </c>
      <c r="C469" s="6" t="s">
        <v>182</v>
      </c>
      <c r="D469" s="6" t="s">
        <v>152</v>
      </c>
      <c r="E469" s="6" t="s">
        <v>195</v>
      </c>
      <c r="F469" s="6">
        <v>0</v>
      </c>
    </row>
    <row r="470" spans="1:6" x14ac:dyDescent="0.25">
      <c r="A470" s="6" t="s">
        <v>203</v>
      </c>
      <c r="B470" s="6" t="s">
        <v>208</v>
      </c>
      <c r="C470" s="6" t="s">
        <v>182</v>
      </c>
      <c r="D470" s="6" t="s">
        <v>152</v>
      </c>
      <c r="E470" s="6" t="s">
        <v>196</v>
      </c>
      <c r="F470" s="6">
        <v>0</v>
      </c>
    </row>
    <row r="471" spans="1:6" x14ac:dyDescent="0.25">
      <c r="A471" s="6" t="s">
        <v>203</v>
      </c>
      <c r="B471" s="6" t="s">
        <v>208</v>
      </c>
      <c r="C471" s="6" t="s">
        <v>182</v>
      </c>
      <c r="D471" s="6" t="s">
        <v>152</v>
      </c>
      <c r="E471" s="6" t="s">
        <v>197</v>
      </c>
      <c r="F471" s="6">
        <v>0</v>
      </c>
    </row>
    <row r="472" spans="1:6" x14ac:dyDescent="0.25">
      <c r="A472" s="6" t="s">
        <v>203</v>
      </c>
      <c r="B472" s="6" t="s">
        <v>208</v>
      </c>
      <c r="C472" s="6" t="s">
        <v>182</v>
      </c>
      <c r="D472" s="6" t="s">
        <v>152</v>
      </c>
      <c r="E472" s="6" t="s">
        <v>198</v>
      </c>
      <c r="F472" s="6">
        <v>0</v>
      </c>
    </row>
    <row r="473" spans="1:6" x14ac:dyDescent="0.25">
      <c r="A473" s="6" t="s">
        <v>203</v>
      </c>
      <c r="B473" s="6" t="s">
        <v>208</v>
      </c>
      <c r="C473" s="6" t="s">
        <v>182</v>
      </c>
      <c r="D473" s="6" t="s">
        <v>152</v>
      </c>
      <c r="E473" s="6" t="s">
        <v>199</v>
      </c>
      <c r="F473" s="6">
        <v>0</v>
      </c>
    </row>
    <row r="474" spans="1:6" x14ac:dyDescent="0.25">
      <c r="A474" s="6" t="s">
        <v>203</v>
      </c>
      <c r="B474" s="6" t="s">
        <v>208</v>
      </c>
      <c r="C474" s="6" t="s">
        <v>182</v>
      </c>
      <c r="D474" s="6" t="s">
        <v>152</v>
      </c>
      <c r="E474" s="6" t="s">
        <v>200</v>
      </c>
      <c r="F474" s="6">
        <v>0</v>
      </c>
    </row>
    <row r="475" spans="1:6" x14ac:dyDescent="0.25">
      <c r="A475" s="6" t="s">
        <v>203</v>
      </c>
      <c r="B475" s="6" t="s">
        <v>208</v>
      </c>
      <c r="C475" s="6" t="s">
        <v>172</v>
      </c>
      <c r="D475" s="6" t="s">
        <v>163</v>
      </c>
      <c r="E475" s="6" t="s">
        <v>190</v>
      </c>
      <c r="F475" s="6">
        <v>0</v>
      </c>
    </row>
    <row r="476" spans="1:6" x14ac:dyDescent="0.25">
      <c r="A476" s="6" t="s">
        <v>203</v>
      </c>
      <c r="B476" s="6" t="s">
        <v>208</v>
      </c>
      <c r="C476" s="6" t="s">
        <v>172</v>
      </c>
      <c r="D476" s="6" t="s">
        <v>163</v>
      </c>
      <c r="E476" s="6" t="s">
        <v>191</v>
      </c>
      <c r="F476" s="6">
        <v>0</v>
      </c>
    </row>
    <row r="477" spans="1:6" x14ac:dyDescent="0.25">
      <c r="A477" s="6" t="s">
        <v>203</v>
      </c>
      <c r="B477" s="6" t="s">
        <v>208</v>
      </c>
      <c r="C477" s="6" t="s">
        <v>172</v>
      </c>
      <c r="D477" s="6" t="s">
        <v>163</v>
      </c>
      <c r="E477" s="6" t="s">
        <v>192</v>
      </c>
      <c r="F477" s="6">
        <v>0</v>
      </c>
    </row>
    <row r="478" spans="1:6" x14ac:dyDescent="0.25">
      <c r="A478" s="6" t="s">
        <v>203</v>
      </c>
      <c r="B478" s="6" t="s">
        <v>208</v>
      </c>
      <c r="C478" s="6" t="s">
        <v>172</v>
      </c>
      <c r="D478" s="6" t="s">
        <v>163</v>
      </c>
      <c r="E478" s="6" t="s">
        <v>193</v>
      </c>
      <c r="F478" s="6">
        <v>0</v>
      </c>
    </row>
    <row r="479" spans="1:6" x14ac:dyDescent="0.25">
      <c r="A479" s="6" t="s">
        <v>203</v>
      </c>
      <c r="B479" s="6" t="s">
        <v>208</v>
      </c>
      <c r="C479" s="6" t="s">
        <v>172</v>
      </c>
      <c r="D479" s="6" t="s">
        <v>163</v>
      </c>
      <c r="E479" s="6" t="s">
        <v>194</v>
      </c>
      <c r="F479" s="6">
        <v>0</v>
      </c>
    </row>
    <row r="480" spans="1:6" x14ac:dyDescent="0.25">
      <c r="A480" s="6" t="s">
        <v>203</v>
      </c>
      <c r="B480" s="6" t="s">
        <v>208</v>
      </c>
      <c r="C480" s="6" t="s">
        <v>172</v>
      </c>
      <c r="D480" s="6" t="s">
        <v>163</v>
      </c>
      <c r="E480" s="6" t="s">
        <v>195</v>
      </c>
      <c r="F480" s="6">
        <v>0</v>
      </c>
    </row>
    <row r="481" spans="1:6" x14ac:dyDescent="0.25">
      <c r="A481" s="6" t="s">
        <v>203</v>
      </c>
      <c r="B481" s="6" t="s">
        <v>208</v>
      </c>
      <c r="C481" s="6" t="s">
        <v>172</v>
      </c>
      <c r="D481" s="6" t="s">
        <v>163</v>
      </c>
      <c r="E481" s="6" t="s">
        <v>196</v>
      </c>
      <c r="F481" s="6">
        <v>0</v>
      </c>
    </row>
    <row r="482" spans="1:6" x14ac:dyDescent="0.25">
      <c r="A482" s="6" t="s">
        <v>203</v>
      </c>
      <c r="B482" s="6" t="s">
        <v>208</v>
      </c>
      <c r="C482" s="6" t="s">
        <v>172</v>
      </c>
      <c r="D482" s="6" t="s">
        <v>163</v>
      </c>
      <c r="E482" s="6" t="s">
        <v>197</v>
      </c>
      <c r="F482" s="6">
        <v>0</v>
      </c>
    </row>
    <row r="483" spans="1:6" x14ac:dyDescent="0.25">
      <c r="A483" s="6" t="s">
        <v>203</v>
      </c>
      <c r="B483" s="6" t="s">
        <v>208</v>
      </c>
      <c r="C483" s="6" t="s">
        <v>172</v>
      </c>
      <c r="D483" s="6" t="s">
        <v>163</v>
      </c>
      <c r="E483" s="6" t="s">
        <v>198</v>
      </c>
      <c r="F483" s="6">
        <v>0</v>
      </c>
    </row>
    <row r="484" spans="1:6" x14ac:dyDescent="0.25">
      <c r="A484" s="6" t="s">
        <v>203</v>
      </c>
      <c r="B484" s="6" t="s">
        <v>208</v>
      </c>
      <c r="C484" s="6" t="s">
        <v>172</v>
      </c>
      <c r="D484" s="6" t="s">
        <v>163</v>
      </c>
      <c r="E484" s="6" t="s">
        <v>199</v>
      </c>
      <c r="F484" s="6">
        <v>0</v>
      </c>
    </row>
    <row r="485" spans="1:6" x14ac:dyDescent="0.25">
      <c r="A485" s="6" t="s">
        <v>203</v>
      </c>
      <c r="B485" s="6" t="s">
        <v>208</v>
      </c>
      <c r="C485" s="6" t="s">
        <v>172</v>
      </c>
      <c r="D485" s="6" t="s">
        <v>163</v>
      </c>
      <c r="E485" s="6" t="s">
        <v>200</v>
      </c>
      <c r="F485" s="6">
        <v>0</v>
      </c>
    </row>
    <row r="486" spans="1:6" x14ac:dyDescent="0.25">
      <c r="A486" s="6" t="s">
        <v>203</v>
      </c>
      <c r="B486" s="6" t="s">
        <v>208</v>
      </c>
      <c r="C486" s="6" t="s">
        <v>172</v>
      </c>
      <c r="D486" s="6" t="s">
        <v>161</v>
      </c>
      <c r="E486" s="6" t="s">
        <v>190</v>
      </c>
      <c r="F486" s="6">
        <v>0</v>
      </c>
    </row>
    <row r="487" spans="1:6" x14ac:dyDescent="0.25">
      <c r="A487" s="6" t="s">
        <v>203</v>
      </c>
      <c r="B487" s="6" t="s">
        <v>208</v>
      </c>
      <c r="C487" s="6" t="s">
        <v>172</v>
      </c>
      <c r="D487" s="6" t="s">
        <v>161</v>
      </c>
      <c r="E487" s="6" t="s">
        <v>191</v>
      </c>
      <c r="F487" s="6">
        <v>0</v>
      </c>
    </row>
    <row r="488" spans="1:6" x14ac:dyDescent="0.25">
      <c r="A488" s="6" t="s">
        <v>203</v>
      </c>
      <c r="B488" s="6" t="s">
        <v>208</v>
      </c>
      <c r="C488" s="6" t="s">
        <v>172</v>
      </c>
      <c r="D488" s="6" t="s">
        <v>161</v>
      </c>
      <c r="E488" s="6" t="s">
        <v>192</v>
      </c>
      <c r="F488" s="6">
        <v>0</v>
      </c>
    </row>
    <row r="489" spans="1:6" x14ac:dyDescent="0.25">
      <c r="A489" s="6" t="s">
        <v>203</v>
      </c>
      <c r="B489" s="6" t="s">
        <v>208</v>
      </c>
      <c r="C489" s="6" t="s">
        <v>172</v>
      </c>
      <c r="D489" s="6" t="s">
        <v>161</v>
      </c>
      <c r="E489" s="6" t="s">
        <v>193</v>
      </c>
      <c r="F489" s="6">
        <v>0</v>
      </c>
    </row>
    <row r="490" spans="1:6" x14ac:dyDescent="0.25">
      <c r="A490" s="6" t="s">
        <v>203</v>
      </c>
      <c r="B490" s="6" t="s">
        <v>208</v>
      </c>
      <c r="C490" s="6" t="s">
        <v>172</v>
      </c>
      <c r="D490" s="6" t="s">
        <v>161</v>
      </c>
      <c r="E490" s="6" t="s">
        <v>194</v>
      </c>
      <c r="F490" s="6">
        <v>0</v>
      </c>
    </row>
    <row r="491" spans="1:6" x14ac:dyDescent="0.25">
      <c r="A491" s="6" t="s">
        <v>203</v>
      </c>
      <c r="B491" s="6" t="s">
        <v>208</v>
      </c>
      <c r="C491" s="6" t="s">
        <v>172</v>
      </c>
      <c r="D491" s="6" t="s">
        <v>161</v>
      </c>
      <c r="E491" s="6" t="s">
        <v>195</v>
      </c>
      <c r="F491" s="6">
        <v>0</v>
      </c>
    </row>
    <row r="492" spans="1:6" x14ac:dyDescent="0.25">
      <c r="A492" s="6" t="s">
        <v>203</v>
      </c>
      <c r="B492" s="6" t="s">
        <v>208</v>
      </c>
      <c r="C492" s="6" t="s">
        <v>172</v>
      </c>
      <c r="D492" s="6" t="s">
        <v>161</v>
      </c>
      <c r="E492" s="6" t="s">
        <v>196</v>
      </c>
      <c r="F492" s="6">
        <v>0</v>
      </c>
    </row>
    <row r="493" spans="1:6" x14ac:dyDescent="0.25">
      <c r="A493" s="6" t="s">
        <v>203</v>
      </c>
      <c r="B493" s="6" t="s">
        <v>208</v>
      </c>
      <c r="C493" s="6" t="s">
        <v>172</v>
      </c>
      <c r="D493" s="6" t="s">
        <v>161</v>
      </c>
      <c r="E493" s="6" t="s">
        <v>197</v>
      </c>
      <c r="F493" s="6">
        <v>0</v>
      </c>
    </row>
    <row r="494" spans="1:6" x14ac:dyDescent="0.25">
      <c r="A494" s="6" t="s">
        <v>203</v>
      </c>
      <c r="B494" s="6" t="s">
        <v>208</v>
      </c>
      <c r="C494" s="6" t="s">
        <v>172</v>
      </c>
      <c r="D494" s="6" t="s">
        <v>161</v>
      </c>
      <c r="E494" s="6" t="s">
        <v>198</v>
      </c>
      <c r="F494" s="6">
        <v>0</v>
      </c>
    </row>
    <row r="495" spans="1:6" x14ac:dyDescent="0.25">
      <c r="A495" s="6" t="s">
        <v>203</v>
      </c>
      <c r="B495" s="6" t="s">
        <v>208</v>
      </c>
      <c r="C495" s="6" t="s">
        <v>172</v>
      </c>
      <c r="D495" s="6" t="s">
        <v>161</v>
      </c>
      <c r="E495" s="6" t="s">
        <v>199</v>
      </c>
      <c r="F495" s="6">
        <v>0</v>
      </c>
    </row>
    <row r="496" spans="1:6" x14ac:dyDescent="0.25">
      <c r="A496" s="6" t="s">
        <v>203</v>
      </c>
      <c r="B496" s="6" t="s">
        <v>208</v>
      </c>
      <c r="C496" s="6" t="s">
        <v>172</v>
      </c>
      <c r="D496" s="6" t="s">
        <v>161</v>
      </c>
      <c r="E496" s="6" t="s">
        <v>200</v>
      </c>
      <c r="F496" s="6">
        <v>0</v>
      </c>
    </row>
    <row r="497" spans="1:6" x14ac:dyDescent="0.25">
      <c r="A497" s="6" t="s">
        <v>203</v>
      </c>
      <c r="B497" s="6" t="s">
        <v>208</v>
      </c>
      <c r="C497" s="6" t="s">
        <v>182</v>
      </c>
      <c r="D497" s="6" t="s">
        <v>153</v>
      </c>
      <c r="E497" s="6" t="s">
        <v>190</v>
      </c>
      <c r="F497" s="6">
        <v>0</v>
      </c>
    </row>
    <row r="498" spans="1:6" x14ac:dyDescent="0.25">
      <c r="A498" s="6" t="s">
        <v>203</v>
      </c>
      <c r="B498" s="6" t="s">
        <v>208</v>
      </c>
      <c r="C498" s="6" t="s">
        <v>182</v>
      </c>
      <c r="D498" s="6" t="s">
        <v>153</v>
      </c>
      <c r="E498" s="6" t="s">
        <v>191</v>
      </c>
      <c r="F498" s="6">
        <v>0</v>
      </c>
    </row>
    <row r="499" spans="1:6" x14ac:dyDescent="0.25">
      <c r="A499" s="6" t="s">
        <v>203</v>
      </c>
      <c r="B499" s="6" t="s">
        <v>208</v>
      </c>
      <c r="C499" s="6" t="s">
        <v>182</v>
      </c>
      <c r="D499" s="6" t="s">
        <v>153</v>
      </c>
      <c r="E499" s="6" t="s">
        <v>192</v>
      </c>
      <c r="F499" s="6">
        <v>0</v>
      </c>
    </row>
    <row r="500" spans="1:6" x14ac:dyDescent="0.25">
      <c r="A500" s="6" t="s">
        <v>203</v>
      </c>
      <c r="B500" s="6" t="s">
        <v>208</v>
      </c>
      <c r="C500" s="6" t="s">
        <v>182</v>
      </c>
      <c r="D500" s="6" t="s">
        <v>153</v>
      </c>
      <c r="E500" s="6" t="s">
        <v>193</v>
      </c>
      <c r="F500" s="6">
        <v>0.21</v>
      </c>
    </row>
    <row r="501" spans="1:6" x14ac:dyDescent="0.25">
      <c r="A501" s="6" t="s">
        <v>203</v>
      </c>
      <c r="B501" s="6" t="s">
        <v>208</v>
      </c>
      <c r="C501" s="6" t="s">
        <v>182</v>
      </c>
      <c r="D501" s="6" t="s">
        <v>153</v>
      </c>
      <c r="E501" s="6" t="s">
        <v>194</v>
      </c>
      <c r="F501" s="6">
        <v>0.21</v>
      </c>
    </row>
    <row r="502" spans="1:6" x14ac:dyDescent="0.25">
      <c r="A502" s="6" t="s">
        <v>203</v>
      </c>
      <c r="B502" s="6" t="s">
        <v>208</v>
      </c>
      <c r="C502" s="6" t="s">
        <v>182</v>
      </c>
      <c r="D502" s="6" t="s">
        <v>153</v>
      </c>
      <c r="E502" s="6" t="s">
        <v>195</v>
      </c>
      <c r="F502" s="6">
        <v>0.21</v>
      </c>
    </row>
    <row r="503" spans="1:6" x14ac:dyDescent="0.25">
      <c r="A503" s="6" t="s">
        <v>203</v>
      </c>
      <c r="B503" s="6" t="s">
        <v>208</v>
      </c>
      <c r="C503" s="6" t="s">
        <v>182</v>
      </c>
      <c r="D503" s="6" t="s">
        <v>153</v>
      </c>
      <c r="E503" s="6" t="s">
        <v>196</v>
      </c>
      <c r="F503" s="6">
        <v>0.21</v>
      </c>
    </row>
    <row r="504" spans="1:6" x14ac:dyDescent="0.25">
      <c r="A504" s="6" t="s">
        <v>203</v>
      </c>
      <c r="B504" s="6" t="s">
        <v>208</v>
      </c>
      <c r="C504" s="6" t="s">
        <v>182</v>
      </c>
      <c r="D504" s="6" t="s">
        <v>153</v>
      </c>
      <c r="E504" s="6" t="s">
        <v>197</v>
      </c>
      <c r="F504" s="6">
        <v>0</v>
      </c>
    </row>
    <row r="505" spans="1:6" x14ac:dyDescent="0.25">
      <c r="A505" s="6" t="s">
        <v>203</v>
      </c>
      <c r="B505" s="6" t="s">
        <v>208</v>
      </c>
      <c r="C505" s="6" t="s">
        <v>182</v>
      </c>
      <c r="D505" s="6" t="s">
        <v>153</v>
      </c>
      <c r="E505" s="6" t="s">
        <v>198</v>
      </c>
      <c r="F505" s="6">
        <v>0</v>
      </c>
    </row>
    <row r="506" spans="1:6" x14ac:dyDescent="0.25">
      <c r="A506" s="6" t="s">
        <v>203</v>
      </c>
      <c r="B506" s="6" t="s">
        <v>208</v>
      </c>
      <c r="C506" s="6" t="s">
        <v>182</v>
      </c>
      <c r="D506" s="6" t="s">
        <v>153</v>
      </c>
      <c r="E506" s="6" t="s">
        <v>199</v>
      </c>
      <c r="F506" s="6">
        <v>0</v>
      </c>
    </row>
    <row r="507" spans="1:6" x14ac:dyDescent="0.25">
      <c r="A507" s="6" t="s">
        <v>203</v>
      </c>
      <c r="B507" s="6" t="s">
        <v>208</v>
      </c>
      <c r="C507" s="6" t="s">
        <v>182</v>
      </c>
      <c r="D507" s="6" t="s">
        <v>153</v>
      </c>
      <c r="E507" s="6" t="s">
        <v>200</v>
      </c>
      <c r="F507" s="6">
        <v>0</v>
      </c>
    </row>
    <row r="508" spans="1:6" x14ac:dyDescent="0.25">
      <c r="A508" s="6" t="s">
        <v>203</v>
      </c>
      <c r="B508" s="6" t="s">
        <v>208</v>
      </c>
      <c r="C508" s="6" t="s">
        <v>182</v>
      </c>
      <c r="D508" s="6" t="s">
        <v>154</v>
      </c>
      <c r="E508" s="6" t="s">
        <v>190</v>
      </c>
      <c r="F508" s="6">
        <v>0</v>
      </c>
    </row>
    <row r="509" spans="1:6" x14ac:dyDescent="0.25">
      <c r="A509" s="6" t="s">
        <v>203</v>
      </c>
      <c r="B509" s="6" t="s">
        <v>208</v>
      </c>
      <c r="C509" s="6" t="s">
        <v>182</v>
      </c>
      <c r="D509" s="6" t="s">
        <v>154</v>
      </c>
      <c r="E509" s="6" t="s">
        <v>191</v>
      </c>
      <c r="F509" s="6">
        <v>0</v>
      </c>
    </row>
    <row r="510" spans="1:6" x14ac:dyDescent="0.25">
      <c r="A510" s="6" t="s">
        <v>203</v>
      </c>
      <c r="B510" s="6" t="s">
        <v>208</v>
      </c>
      <c r="C510" s="6" t="s">
        <v>182</v>
      </c>
      <c r="D510" s="6" t="s">
        <v>154</v>
      </c>
      <c r="E510" s="6" t="s">
        <v>192</v>
      </c>
      <c r="F510" s="6">
        <v>0</v>
      </c>
    </row>
    <row r="511" spans="1:6" x14ac:dyDescent="0.25">
      <c r="A511" s="6" t="s">
        <v>203</v>
      </c>
      <c r="B511" s="6" t="s">
        <v>208</v>
      </c>
      <c r="C511" s="6" t="s">
        <v>182</v>
      </c>
      <c r="D511" s="6" t="s">
        <v>154</v>
      </c>
      <c r="E511" s="6" t="s">
        <v>193</v>
      </c>
      <c r="F511" s="6">
        <v>0</v>
      </c>
    </row>
    <row r="512" spans="1:6" x14ac:dyDescent="0.25">
      <c r="A512" s="6" t="s">
        <v>203</v>
      </c>
      <c r="B512" s="6" t="s">
        <v>208</v>
      </c>
      <c r="C512" s="6" t="s">
        <v>182</v>
      </c>
      <c r="D512" s="6" t="s">
        <v>154</v>
      </c>
      <c r="E512" s="6" t="s">
        <v>194</v>
      </c>
      <c r="F512" s="6">
        <v>0</v>
      </c>
    </row>
    <row r="513" spans="1:6" x14ac:dyDescent="0.25">
      <c r="A513" s="6" t="s">
        <v>203</v>
      </c>
      <c r="B513" s="6" t="s">
        <v>208</v>
      </c>
      <c r="C513" s="6" t="s">
        <v>182</v>
      </c>
      <c r="D513" s="6" t="s">
        <v>154</v>
      </c>
      <c r="E513" s="6" t="s">
        <v>195</v>
      </c>
      <c r="F513" s="6">
        <v>0</v>
      </c>
    </row>
    <row r="514" spans="1:6" x14ac:dyDescent="0.25">
      <c r="A514" s="6" t="s">
        <v>203</v>
      </c>
      <c r="B514" s="6" t="s">
        <v>208</v>
      </c>
      <c r="C514" s="6" t="s">
        <v>182</v>
      </c>
      <c r="D514" s="6" t="s">
        <v>154</v>
      </c>
      <c r="E514" s="6" t="s">
        <v>196</v>
      </c>
      <c r="F514" s="6">
        <v>0</v>
      </c>
    </row>
    <row r="515" spans="1:6" x14ac:dyDescent="0.25">
      <c r="A515" s="6" t="s">
        <v>203</v>
      </c>
      <c r="B515" s="6" t="s">
        <v>208</v>
      </c>
      <c r="C515" s="6" t="s">
        <v>182</v>
      </c>
      <c r="D515" s="6" t="s">
        <v>154</v>
      </c>
      <c r="E515" s="6" t="s">
        <v>197</v>
      </c>
      <c r="F515" s="6">
        <v>0</v>
      </c>
    </row>
    <row r="516" spans="1:6" x14ac:dyDescent="0.25">
      <c r="A516" s="6" t="s">
        <v>203</v>
      </c>
      <c r="B516" s="6" t="s">
        <v>208</v>
      </c>
      <c r="C516" s="6" t="s">
        <v>182</v>
      </c>
      <c r="D516" s="6" t="s">
        <v>154</v>
      </c>
      <c r="E516" s="6" t="s">
        <v>198</v>
      </c>
      <c r="F516" s="6">
        <v>0</v>
      </c>
    </row>
    <row r="517" spans="1:6" x14ac:dyDescent="0.25">
      <c r="A517" s="6" t="s">
        <v>203</v>
      </c>
      <c r="B517" s="6" t="s">
        <v>208</v>
      </c>
      <c r="C517" s="6" t="s">
        <v>182</v>
      </c>
      <c r="D517" s="6" t="s">
        <v>154</v>
      </c>
      <c r="E517" s="6" t="s">
        <v>199</v>
      </c>
      <c r="F517" s="6">
        <v>0</v>
      </c>
    </row>
    <row r="518" spans="1:6" x14ac:dyDescent="0.25">
      <c r="A518" s="6" t="s">
        <v>203</v>
      </c>
      <c r="B518" s="6" t="s">
        <v>208</v>
      </c>
      <c r="C518" s="6" t="s">
        <v>182</v>
      </c>
      <c r="D518" s="6" t="s">
        <v>154</v>
      </c>
      <c r="E518" s="6" t="s">
        <v>200</v>
      </c>
      <c r="F518" s="6">
        <v>0</v>
      </c>
    </row>
    <row r="519" spans="1:6" x14ac:dyDescent="0.25">
      <c r="A519" s="6" t="s">
        <v>203</v>
      </c>
      <c r="B519" s="6" t="s">
        <v>208</v>
      </c>
      <c r="C519" s="6" t="s">
        <v>181</v>
      </c>
      <c r="D519" s="6" t="s">
        <v>166</v>
      </c>
      <c r="E519" s="6" t="s">
        <v>190</v>
      </c>
      <c r="F519" s="6">
        <v>0</v>
      </c>
    </row>
    <row r="520" spans="1:6" x14ac:dyDescent="0.25">
      <c r="A520" s="6" t="s">
        <v>203</v>
      </c>
      <c r="B520" s="6" t="s">
        <v>208</v>
      </c>
      <c r="C520" s="6" t="s">
        <v>181</v>
      </c>
      <c r="D520" s="6" t="s">
        <v>166</v>
      </c>
      <c r="E520" s="6" t="s">
        <v>191</v>
      </c>
      <c r="F520" s="6">
        <v>0</v>
      </c>
    </row>
    <row r="521" spans="1:6" x14ac:dyDescent="0.25">
      <c r="A521" s="6" t="s">
        <v>203</v>
      </c>
      <c r="B521" s="6" t="s">
        <v>208</v>
      </c>
      <c r="C521" s="6" t="s">
        <v>181</v>
      </c>
      <c r="D521" s="6" t="s">
        <v>166</v>
      </c>
      <c r="E521" s="6" t="s">
        <v>192</v>
      </c>
      <c r="F521" s="6">
        <v>0</v>
      </c>
    </row>
    <row r="522" spans="1:6" x14ac:dyDescent="0.25">
      <c r="A522" s="6" t="s">
        <v>203</v>
      </c>
      <c r="B522" s="6" t="s">
        <v>208</v>
      </c>
      <c r="C522" s="6" t="s">
        <v>181</v>
      </c>
      <c r="D522" s="6" t="s">
        <v>166</v>
      </c>
      <c r="E522" s="6" t="s">
        <v>193</v>
      </c>
      <c r="F522" s="6">
        <v>0</v>
      </c>
    </row>
    <row r="523" spans="1:6" x14ac:dyDescent="0.25">
      <c r="A523" s="6" t="s">
        <v>203</v>
      </c>
      <c r="B523" s="6" t="s">
        <v>208</v>
      </c>
      <c r="C523" s="6" t="s">
        <v>181</v>
      </c>
      <c r="D523" s="6" t="s">
        <v>166</v>
      </c>
      <c r="E523" s="6" t="s">
        <v>194</v>
      </c>
      <c r="F523" s="6">
        <v>0</v>
      </c>
    </row>
    <row r="524" spans="1:6" x14ac:dyDescent="0.25">
      <c r="A524" s="6" t="s">
        <v>203</v>
      </c>
      <c r="B524" s="6" t="s">
        <v>208</v>
      </c>
      <c r="C524" s="6" t="s">
        <v>181</v>
      </c>
      <c r="D524" s="6" t="s">
        <v>166</v>
      </c>
      <c r="E524" s="6" t="s">
        <v>195</v>
      </c>
      <c r="F524" s="6">
        <v>0</v>
      </c>
    </row>
    <row r="525" spans="1:6" x14ac:dyDescent="0.25">
      <c r="A525" s="6" t="s">
        <v>203</v>
      </c>
      <c r="B525" s="6" t="s">
        <v>208</v>
      </c>
      <c r="C525" s="6" t="s">
        <v>181</v>
      </c>
      <c r="D525" s="6" t="s">
        <v>166</v>
      </c>
      <c r="E525" s="6" t="s">
        <v>196</v>
      </c>
      <c r="F525" s="6">
        <v>0</v>
      </c>
    </row>
    <row r="526" spans="1:6" x14ac:dyDescent="0.25">
      <c r="A526" s="6" t="s">
        <v>203</v>
      </c>
      <c r="B526" s="6" t="s">
        <v>208</v>
      </c>
      <c r="C526" s="6" t="s">
        <v>181</v>
      </c>
      <c r="D526" s="6" t="s">
        <v>166</v>
      </c>
      <c r="E526" s="6" t="s">
        <v>197</v>
      </c>
      <c r="F526" s="6">
        <v>0</v>
      </c>
    </row>
    <row r="527" spans="1:6" x14ac:dyDescent="0.25">
      <c r="A527" s="6" t="s">
        <v>203</v>
      </c>
      <c r="B527" s="6" t="s">
        <v>208</v>
      </c>
      <c r="C527" s="6" t="s">
        <v>181</v>
      </c>
      <c r="D527" s="6" t="s">
        <v>166</v>
      </c>
      <c r="E527" s="6" t="s">
        <v>198</v>
      </c>
      <c r="F527" s="6">
        <v>0</v>
      </c>
    </row>
    <row r="528" spans="1:6" x14ac:dyDescent="0.25">
      <c r="A528" s="6" t="s">
        <v>203</v>
      </c>
      <c r="B528" s="6" t="s">
        <v>208</v>
      </c>
      <c r="C528" s="6" t="s">
        <v>181</v>
      </c>
      <c r="D528" s="6" t="s">
        <v>166</v>
      </c>
      <c r="E528" s="6" t="s">
        <v>199</v>
      </c>
      <c r="F528" s="6">
        <v>0</v>
      </c>
    </row>
    <row r="529" spans="1:6" x14ac:dyDescent="0.25">
      <c r="A529" s="6" t="s">
        <v>203</v>
      </c>
      <c r="B529" s="6" t="s">
        <v>208</v>
      </c>
      <c r="C529" s="6" t="s">
        <v>181</v>
      </c>
      <c r="D529" s="6" t="s">
        <v>166</v>
      </c>
      <c r="E529" s="6" t="s">
        <v>200</v>
      </c>
      <c r="F529" s="6">
        <v>0</v>
      </c>
    </row>
    <row r="530" spans="1:6" x14ac:dyDescent="0.25">
      <c r="A530" s="6" t="s">
        <v>203</v>
      </c>
      <c r="B530" s="6" t="s">
        <v>208</v>
      </c>
      <c r="C530" s="6" t="s">
        <v>183</v>
      </c>
      <c r="D530" s="6" t="s">
        <v>170</v>
      </c>
      <c r="E530" s="6" t="s">
        <v>190</v>
      </c>
      <c r="F530" s="6">
        <v>0</v>
      </c>
    </row>
    <row r="531" spans="1:6" x14ac:dyDescent="0.25">
      <c r="A531" s="6" t="s">
        <v>203</v>
      </c>
      <c r="B531" s="6" t="s">
        <v>208</v>
      </c>
      <c r="C531" s="6" t="s">
        <v>183</v>
      </c>
      <c r="D531" s="6" t="s">
        <v>170</v>
      </c>
      <c r="E531" s="6" t="s">
        <v>191</v>
      </c>
      <c r="F531" s="6">
        <v>0</v>
      </c>
    </row>
    <row r="532" spans="1:6" x14ac:dyDescent="0.25">
      <c r="A532" s="6" t="s">
        <v>203</v>
      </c>
      <c r="B532" s="6" t="s">
        <v>208</v>
      </c>
      <c r="C532" s="6" t="s">
        <v>183</v>
      </c>
      <c r="D532" s="6" t="s">
        <v>170</v>
      </c>
      <c r="E532" s="6" t="s">
        <v>192</v>
      </c>
      <c r="F532" s="6">
        <v>0</v>
      </c>
    </row>
    <row r="533" spans="1:6" x14ac:dyDescent="0.25">
      <c r="A533" s="6" t="s">
        <v>203</v>
      </c>
      <c r="B533" s="6" t="s">
        <v>208</v>
      </c>
      <c r="C533" s="6" t="s">
        <v>183</v>
      </c>
      <c r="D533" s="6" t="s">
        <v>170</v>
      </c>
      <c r="E533" s="6" t="s">
        <v>193</v>
      </c>
      <c r="F533" s="6">
        <v>0</v>
      </c>
    </row>
    <row r="534" spans="1:6" x14ac:dyDescent="0.25">
      <c r="A534" s="6" t="s">
        <v>203</v>
      </c>
      <c r="B534" s="6" t="s">
        <v>208</v>
      </c>
      <c r="C534" s="6" t="s">
        <v>183</v>
      </c>
      <c r="D534" s="6" t="s">
        <v>170</v>
      </c>
      <c r="E534" s="6" t="s">
        <v>194</v>
      </c>
      <c r="F534" s="6">
        <v>0</v>
      </c>
    </row>
    <row r="535" spans="1:6" x14ac:dyDescent="0.25">
      <c r="A535" s="6" t="s">
        <v>203</v>
      </c>
      <c r="B535" s="6" t="s">
        <v>208</v>
      </c>
      <c r="C535" s="6" t="s">
        <v>183</v>
      </c>
      <c r="D535" s="6" t="s">
        <v>170</v>
      </c>
      <c r="E535" s="6" t="s">
        <v>195</v>
      </c>
      <c r="F535" s="6">
        <v>0</v>
      </c>
    </row>
    <row r="536" spans="1:6" x14ac:dyDescent="0.25">
      <c r="A536" s="6" t="s">
        <v>203</v>
      </c>
      <c r="B536" s="6" t="s">
        <v>208</v>
      </c>
      <c r="C536" s="6" t="s">
        <v>183</v>
      </c>
      <c r="D536" s="6" t="s">
        <v>170</v>
      </c>
      <c r="E536" s="6" t="s">
        <v>196</v>
      </c>
      <c r="F536" s="6">
        <v>0</v>
      </c>
    </row>
    <row r="537" spans="1:6" x14ac:dyDescent="0.25">
      <c r="A537" s="6" t="s">
        <v>203</v>
      </c>
      <c r="B537" s="6" t="s">
        <v>208</v>
      </c>
      <c r="C537" s="6" t="s">
        <v>183</v>
      </c>
      <c r="D537" s="6" t="s">
        <v>170</v>
      </c>
      <c r="E537" s="6" t="s">
        <v>197</v>
      </c>
      <c r="F537" s="6">
        <v>0</v>
      </c>
    </row>
    <row r="538" spans="1:6" x14ac:dyDescent="0.25">
      <c r="A538" s="6" t="s">
        <v>203</v>
      </c>
      <c r="B538" s="6" t="s">
        <v>208</v>
      </c>
      <c r="C538" s="6" t="s">
        <v>183</v>
      </c>
      <c r="D538" s="6" t="s">
        <v>170</v>
      </c>
      <c r="E538" s="6" t="s">
        <v>198</v>
      </c>
      <c r="F538" s="6">
        <v>0</v>
      </c>
    </row>
    <row r="539" spans="1:6" x14ac:dyDescent="0.25">
      <c r="A539" s="6" t="s">
        <v>203</v>
      </c>
      <c r="B539" s="6" t="s">
        <v>208</v>
      </c>
      <c r="C539" s="6" t="s">
        <v>183</v>
      </c>
      <c r="D539" s="6" t="s">
        <v>170</v>
      </c>
      <c r="E539" s="6" t="s">
        <v>199</v>
      </c>
      <c r="F539" s="6">
        <v>0</v>
      </c>
    </row>
    <row r="540" spans="1:6" x14ac:dyDescent="0.25">
      <c r="A540" s="6" t="s">
        <v>203</v>
      </c>
      <c r="B540" s="6" t="s">
        <v>208</v>
      </c>
      <c r="C540" s="6" t="s">
        <v>183</v>
      </c>
      <c r="D540" s="6" t="s">
        <v>170</v>
      </c>
      <c r="E540" s="6" t="s">
        <v>200</v>
      </c>
      <c r="F540" s="6">
        <v>0</v>
      </c>
    </row>
    <row r="541" spans="1:6" x14ac:dyDescent="0.25">
      <c r="A541" s="6" t="s">
        <v>203</v>
      </c>
      <c r="B541" s="6" t="s">
        <v>208</v>
      </c>
      <c r="C541" s="6" t="s">
        <v>182</v>
      </c>
      <c r="D541" s="6" t="s">
        <v>148</v>
      </c>
      <c r="E541" s="6" t="s">
        <v>190</v>
      </c>
      <c r="F541" s="6">
        <v>0</v>
      </c>
    </row>
    <row r="542" spans="1:6" x14ac:dyDescent="0.25">
      <c r="A542" s="6" t="s">
        <v>203</v>
      </c>
      <c r="B542" s="6" t="s">
        <v>208</v>
      </c>
      <c r="C542" s="6" t="s">
        <v>182</v>
      </c>
      <c r="D542" s="6" t="s">
        <v>148</v>
      </c>
      <c r="E542" s="6" t="s">
        <v>191</v>
      </c>
      <c r="F542" s="6">
        <v>0</v>
      </c>
    </row>
    <row r="543" spans="1:6" x14ac:dyDescent="0.25">
      <c r="A543" s="6" t="s">
        <v>203</v>
      </c>
      <c r="B543" s="6" t="s">
        <v>208</v>
      </c>
      <c r="C543" s="6" t="s">
        <v>182</v>
      </c>
      <c r="D543" s="6" t="s">
        <v>148</v>
      </c>
      <c r="E543" s="6" t="s">
        <v>192</v>
      </c>
      <c r="F543" s="6">
        <v>0</v>
      </c>
    </row>
    <row r="544" spans="1:6" x14ac:dyDescent="0.25">
      <c r="A544" s="6" t="s">
        <v>203</v>
      </c>
      <c r="B544" s="6" t="s">
        <v>208</v>
      </c>
      <c r="C544" s="6" t="s">
        <v>182</v>
      </c>
      <c r="D544" s="6" t="s">
        <v>148</v>
      </c>
      <c r="E544" s="6" t="s">
        <v>193</v>
      </c>
      <c r="F544" s="6">
        <v>0</v>
      </c>
    </row>
    <row r="545" spans="1:6" x14ac:dyDescent="0.25">
      <c r="A545" s="6" t="s">
        <v>203</v>
      </c>
      <c r="B545" s="6" t="s">
        <v>208</v>
      </c>
      <c r="C545" s="6" t="s">
        <v>182</v>
      </c>
      <c r="D545" s="6" t="s">
        <v>148</v>
      </c>
      <c r="E545" s="6" t="s">
        <v>194</v>
      </c>
      <c r="F545" s="6">
        <v>0</v>
      </c>
    </row>
    <row r="546" spans="1:6" x14ac:dyDescent="0.25">
      <c r="A546" s="6" t="s">
        <v>203</v>
      </c>
      <c r="B546" s="6" t="s">
        <v>208</v>
      </c>
      <c r="C546" s="6" t="s">
        <v>182</v>
      </c>
      <c r="D546" s="6" t="s">
        <v>148</v>
      </c>
      <c r="E546" s="6" t="s">
        <v>195</v>
      </c>
      <c r="F546" s="6">
        <v>0</v>
      </c>
    </row>
    <row r="547" spans="1:6" x14ac:dyDescent="0.25">
      <c r="A547" s="6" t="s">
        <v>203</v>
      </c>
      <c r="B547" s="6" t="s">
        <v>208</v>
      </c>
      <c r="C547" s="6" t="s">
        <v>182</v>
      </c>
      <c r="D547" s="6" t="s">
        <v>148</v>
      </c>
      <c r="E547" s="6" t="s">
        <v>196</v>
      </c>
      <c r="F547" s="6">
        <v>0</v>
      </c>
    </row>
    <row r="548" spans="1:6" x14ac:dyDescent="0.25">
      <c r="A548" s="6" t="s">
        <v>203</v>
      </c>
      <c r="B548" s="6" t="s">
        <v>208</v>
      </c>
      <c r="C548" s="6" t="s">
        <v>182</v>
      </c>
      <c r="D548" s="6" t="s">
        <v>148</v>
      </c>
      <c r="E548" s="6" t="s">
        <v>197</v>
      </c>
      <c r="F548" s="6">
        <v>0</v>
      </c>
    </row>
    <row r="549" spans="1:6" x14ac:dyDescent="0.25">
      <c r="A549" s="6" t="s">
        <v>203</v>
      </c>
      <c r="B549" s="6" t="s">
        <v>208</v>
      </c>
      <c r="C549" s="6" t="s">
        <v>182</v>
      </c>
      <c r="D549" s="6" t="s">
        <v>148</v>
      </c>
      <c r="E549" s="6" t="s">
        <v>198</v>
      </c>
      <c r="F549" s="6">
        <v>0</v>
      </c>
    </row>
    <row r="550" spans="1:6" x14ac:dyDescent="0.25">
      <c r="A550" s="6" t="s">
        <v>203</v>
      </c>
      <c r="B550" s="6" t="s">
        <v>208</v>
      </c>
      <c r="C550" s="6" t="s">
        <v>182</v>
      </c>
      <c r="D550" s="6" t="s">
        <v>148</v>
      </c>
      <c r="E550" s="6" t="s">
        <v>199</v>
      </c>
      <c r="F550" s="6">
        <v>0</v>
      </c>
    </row>
    <row r="551" spans="1:6" x14ac:dyDescent="0.25">
      <c r="A551" s="6" t="s">
        <v>203</v>
      </c>
      <c r="B551" s="6" t="s">
        <v>208</v>
      </c>
      <c r="C551" s="6" t="s">
        <v>182</v>
      </c>
      <c r="D551" s="6" t="s">
        <v>148</v>
      </c>
      <c r="E551" s="6" t="s">
        <v>200</v>
      </c>
      <c r="F551" s="6">
        <v>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d 1 7 1 1 1 7 - f c e d - 4 c 4 0 - b 7 f 8 - 2 c 7 6 5 4 7 4 f d e 1 "   x m l n s = " h t t p : / / s c h e m a s . m i c r o s o f t . c o m / D a t a M a s h u p " > A A A A A J I F A A B Q S w M E F A A C A A g A E 2 x w U 9 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A T b H B 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2 x w U 4 c m y t + K A g A A p B Y A A B M A H A B G b 3 J t d W x h c y 9 T Z W N 0 a W 9 u M S 5 t I K I Y A C i g F A A A A A A A A A A A A A A A A A A A A A A A A A A A A O 2 W b W / a M B D H 3 y P x H a z s D U g R A / q w T l N f V B l C 2 2 j Z g G q a q g q Z 5 E q i E h s 5 D g K h f P e d m 5 A E Y j r W P b S b w p u g O / v + d 2 f 7 p w v A l h 5 n Z B h / W + + q l W o l c K k A h w x g i q a A n J M Z y G q F 4 G / I Q 2 E D W j p L G 2 Y N K x Q C m P z K x f 2 E 8 / t a f X 1 z R X 0 4 N 5 K t x m 1 0 Y 3 E m c c 1 t t e K x f J C 8 U q c 7 t v o X v a c o J V v z S m Y c 4 Z V h u Z R N M f x o N Q c D Q 4 3 o Z A a N k a A s u O P C t / g s 9 J l y B r V Y z l y v j W E 4 6 Q K f C j p 3 V 2 3 D J B L 9 R M J S R i Z Z G + 1 m u 4 X G D 0 y e H j f U 1 o 2 1 r b U e b Q K w 0 J + A 2 J i P 9 e Y T v f l U b 3 6 j N 5 9 p E 3 m r s x 4 1 t d a d A q N 6 2 t B r N v c W X G J L 4 9 4 F W V c T V 1 + 6 I B J n b e c E V P j t 7 q K i 8 Q 2 o Q B d e G W n R O b U 9 u T I y x Q v H U W p h I L m f i a E 1 1 q j p c s J g H Q Z i u s I L s R i B 7 a I F q O 2 S 9 L J k 8 Q f A h Q N C V 1 H i y o r Z y s U s 3 p S i q r a 4 X D 8 v c T 2 G / B K C 8 C A n f Q U B F v S R e 6 r A Y o o F 7 c h M H p z G k 7 5 F U 8 X 7 5 D G n 0 Y M 7 2 Q 8 l i C y T z n J O m Z M 9 + i y X 2 P P w P + 3 5 T t 4 P B S Y i e M a X 3 I F Z m o P y 5 n N q G d F B i x 4 5 o 9 Y j h 1 Q o B F t S P J c f q e 8 Y 2 g e c 5 X t v 4 T l p j n t x E + h O V A k i e v K R k y s 7 J q 9 J q 9 l s b j / 1 q J 7 R t K C 8 C 1 a r O 4 r B + t N c x Z 1 b X C 2 x + n u x + t e p + s e g q m 5 K G v 5 5 m P p i k P q C i f p P A P V Z e I o 4 P Y i m P Z h S e 4 W B P Q E + Q l E 7 s s a J W t y f e A x q 6 2 T q M D c 0 z t N 7 7 y w 8 / j w Y P h H b a n d / M C z R X a L 7 4 H m 4 R H e J 7 v 8 c 3 Q q 9 v 0 B V t b u k a k n V c i A u q V p S d e 9 A n B H 2 o K F Y L T f z d N Y M x 9 8 B U E s B A i 0 A F A A C A A g A E 2 x w U 9 H d V o y m A A A A + A A A A B I A A A A A A A A A A A A A A A A A A A A A A E N v b m Z p Z y 9 Q Y W N r Y W d l L n h t b F B L A Q I t A B Q A A g A I A B N s c F M P y u m r p A A A A O k A A A A T A A A A A A A A A A A A A A A A A P I A A A B b Q 2 9 u d G V u d F 9 U e X B l c 1 0 u e G 1 s U E s B A i 0 A F A A C A A g A E 2 x w U 4 c m y t + K A g A A p B Y A A B M A A A A A A A A A A A A A A A A A 4 w E A A E Z v c m 1 1 b G F z L 1 N l Y 3 R p b 2 4 x L m 1 Q S w U G A A A A A A M A A w D C A A A A u 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j o A A A A A A A A 4 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m V n a W 9 u 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U t M j F U M T E 6 M j I 6 M D E u O T c 1 O D E 4 N V o i I C 8 + P E V u d H J 5 I F R 5 c G U 9 I k Z p b G x T d G F 0 d X M i I F Z h b H V l P S J z Q 2 9 t c G x l d G U i I C 8 + P C 9 T d G F i b G V F b n R y a W V z P j w v S X R l b T 4 8 S X R l b T 4 8 S X R l b U x v Y 2 F 0 a W 9 u P j x J d G V t V H l w Z T 5 G b 3 J t d W x h P C 9 J d G V t V H l w Z T 4 8 S X R l b V B h d G g + U 2 V j d G l v b j E v U m V n a W 9 u c y 9 T b 3 V y Y 2 U 8 L 0 l 0 Z W 1 Q Y X R o P j w v S X R l b U x v Y 2 F 0 a W 9 u P j x T d G F i b G V F b n R y a W V z I C 8 + P C 9 J d G V t P j x J d G V t P j x J d G V t T G 9 j Y X R p b 2 4 + P E l 0 Z W 1 U e X B l P k Z v c m 1 1 b G E 8 L 0 l 0 Z W 1 U e X B l P j x J d G V t U G F 0 a D 5 T Z W N 0 a W 9 u M S 9 F R 1 9 D T 0 F M 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M S 0 w N S 0 y M V Q x M T o y N T o 0 M S 4 2 N D Q 1 M j Y y W i I g L z 4 8 R W 5 0 c n k g V H l w Z T 0 i R m l s b F N 0 Y X R 1 c y I g V m F s d W U 9 I n N D b 2 1 w b G V 0 Z S I g L z 4 8 L 1 N 0 Y W J s Z U V u d H J p Z X M + P C 9 J d G V t P j x J d G V t P j x J d G V t T G 9 j Y X R p b 2 4 + P E l 0 Z W 1 U e X B l P k Z v c m 1 1 b G E 8 L 0 l 0 Z W 1 U e X B l P j x J d G V t U G F 0 a D 5 T Z W N 0 a W 9 u M S 9 F R 1 9 D T 0 F M L 1 N v d X J j Z T w v S X R l b V B h d G g + P C 9 J d G V t T G 9 j Y X R p b 2 4 + P F N 0 Y W J s Z U V u d H J p Z X M g L z 4 8 L 0 l 0 Z W 0 + P E l 0 Z W 0 + P E l 0 Z W 1 M b 2 N h d G l v b j 4 8 S X R l b V R 5 c G U + R m 9 y b X V s Y T w v S X R l b V R 5 c G U + P E l 0 Z W 1 Q Y X R o P l N l Y 3 R p b 2 4 x L 0 V H X 0 N P Q U w v Q 2 h h b m d l Z C U y M F R 5 c G U 8 L 0 l 0 Z W 1 Q Y X R o P j w v S X R l b U x v Y 2 F 0 a W 9 u P j x T d G F i b G V F b n R y a W V z I C 8 + P C 9 J d G V t P j x J d G V t P j x J d G V t T G 9 j Y X R p b 2 4 + P E l 0 Z W 1 U e X B l P k Z v c m 1 1 b G E 8 L 0 l 0 Z W 1 U e X B l P j x J d G V t U G F 0 a D 5 T Z W N 0 a W 9 u M S 9 F R 1 9 D T 0 F M L 1 V u c G l 2 b 3 R l Z C U y M E N v b H V t b n M 8 L 0 l 0 Z W 1 Q Y X R o P j w v S X R l b U x v Y 2 F 0 a W 9 u P j x T d G F i b G V F b n R y a W V z I C 8 + P C 9 J d G V t P j x J d G V t P j x J d G V t T G 9 j Y X R p b 2 4 + P E l 0 Z W 1 U e X B l P k Z v c m 1 1 b G E 8 L 0 l 0 Z W 1 U e X B l P j x J d G V t U G F 0 a D 5 T Z W N 0 a W 9 u M S 9 F R 1 9 D T 0 F M L 0 F k Z G V k J T I w Q 3 V z d G 9 t P C 9 J d G V t U G F 0 a D 4 8 L 0 l 0 Z W 1 M b 2 N h d G l v b j 4 8 U 3 R h Y m x l R W 5 0 c m l l c y A v P j w v S X R l b T 4 8 S X R l b T 4 8 S X R l b U x v Y 2 F 0 a W 9 u P j x J d G V t V H l w Z T 5 G b 3 J t d W x h P C 9 J d G V t V H l w Z T 4 8 S X R l b V B h d G g + U 2 V j d G l v b j E v R U d f Q 0 9 B T C 9 S Z W 9 y Z G V y Z W Q l M j B D b 2 x 1 b W 5 z P C 9 J d G V t U G F 0 a D 4 8 L 0 l 0 Z W 1 M b 2 N h d G l v b j 4 8 U 3 R h Y m x l R W 5 0 c m l l c y A v P j w v S X R l b T 4 8 S X R l b T 4 8 S X R l b U x v Y 2 F 0 a W 9 u P j x J d G V t V H l w Z T 5 G b 3 J t d W x h P C 9 J d G V t V H l w Z T 4 8 S X R l b V B h d G g + U 2 V j d G l v b j E v R U d f Q 0 9 B T C 9 N Z X J n Z W Q l M j B R d W V y a W V z P C 9 J d G V t U G F 0 a D 4 8 L 0 l 0 Z W 1 M b 2 N h d G l v b j 4 8 U 3 R h Y m x l R W 5 0 c m l l c y A v P j w v S X R l b T 4 8 S X R l b T 4 8 S X R l b U x v Y 2 F 0 a W 9 u P j x J d G V t V H l w Z T 5 G b 3 J t d W x h P C 9 J d G V t V H l w Z T 4 8 S X R l b V B h d G g + U 2 V j d G l v b j E v R U d f Q 0 9 B T C 9 F e H B h b m R l Z C U y M F J l Z 2 l v b n M 8 L 0 l 0 Z W 1 Q Y X R o P j w v S X R l b U x v Y 2 F 0 a W 9 u P j x T d G F i b G V F b n R y a W V z I C 8 + P C 9 J d G V t P j x J d G V t P j x J d G V t T G 9 j Y X R p b 2 4 + P E l 0 Z W 1 U e X B l P k Z v c m 1 1 b G E 8 L 0 l 0 Z W 1 U e X B l P j x J d G V t U G F 0 a D 5 T Z W N 0 a W 9 u M S 9 F R 1 9 D T 0 F M L 1 J l b 3 J k Z X J l Z C U y M E N v b H V t b n M x P C 9 J d G V t U G F 0 a D 4 8 L 0 l 0 Z W 1 M b 2 N h d G l v b j 4 8 U 3 R h Y m x l R W 5 0 c m l l c y A v P j w v S X R l b T 4 8 S X R l b T 4 8 S X R l b U x v Y 2 F 0 a W 9 u P j x J d G V t V H l w Z T 5 G b 3 J t d W x h P C 9 J d G V t V H l w Z T 4 8 S X R l b V B h d G g + U 2 V j d G l v b j E v R U d f Q 0 9 B T C 9 E a X Z p Z G V k J T I w Q 2 9 s d W 1 u P C 9 J d G V t U G F 0 a D 4 8 L 0 l 0 Z W 1 M b 2 N h d G l v b j 4 8 U 3 R h Y m x l R W 5 0 c m l l c y A v P j w v S X R l b T 4 8 S X R l b T 4 8 S X R l b U x v Y 2 F 0 a W 9 u P j x J d G V t V H l w Z T 5 G b 3 J t d W x h P C 9 J d G V t V H l w Z T 4 8 S X R l b V B h d G g + U 2 V j d G l v b j E v R U d f Q 0 N H V D w v S X R l b V B h d G g + P C 9 J d G V t T G 9 j Y X R p b 2 4 + P F N 0 Y W J s Z U V u d H J p Z X M + P E V u d H J 5 I F R 5 c G U 9 I k l z U H J p d m F 0 Z S I g V m F s d W U 9 I m w w I i A v P j x F b n R y e S B U e X B l P S J O Y X Z p Z 2 F 0 a W 9 u U 3 R l c E 5 h b W U i I F Z h b H V l P S J z T m F 2 a W d h d G l v b i I g L z 4 8 R W 5 0 c n k g V H l w Z T 0 i Q n V m Z m V y T m V 4 d F J l Z n J l c 2 g i I F Z h b H V l P S J s M S I g L z 4 8 R W 5 0 c n k g V H l w Z T 0 i U m V z d W x 0 V H l w Z S I g V m F s d W U 9 I n N U Y W J s Z S I g L z 4 8 R W 5 0 c n k g V H l w Z T 0 i T m F t Z V V w Z G F 0 Z W R B Z n R l c k Z p b G w 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E t M D U t M j F U M T E 6 M z A 6 M D E u N D Y w O D k 0 N l o i I C 8 + P E V u d H J 5 I F R 5 c G U 9 I k Z p b G x T d G F 0 d X M i I F Z h b H V l P S J z Q 2 9 t c G x l d G U i I C 8 + P E V u d H J 5 I F R 5 c G U 9 I k x v Y W R l Z F R v Q W 5 h b H l z a X N T Z X J 2 a W N l c y I g V m F s d W U 9 I m w w I i A v P j w v U 3 R h Y m x l R W 5 0 c m l l c z 4 8 L 0 l 0 Z W 0 + P E l 0 Z W 0 + P E l 0 Z W 1 M b 2 N h d G l v b j 4 8 S X R l b V R 5 c G U + R m 9 y b X V s Y T w v S X R l b V R 5 c G U + P E l 0 Z W 1 Q Y X R o P l N l Y 3 R p b 2 4 x L 0 V H X 0 N D R 1 Q v U 2 9 1 c m N l P C 9 J d G V t U G F 0 a D 4 8 L 0 l 0 Z W 1 M b 2 N h d G l v b j 4 8 U 3 R h Y m x l R W 5 0 c m l l c y A v P j w v S X R l b T 4 8 S X R l b T 4 8 S X R l b U x v Y 2 F 0 a W 9 u P j x J d G V t V H l w Z T 5 G b 3 J t d W x h P C 9 J d G V t V H l w Z T 4 8 S X R l b V B h d G g + U 2 V j d G l v b j E v R U d f Q 0 N H V C 9 D a G F u Z 2 V k J T I w V H l w Z T w v S X R l b V B h d G g + P C 9 J d G V t T G 9 j Y X R p b 2 4 + P F N 0 Y W J s Z U V u d H J p Z X M g L z 4 8 L 0 l 0 Z W 0 + P E l 0 Z W 0 + P E l 0 Z W 1 M b 2 N h d G l v b j 4 8 S X R l b V R 5 c G U + R m 9 y b X V s Y T w v S X R l b V R 5 c G U + P E l 0 Z W 1 Q Y X R o P l N l Y 3 R p b 2 4 x L 0 V H X 0 N D R 1 Q v V W 5 w a X Z v d G V k J T I w Q 2 9 s d W 1 u c z w v S X R l b V B h d G g + P C 9 J d G V t T G 9 j Y X R p b 2 4 + P F N 0 Y W J s Z U V u d H J p Z X M g L z 4 8 L 0 l 0 Z W 0 + P E l 0 Z W 0 + P E l 0 Z W 1 M b 2 N h d G l v b j 4 8 S X R l b V R 5 c G U + R m 9 y b X V s Y T w v S X R l b V R 5 c G U + P E l 0 Z W 1 Q Y X R o P l N l Y 3 R p b 2 4 x L 0 V H X 0 N D R 1 Q v Q W R k Z W Q l M j B D d X N 0 b 2 0 8 L 0 l 0 Z W 1 Q Y X R o P j w v S X R l b U x v Y 2 F 0 a W 9 u P j x T d G F i b G V F b n R y a W V z I C 8 + P C 9 J d G V t P j x J d G V t P j x J d G V t T G 9 j Y X R p b 2 4 + P E l 0 Z W 1 U e X B l P k Z v c m 1 1 b G E 8 L 0 l 0 Z W 1 U e X B l P j x J d G V t U G F 0 a D 5 T Z W N 0 a W 9 u M S 9 F R 1 9 D Q 0 d U L 1 J l b 3 J k Z X J l Z C U y M E N v b H V t b n M 8 L 0 l 0 Z W 1 Q Y X R o P j w v S X R l b U x v Y 2 F 0 a W 9 u P j x T d G F i b G V F b n R y a W V z I C 8 + P C 9 J d G V t P j x J d G V t P j x J d G V t T G 9 j Y X R p b 2 4 + P E l 0 Z W 1 U e X B l P k Z v c m 1 1 b G E 8 L 0 l 0 Z W 1 U e X B l P j x J d G V t U G F 0 a D 5 T Z W N 0 a W 9 u M S 9 F R 1 9 D Q 0 d U L 0 1 l c m d l Z C U y M F F 1 Z X J p Z X M 8 L 0 l 0 Z W 1 Q Y X R o P j w v S X R l b U x v Y 2 F 0 a W 9 u P j x T d G F i b G V F b n R y a W V z I C 8 + P C 9 J d G V t P j x J d G V t P j x J d G V t T G 9 j Y X R p b 2 4 + P E l 0 Z W 1 U e X B l P k Z v c m 1 1 b G E 8 L 0 l 0 Z W 1 U e X B l P j x J d G V t U G F 0 a D 5 T Z W N 0 a W 9 u M S 9 F R 1 9 D Q 0 d U L 0 V 4 c G F u Z G V k J T I w U m V n a W 9 u c z w v S X R l b V B h d G g + P C 9 J d G V t T G 9 j Y X R p b 2 4 + P F N 0 Y W J s Z U V u d H J p Z X M g L z 4 8 L 0 l 0 Z W 0 + P E l 0 Z W 0 + P E l 0 Z W 1 M b 2 N h d G l v b j 4 8 S X R l b V R 5 c G U + R m 9 y b X V s Y T w v S X R l b V R 5 c G U + P E l 0 Z W 1 Q Y X R o P l N l Y 3 R p b 2 4 x L 0 V H X 0 N D R 1 Q v U m V v c m R l c m V k J T I w Q 2 9 s d W 1 u c z E 8 L 0 l 0 Z W 1 Q Y X R o P j w v S X R l b U x v Y 2 F 0 a W 9 u P j x T d G F i b G V F b n R y a W V z I C 8 + P C 9 J d G V t P j x J d G V t P j x J d G V t T G 9 j Y X R p b 2 4 + P E l 0 Z W 1 U e X B l P k Z v c m 1 1 b G E 8 L 0 l 0 Z W 1 U e X B l P j x J d G V t U G F 0 a D 5 T Z W N 0 a W 9 u M S 9 F R 1 9 D Q 0 d U L 0 R p d m l k Z W Q l M j B D b 2 x 1 b W 4 8 L 0 l 0 Z W 1 Q Y X R o P j w v S X R l b U x v Y 2 F 0 a W 9 u P j x T d G F i b G V F b n R y a W V z I C 8 + P C 9 J d G V t P j x J d G V t P j x J d G V t T G 9 j Y X R p b 2 4 + P E l 0 Z W 1 U e X B l P k Z v c m 1 1 b G E 8 L 0 l 0 Z W 1 U e X B l P j x J d G V t U G F 0 a D 5 T Z W N 0 a W 9 u M S 9 F R 1 9 M Z W d h Y 3 l S Z X R p c m V t Z W 5 0 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Q 2 9 1 b n Q i I F Z h b H V l P S J s N T U w I i A v P j x F b n R y e S B U e X B l P S J G a W x s Z W R D b 2 1 w b G V 0 Z V J l c 3 V s d F R v V 2 9 y a 3 N o Z W V 0 I i B W Y W x 1 Z T 0 i b D E i I C 8 + P E V u d H J 5 I F R 5 c G U 9 I l J l Y 2 9 2 Z X J 5 V G F y Z 2 V 0 U 2 h l Z X Q i I F Z h b H V l P S J z U 2 h l Z X Q 3 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F R 1 9 M Z W d h Y 3 l S Z X R p c m V t Z W 5 0 L 1 N v d X J j Z S 5 7 R W 5 l c m d 5 Q 2 9 u d l R l Y 2 g s M H 0 m c X V v d D s s J n F 1 b 3 Q 7 U 2 V j d G l v b j E v R U d f T G V n Y W N 5 U m V 0 a X J l b W V u d C 9 T b 3 V y Y 2 U u e 0 1 v Z G V s R 2 V v Z 3 J h c G h 5 L D F 9 J n F 1 b 3 Q 7 L C Z x d W 9 0 O 1 N l Y 3 R p b 2 4 x L 0 V H X 0 x l Z 2 F j e V J l d G l y Z W 1 l b n Q v U 2 9 1 c m N l L n t T d W J H Z W 9 n c m F w a H k x L D J 9 J n F 1 b 3 Q 7 L C Z x d W 9 0 O 1 N l Y 3 R p b 2 4 x L 0 V H X 0 x l Z 2 F j e V J l d G l y Z W 1 l b n Q v U 2 9 1 c m N l L n t T d W J H Z W 9 n c m F w a H k y L D N 9 J n F 1 b 3 Q 7 L C Z x d W 9 0 O 1 N l Y 3 R p b 2 4 x L 0 V H X 0 x l Z 2 F j e V J l d G l y Z W 1 l b n Q v U 2 9 1 c m N l L n t Z Z W F y L D R 9 J n F 1 b 3 Q 7 L C Z x d W 9 0 O 1 N l Y 3 R p b 2 4 x L 0 V H X 0 x l Z 2 F j e V J l d G l y Z W 1 l b n Q v U 2 9 1 c m N l L n t S Z X R D Y X B h Y 2 l 0 e S w 1 f S Z x d W 9 0 O 1 0 s J n F 1 b 3 Q 7 Q 2 9 s d W 1 u Q 2 9 1 b n Q m c X V v d D s 6 N i w m c X V v d D t L Z X l D b 2 x 1 b W 5 O Y W 1 l c y Z x d W 9 0 O z p b X S w m c X V v d D t D b 2 x 1 b W 5 J Z G V u d G l 0 a W V z J n F 1 b 3 Q 7 O l s m c X V v d D t T Z W N 0 a W 9 u M S 9 F R 1 9 M Z W d h Y 3 l S Z X R p c m V t Z W 5 0 L 1 N v d X J j Z S 5 7 R W 5 l c m d 5 Q 2 9 u d l R l Y 2 g s M H 0 m c X V v d D s s J n F 1 b 3 Q 7 U 2 V j d G l v b j E v R U d f T G V n Y W N 5 U m V 0 a X J l b W V u d C 9 T b 3 V y Y 2 U u e 0 1 v Z G V s R 2 V v Z 3 J h c G h 5 L D F 9 J n F 1 b 3 Q 7 L C Z x d W 9 0 O 1 N l Y 3 R p b 2 4 x L 0 V H X 0 x l Z 2 F j e V J l d G l y Z W 1 l b n Q v U 2 9 1 c m N l L n t T d W J H Z W 9 n c m F w a H k x L D J 9 J n F 1 b 3 Q 7 L C Z x d W 9 0 O 1 N l Y 3 R p b 2 4 x L 0 V H X 0 x l Z 2 F j e V J l d G l y Z W 1 l b n Q v U 2 9 1 c m N l L n t T d W J H Z W 9 n c m F w a H k y L D N 9 J n F 1 b 3 Q 7 L C Z x d W 9 0 O 1 N l Y 3 R p b 2 4 x L 0 V H X 0 x l Z 2 F j e V J l d G l y Z W 1 l b n Q v U 2 9 1 c m N l L n t Z Z W F y L D R 9 J n F 1 b 3 Q 7 L C Z x d W 9 0 O 1 N l Y 3 R p b 2 4 x L 0 V H X 0 x l Z 2 F j e V J l d G l y Z W 1 l b n Q v U 2 9 1 c m N l L n t S Z X R D Y X B h Y 2 l 0 e S w 1 f S Z x d W 9 0 O 1 0 s J n F 1 b 3 Q 7 U m V s Y X R p b 2 5 z a G l w S W 5 m b y Z x d W 9 0 O z p b X X 0 i I C 8 + P E V u d H J 5 I F R 5 c G U 9 I l F 1 Z X J 5 S U Q i I F Z h b H V l P S J z M T U 2 Y j M z N 2 I t M W I x Z C 0 0 Z G E x L T k 3 N T Q t Y T c 5 M T Q w N j c w O W J j I i A v P j x F b n R y e S B U e X B l P S J G a W x s R X J y b 3 J D b 2 R l I i B W Y W x 1 Z T 0 i c 1 V u a 2 5 v d 2 4 i I C 8 + P E V u d H J 5 I F R 5 c G U 9 I k Z p b G x D b 2 x 1 b W 5 O Y W 1 l c y I g V m F s d W U 9 I n N b J n F 1 b 3 Q 7 R W 5 l c m d 5 Q 2 9 u d l R l Y 2 g m c X V v d D s s J n F 1 b 3 Q 7 T W 9 k Z W x H Z W 9 n c m F w a H k m c X V v d D s s J n F 1 b 3 Q 7 U 3 V i R 2 V v Z 3 J h c G h 5 M S Z x d W 9 0 O y w m c X V v d D t T d W J H Z W 9 n c m F w a H k y J n F 1 b 3 Q 7 L C Z x d W 9 0 O 1 l l Y X I m c X V v d D s s J n F 1 b 3 Q 7 U m V 0 Q 2 F w Y W N p d H k m c X V v d D t d I i A v P j x F b n R y e S B U e X B l P S J G a W x s T G F z d F V w Z G F 0 Z W Q i I F Z h b H V l P S J k M j A y M S 0 w N y 0 w O F Q x M D o w M T o w O S 4 0 M D U 5 M z Q w W i I g L z 4 8 R W 5 0 c n k g V H l w Z T 0 i R m l s b E V y c m 9 y Q 2 9 1 b n Q i I F Z h b H V l P S J s M C I g L z 4 8 R W 5 0 c n k g V H l w Z T 0 i R m l s b E N v b H V t b l R 5 c G V z I i B W Y W x 1 Z T 0 i c 0 F B Q U F C Z 1 l G I i A v P j x F b n R y e S B U e X B l P S J B Z G R l Z F R v R G F 0 Y U 1 v Z G V s I i B W Y W x 1 Z T 0 i b D A i I C 8 + P E V u d H J 5 I F R 5 c G U 9 I k Z p b G x U Y X J n Z X Q i I F Z h b H V l P S J z R U d f T G V n Y W N 5 U m V 0 a X J l b W V u d C I g L z 4 8 R W 5 0 c n k g V H l w Z T 0 i R m l s b F N 0 Y X R 1 c y I g V m F s d W U 9 I n N D b 2 1 w b G V 0 Z S I g L z 4 8 L 1 N 0 Y W J s Z U V u d H J p Z X M + P C 9 J d G V t P j x J d G V t P j x J d G V t T G 9 j Y X R p b 2 4 + P E l 0 Z W 1 U e X B l P k Z v c m 1 1 b G E 8 L 0 l 0 Z W 1 U e X B l P j x J d G V t U G F 0 a D 5 T Z W N 0 a W 9 u M S 9 F R 1 9 M Z W d h Y 3 l S Z X R p c m V t Z W 5 0 L 1 N v d X J j Z T w v S X R l b V B h d G g + P C 9 J d G V t T G 9 j Y X R p b 2 4 + P F N 0 Y W J s Z U V u d H J p Z X M g L z 4 8 L 0 l 0 Z W 0 + P E l 0 Z W 0 + P E l 0 Z W 1 M b 2 N h d G l v b j 4 8 S X R l b V R 5 c G U + R m 9 y b X V s Y T w v S X R l b V R 5 c G U + P E l 0 Z W 1 Q Y X R o P l N l Y 3 R p b 2 4 x L 0 V H X 0 N P Q U x f U F J T P C 9 J d G V t U G F 0 a D 4 8 L 0 l 0 Z W 1 M b 2 N h d G l v b j 4 8 U 3 R h Y m x l R W 5 0 c m l l c z 4 8 R W 5 0 c n k g V H l w Z T 0 i S X N Q c m l 2 Y X R l I i B W Y W x 1 Z T 0 i b D A i I C 8 + P E V u d H J 5 I F R 5 c G U 9 I k 5 h d m l n Y X R p b 2 5 T d G V w T m F t Z S I g V m F s d W U 9 I n N O Y X Z p Z 2 F 0 a W 9 u I i A v P j x F b n R y e S B U e X B l P S J S Z X N 1 b H R U e X B l I i B W Y W x 1 Z T 0 i c 1 R h Y m x l I i A v P j x F b n R y e S B U e X B l P S J O Y W 1 l V X B k Y X R l Z E F m d G V y R m l s b 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Z p b G x T d G F 0 d X M i I F Z h b H V l P S J z Q 2 9 t c G x l d G U i I C 8 + P E V u d H J 5 I F R 5 c G U 9 I k x v Y W R l Z F R v Q W 5 h b H l z a X N T Z X J 2 a W N l c y I g V m F s d W U 9 I m w w I i A v P j x F b n R y e S B U e X B l P S J G a W x s T G F z d F V w Z G F 0 Z W Q i I F Z h b H V l P S J k M j A y M S 0 w N y 0 w O F Q w N T o y N z o w M C 4 y O T E 3 N T U z W i I g L z 4 8 R W 5 0 c n k g V H l w Z T 0 i R m l s b E V y c m 9 y Q 2 9 k Z S I g V m F s d W U 9 I n N V b m t u b 3 d u I i A v P j x F b n R y e S B U e X B l P S J B Z G R l Z F R v R G F 0 Y U 1 v Z G V s I i B W Y W x 1 Z T 0 i b D A i I C 8 + P E V u d H J 5 I F R 5 c G U 9 I k J 1 Z m Z l c k 5 l e H R S Z W Z y Z X N o I i B W Y W x 1 Z T 0 i b D E i I C 8 + P C 9 T d G F i b G V F b n R y a W V z P j w v S X R l b T 4 8 S X R l b T 4 8 S X R l b U x v Y 2 F 0 a W 9 u P j x J d G V t V H l w Z T 5 G b 3 J t d W x h P C 9 J d G V t V H l w Z T 4 8 S X R l b V B h d G g + U 2 V j d G l v b j E v R U d f Q 0 9 B T F 9 Q U l M v U 2 9 1 c m N l P C 9 J d G V t U G F 0 a D 4 8 L 0 l 0 Z W 1 M b 2 N h d G l v b j 4 8 U 3 R h Y m x l R W 5 0 c m l l c y A v P j w v S X R l b T 4 8 S X R l b T 4 8 S X R l b U x v Y 2 F 0 a W 9 u P j x J d G V t V H l w Z T 5 G b 3 J t d W x h P C 9 J d G V t V H l w Z T 4 8 S X R l b V B h d G g + U 2 V j d G l v b j E v R U d f Q 0 9 B T F 9 Q U l M v Q 2 h h b m d l Z C U y M F R 5 c G U 8 L 0 l 0 Z W 1 Q Y X R o P j w v S X R l b U x v Y 2 F 0 a W 9 u P j x T d G F i b G V F b n R y a W V z I C 8 + P C 9 J d G V t P j x J d G V t P j x J d G V t T G 9 j Y X R p b 2 4 + P E l 0 Z W 1 U e X B l P k Z v c m 1 1 b G E 8 L 0 l 0 Z W 1 U e X B l P j x J d G V t U G F 0 a D 5 T Z W N 0 a W 9 u M S 9 F R 1 9 D T 0 F M X 1 B S U y 9 V b n B p d m 9 0 Z W Q l M j B D b 2 x 1 b W 5 z P C 9 J d G V t U G F 0 a D 4 8 L 0 l 0 Z W 1 M b 2 N h d G l v b j 4 8 U 3 R h Y m x l R W 5 0 c m l l c y A v P j w v S X R l b T 4 8 S X R l b T 4 8 S X R l b U x v Y 2 F 0 a W 9 u P j x J d G V t V H l w Z T 5 G b 3 J t d W x h P C 9 J d G V t V H l w Z T 4 8 S X R l b V B h d G g + U 2 V j d G l v b j E v R U d f Q 0 9 B T F 9 Q U l M v Q W R k Z W Q l M j B D d X N 0 b 2 0 8 L 0 l 0 Z W 1 Q Y X R o P j w v S X R l b U x v Y 2 F 0 a W 9 u P j x T d G F i b G V F b n R y a W V z I C 8 + P C 9 J d G V t P j x J d G V t P j x J d G V t T G 9 j Y X R p b 2 4 + P E l 0 Z W 1 U e X B l P k Z v c m 1 1 b G E 8 L 0 l 0 Z W 1 U e X B l P j x J d G V t U G F 0 a D 5 T Z W N 0 a W 9 u M S 9 F R 1 9 D T 0 F M X 1 B S U y 9 S Z W 9 y Z G V y Z W Q l M j B D b 2 x 1 b W 5 z P C 9 J d G V t U G F 0 a D 4 8 L 0 l 0 Z W 1 M b 2 N h d G l v b j 4 8 U 3 R h Y m x l R W 5 0 c m l l c y A v P j w v S X R l b T 4 8 S X R l b T 4 8 S X R l b U x v Y 2 F 0 a W 9 u P j x J d G V t V H l w Z T 5 G b 3 J t d W x h P C 9 J d G V t V H l w Z T 4 8 S X R l b V B h d G g + U 2 V j d G l v b j E v R U d f Q 0 9 B T F 9 Q U l M v T W V y Z 2 V k J T I w U X V l c m l l c z w v S X R l b V B h d G g + P C 9 J d G V t T G 9 j Y X R p b 2 4 + P F N 0 Y W J s Z U V u d H J p Z X M g L z 4 8 L 0 l 0 Z W 0 + P E l 0 Z W 0 + P E l 0 Z W 1 M b 2 N h d G l v b j 4 8 S X R l b V R 5 c G U + R m 9 y b X V s Y T w v S X R l b V R 5 c G U + P E l 0 Z W 1 Q Y X R o P l N l Y 3 R p b 2 4 x L 0 V H X 0 N P Q U x f U F J T L 0 V 4 c G F u Z G V k J T I w U m V n a W 9 u c z w v S X R l b V B h d G g + P C 9 J d G V t T G 9 j Y X R p b 2 4 + P F N 0 Y W J s Z U V u d H J p Z X M g L z 4 8 L 0 l 0 Z W 0 + P E l 0 Z W 0 + P E l 0 Z W 1 M b 2 N h d G l v b j 4 8 S X R l b V R 5 c G U + R m 9 y b X V s Y T w v S X R l b V R 5 c G U + P E l 0 Z W 1 Q Y X R o P l N l Y 3 R p b 2 4 x L 0 V H X 0 N P Q U x f U F J T L 1 J l b 3 J k Z X J l Z C U y M E N v b H V t b n M x P C 9 J d G V t U G F 0 a D 4 8 L 0 l 0 Z W 1 M b 2 N h d G l v b j 4 8 U 3 R h Y m x l R W 5 0 c m l l c y A v P j w v S X R l b T 4 8 S X R l b T 4 8 S X R l b U x v Y 2 F 0 a W 9 u P j x J d G V t V H l w Z T 5 G b 3 J t d W x h P C 9 J d G V t V H l w Z T 4 8 S X R l b V B h d G g + U 2 V j d G l v b j E v R U d f Q 0 9 B T F 9 Q U l M v R G l 2 a W R l Z C U y M E N v b H V t b j w v S X R l b V B h d G g + P C 9 J d G V t T G 9 j Y X R p b 2 4 + P F N 0 Y W J s Z U V u d H J p Z X M g L z 4 8 L 0 l 0 Z W 0 + P E l 0 Z W 0 + P E l 0 Z W 1 M b 2 N h d G l v b j 4 8 S X R l b V R 5 c G U + R m 9 y b X V s Y T w v S X R l b V R 5 c G U + P E l 0 Z W 1 Q Y X R o P l N l Y 3 R p b 2 4 x L 0 V H X 0 N D R 1 R f U F J T 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O Y W 1 l V X B k Y X R l Z E F m d G V y R m l s b 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Z p b G x T d G F 0 d X M i I F Z h b H V l P S J z Q 2 9 t c G x l d G U i I C 8 + P E V u d H J 5 I F R 5 c G U 9 I k x v Y W R l Z F R v Q W 5 h b H l z a X N T Z X J 2 a W N l c y I g V m F s d W U 9 I m w w I i A v P j x F b n R y e S B U e X B l P S J G a W x s T G F z d F V w Z G F 0 Z W Q i I F Z h b H V l P S J k M j A y M S 0 w N y 0 w O F Q w N T o y N z o y M C 4 w N T I 1 O T I 0 W i I g L z 4 8 R W 5 0 c n k g V H l w Z T 0 i R m l s b E V y c m 9 y Q 2 9 k Z S I g V m F s d W U 9 I n N V b m t u b 3 d u I i A v P j x F b n R y e S B U e X B l P S J B Z G R l Z F R v R G F 0 Y U 1 v Z G V s I i B W Y W x 1 Z T 0 i b D A i I C 8 + P C 9 T d G F i b G V F b n R y a W V z P j w v S X R l b T 4 8 S X R l b T 4 8 S X R l b U x v Y 2 F 0 a W 9 u P j x J d G V t V H l w Z T 5 G b 3 J t d W x h P C 9 J d G V t V H l w Z T 4 8 S X R l b V B h d G g + U 2 V j d G l v b j E v R U d f Q 0 N H V F 9 Q U l M v U 2 9 1 c m N l P C 9 J d G V t U G F 0 a D 4 8 L 0 l 0 Z W 1 M b 2 N h d G l v b j 4 8 U 3 R h Y m x l R W 5 0 c m l l c y A v P j w v S X R l b T 4 8 S X R l b T 4 8 S X R l b U x v Y 2 F 0 a W 9 u P j x J d G V t V H l w Z T 5 G b 3 J t d W x h P C 9 J d G V t V H l w Z T 4 8 S X R l b V B h d G g + U 2 V j d G l v b j E v R U d f Q 0 N H V F 9 Q U l M v Q 2 h h b m d l Z C U y M F R 5 c G U 8 L 0 l 0 Z W 1 Q Y X R o P j w v S X R l b U x v Y 2 F 0 a W 9 u P j x T d G F i b G V F b n R y a W V z I C 8 + P C 9 J d G V t P j x J d G V t P j x J d G V t T G 9 j Y X R p b 2 4 + P E l 0 Z W 1 U e X B l P k Z v c m 1 1 b G E 8 L 0 l 0 Z W 1 U e X B l P j x J d G V t U G F 0 a D 5 T Z W N 0 a W 9 u M S 9 F R 1 9 D Q 0 d U X 1 B S U y 9 V b n B p d m 9 0 Z W Q l M j B D b 2 x 1 b W 5 z P C 9 J d G V t U G F 0 a D 4 8 L 0 l 0 Z W 1 M b 2 N h d G l v b j 4 8 U 3 R h Y m x l R W 5 0 c m l l c y A v P j w v S X R l b T 4 8 S X R l b T 4 8 S X R l b U x v Y 2 F 0 a W 9 u P j x J d G V t V H l w Z T 5 G b 3 J t d W x h P C 9 J d G V t V H l w Z T 4 8 S X R l b V B h d G g + U 2 V j d G l v b j E v R U d f Q 0 N H V F 9 Q U l M v Q W R k Z W Q l M j B D d X N 0 b 2 0 8 L 0 l 0 Z W 1 Q Y X R o P j w v S X R l b U x v Y 2 F 0 a W 9 u P j x T d G F i b G V F b n R y a W V z I C 8 + P C 9 J d G V t P j x J d G V t P j x J d G V t T G 9 j Y X R p b 2 4 + P E l 0 Z W 1 U e X B l P k Z v c m 1 1 b G E 8 L 0 l 0 Z W 1 U e X B l P j x J d G V t U G F 0 a D 5 T Z W N 0 a W 9 u M S 9 F R 1 9 D Q 0 d U X 1 B S U y 9 S Z W 9 y Z G V y Z W Q l M j B D b 2 x 1 b W 5 z P C 9 J d G V t U G F 0 a D 4 8 L 0 l 0 Z W 1 M b 2 N h d G l v b j 4 8 U 3 R h Y m x l R W 5 0 c m l l c y A v P j w v S X R l b T 4 8 S X R l b T 4 8 S X R l b U x v Y 2 F 0 a W 9 u P j x J d G V t V H l w Z T 5 G b 3 J t d W x h P C 9 J d G V t V H l w Z T 4 8 S X R l b V B h d G g + U 2 V j d G l v b j E v R U d f Q 0 N H V F 9 Q U l M v T W V y Z 2 V k J T I w U X V l c m l l c z w v S X R l b V B h d G g + P C 9 J d G V t T G 9 j Y X R p b 2 4 + P F N 0 Y W J s Z U V u d H J p Z X M g L z 4 8 L 0 l 0 Z W 0 + P E l 0 Z W 0 + P E l 0 Z W 1 M b 2 N h d G l v b j 4 8 S X R l b V R 5 c G U + R m 9 y b X V s Y T w v S X R l b V R 5 c G U + P E l 0 Z W 1 Q Y X R o P l N l Y 3 R p b 2 4 x L 0 V H X 0 N D R 1 R f U F J T L 0 V 4 c G F u Z G V k J T I w U m V n a W 9 u c z w v S X R l b V B h d G g + P C 9 J d G V t T G 9 j Y X R p b 2 4 + P F N 0 Y W J s Z U V u d H J p Z X M g L z 4 8 L 0 l 0 Z W 0 + P E l 0 Z W 0 + P E l 0 Z W 1 M b 2 N h d G l v b j 4 8 S X R l b V R 5 c G U + R m 9 y b X V s Y T w v S X R l b V R 5 c G U + P E l 0 Z W 1 Q Y X R o P l N l Y 3 R p b 2 4 x L 0 V H X 0 N D R 1 R f U F J T L 1 J l b 3 J k Z X J l Z C U y M E N v b H V t b n M x P C 9 J d G V t U G F 0 a D 4 8 L 0 l 0 Z W 1 M b 2 N h d G l v b j 4 8 U 3 R h Y m x l R W 5 0 c m l l c y A v P j w v S X R l b T 4 8 S X R l b T 4 8 S X R l b U x v Y 2 F 0 a W 9 u P j x J d G V t V H l w Z T 5 G b 3 J t d W x h P C 9 J d G V t V H l w Z T 4 8 S X R l b V B h d G g + U 2 V j d G l v b j E v R U d f Q 0 N H V F 9 Q U l M v R G l 2 a W R l Z C U y M E N v b H V t b j w v S X R l b V B h d G g + P C 9 J d G V t T G 9 j Y X R p b 2 4 + P F N 0 Y W J s Z U V u d H J p Z X M g L z 4 8 L 0 l 0 Z W 0 + P E l 0 Z W 0 + P E l 0 Z W 1 M b 2 N h d G l v b j 4 8 S X R l b V R 5 c G U + R m 9 y b X V s Y T w v S X R l b V R 5 c G U + P E l 0 Z W 1 Q Y X R o P l N l Y 3 R p b 2 4 x L 0 V H X 0 x l Z 2 F j e V J l d G l y Z W 1 l b n R f U F J T 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Y 2 9 2 Z X J 5 V G F y Z 2 V 0 U m 9 3 I i B W Y W x 1 Z T 0 i b D E i I C 8 + P E V u d H J 5 I F R 5 c G U 9 I l J l Y 2 9 2 Z X J 5 V G F y Z 2 V 0 Q 2 9 s d W 1 u I i B W Y W x 1 Z T 0 i b D E i I C 8 + P E V u d H J 5 I F R 5 c G U 9 I l J l Y 2 9 2 Z X J 5 V G F y Z 2 V 0 U 2 h l Z X Q i I F Z h b H V l P S J z U 2 h l Z X Q z I i A v P j x F b n R y e S B U e X B l P S J G a W x s R X J y b 3 J D b 2 R l I i B W Y W x 1 Z T 0 i c 1 V u a 2 5 v d 2 4 i I C 8 + P E V u d H J 5 I F R 5 c G U 9 I l F 1 Z X J 5 S U Q i I F Z h b H V l P S J z N j Q x N T A 0 N W I t M z I 3 Y i 0 0 M W U x L W F k M T Y t Z D R j M m R k Y T g 3 N z Y z I i A v P j x F b n R y e S B U e X B l P S J G a W x s Q 2 9 1 b n Q i I F Z h b H V l P S J s N T U w I i A v P j x F b n R y e S B U e X B l P S J G a W x s Q 2 9 s d W 1 u T m F t Z X M i I F Z h b H V l P S J z W y Z x d W 9 0 O 0 V u Z X J n e U N v b n Z U Z W N o J n F 1 b 3 Q 7 L C Z x d W 9 0 O 0 1 v Z G V s R 2 V v Z 3 J h c G h 5 J n F 1 b 3 Q 7 L C Z x d W 9 0 O 1 N 1 Y k d l b 2 d y Y X B o e T E m c X V v d D s s J n F 1 b 3 Q 7 U 3 V i R 2 V v Z 3 J h c G h 5 M i Z x d W 9 0 O y w m c X V v d D t Z Z W F y J n F 1 b 3 Q 7 L C Z x d W 9 0 O 1 J l d E N h c G F j a X R 5 J n F 1 b 3 Q 7 X S I g L z 4 8 R W 5 0 c n k g V H l w Z T 0 i R m l s b E V y c m 9 y Q 2 9 1 b n Q i I F Z h b H V l P S J s M C I g L z 4 8 R W 5 0 c n k g V H l w Z T 0 i R m l s b E x h c 3 R V c G R h d G V k I i B W Y W x 1 Z T 0 i Z D I w M j E t M T E t M T Z U M D g 6 M D I 6 M z k u N T M w O T I z N l o i I C 8 + P E V u d H J 5 I F R 5 c G U 9 I k Z p b G x D b 2 x 1 b W 5 U e X B l c y I g V m F s d W U 9 I n N B Q U F B Q m d Z R i I g L z 4 8 R W 5 0 c n k g V H l w Z T 0 i T G 9 h Z G V k V G 9 B b m F s e X N p c 1 N l c n Z p Y 2 V z I i B W Y W x 1 Z T 0 i b D A i I C 8 + P E V u d H J 5 I F R 5 c G U 9 I k Z p b G x T d G F 0 d X M i I F Z h b H V l P S J z Q 2 9 t c G x l d G U i I C 8 + P E V u d H J 5 I F R 5 c G U 9 I k Z p b G x U Y X J n Z X R O Y W 1 l Q 3 V z d G 9 t a X p l Z C I g V m F s d W U 9 I m w x I i A v P j x F b n R y e S B U e X B l P S J G a W x s V G F y Z 2 V 0 I i B W Y W x 1 Z T 0 i c 0 V H X 0 x l Z 2 F j e V J l d G l y Z W 1 l b n R f U F J T 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0 V H X 0 x l Z 2 F j e V J l d G l y Z W 1 l b n R f U F J T L 1 N v d X J j Z S 5 7 R W 5 l c m d 5 Q 2 9 u d l R l Y 2 g s M H 0 m c X V v d D s s J n F 1 b 3 Q 7 U 2 V j d G l v b j E v R U d f T G V n Y W N 5 U m V 0 a X J l b W V u d F 9 Q U l M v U 2 9 1 c m N l L n t N b 2 R l b E d l b 2 d y Y X B o e S w x f S Z x d W 9 0 O y w m c X V v d D t T Z W N 0 a W 9 u M S 9 F R 1 9 M Z W d h Y 3 l S Z X R p c m V t Z W 5 0 X 1 B S U y 9 T b 3 V y Y 2 U u e 1 N 1 Y k d l b 2 d y Y X B o e T E s M n 0 m c X V v d D s s J n F 1 b 3 Q 7 U 2 V j d G l v b j E v R U d f T G V n Y W N 5 U m V 0 a X J l b W V u d F 9 Q U l M v U 2 9 1 c m N l L n t T d W J H Z W 9 n c m F w a H k y L D N 9 J n F 1 b 3 Q 7 L C Z x d W 9 0 O 1 N l Y 3 R p b 2 4 x L 0 V H X 0 x l Z 2 F j e V J l d G l y Z W 1 l b n R f U F J T L 1 N v d X J j Z S 5 7 W W V h c i w 0 f S Z x d W 9 0 O y w m c X V v d D t T Z W N 0 a W 9 u M S 9 F R 1 9 M Z W d h Y 3 l S Z X R p c m V t Z W 5 0 X 1 B S U y 9 T b 3 V y Y 2 U u e 1 J l d E N h c G F j a X R 5 L D V 9 J n F 1 b 3 Q 7 X S w m c X V v d D t D b 2 x 1 b W 5 D b 3 V u d C Z x d W 9 0 O z o 2 L C Z x d W 9 0 O 0 t l e U N v b H V t b k 5 h b W V z J n F 1 b 3 Q 7 O l t d L C Z x d W 9 0 O 0 N v b H V t b k l k Z W 5 0 a X R p Z X M m c X V v d D s 6 W y Z x d W 9 0 O 1 N l Y 3 R p b 2 4 x L 0 V H X 0 x l Z 2 F j e V J l d G l y Z W 1 l b n R f U F J T L 1 N v d X J j Z S 5 7 R W 5 l c m d 5 Q 2 9 u d l R l Y 2 g s M H 0 m c X V v d D s s J n F 1 b 3 Q 7 U 2 V j d G l v b j E v R U d f T G V n Y W N 5 U m V 0 a X J l b W V u d F 9 Q U l M v U 2 9 1 c m N l L n t N b 2 R l b E d l b 2 d y Y X B o e S w x f S Z x d W 9 0 O y w m c X V v d D t T Z W N 0 a W 9 u M S 9 F R 1 9 M Z W d h Y 3 l S Z X R p c m V t Z W 5 0 X 1 B S U y 9 T b 3 V y Y 2 U u e 1 N 1 Y k d l b 2 d y Y X B o e T E s M n 0 m c X V v d D s s J n F 1 b 3 Q 7 U 2 V j d G l v b j E v R U d f T G V n Y W N 5 U m V 0 a X J l b W V u d F 9 Q U l M v U 2 9 1 c m N l L n t T d W J H Z W 9 n c m F w a H k y L D N 9 J n F 1 b 3 Q 7 L C Z x d W 9 0 O 1 N l Y 3 R p b 2 4 x L 0 V H X 0 x l Z 2 F j e V J l d G l y Z W 1 l b n R f U F J T L 1 N v d X J j Z S 5 7 W W V h c i w 0 f S Z x d W 9 0 O y w m c X V v d D t T Z W N 0 a W 9 u M S 9 F R 1 9 M Z W d h Y 3 l S Z X R p c m V t Z W 5 0 X 1 B S U y 9 T b 3 V y Y 2 U u e 1 J l d E N h c G F j a X R 5 L D V 9 J n F 1 b 3 Q 7 X S w m c X V v d D t S Z W x h d G l v b n N o a X B J b m Z v J n F 1 b 3 Q 7 O l t d f S I g L z 4 8 L 1 N 0 Y W J s Z U V u d H J p Z X M + P C 9 J d G V t P j x J d G V t P j x J d G V t T G 9 j Y X R p b 2 4 + P E l 0 Z W 1 U e X B l P k Z v c m 1 1 b G E 8 L 0 l 0 Z W 1 U e X B l P j x J d G V t U G F 0 a D 5 T Z W N 0 a W 9 u M S 9 F R 1 9 M Z W d h Y 3 l S Z X R p c m V t Z W 5 0 X 1 B S U y 9 T b 3 V y Y 2 U 8 L 0 l 0 Z W 1 Q Y X R o P j w v S X R l b U x v Y 2 F 0 a W 9 u P j x T d G F i b G V F b n R y a W V z I C 8 + P C 9 J d G V t P j w v S X R l b X M + P C 9 M b 2 N h b F B h Y 2 t h Z 2 V N Z X R h Z G F 0 Y U Z p b G U + F g A A A F B L B Q Y A A A A A A A A A A A A A A A A A A A A A A A A m A Q A A A Q A A A N C M n d 8 B F d E R j H o A w E / C l + s B A A A A z 5 0 p y Y O L c U S r R 0 w s I Y v s U A A A A A A C A A A A A A A Q Z g A A A A E A A C A A A A B 5 k u 3 n l 5 0 c T 3 b B x t Q s 5 G p S H S w X Y d t d Z I A 2 P 5 l F Q T A 0 c w A A A A A O g A A A A A I A A C A A A A B p i 2 c 9 m / + T 2 k D z m 3 L 0 a 9 r R 5 l P U c Z Z f H 1 i j w z Q X Y H 1 X S 1 A A A A D P 0 d L n u U b j I 9 N Z w u f T d X X H Z R / A g 1 i q O L E V O a T 1 6 x M 1 a U n 1 0 V W M w 0 Z E x G t 4 z J x d M I b E / 7 n 7 A F V n g 1 a g f l L x 6 4 o l Y E C R J 9 C j A V 7 4 j 1 f G L b u b 8 k A A A A A 4 i f A U j V D 5 C / O W t 2 4 t / 1 B N K 2 4 Q E K 4 x R z 6 h S N 8 R s w B j W j x K 2 W c f L x E + N 4 8 N e u k 2 4 B 9 Q U k i U F Q H H N V c h B R s X a d 0 d < / D a t a M a s h u p > 
</file>

<file path=customXml/itemProps1.xml><?xml version="1.0" encoding="utf-8"?>
<ds:datastoreItem xmlns:ds="http://schemas.openxmlformats.org/officeDocument/2006/customXml" ds:itemID="{0BB18F66-FDEB-438F-B265-E4480652856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FileInfo</vt:lpstr>
      <vt:lpstr>Maps</vt:lpstr>
      <vt:lpstr>COAL</vt:lpstr>
      <vt:lpstr>EG</vt:lpstr>
      <vt:lpstr>ECT_LegacyRetirement</vt:lpstr>
      <vt:lpstr>COAL_PRS</vt:lpstr>
      <vt:lpstr>EG_PRS</vt:lpstr>
      <vt:lpstr>ECT_LegacyRetirement_PRS</vt:lpstr>
      <vt:lpstr>NEP_cat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Prayas (Energy Group); Narendra Pai</dc:creator>
  <cp:lastModifiedBy>Narendra Pai</cp:lastModifiedBy>
  <dcterms:created xsi:type="dcterms:W3CDTF">2021-05-21T06:41:50Z</dcterms:created>
  <dcterms:modified xsi:type="dcterms:W3CDTF">2021-11-16T08:03:25Z</dcterms:modified>
</cp:coreProperties>
</file>