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Western_data\"/>
    </mc:Choice>
  </mc:AlternateContent>
  <bookViews>
    <workbookView xWindow="-105" yWindow="-105" windowWidth="15465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1" l="1"/>
  <c r="J35" i="1" s="1"/>
  <c r="H36" i="1"/>
  <c r="J36" i="1"/>
  <c r="R13" i="1"/>
  <c r="A10" i="1"/>
  <c r="E36" i="1"/>
  <c r="E33" i="1"/>
  <c r="H34" i="1"/>
  <c r="G35" i="1" l="1"/>
  <c r="G36" i="1"/>
  <c r="F35" i="1"/>
  <c r="F36" i="1"/>
  <c r="E35" i="1"/>
  <c r="D35" i="1"/>
  <c r="D36" i="1"/>
  <c r="H31" i="1"/>
  <c r="H32" i="1"/>
  <c r="H33" i="1"/>
  <c r="E34" i="1"/>
  <c r="E32" i="1"/>
  <c r="E31" i="1"/>
  <c r="D34" i="1"/>
  <c r="D33" i="1"/>
  <c r="D32" i="1"/>
  <c r="D31" i="1"/>
  <c r="R12" i="1"/>
  <c r="R14" i="1"/>
  <c r="R15" i="1"/>
  <c r="R16" i="1"/>
  <c r="R17" i="1"/>
  <c r="R18" i="1"/>
  <c r="R19" i="1"/>
  <c r="R20" i="1"/>
  <c r="R21" i="1"/>
  <c r="R11" i="1"/>
  <c r="B10" i="1"/>
  <c r="C10" i="1"/>
  <c r="D10" i="1"/>
  <c r="E10" i="1"/>
  <c r="F10" i="1"/>
  <c r="G10" i="1"/>
  <c r="H10" i="1"/>
  <c r="I10" i="1"/>
  <c r="J10" i="1"/>
  <c r="K10" i="1"/>
  <c r="F34" i="1" l="1"/>
  <c r="G34" i="1" s="1"/>
  <c r="J34" i="1" s="1"/>
  <c r="F33" i="1"/>
  <c r="G33" i="1" s="1"/>
  <c r="J33" i="1" s="1"/>
  <c r="F32" i="1"/>
  <c r="G32" i="1" s="1"/>
  <c r="J32" i="1" s="1"/>
  <c r="F31" i="1"/>
  <c r="G31" i="1" s="1"/>
  <c r="J31" i="1" s="1"/>
</calcChain>
</file>

<file path=xl/sharedStrings.xml><?xml version="1.0" encoding="utf-8"?>
<sst xmlns="http://schemas.openxmlformats.org/spreadsheetml/2006/main" count="20" uniqueCount="20">
  <si>
    <t>conc ug/n</t>
  </si>
  <si>
    <t>Abs</t>
  </si>
  <si>
    <t>Abs 2</t>
  </si>
  <si>
    <t>Av Abs</t>
  </si>
  <si>
    <t>ug/mL</t>
  </si>
  <si>
    <t xml:space="preserve">Dilution Factor </t>
  </si>
  <si>
    <t>ug/uL</t>
  </si>
  <si>
    <t>4x lamalli</t>
  </si>
  <si>
    <t>Lysis Buffer</t>
  </si>
  <si>
    <t>Sample</t>
  </si>
  <si>
    <t>Abs 1</t>
  </si>
  <si>
    <t>Control</t>
  </si>
  <si>
    <t>Crizotinib</t>
  </si>
  <si>
    <t>Brigatinib</t>
  </si>
  <si>
    <t>Briganix</t>
  </si>
  <si>
    <t>Priyal 1</t>
  </si>
  <si>
    <t>Priyal 2</t>
  </si>
  <si>
    <t>200ug</t>
  </si>
  <si>
    <t>135ug total</t>
  </si>
  <si>
    <t>200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</si>
</sst>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7955140704908E-2"/>
          <c:y val="0.196533711000664"/>
          <c:w val="0.86456859367004402"/>
          <c:h val="0.718491874931522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412510936132984E-2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Sheet1!$N$11:$N$21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Sheet1!$R$11:$R$21</c:f>
              <c:numCache>
                <c:formatCode>General</c:formatCode>
                <c:ptCount val="11"/>
                <c:pt idx="0">
                  <c:v>9.1999999999999998E-2</c:v>
                </c:pt>
                <c:pt idx="1">
                  <c:v>0.18049999999999999</c:v>
                </c:pt>
                <c:pt idx="2">
                  <c:v>0.17449999999999999</c:v>
                </c:pt>
                <c:pt idx="3">
                  <c:v>0.21274999999999999</c:v>
                </c:pt>
                <c:pt idx="4">
                  <c:v>0.249</c:v>
                </c:pt>
                <c:pt idx="5">
                  <c:v>0.28525</c:v>
                </c:pt>
                <c:pt idx="6">
                  <c:v>0.3175</c:v>
                </c:pt>
                <c:pt idx="7">
                  <c:v>0.34150000000000003</c:v>
                </c:pt>
                <c:pt idx="8">
                  <c:v>0.39949999999999997</c:v>
                </c:pt>
                <c:pt idx="9">
                  <c:v>0.46149999999999997</c:v>
                </c:pt>
                <c:pt idx="10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5-405C-BD4E-6BF1851A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04520"/>
        <c:axId val="534899272"/>
      </c:scatterChart>
      <c:valAx>
        <c:axId val="5349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9272"/>
        <c:crosses val="autoZero"/>
        <c:crossBetween val="midCat"/>
      </c:valAx>
      <c:valAx>
        <c:axId val="5348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0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5760</xdr:colOff>
      <xdr:row>21</xdr:row>
      <xdr:rowOff>177769</xdr:rowOff>
    </xdr:from>
    <xdr:to>
      <xdr:col>21</xdr:col>
      <xdr:colOff>307074</xdr:colOff>
      <xdr:row>36</xdr:row>
      <xdr:rowOff>119498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45112F-3030-4FA2-BD6F-1483A542B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topLeftCell="A11" zoomScale="112" zoomScaleNormal="112" workbookViewId="0">
      <selection activeCell="A41" sqref="A41"/>
    </sheetView>
  </sheetViews>
  <sheetFormatPr defaultRowHeight="15" x14ac:dyDescent="0.25"/>
  <sheetData>
    <row r="1" spans="1:18" x14ac:dyDescent="0.25">
      <c r="A1" s="1">
        <v>0.08</v>
      </c>
      <c r="B1" s="1">
        <v>0.20899999999999999</v>
      </c>
      <c r="C1" s="1">
        <v>0.16700000000000001</v>
      </c>
      <c r="D1" s="1">
        <v>0.20200000000000001</v>
      </c>
      <c r="E1" s="1">
        <v>0.23499999999999999</v>
      </c>
      <c r="F1" s="1">
        <v>0.26</v>
      </c>
      <c r="G1" s="1">
        <v>0.29199999999999998</v>
      </c>
      <c r="H1" s="1">
        <v>0.308</v>
      </c>
      <c r="I1" s="1">
        <v>0.38</v>
      </c>
      <c r="J1" s="1">
        <v>0.433</v>
      </c>
      <c r="K1" s="1">
        <v>0.439</v>
      </c>
      <c r="L1">
        <v>3.7999999999999999E-2</v>
      </c>
    </row>
    <row r="2" spans="1:18" x14ac:dyDescent="0.25">
      <c r="A2" s="1">
        <v>8.2000000000000003E-2</v>
      </c>
      <c r="B2" s="1">
        <v>0.23599999999999999</v>
      </c>
      <c r="C2" s="1">
        <v>0.16400000000000001</v>
      </c>
      <c r="D2" s="1">
        <v>0.17499999999999999</v>
      </c>
      <c r="E2" s="1">
        <v>0.215</v>
      </c>
      <c r="F2" s="1">
        <v>0.249</v>
      </c>
      <c r="G2" s="1">
        <v>0.26900000000000002</v>
      </c>
      <c r="H2" s="1">
        <v>0.29799999999999999</v>
      </c>
      <c r="I2" s="1">
        <v>0.38600000000000001</v>
      </c>
      <c r="J2" s="1">
        <v>0.47699999999999998</v>
      </c>
      <c r="K2" s="1">
        <v>0.42099999999999999</v>
      </c>
      <c r="L2">
        <v>3.7999999999999999E-2</v>
      </c>
    </row>
    <row r="3" spans="1:18" x14ac:dyDescent="0.25">
      <c r="A3">
        <v>3.7999999999999999E-2</v>
      </c>
      <c r="B3" s="6">
        <v>0.28999999999999998</v>
      </c>
      <c r="C3" s="6">
        <v>0.24</v>
      </c>
      <c r="D3" s="6">
        <v>0.29299999999999998</v>
      </c>
      <c r="E3" s="6">
        <v>0.22600000000000001</v>
      </c>
      <c r="F3">
        <v>3.6999999999999998E-2</v>
      </c>
      <c r="G3" s="7">
        <v>0.26900000000000002</v>
      </c>
      <c r="H3" s="7">
        <v>0.17499999999999999</v>
      </c>
      <c r="I3">
        <v>3.6999999999999998E-2</v>
      </c>
      <c r="J3">
        <v>3.7999999999999999E-2</v>
      </c>
      <c r="K3">
        <v>3.7999999999999999E-2</v>
      </c>
      <c r="L3">
        <v>4.7E-2</v>
      </c>
    </row>
    <row r="4" spans="1:18" x14ac:dyDescent="0.25">
      <c r="A4">
        <v>0.04</v>
      </c>
      <c r="B4" s="6">
        <v>0.28699999999999998</v>
      </c>
      <c r="C4" s="6">
        <v>0.252</v>
      </c>
      <c r="D4" s="6">
        <v>0.33500000000000002</v>
      </c>
      <c r="E4" s="6">
        <v>0.26900000000000002</v>
      </c>
      <c r="F4">
        <v>3.7999999999999999E-2</v>
      </c>
      <c r="G4" s="7">
        <v>0.27</v>
      </c>
      <c r="H4" s="7">
        <v>0.16800000000000001</v>
      </c>
      <c r="I4">
        <v>3.7999999999999999E-2</v>
      </c>
      <c r="J4">
        <v>3.7999999999999999E-2</v>
      </c>
      <c r="K4">
        <v>3.6999999999999998E-2</v>
      </c>
      <c r="L4">
        <v>3.9E-2</v>
      </c>
    </row>
    <row r="5" spans="1:18" x14ac:dyDescent="0.25">
      <c r="A5">
        <v>3.7999999999999999E-2</v>
      </c>
      <c r="B5">
        <v>3.6999999999999998E-2</v>
      </c>
      <c r="C5">
        <v>3.9E-2</v>
      </c>
      <c r="D5">
        <v>3.9E-2</v>
      </c>
      <c r="E5">
        <v>3.7999999999999999E-2</v>
      </c>
      <c r="F5">
        <v>3.6999999999999998E-2</v>
      </c>
      <c r="G5">
        <v>3.7999999999999999E-2</v>
      </c>
      <c r="H5">
        <v>3.7999999999999999E-2</v>
      </c>
      <c r="I5">
        <v>0.04</v>
      </c>
      <c r="J5">
        <v>3.9E-2</v>
      </c>
      <c r="K5">
        <v>3.6999999999999998E-2</v>
      </c>
      <c r="L5">
        <v>3.6999999999999998E-2</v>
      </c>
    </row>
    <row r="6" spans="1:18" x14ac:dyDescent="0.25">
      <c r="A6">
        <v>3.7999999999999999E-2</v>
      </c>
      <c r="B6">
        <v>3.6999999999999998E-2</v>
      </c>
      <c r="C6">
        <v>4.2000000000000003E-2</v>
      </c>
      <c r="D6">
        <v>3.7999999999999999E-2</v>
      </c>
      <c r="E6">
        <v>3.7999999999999999E-2</v>
      </c>
      <c r="F6">
        <v>3.7999999999999999E-2</v>
      </c>
      <c r="G6">
        <v>3.7999999999999999E-2</v>
      </c>
      <c r="H6">
        <v>4.3999999999999997E-2</v>
      </c>
      <c r="I6">
        <v>3.9E-2</v>
      </c>
      <c r="J6">
        <v>3.7999999999999999E-2</v>
      </c>
      <c r="K6">
        <v>3.7999999999999999E-2</v>
      </c>
      <c r="L6">
        <v>3.6999999999999998E-2</v>
      </c>
    </row>
    <row r="7" spans="1:18" x14ac:dyDescent="0.25">
      <c r="A7">
        <v>4.1000000000000002E-2</v>
      </c>
      <c r="B7">
        <v>3.7999999999999999E-2</v>
      </c>
      <c r="C7">
        <v>3.9E-2</v>
      </c>
      <c r="D7">
        <v>3.7999999999999999E-2</v>
      </c>
      <c r="E7">
        <v>3.6999999999999998E-2</v>
      </c>
      <c r="F7">
        <v>3.7999999999999999E-2</v>
      </c>
      <c r="G7">
        <v>0.04</v>
      </c>
      <c r="H7">
        <v>3.6999999999999998E-2</v>
      </c>
      <c r="I7">
        <v>3.7999999999999999E-2</v>
      </c>
      <c r="J7">
        <v>3.6999999999999998E-2</v>
      </c>
      <c r="K7">
        <v>3.6999999999999998E-2</v>
      </c>
      <c r="L7">
        <v>3.6999999999999998E-2</v>
      </c>
    </row>
    <row r="8" spans="1:18" x14ac:dyDescent="0.25">
      <c r="A8">
        <v>3.7999999999999999E-2</v>
      </c>
      <c r="B8">
        <v>3.6999999999999998E-2</v>
      </c>
      <c r="C8">
        <v>3.7999999999999999E-2</v>
      </c>
      <c r="D8">
        <v>3.7999999999999999E-2</v>
      </c>
      <c r="E8">
        <v>3.7999999999999999E-2</v>
      </c>
      <c r="F8">
        <v>3.7999999999999999E-2</v>
      </c>
      <c r="G8">
        <v>0.04</v>
      </c>
      <c r="H8">
        <v>3.6999999999999998E-2</v>
      </c>
      <c r="I8">
        <v>0.04</v>
      </c>
      <c r="J8">
        <v>3.7999999999999999E-2</v>
      </c>
      <c r="K8">
        <v>3.6999999999999998E-2</v>
      </c>
      <c r="L8">
        <v>3.7999999999999999E-2</v>
      </c>
    </row>
    <row r="10" spans="1:18" x14ac:dyDescent="0.25">
      <c r="A10">
        <f>AVERAGE(A1:A2)</f>
        <v>8.1000000000000003E-2</v>
      </c>
      <c r="B10">
        <f t="shared" ref="B10:K10" si="0">AVERAGE(B1:B2)</f>
        <v>0.22249999999999998</v>
      </c>
      <c r="C10">
        <f t="shared" si="0"/>
        <v>0.16550000000000001</v>
      </c>
      <c r="D10">
        <f t="shared" si="0"/>
        <v>0.1885</v>
      </c>
      <c r="E10">
        <f t="shared" si="0"/>
        <v>0.22499999999999998</v>
      </c>
      <c r="F10">
        <f t="shared" si="0"/>
        <v>0.2545</v>
      </c>
      <c r="G10">
        <f t="shared" si="0"/>
        <v>0.28049999999999997</v>
      </c>
      <c r="H10">
        <f t="shared" si="0"/>
        <v>0.30299999999999999</v>
      </c>
      <c r="I10">
        <f t="shared" si="0"/>
        <v>0.38300000000000001</v>
      </c>
      <c r="J10">
        <f t="shared" si="0"/>
        <v>0.45499999999999996</v>
      </c>
      <c r="K10">
        <f t="shared" si="0"/>
        <v>0.43</v>
      </c>
      <c r="N10" t="s">
        <v>0</v>
      </c>
      <c r="O10" t="s">
        <v>1</v>
      </c>
    </row>
    <row r="11" spans="1:18" x14ac:dyDescent="0.25">
      <c r="N11">
        <v>0</v>
      </c>
      <c r="O11">
        <v>8.1000000000000003E-2</v>
      </c>
      <c r="P11">
        <v>0.10299999999999999</v>
      </c>
      <c r="R11">
        <f>AVERAGE(O11:P11)</f>
        <v>9.1999999999999998E-2</v>
      </c>
    </row>
    <row r="12" spans="1:18" x14ac:dyDescent="0.25">
      <c r="N12">
        <v>50</v>
      </c>
      <c r="O12">
        <v>0.22249999999999998</v>
      </c>
      <c r="P12">
        <v>0.13850000000000001</v>
      </c>
      <c r="R12">
        <f t="shared" ref="R12:R21" si="1">AVERAGE(O12:P12)</f>
        <v>0.18049999999999999</v>
      </c>
    </row>
    <row r="13" spans="1:18" x14ac:dyDescent="0.25">
      <c r="N13">
        <v>100</v>
      </c>
      <c r="O13">
        <v>0.16550000000000001</v>
      </c>
      <c r="P13">
        <v>0.1835</v>
      </c>
      <c r="R13">
        <f>AVERAGE(O13:P13)</f>
        <v>0.17449999999999999</v>
      </c>
    </row>
    <row r="14" spans="1:18" x14ac:dyDescent="0.25">
      <c r="N14">
        <v>150</v>
      </c>
      <c r="O14">
        <v>0.1885</v>
      </c>
      <c r="P14">
        <v>0.23699999999999999</v>
      </c>
      <c r="R14">
        <f t="shared" si="1"/>
        <v>0.21274999999999999</v>
      </c>
    </row>
    <row r="15" spans="1:18" x14ac:dyDescent="0.25">
      <c r="N15">
        <v>200</v>
      </c>
      <c r="O15">
        <v>0.22499999999999998</v>
      </c>
      <c r="P15">
        <v>0.27300000000000002</v>
      </c>
      <c r="R15">
        <f t="shared" si="1"/>
        <v>0.249</v>
      </c>
    </row>
    <row r="16" spans="1:18" x14ac:dyDescent="0.25">
      <c r="N16">
        <v>250</v>
      </c>
      <c r="O16">
        <v>0.2545</v>
      </c>
      <c r="P16">
        <v>0.316</v>
      </c>
      <c r="R16">
        <f t="shared" si="1"/>
        <v>0.28525</v>
      </c>
    </row>
    <row r="17" spans="1:18" x14ac:dyDescent="0.25">
      <c r="N17">
        <v>300</v>
      </c>
      <c r="O17">
        <v>0.28049999999999997</v>
      </c>
      <c r="P17">
        <v>0.35449999999999998</v>
      </c>
      <c r="R17">
        <f t="shared" si="1"/>
        <v>0.3175</v>
      </c>
    </row>
    <row r="18" spans="1:18" x14ac:dyDescent="0.25">
      <c r="N18">
        <v>350</v>
      </c>
      <c r="O18">
        <v>0.30299999999999999</v>
      </c>
      <c r="P18">
        <v>0.38</v>
      </c>
      <c r="R18">
        <f t="shared" si="1"/>
        <v>0.34150000000000003</v>
      </c>
    </row>
    <row r="19" spans="1:18" x14ac:dyDescent="0.25">
      <c r="N19">
        <v>400</v>
      </c>
      <c r="O19">
        <v>0.38300000000000001</v>
      </c>
      <c r="P19">
        <v>0.41599999999999998</v>
      </c>
      <c r="R19">
        <f t="shared" si="1"/>
        <v>0.39949999999999997</v>
      </c>
    </row>
    <row r="20" spans="1:18" x14ac:dyDescent="0.25">
      <c r="N20">
        <v>450</v>
      </c>
      <c r="O20">
        <v>0.45499999999999996</v>
      </c>
      <c r="P20">
        <v>0.46799999999999997</v>
      </c>
      <c r="R20">
        <f t="shared" si="1"/>
        <v>0.46149999999999997</v>
      </c>
    </row>
    <row r="21" spans="1:18" x14ac:dyDescent="0.25">
      <c r="N21">
        <v>500</v>
      </c>
      <c r="O21">
        <v>0.43</v>
      </c>
      <c r="P21">
        <v>0.50800000000000001</v>
      </c>
      <c r="R21">
        <f t="shared" si="1"/>
        <v>0.46899999999999997</v>
      </c>
    </row>
    <row r="30" spans="1:18" x14ac:dyDescent="0.25">
      <c r="A30" t="s">
        <v>9</v>
      </c>
      <c r="B30" t="s">
        <v>10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17</v>
      </c>
      <c r="I30" t="s">
        <v>7</v>
      </c>
      <c r="J30" t="s">
        <v>8</v>
      </c>
    </row>
    <row r="31" spans="1:18" x14ac:dyDescent="0.25">
      <c r="A31" t="s">
        <v>11</v>
      </c>
      <c r="B31" s="2">
        <v>0.28999999999999998</v>
      </c>
      <c r="C31" s="2">
        <v>0.28699999999999998</v>
      </c>
      <c r="D31">
        <f>AVERAGE(B31:C31)</f>
        <v>0.28849999999999998</v>
      </c>
      <c r="E31">
        <f>(D31-0.1071)/(0.0007)</f>
        <v>259.14285714285711</v>
      </c>
      <c r="F31">
        <f>E31*10</f>
        <v>2591.4285714285711</v>
      </c>
      <c r="G31">
        <f>F31/1000</f>
        <v>2.5914285714285712</v>
      </c>
      <c r="H31">
        <f>300/G31</f>
        <v>115.76626240352813</v>
      </c>
      <c r="I31">
        <v>50</v>
      </c>
      <c r="J31">
        <f>200-(H31+I31)</f>
        <v>34.233737596471883</v>
      </c>
    </row>
    <row r="32" spans="1:18" x14ac:dyDescent="0.25">
      <c r="A32" t="s">
        <v>12</v>
      </c>
      <c r="B32" s="3">
        <v>0.24</v>
      </c>
      <c r="C32" s="3">
        <v>0.252</v>
      </c>
      <c r="D32">
        <f t="shared" ref="D32:D36" si="2">AVERAGE(B32:C32)</f>
        <v>0.246</v>
      </c>
      <c r="E32">
        <f>(D32-0.1071)/(0.0007)</f>
        <v>198.42857142857142</v>
      </c>
      <c r="F32">
        <f t="shared" ref="F32:F36" si="3">E32*10</f>
        <v>1984.2857142857142</v>
      </c>
      <c r="G32">
        <f t="shared" ref="G32:G36" si="4">F32/1000</f>
        <v>1.9842857142857142</v>
      </c>
      <c r="H32">
        <f t="shared" ref="H32:H33" si="5">300/G32</f>
        <v>151.18790496760261</v>
      </c>
      <c r="I32">
        <v>50</v>
      </c>
      <c r="J32">
        <f t="shared" ref="J32:J36" si="6">200-(H32+I32)</f>
        <v>-1.1879049676026057</v>
      </c>
    </row>
    <row r="33" spans="1:10" x14ac:dyDescent="0.25">
      <c r="A33" t="s">
        <v>13</v>
      </c>
      <c r="B33" s="4">
        <v>0.29299999999999998</v>
      </c>
      <c r="C33" s="4">
        <v>0.33500000000000002</v>
      </c>
      <c r="D33">
        <f t="shared" si="2"/>
        <v>0.314</v>
      </c>
      <c r="E33">
        <f>(D33-0.1071)/(0.0007)</f>
        <v>295.57142857142856</v>
      </c>
      <c r="F33">
        <f t="shared" si="3"/>
        <v>2955.7142857142853</v>
      </c>
      <c r="G33">
        <f t="shared" si="4"/>
        <v>2.9557142857142855</v>
      </c>
      <c r="H33">
        <f t="shared" si="5"/>
        <v>101.49830836152732</v>
      </c>
      <c r="I33">
        <v>50</v>
      </c>
      <c r="J33">
        <f t="shared" si="6"/>
        <v>48.501691638472664</v>
      </c>
    </row>
    <row r="34" spans="1:10" ht="15.75" thickBot="1" x14ac:dyDescent="0.3">
      <c r="A34" t="s">
        <v>14</v>
      </c>
      <c r="B34" s="5">
        <v>0.22600000000000001</v>
      </c>
      <c r="C34" s="5">
        <v>0.26900000000000002</v>
      </c>
      <c r="D34">
        <f t="shared" si="2"/>
        <v>0.2475</v>
      </c>
      <c r="E34">
        <f>(D34-0.1071)/(0.0007)</f>
        <v>200.57142857142856</v>
      </c>
      <c r="F34">
        <f t="shared" si="3"/>
        <v>2005.7142857142856</v>
      </c>
      <c r="G34">
        <f t="shared" si="4"/>
        <v>2.0057142857142853</v>
      </c>
      <c r="H34">
        <f>300/G34</f>
        <v>149.5726495726496</v>
      </c>
      <c r="I34">
        <v>50</v>
      </c>
      <c r="J34">
        <f t="shared" si="6"/>
        <v>0.42735042735040452</v>
      </c>
    </row>
    <row r="35" spans="1:10" x14ac:dyDescent="0.25">
      <c r="A35" t="s">
        <v>15</v>
      </c>
      <c r="B35">
        <v>0.26900000000000002</v>
      </c>
      <c r="C35">
        <v>0.27</v>
      </c>
      <c r="D35">
        <f t="shared" si="2"/>
        <v>0.26950000000000002</v>
      </c>
      <c r="E35">
        <f t="shared" ref="E35" si="7">(D35-0.1071)/(0.0007)</f>
        <v>232.00000000000003</v>
      </c>
      <c r="F35">
        <f t="shared" si="3"/>
        <v>2320.0000000000005</v>
      </c>
      <c r="G35">
        <f t="shared" si="4"/>
        <v>2.3200000000000003</v>
      </c>
      <c r="H35" s="8">
        <f>135/G35</f>
        <v>58.189655172413786</v>
      </c>
      <c r="I35" s="9">
        <v>50</v>
      </c>
      <c r="J35" s="10">
        <f t="shared" si="6"/>
        <v>91.810344827586221</v>
      </c>
    </row>
    <row r="36" spans="1:10" x14ac:dyDescent="0.25">
      <c r="A36" t="s">
        <v>16</v>
      </c>
      <c r="B36">
        <v>0.17499999999999999</v>
      </c>
      <c r="C36">
        <v>0.16800000000000001</v>
      </c>
      <c r="D36">
        <f t="shared" si="2"/>
        <v>0.17149999999999999</v>
      </c>
      <c r="E36">
        <f>(D36-0.1071)/(0.0007)</f>
        <v>91.999999999999986</v>
      </c>
      <c r="F36">
        <f t="shared" si="3"/>
        <v>919.99999999999989</v>
      </c>
      <c r="G36">
        <f t="shared" si="4"/>
        <v>0.91999999999999993</v>
      </c>
      <c r="H36" s="11">
        <f>135/G36</f>
        <v>146.73913043478262</v>
      </c>
      <c r="I36" s="12">
        <v>50</v>
      </c>
      <c r="J36" s="13">
        <f t="shared" si="6"/>
        <v>3.2608695652173765</v>
      </c>
    </row>
    <row r="37" spans="1:10" x14ac:dyDescent="0.25">
      <c r="H37" s="11"/>
      <c r="I37" s="12"/>
      <c r="J37" s="13"/>
    </row>
    <row r="38" spans="1:10" x14ac:dyDescent="0.25">
      <c r="H38" s="11" t="s">
        <v>18</v>
      </c>
      <c r="I38" s="12"/>
      <c r="J38" s="13"/>
    </row>
    <row r="39" spans="1:10" ht="15.75" thickBot="1" x14ac:dyDescent="0.3">
      <c r="H39" s="14" t="s">
        <v>19</v>
      </c>
      <c r="I39" s="15"/>
      <c r="J39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2020-02-06T23:26:25Z</dcterms:created>
  <dcterms:modified xsi:type="dcterms:W3CDTF">2020-02-10T22:30:41Z</dcterms:modified>
</cp:coreProperties>
</file>