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765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I32" i="1"/>
  <c r="I31" i="1"/>
  <c r="H32" i="1"/>
  <c r="H31" i="1"/>
  <c r="G32" i="1"/>
  <c r="G31" i="1"/>
  <c r="F32" i="1"/>
  <c r="F31" i="1"/>
  <c r="E32" i="1"/>
  <c r="E31" i="1"/>
  <c r="B12" i="1" l="1"/>
  <c r="C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<sst xmlns="http://schemas.openxmlformats.org/spreadsheetml/2006/main" count="15" uniqueCount="15">
  <si>
    <t>17-3-20 BCA assay</t>
  </si>
  <si>
    <t>conc ug</t>
  </si>
  <si>
    <t>mean abs</t>
  </si>
  <si>
    <t>Sample</t>
  </si>
  <si>
    <t>Abs 1</t>
  </si>
  <si>
    <t>Abs 2</t>
  </si>
  <si>
    <t>Av Abs</t>
  </si>
  <si>
    <t>ug/mL</t>
  </si>
  <si>
    <t xml:space="preserve">Dilution Factor </t>
  </si>
  <si>
    <t>ug/uL</t>
  </si>
  <si>
    <t>300ug</t>
  </si>
  <si>
    <t>4x lamalli</t>
  </si>
  <si>
    <t>Lysis Buffer</t>
  </si>
  <si>
    <t>H3/DMSO/48/3</t>
  </si>
  <si>
    <t>H3/ABT/48/3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</si>
</sst>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634733158355207E-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Sheet1!$A$15:$A$25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0.11</c:v>
                </c:pt>
                <c:pt idx="2">
                  <c:v>0.1615</c:v>
                </c:pt>
                <c:pt idx="3">
                  <c:v>0.2195</c:v>
                </c:pt>
                <c:pt idx="4">
                  <c:v>0.2555</c:v>
                </c:pt>
                <c:pt idx="5">
                  <c:v>0.29149999999999998</c:v>
                </c:pt>
                <c:pt idx="6">
                  <c:v>0.32450000000000001</c:v>
                </c:pt>
                <c:pt idx="7">
                  <c:v>0.35099999999999998</c:v>
                </c:pt>
                <c:pt idx="8">
                  <c:v>0.38350000000000001</c:v>
                </c:pt>
                <c:pt idx="9">
                  <c:v>0.42099999999999999</c:v>
                </c:pt>
                <c:pt idx="10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2-4327-B3FB-C5FFE995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42080"/>
        <c:axId val="1754140000"/>
      </c:scatterChart>
      <c:valAx>
        <c:axId val="17541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40000"/>
        <c:crosses val="autoZero"/>
        <c:crossBetween val="midCat"/>
      </c:valAx>
      <c:valAx>
        <c:axId val="17541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114300</xdr:rowOff>
    </xdr:from>
    <xdr:to>
      <xdr:col>11</xdr:col>
      <xdr:colOff>38100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M29" sqref="M29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s="1">
        <v>9.5000000000000001E-2</v>
      </c>
      <c r="B3" s="1">
        <v>0.109</v>
      </c>
      <c r="C3" s="1">
        <v>0.13</v>
      </c>
      <c r="D3" s="1">
        <v>0.217</v>
      </c>
      <c r="E3" s="1">
        <v>0.25700000000000001</v>
      </c>
      <c r="F3" s="1">
        <v>0.28999999999999998</v>
      </c>
      <c r="G3" s="1">
        <v>0.32300000000000001</v>
      </c>
      <c r="H3" s="1">
        <v>0.34699999999999998</v>
      </c>
      <c r="I3" s="1">
        <v>0.38600000000000001</v>
      </c>
      <c r="J3" s="1">
        <v>0.42499999999999999</v>
      </c>
      <c r="K3" s="1">
        <v>0.44600000000000001</v>
      </c>
      <c r="L3">
        <v>3.6999999999999998E-2</v>
      </c>
    </row>
    <row r="4" spans="1:12" x14ac:dyDescent="0.25">
      <c r="A4" s="1">
        <v>0.10100000000000001</v>
      </c>
      <c r="B4" s="1">
        <v>0.111</v>
      </c>
      <c r="C4" s="1">
        <v>0.193</v>
      </c>
      <c r="D4" s="1">
        <v>0.222</v>
      </c>
      <c r="E4" s="1">
        <v>0.254</v>
      </c>
      <c r="F4" s="1">
        <v>0.29299999999999998</v>
      </c>
      <c r="G4" s="1">
        <v>0.32600000000000001</v>
      </c>
      <c r="H4" s="1">
        <v>0.35499999999999998</v>
      </c>
      <c r="I4" s="1">
        <v>0.38100000000000001</v>
      </c>
      <c r="J4" s="1">
        <v>0.41699999999999998</v>
      </c>
      <c r="K4" s="1">
        <v>0.43</v>
      </c>
      <c r="L4">
        <v>3.6999999999999998E-2</v>
      </c>
    </row>
    <row r="5" spans="1:12" x14ac:dyDescent="0.25">
      <c r="A5" s="2">
        <v>0.34499999999999997</v>
      </c>
      <c r="B5" s="2">
        <v>0.32900000000000001</v>
      </c>
      <c r="C5">
        <v>3.7999999999999999E-2</v>
      </c>
      <c r="D5">
        <v>3.6999999999999998E-2</v>
      </c>
      <c r="E5">
        <v>3.6999999999999998E-2</v>
      </c>
      <c r="F5">
        <v>3.5999999999999997E-2</v>
      </c>
      <c r="G5">
        <v>3.6999999999999998E-2</v>
      </c>
      <c r="H5">
        <v>3.6999999999999998E-2</v>
      </c>
      <c r="I5">
        <v>3.6999999999999998E-2</v>
      </c>
      <c r="J5">
        <v>3.6999999999999998E-2</v>
      </c>
      <c r="K5">
        <v>3.6999999999999998E-2</v>
      </c>
      <c r="L5">
        <v>3.5999999999999997E-2</v>
      </c>
    </row>
    <row r="6" spans="1:12" x14ac:dyDescent="0.25">
      <c r="A6" s="2">
        <v>0.39700000000000002</v>
      </c>
      <c r="B6" s="2">
        <v>0.35099999999999998</v>
      </c>
      <c r="C6">
        <v>3.6999999999999998E-2</v>
      </c>
      <c r="D6">
        <v>3.6999999999999998E-2</v>
      </c>
      <c r="E6">
        <v>3.6999999999999998E-2</v>
      </c>
      <c r="F6">
        <v>3.6999999999999998E-2</v>
      </c>
      <c r="G6">
        <v>3.6999999999999998E-2</v>
      </c>
      <c r="H6">
        <v>3.6999999999999998E-2</v>
      </c>
      <c r="I6">
        <v>3.7999999999999999E-2</v>
      </c>
      <c r="J6">
        <v>3.7999999999999999E-2</v>
      </c>
      <c r="K6">
        <v>3.7999999999999999E-2</v>
      </c>
      <c r="L6">
        <v>3.7999999999999999E-2</v>
      </c>
    </row>
    <row r="7" spans="1:12" x14ac:dyDescent="0.25">
      <c r="A7">
        <v>3.7999999999999999E-2</v>
      </c>
      <c r="B7">
        <v>3.6999999999999998E-2</v>
      </c>
      <c r="C7">
        <v>3.7999999999999999E-2</v>
      </c>
      <c r="D7">
        <v>3.7999999999999999E-2</v>
      </c>
      <c r="E7">
        <v>3.6999999999999998E-2</v>
      </c>
      <c r="F7">
        <v>3.6999999999999998E-2</v>
      </c>
      <c r="G7">
        <v>3.9E-2</v>
      </c>
      <c r="H7">
        <v>3.6999999999999998E-2</v>
      </c>
      <c r="I7">
        <v>3.6999999999999998E-2</v>
      </c>
      <c r="J7">
        <v>3.6999999999999998E-2</v>
      </c>
      <c r="K7">
        <v>3.6999999999999998E-2</v>
      </c>
      <c r="L7">
        <v>3.6999999999999998E-2</v>
      </c>
    </row>
    <row r="8" spans="1:12" x14ac:dyDescent="0.25">
      <c r="A8">
        <v>4.2000000000000003E-2</v>
      </c>
      <c r="B8">
        <v>3.6999999999999998E-2</v>
      </c>
      <c r="C8">
        <v>3.7999999999999999E-2</v>
      </c>
      <c r="D8">
        <v>3.7999999999999999E-2</v>
      </c>
      <c r="E8">
        <v>3.6999999999999998E-2</v>
      </c>
      <c r="F8">
        <v>3.6999999999999998E-2</v>
      </c>
      <c r="G8">
        <v>3.6999999999999998E-2</v>
      </c>
      <c r="H8">
        <v>3.6999999999999998E-2</v>
      </c>
      <c r="I8">
        <v>3.7999999999999999E-2</v>
      </c>
      <c r="J8">
        <v>3.6999999999999998E-2</v>
      </c>
      <c r="K8">
        <v>3.6999999999999998E-2</v>
      </c>
      <c r="L8">
        <v>3.6999999999999998E-2</v>
      </c>
    </row>
    <row r="9" spans="1:12" x14ac:dyDescent="0.25">
      <c r="A9">
        <v>3.9E-2</v>
      </c>
      <c r="B9">
        <v>3.9E-2</v>
      </c>
      <c r="C9">
        <v>3.9E-2</v>
      </c>
      <c r="D9">
        <v>3.9E-2</v>
      </c>
      <c r="E9">
        <v>3.7999999999999999E-2</v>
      </c>
      <c r="F9">
        <v>3.6999999999999998E-2</v>
      </c>
      <c r="G9">
        <v>3.6999999999999998E-2</v>
      </c>
      <c r="H9">
        <v>3.6999999999999998E-2</v>
      </c>
      <c r="I9">
        <v>3.7999999999999999E-2</v>
      </c>
      <c r="J9">
        <v>3.7999999999999999E-2</v>
      </c>
      <c r="K9">
        <v>3.5999999999999997E-2</v>
      </c>
      <c r="L9">
        <v>3.6999999999999998E-2</v>
      </c>
    </row>
    <row r="10" spans="1:12" x14ac:dyDescent="0.25">
      <c r="A10">
        <v>3.9E-2</v>
      </c>
      <c r="B10">
        <v>3.6999999999999998E-2</v>
      </c>
      <c r="C10">
        <v>0.04</v>
      </c>
      <c r="D10">
        <v>4.1000000000000002E-2</v>
      </c>
      <c r="E10">
        <v>4.1000000000000002E-2</v>
      </c>
      <c r="F10">
        <v>3.9E-2</v>
      </c>
      <c r="G10">
        <v>3.9E-2</v>
      </c>
      <c r="H10">
        <v>3.6999999999999998E-2</v>
      </c>
      <c r="I10">
        <v>3.7999999999999999E-2</v>
      </c>
      <c r="J10">
        <v>3.6999999999999998E-2</v>
      </c>
      <c r="K10">
        <v>3.6999999999999998E-2</v>
      </c>
      <c r="L10">
        <v>3.6999999999999998E-2</v>
      </c>
    </row>
    <row r="12" spans="1:12" x14ac:dyDescent="0.25">
      <c r="A12">
        <f>AVERAGE(A3:A4)</f>
        <v>9.8000000000000004E-2</v>
      </c>
      <c r="B12">
        <f t="shared" ref="B12:K12" si="0">AVERAGE(B3:B4)</f>
        <v>0.11</v>
      </c>
      <c r="C12">
        <f t="shared" si="0"/>
        <v>0.1615</v>
      </c>
      <c r="D12">
        <f t="shared" si="0"/>
        <v>0.2195</v>
      </c>
      <c r="E12">
        <f t="shared" si="0"/>
        <v>0.2555</v>
      </c>
      <c r="F12">
        <f t="shared" si="0"/>
        <v>0.29149999999999998</v>
      </c>
      <c r="G12">
        <f t="shared" si="0"/>
        <v>0.32450000000000001</v>
      </c>
      <c r="H12">
        <f t="shared" si="0"/>
        <v>0.35099999999999998</v>
      </c>
      <c r="I12">
        <f t="shared" si="0"/>
        <v>0.38350000000000001</v>
      </c>
      <c r="J12">
        <f t="shared" si="0"/>
        <v>0.42099999999999999</v>
      </c>
      <c r="K12">
        <f t="shared" si="0"/>
        <v>0.438</v>
      </c>
    </row>
    <row r="14" spans="1:12" x14ac:dyDescent="0.25">
      <c r="A14" t="s">
        <v>1</v>
      </c>
      <c r="B14" t="s">
        <v>2</v>
      </c>
    </row>
    <row r="15" spans="1:12" x14ac:dyDescent="0.25">
      <c r="A15">
        <v>0</v>
      </c>
      <c r="B15">
        <v>9.8000000000000004E-2</v>
      </c>
    </row>
    <row r="16" spans="1:12" x14ac:dyDescent="0.25">
      <c r="A16">
        <v>50</v>
      </c>
      <c r="B16">
        <v>0.11</v>
      </c>
    </row>
    <row r="17" spans="1:11" x14ac:dyDescent="0.25">
      <c r="A17">
        <v>100</v>
      </c>
      <c r="B17">
        <v>0.1615</v>
      </c>
    </row>
    <row r="18" spans="1:11" x14ac:dyDescent="0.25">
      <c r="A18">
        <v>150</v>
      </c>
      <c r="B18">
        <v>0.2195</v>
      </c>
    </row>
    <row r="19" spans="1:11" x14ac:dyDescent="0.25">
      <c r="A19">
        <v>200</v>
      </c>
      <c r="B19">
        <v>0.2555</v>
      </c>
    </row>
    <row r="20" spans="1:11" x14ac:dyDescent="0.25">
      <c r="A20">
        <v>250</v>
      </c>
      <c r="B20">
        <v>0.29149999999999998</v>
      </c>
    </row>
    <row r="21" spans="1:11" x14ac:dyDescent="0.25">
      <c r="A21">
        <v>300</v>
      </c>
      <c r="B21">
        <v>0.32450000000000001</v>
      </c>
    </row>
    <row r="22" spans="1:11" x14ac:dyDescent="0.25">
      <c r="A22">
        <v>350</v>
      </c>
      <c r="B22">
        <v>0.35099999999999998</v>
      </c>
    </row>
    <row r="23" spans="1:11" x14ac:dyDescent="0.25">
      <c r="A23">
        <v>400</v>
      </c>
      <c r="B23">
        <v>0.38350000000000001</v>
      </c>
    </row>
    <row r="24" spans="1:11" x14ac:dyDescent="0.25">
      <c r="A24">
        <v>450</v>
      </c>
      <c r="B24">
        <v>0.42099999999999999</v>
      </c>
    </row>
    <row r="25" spans="1:11" x14ac:dyDescent="0.25">
      <c r="A25">
        <v>500</v>
      </c>
      <c r="B25">
        <v>0.438</v>
      </c>
    </row>
    <row r="30" spans="1:11" x14ac:dyDescent="0.25">
      <c r="A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</row>
    <row r="31" spans="1:11" x14ac:dyDescent="0.25">
      <c r="A31" t="s">
        <v>13</v>
      </c>
      <c r="C31" s="2">
        <v>0.34499999999999997</v>
      </c>
      <c r="D31" s="2">
        <v>0.39700000000000002</v>
      </c>
      <c r="E31">
        <f>AVERAGE(C31:D31)</f>
        <v>0.371</v>
      </c>
      <c r="F31">
        <f>(E31-0.0985)/(0.0007)</f>
        <v>389.28571428571422</v>
      </c>
      <c r="G31">
        <f>F31*10</f>
        <v>3892.8571428571422</v>
      </c>
      <c r="H31">
        <f>G31/1000</f>
        <v>3.8928571428571423</v>
      </c>
      <c r="I31">
        <f>300/H31</f>
        <v>77.064220183486242</v>
      </c>
      <c r="J31">
        <v>50</v>
      </c>
      <c r="K31">
        <f>200-J31-I31</f>
        <v>72.935779816513758</v>
      </c>
    </row>
    <row r="32" spans="1:11" x14ac:dyDescent="0.25">
      <c r="A32" t="s">
        <v>14</v>
      </c>
      <c r="C32" s="2">
        <v>0.32900000000000001</v>
      </c>
      <c r="D32" s="2">
        <v>0.35099999999999998</v>
      </c>
      <c r="E32">
        <f>AVERAGE(C32:D32)</f>
        <v>0.33999999999999997</v>
      </c>
      <c r="F32">
        <f>(E32-0.0985)/(0.0007)</f>
        <v>344.99999999999994</v>
      </c>
      <c r="G32">
        <f>F32*10</f>
        <v>3449.9999999999995</v>
      </c>
      <c r="H32">
        <f>G32/1000</f>
        <v>3.4499999999999997</v>
      </c>
      <c r="I32">
        <f>300/H32</f>
        <v>86.956521739130437</v>
      </c>
      <c r="J32">
        <v>50</v>
      </c>
      <c r="K32">
        <f>200-J32-I32</f>
        <v>63.043478260869563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2020-03-17T01:43:11Z</dcterms:created>
  <dcterms:modified xsi:type="dcterms:W3CDTF">2020-03-17T04:25:52Z</dcterms:modified>
</cp:coreProperties>
</file>