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5" windowWidth="14805" windowHeight="8010"/>
  </bookViews>
  <sheets>
    <sheet name="zcg" sheetId="4" r:id="rId1"/>
    <sheet name="Sheet1" sheetId="1" r:id="rId2"/>
  </sheets>
  <definedNames>
    <definedName name="_xlnm._FilterDatabase" localSheetId="1" hidden="1">Sheet1!$A$1:$AW$129</definedName>
    <definedName name="_xlnm._FilterDatabase" localSheetId="0" hidden="1">zcg!$A$3:$G$128</definedName>
  </definedNames>
  <calcPr calcId="152511"/>
</workbook>
</file>

<file path=xl/calcChain.xml><?xml version="1.0" encoding="utf-8"?>
<calcChain xmlns="http://schemas.openxmlformats.org/spreadsheetml/2006/main">
  <c r="G128" i="4" l="1"/>
  <c r="G125" i="4" s="1"/>
  <c r="G126" i="4" s="1"/>
  <c r="K138" i="1" l="1"/>
  <c r="BA136" i="1"/>
  <c r="BA135" i="1"/>
  <c r="K135" i="1"/>
  <c r="BA134" i="1"/>
  <c r="BA133" i="1"/>
  <c r="K134" i="1"/>
  <c r="K130" i="1"/>
  <c r="BA130" i="1"/>
  <c r="BA129" i="1"/>
  <c r="BA127" i="1"/>
  <c r="BA128" i="1"/>
  <c r="BA126" i="1"/>
  <c r="BA34" i="1"/>
  <c r="K128" i="1"/>
  <c r="K127" i="1"/>
  <c r="G129" i="1"/>
  <c r="G126" i="1"/>
  <c r="G127" i="1"/>
  <c r="K8" i="1"/>
  <c r="K12" i="1"/>
  <c r="K16" i="1"/>
  <c r="K20" i="1"/>
  <c r="K24" i="1"/>
  <c r="K28" i="1"/>
  <c r="K32" i="1"/>
  <c r="K36" i="1"/>
  <c r="K40" i="1"/>
  <c r="K44" i="1"/>
  <c r="K48" i="1"/>
  <c r="K52" i="1"/>
  <c r="K56" i="1"/>
  <c r="K60" i="1"/>
  <c r="K64" i="1"/>
  <c r="K68" i="1"/>
  <c r="K72" i="1"/>
  <c r="K76" i="1"/>
  <c r="K80" i="1"/>
  <c r="K84" i="1"/>
  <c r="K88" i="1"/>
  <c r="K92" i="1"/>
  <c r="K96" i="1"/>
  <c r="K100" i="1"/>
  <c r="K104" i="1"/>
  <c r="K108" i="1"/>
  <c r="K112" i="1"/>
  <c r="K116" i="1"/>
  <c r="K120" i="1"/>
  <c r="K124" i="1"/>
  <c r="AC108" i="1"/>
  <c r="H113" i="1"/>
  <c r="H117" i="1" s="1"/>
  <c r="H121" i="1" s="1"/>
  <c r="H125" i="1" s="1"/>
  <c r="H112" i="1"/>
  <c r="H116" i="1"/>
  <c r="H120" i="1" s="1"/>
  <c r="H124" i="1" s="1"/>
  <c r="H111" i="1"/>
  <c r="H115" i="1" s="1"/>
  <c r="H119" i="1"/>
  <c r="H123" i="1" s="1"/>
  <c r="H110" i="1"/>
  <c r="H114" i="1" s="1"/>
  <c r="H118" i="1" s="1"/>
  <c r="H122" i="1" s="1"/>
  <c r="H93" i="1"/>
  <c r="H97" i="1"/>
  <c r="H101" i="1" s="1"/>
  <c r="H105" i="1" s="1"/>
  <c r="H92" i="1"/>
  <c r="H96" i="1"/>
  <c r="H100" i="1"/>
  <c r="H104" i="1" s="1"/>
  <c r="H91" i="1"/>
  <c r="H95" i="1" s="1"/>
  <c r="H99" i="1" s="1"/>
  <c r="H103" i="1" s="1"/>
  <c r="H90" i="1"/>
  <c r="H94" i="1"/>
  <c r="H98" i="1" s="1"/>
  <c r="H102" i="1" s="1"/>
  <c r="H73" i="1"/>
  <c r="H77" i="1" s="1"/>
  <c r="H81" i="1" s="1"/>
  <c r="H85" i="1" s="1"/>
  <c r="H72" i="1"/>
  <c r="H76" i="1"/>
  <c r="H80" i="1"/>
  <c r="H84" i="1" s="1"/>
  <c r="H71" i="1"/>
  <c r="H75" i="1" s="1"/>
  <c r="H79" i="1"/>
  <c r="H83" i="1" s="1"/>
  <c r="H70" i="1"/>
  <c r="H74" i="1"/>
  <c r="H78" i="1" s="1"/>
  <c r="H82" i="1" s="1"/>
  <c r="H53" i="1"/>
  <c r="H57" i="1"/>
  <c r="H61" i="1"/>
  <c r="H65" i="1" s="1"/>
  <c r="H52" i="1"/>
  <c r="H56" i="1"/>
  <c r="H60" i="1"/>
  <c r="H64" i="1" s="1"/>
  <c r="H51" i="1"/>
  <c r="H55" i="1" s="1"/>
  <c r="H59" i="1"/>
  <c r="H63" i="1" s="1"/>
  <c r="H50" i="1"/>
  <c r="H54" i="1"/>
  <c r="H58" i="1" s="1"/>
  <c r="H62" i="1" s="1"/>
  <c r="H33" i="1"/>
  <c r="H37" i="1"/>
  <c r="H41" i="1" s="1"/>
  <c r="H45" i="1" s="1"/>
  <c r="H32" i="1"/>
  <c r="H36" i="1"/>
  <c r="H40" i="1"/>
  <c r="H44" i="1" s="1"/>
  <c r="H31" i="1"/>
  <c r="H35" i="1" s="1"/>
  <c r="H39" i="1"/>
  <c r="H43" i="1" s="1"/>
  <c r="H30" i="1"/>
  <c r="H34" i="1"/>
  <c r="H38" i="1" s="1"/>
  <c r="H42" i="1" s="1"/>
  <c r="H13" i="1"/>
  <c r="H17" i="1"/>
  <c r="H21" i="1" s="1"/>
  <c r="H25" i="1" s="1"/>
  <c r="H12" i="1"/>
  <c r="H16" i="1"/>
  <c r="H20" i="1"/>
  <c r="H24" i="1" s="1"/>
  <c r="H11" i="1"/>
  <c r="H15" i="1" s="1"/>
  <c r="H19" i="1"/>
  <c r="H23" i="1" s="1"/>
  <c r="H10" i="1"/>
  <c r="H14" i="1"/>
  <c r="H18" i="1" s="1"/>
  <c r="H22" i="1" s="1"/>
  <c r="AE108" i="1"/>
  <c r="AF108" i="1" s="1"/>
  <c r="AG108" i="1"/>
  <c r="AZ27" i="1"/>
  <c r="BA29" i="1"/>
  <c r="BA8" i="1"/>
  <c r="BA6" i="1"/>
  <c r="BA111" i="1"/>
  <c r="BA47" i="1"/>
  <c r="BA31" i="1"/>
  <c r="BA51" i="1"/>
  <c r="BA49" i="1"/>
  <c r="BA33" i="1"/>
  <c r="BA91" i="1"/>
  <c r="BA71" i="1"/>
  <c r="BA107" i="1"/>
  <c r="BA69" i="1"/>
  <c r="BA89" i="1"/>
  <c r="BA67" i="1"/>
  <c r="BA10" i="1"/>
  <c r="BA11" i="1"/>
  <c r="BA9" i="1"/>
  <c r="AZ32" i="1"/>
  <c r="BA70" i="1"/>
  <c r="BA50" i="1"/>
  <c r="AZ113" i="1"/>
  <c r="AZ112" i="1"/>
  <c r="AZ109" i="1"/>
  <c r="BA66" i="1"/>
  <c r="BA28" i="1"/>
  <c r="BA26" i="1"/>
  <c r="BA7" i="1"/>
  <c r="BA48" i="1"/>
  <c r="BA86" i="1"/>
  <c r="AZ87" i="1"/>
  <c r="BA88" i="1"/>
  <c r="AZ68" i="1"/>
  <c r="BA30" i="1"/>
  <c r="AZ106" i="1"/>
  <c r="BA72" i="1"/>
  <c r="BA110" i="1"/>
  <c r="BA52" i="1"/>
  <c r="AZ108" i="1"/>
  <c r="AZ46" i="1"/>
  <c r="BA90" i="1"/>
  <c r="AZ13" i="1"/>
  <c r="BA93" i="1"/>
  <c r="AZ92" i="1"/>
  <c r="AZ73" i="1"/>
  <c r="BA12" i="1"/>
  <c r="AZ53" i="1"/>
  <c r="BA115" i="1"/>
  <c r="BA121" i="1"/>
  <c r="BA117" i="1"/>
  <c r="BA123" i="1"/>
  <c r="BA124" i="1"/>
  <c r="BA114" i="1"/>
  <c r="BA119" i="1"/>
  <c r="BA120" i="1"/>
  <c r="BA125" i="1"/>
  <c r="BA94" i="1"/>
  <c r="BA95" i="1"/>
  <c r="BA96" i="1"/>
  <c r="BA104" i="1"/>
  <c r="BA97" i="1"/>
  <c r="BA82" i="1"/>
  <c r="BA75" i="1"/>
  <c r="BA81" i="1"/>
  <c r="BA54" i="1"/>
  <c r="BA55" i="1"/>
  <c r="BA59" i="1"/>
  <c r="BA63" i="1"/>
  <c r="BA57" i="1"/>
  <c r="BA61" i="1"/>
  <c r="BA65" i="1"/>
  <c r="BA18" i="1"/>
  <c r="BA45" i="1"/>
  <c r="BA35" i="1"/>
  <c r="BA122" i="1"/>
  <c r="BA118" i="1"/>
  <c r="BA116" i="1"/>
  <c r="BA100" i="1"/>
  <c r="BA105" i="1"/>
  <c r="BA103" i="1"/>
  <c r="BA101" i="1"/>
  <c r="BA102" i="1"/>
  <c r="BA99" i="1"/>
  <c r="BA98" i="1"/>
  <c r="BA74" i="1"/>
  <c r="BA85" i="1"/>
  <c r="BA84" i="1"/>
  <c r="BA77" i="1"/>
  <c r="BA80" i="1"/>
  <c r="BA79" i="1"/>
  <c r="BA76" i="1"/>
  <c r="BA64" i="1"/>
  <c r="BA60" i="1"/>
  <c r="BA62" i="1"/>
  <c r="BA56" i="1"/>
  <c r="BA58" i="1"/>
  <c r="BA22" i="1"/>
  <c r="BA16" i="1"/>
  <c r="BA15" i="1"/>
  <c r="BA14" i="1"/>
  <c r="BA44" i="1"/>
  <c r="BA39" i="1"/>
  <c r="BA40" i="1"/>
  <c r="BA42" i="1"/>
  <c r="BA37" i="1"/>
  <c r="BA43" i="1"/>
  <c r="BA36" i="1"/>
  <c r="BA38" i="1"/>
  <c r="BA41" i="1"/>
  <c r="BA83" i="1"/>
  <c r="BA78" i="1"/>
  <c r="BA17" i="1"/>
  <c r="BA21" i="1"/>
  <c r="BA20" i="1"/>
  <c r="BA19" i="1"/>
  <c r="BA24" i="1"/>
  <c r="BA23" i="1"/>
  <c r="BA25" i="1"/>
  <c r="AI108" i="1" l="1"/>
  <c r="AJ108" i="1" s="1"/>
  <c r="AM108" i="1" l="1"/>
  <c r="AN108" i="1" s="1"/>
  <c r="AK108" i="1"/>
  <c r="AQ108" i="1"/>
  <c r="AR108" i="1" s="1"/>
  <c r="AU88" i="1" l="1"/>
  <c r="AV88" i="1" s="1"/>
  <c r="AI56" i="1"/>
  <c r="AJ56" i="1" s="1"/>
  <c r="AC42" i="1"/>
  <c r="AI34" i="1"/>
  <c r="AJ34" i="1" s="1"/>
  <c r="AM35" i="1"/>
  <c r="AN35" i="1" s="1"/>
  <c r="AG32" i="1"/>
  <c r="AC76" i="1"/>
  <c r="AC120" i="1"/>
  <c r="AG15" i="1"/>
  <c r="AI97" i="1"/>
  <c r="AJ97" i="1" s="1"/>
  <c r="AE89" i="1"/>
  <c r="AF89" i="1" s="1"/>
  <c r="AG26" i="1"/>
  <c r="AE66" i="1"/>
  <c r="AF66" i="1" s="1"/>
  <c r="AK116" i="1"/>
  <c r="AM10" i="1"/>
  <c r="AN10" i="1" s="1"/>
  <c r="AI99" i="1"/>
  <c r="AJ99" i="1" s="1"/>
  <c r="AI120" i="1"/>
  <c r="AJ120" i="1" s="1"/>
  <c r="AC15" i="1"/>
  <c r="AC81" i="1"/>
  <c r="AC73" i="1"/>
  <c r="AI111" i="1"/>
  <c r="AJ111" i="1" s="1"/>
  <c r="AM36" i="1"/>
  <c r="AN36" i="1" s="1"/>
  <c r="AQ48" i="1"/>
  <c r="AR48" i="1" s="1"/>
  <c r="AI115" i="1"/>
  <c r="AJ115" i="1" s="1"/>
  <c r="AC14" i="1"/>
  <c r="AI110" i="1"/>
  <c r="AJ110" i="1" s="1"/>
  <c r="AQ50" i="1"/>
  <c r="AR50" i="1" s="1"/>
  <c r="AC61" i="1"/>
  <c r="AQ33" i="1"/>
  <c r="AR33" i="1" s="1"/>
  <c r="AE46" i="1"/>
  <c r="AF46" i="1" s="1"/>
  <c r="AC89" i="1"/>
  <c r="AO10" i="1"/>
  <c r="AK107" i="1"/>
  <c r="AK51" i="1"/>
  <c r="AM66" i="1"/>
  <c r="AN66" i="1" s="1"/>
  <c r="AM76" i="1"/>
  <c r="AN76" i="1" s="1"/>
  <c r="AM56" i="1"/>
  <c r="AN56" i="1" s="1"/>
  <c r="AO6" i="1"/>
  <c r="AM15" i="1"/>
  <c r="AN15" i="1" s="1"/>
  <c r="AM77" i="1"/>
  <c r="AN77" i="1" s="1"/>
  <c r="AM28" i="1"/>
  <c r="AN28" i="1" s="1"/>
  <c r="AS66" i="1"/>
  <c r="AQ91" i="1"/>
  <c r="AR91" i="1" s="1"/>
  <c r="AK67" i="1"/>
  <c r="AQ70" i="1"/>
  <c r="AR70" i="1" s="1"/>
  <c r="AE49" i="1"/>
  <c r="AF49" i="1" s="1"/>
  <c r="AO109" i="1"/>
  <c r="AO8" i="1"/>
  <c r="AK6" i="1"/>
  <c r="AO87" i="1"/>
  <c r="AK93" i="1"/>
  <c r="AO108" i="1"/>
  <c r="AK17" i="1"/>
  <c r="AQ86" i="1"/>
  <c r="AR86" i="1" s="1"/>
  <c r="AM52" i="1"/>
  <c r="AN52" i="1" s="1"/>
  <c r="AK55" i="1" l="1"/>
  <c r="AE10" i="1"/>
  <c r="AF10" i="1" s="1"/>
  <c r="AE8" i="1"/>
  <c r="AF8" i="1" s="1"/>
  <c r="AG17" i="1"/>
  <c r="AG77" i="1"/>
  <c r="AK109" i="1"/>
  <c r="AQ7" i="1"/>
  <c r="AR7" i="1" s="1"/>
  <c r="AK10" i="1"/>
  <c r="AI61" i="1"/>
  <c r="AJ61" i="1" s="1"/>
  <c r="AE79" i="1"/>
  <c r="AF79" i="1" s="1"/>
  <c r="AU47" i="1"/>
  <c r="AV47" i="1" s="1"/>
  <c r="AC102" i="1"/>
  <c r="AK73" i="1"/>
  <c r="AO67" i="1"/>
  <c r="AI49" i="1"/>
  <c r="AJ49" i="1" s="1"/>
  <c r="AK117" i="1"/>
  <c r="AG8" i="1"/>
  <c r="AC63" i="1"/>
  <c r="AG88" i="1"/>
  <c r="AQ109" i="1"/>
  <c r="AR109" i="1" s="1"/>
  <c r="AS27" i="1"/>
  <c r="AG7" i="1"/>
  <c r="AQ28" i="1"/>
  <c r="AR28" i="1" s="1"/>
  <c r="AU6" i="1"/>
  <c r="AV6" i="1" s="1"/>
  <c r="AM73" i="1"/>
  <c r="AN73" i="1" s="1"/>
  <c r="AE32" i="1"/>
  <c r="AF32" i="1" s="1"/>
  <c r="AG18" i="1"/>
  <c r="AI96" i="1"/>
  <c r="AJ96" i="1" s="1"/>
  <c r="AQ107" i="1"/>
  <c r="AR107" i="1" s="1"/>
  <c r="AC118" i="1"/>
  <c r="AE63" i="1"/>
  <c r="AF63" i="1" s="1"/>
  <c r="AE33" i="1"/>
  <c r="AF33" i="1" s="1"/>
  <c r="AO106" i="1"/>
  <c r="AS86" i="1"/>
  <c r="AI37" i="1"/>
  <c r="AJ37" i="1" s="1"/>
  <c r="AC16" i="1"/>
  <c r="AO70" i="1"/>
  <c r="AO110" i="1"/>
  <c r="AK89" i="1"/>
  <c r="AC46" i="1"/>
  <c r="AG51" i="1"/>
  <c r="AC104" i="1"/>
  <c r="AE22" i="1"/>
  <c r="AF22" i="1" s="1"/>
  <c r="AG9" i="1"/>
  <c r="AE62" i="1"/>
  <c r="AF62" i="1" s="1"/>
  <c r="AE42" i="1"/>
  <c r="AF42" i="1" s="1"/>
  <c r="AM6" i="1"/>
  <c r="AN6" i="1" s="1"/>
  <c r="AC105" i="1"/>
  <c r="AG47" i="1"/>
  <c r="AC38" i="1"/>
  <c r="AC103" i="1"/>
  <c r="AE27" i="1"/>
  <c r="AF27" i="1" s="1"/>
  <c r="AI121" i="1"/>
  <c r="AJ121" i="1" s="1"/>
  <c r="AK13" i="1"/>
  <c r="AI41" i="1"/>
  <c r="AJ41" i="1" s="1"/>
  <c r="AK68" i="1"/>
  <c r="AG16" i="1"/>
  <c r="AG56" i="1"/>
  <c r="AE11" i="1"/>
  <c r="AF11" i="1" s="1"/>
  <c r="AQ69" i="1"/>
  <c r="AR69" i="1" s="1"/>
  <c r="AE43" i="1"/>
  <c r="AF43" i="1" s="1"/>
  <c r="AI109" i="1"/>
  <c r="AJ109" i="1" s="1"/>
  <c r="AE71" i="1"/>
  <c r="AF71" i="1" s="1"/>
  <c r="AE9" i="1"/>
  <c r="AF9" i="1" s="1"/>
  <c r="AE30" i="1"/>
  <c r="AF30" i="1" s="1"/>
  <c r="AI76" i="1"/>
  <c r="AJ76" i="1" s="1"/>
  <c r="AI51" i="1"/>
  <c r="AJ51" i="1" s="1"/>
  <c r="AC11" i="1"/>
  <c r="AK115" i="1"/>
  <c r="AG98" i="1"/>
  <c r="AM11" i="1"/>
  <c r="AN11" i="1" s="1"/>
  <c r="AQ90" i="1"/>
  <c r="AR90" i="1" s="1"/>
  <c r="AK52" i="1"/>
  <c r="AM13" i="1"/>
  <c r="AN13" i="1" s="1"/>
  <c r="AE38" i="1"/>
  <c r="AF38" i="1" s="1"/>
  <c r="AM86" i="1"/>
  <c r="AN86" i="1" s="1"/>
  <c r="AE55" i="1"/>
  <c r="AF55" i="1" s="1"/>
  <c r="AO69" i="1"/>
  <c r="AE15" i="1"/>
  <c r="AF15" i="1" s="1"/>
  <c r="AS46" i="1"/>
  <c r="AU8" i="1"/>
  <c r="AV8" i="1" s="1"/>
  <c r="AC54" i="1"/>
  <c r="AC28" i="1"/>
  <c r="AI35" i="1"/>
  <c r="AJ35" i="1" s="1"/>
  <c r="AO88" i="1"/>
  <c r="AE118" i="1"/>
  <c r="AF118" i="1" s="1"/>
  <c r="AE88" i="1"/>
  <c r="AF88" i="1" s="1"/>
  <c r="AI78" i="1"/>
  <c r="AJ78" i="1" s="1"/>
  <c r="AC92" i="1"/>
  <c r="AC26" i="1"/>
  <c r="AI69" i="1"/>
  <c r="AS107" i="1"/>
  <c r="AE51" i="1"/>
  <c r="AF51" i="1" s="1"/>
  <c r="AI74" i="1"/>
  <c r="AJ74" i="1" s="1"/>
  <c r="AC101" i="1"/>
  <c r="AK50" i="1"/>
  <c r="AG72" i="1"/>
  <c r="AC9" i="1"/>
  <c r="AO26" i="1"/>
  <c r="AM34" i="1"/>
  <c r="AN34" i="1" s="1"/>
  <c r="AK77" i="1"/>
  <c r="AK49" i="1"/>
  <c r="AE21" i="1"/>
  <c r="AF21" i="1" s="1"/>
  <c r="AE29" i="1"/>
  <c r="AF29" i="1" s="1"/>
  <c r="AC94" i="1"/>
  <c r="AC124" i="1"/>
  <c r="AU106" i="1"/>
  <c r="AV106" i="1" s="1"/>
  <c r="AQ47" i="1"/>
  <c r="AR47" i="1" s="1"/>
  <c r="AE84" i="1"/>
  <c r="AF84" i="1" s="1"/>
  <c r="AG93" i="1"/>
  <c r="AE6" i="1"/>
  <c r="AF6" i="1" s="1"/>
  <c r="AE80" i="1"/>
  <c r="AF80" i="1" s="1"/>
  <c r="AE60" i="1"/>
  <c r="AF60" i="1" s="1"/>
  <c r="AE37" i="1"/>
  <c r="AF37" i="1" s="1"/>
  <c r="AG30" i="1"/>
  <c r="AC44" i="1"/>
  <c r="AI19" i="1"/>
  <c r="AJ19" i="1" s="1"/>
  <c r="AE39" i="1"/>
  <c r="AF39" i="1" s="1"/>
  <c r="AG97" i="1"/>
  <c r="AE17" i="1"/>
  <c r="AF17" i="1" s="1"/>
  <c r="AQ113" i="1"/>
  <c r="AI93" i="1"/>
  <c r="AJ93" i="1" s="1"/>
  <c r="AC67" i="1"/>
  <c r="AC23" i="1"/>
  <c r="AE113" i="1"/>
  <c r="AF113" i="1" s="1"/>
  <c r="AM114" i="1"/>
  <c r="AN114" i="1" s="1"/>
  <c r="AI33" i="1"/>
  <c r="AJ33" i="1" s="1"/>
  <c r="AS26" i="1"/>
  <c r="AO92" i="1"/>
  <c r="AK12" i="1"/>
  <c r="AU67" i="1"/>
  <c r="AV67" i="1" s="1"/>
  <c r="AO112" i="1"/>
  <c r="AK94" i="1"/>
  <c r="AK69" i="1"/>
  <c r="AQ87" i="1"/>
  <c r="AR87" i="1" s="1"/>
  <c r="AI80" i="1"/>
  <c r="AJ80" i="1" s="1"/>
  <c r="AI21" i="1"/>
  <c r="AJ21" i="1" s="1"/>
  <c r="AQ31" i="1"/>
  <c r="AR31" i="1" s="1"/>
  <c r="AS6" i="1"/>
  <c r="AU29" i="1"/>
  <c r="AV29" i="1" s="1"/>
  <c r="AC55" i="1"/>
  <c r="AC24" i="1"/>
  <c r="AG111" i="1"/>
  <c r="AC53" i="1"/>
  <c r="AK29" i="1"/>
  <c r="AC43" i="1"/>
  <c r="AO33" i="1"/>
  <c r="AC95" i="1"/>
  <c r="AI71" i="1"/>
  <c r="AJ71" i="1" s="1"/>
  <c r="AG95" i="1"/>
  <c r="AM16" i="1"/>
  <c r="AN16" i="1" s="1"/>
  <c r="AM69" i="1"/>
  <c r="AN69" i="1" s="1"/>
  <c r="AG55" i="1"/>
  <c r="AE52" i="1"/>
  <c r="AF52" i="1" s="1"/>
  <c r="AM30" i="1"/>
  <c r="AN30" i="1" s="1"/>
  <c r="AE74" i="1"/>
  <c r="AF74" i="1" s="1"/>
  <c r="AS29" i="1"/>
  <c r="AQ112" i="1"/>
  <c r="AR112" i="1" s="1"/>
  <c r="AG20" i="1"/>
  <c r="AI16" i="1"/>
  <c r="AJ16" i="1" s="1"/>
  <c r="AE72" i="1"/>
  <c r="AF72" i="1" s="1"/>
  <c r="AU107" i="1"/>
  <c r="AV107" i="1" s="1"/>
  <c r="AI70" i="1"/>
  <c r="AJ70" i="1" s="1"/>
  <c r="AC111" i="1"/>
  <c r="AG58" i="1"/>
  <c r="AM17" i="1"/>
  <c r="AN17" i="1" s="1"/>
  <c r="AE34" i="1"/>
  <c r="AF34" i="1" s="1"/>
  <c r="AE109" i="1"/>
  <c r="AF109" i="1" s="1"/>
  <c r="AO7" i="1"/>
  <c r="AE64" i="1"/>
  <c r="AF64" i="1" s="1"/>
  <c r="AE90" i="1"/>
  <c r="AF90" i="1" s="1"/>
  <c r="AI12" i="1"/>
  <c r="AJ12" i="1" s="1"/>
  <c r="AK70" i="1"/>
  <c r="AM112" i="1"/>
  <c r="AN112" i="1" s="1"/>
  <c r="AS109" i="1"/>
  <c r="AM29" i="1"/>
  <c r="AN29" i="1" s="1"/>
  <c r="AK86" i="1"/>
  <c r="AC34" i="1"/>
  <c r="AC41" i="1"/>
  <c r="AC30" i="1"/>
  <c r="AC22" i="1"/>
  <c r="AM87" i="1"/>
  <c r="AN87" i="1" s="1"/>
  <c r="AG46" i="1"/>
  <c r="AO90" i="1"/>
  <c r="AE111" i="1"/>
  <c r="AF111" i="1" s="1"/>
  <c r="AE73" i="1"/>
  <c r="AF73" i="1" s="1"/>
  <c r="AI68" i="1"/>
  <c r="AJ68" i="1" s="1"/>
  <c r="AM106" i="1"/>
  <c r="AN106" i="1" s="1"/>
  <c r="AI52" i="1"/>
  <c r="AJ52" i="1" s="1"/>
  <c r="AG73" i="1"/>
  <c r="AM57" i="1"/>
  <c r="AN57" i="1" s="1"/>
  <c r="AC90" i="1"/>
  <c r="AC110" i="1"/>
  <c r="AO49" i="1"/>
  <c r="AU46" i="1"/>
  <c r="AV46" i="1" s="1"/>
  <c r="AE65" i="1"/>
  <c r="AF65" i="1" s="1"/>
  <c r="AK15" i="1"/>
  <c r="AE25" i="1"/>
  <c r="AF25" i="1" s="1"/>
  <c r="AG80" i="1"/>
  <c r="AQ49" i="1"/>
  <c r="AR49" i="1" s="1"/>
  <c r="AQ68" i="1"/>
  <c r="AR68" i="1" s="1"/>
  <c r="AE98" i="1"/>
  <c r="AF98" i="1" s="1"/>
  <c r="AE67" i="1"/>
  <c r="AF67" i="1" s="1"/>
  <c r="AM53" i="1"/>
  <c r="AN53" i="1" s="1"/>
  <c r="AC48" i="1"/>
  <c r="AI66" i="1"/>
  <c r="AJ66" i="1" s="1"/>
  <c r="AE14" i="1"/>
  <c r="AF14" i="1" s="1"/>
  <c r="AS7" i="1"/>
  <c r="AC71" i="1"/>
  <c r="AM50" i="1"/>
  <c r="AN50" i="1" s="1"/>
  <c r="AK114" i="1"/>
  <c r="AI118" i="1"/>
  <c r="AJ118" i="1" s="1"/>
  <c r="AK7" i="1"/>
  <c r="AO113" i="1"/>
  <c r="AC68" i="1"/>
  <c r="AI40" i="1"/>
  <c r="AJ40" i="1" s="1"/>
  <c r="AI27" i="1"/>
  <c r="AJ27" i="1" s="1"/>
  <c r="AG33" i="1"/>
  <c r="AE35" i="1"/>
  <c r="AF35" i="1" s="1"/>
  <c r="AK87" i="1"/>
  <c r="AM68" i="1"/>
  <c r="AN68" i="1" s="1"/>
  <c r="AE92" i="1"/>
  <c r="AF92" i="1" s="1"/>
  <c r="AO53" i="1"/>
  <c r="AE106" i="1"/>
  <c r="AF106" i="1" s="1"/>
  <c r="AU108" i="1"/>
  <c r="AV108" i="1" s="1"/>
  <c r="AM71" i="1"/>
  <c r="AN71" i="1" s="1"/>
  <c r="AG21" i="1"/>
  <c r="AI46" i="1"/>
  <c r="AJ46" i="1" s="1"/>
  <c r="AI38" i="1"/>
  <c r="AJ38" i="1" s="1"/>
  <c r="AC96" i="1"/>
  <c r="AE61" i="1"/>
  <c r="AF61" i="1" s="1"/>
  <c r="AE57" i="1"/>
  <c r="AF57" i="1" s="1"/>
  <c r="AS88" i="1"/>
  <c r="AC27" i="1"/>
  <c r="AI32" i="1"/>
  <c r="AJ32" i="1" s="1"/>
  <c r="AC113" i="1"/>
  <c r="AK53" i="1"/>
  <c r="AG116" i="1"/>
  <c r="AS87" i="1"/>
  <c r="AQ111" i="1"/>
  <c r="AR111" i="1" s="1"/>
  <c r="AU49" i="1"/>
  <c r="AV49" i="1" s="1"/>
  <c r="AG38" i="1"/>
  <c r="AC88" i="1"/>
  <c r="AE97" i="1"/>
  <c r="AF97" i="1" s="1"/>
  <c r="AO12" i="1"/>
  <c r="AK66" i="1"/>
  <c r="AK75" i="1"/>
  <c r="AM110" i="1"/>
  <c r="AN110" i="1" s="1"/>
  <c r="AI48" i="1"/>
  <c r="AJ48" i="1" s="1"/>
  <c r="AE13" i="1"/>
  <c r="AF13" i="1" s="1"/>
  <c r="AK92" i="1"/>
  <c r="AO27" i="1"/>
  <c r="AI13" i="1"/>
  <c r="AJ13" i="1" s="1"/>
  <c r="AK32" i="1"/>
  <c r="AM109" i="1"/>
  <c r="AN109" i="1" s="1"/>
  <c r="AS68" i="1"/>
  <c r="AQ89" i="1"/>
  <c r="AR89" i="1" s="1"/>
  <c r="AC62" i="1"/>
  <c r="AC79" i="1"/>
  <c r="AO51" i="1"/>
  <c r="AM37" i="1"/>
  <c r="AN37" i="1" s="1"/>
  <c r="AQ53" i="1"/>
  <c r="AR53" i="1" s="1"/>
  <c r="AI67" i="1"/>
  <c r="AJ67" i="1" s="1"/>
  <c r="AC93" i="1"/>
  <c r="AC17" i="1"/>
  <c r="AQ110" i="1"/>
  <c r="AC18" i="1"/>
  <c r="AI18" i="1"/>
  <c r="AJ18" i="1" s="1"/>
  <c r="AI60" i="1"/>
  <c r="AJ60" i="1" s="1"/>
  <c r="AE112" i="1"/>
  <c r="AF112" i="1" s="1"/>
  <c r="AC36" i="1"/>
  <c r="AC74" i="1"/>
  <c r="AE83" i="1"/>
  <c r="AF83" i="1" s="1"/>
  <c r="AM94" i="1"/>
  <c r="AN94" i="1" s="1"/>
  <c r="AG53" i="1"/>
  <c r="AE36" i="1"/>
  <c r="AF36" i="1" s="1"/>
  <c r="AK112" i="1"/>
  <c r="AE117" i="1"/>
  <c r="AF117" i="1" s="1"/>
  <c r="AO72" i="1"/>
  <c r="AO29" i="1"/>
  <c r="AK16" i="1"/>
  <c r="AE122" i="1"/>
  <c r="AF122" i="1" s="1"/>
  <c r="AE47" i="1"/>
  <c r="AF47" i="1" s="1"/>
  <c r="AG19" i="1"/>
  <c r="AM107" i="1"/>
  <c r="AN107" i="1" s="1"/>
  <c r="AG120" i="1"/>
  <c r="AG29" i="1"/>
  <c r="AK57" i="1"/>
  <c r="AO111" i="1"/>
  <c r="AI94" i="1"/>
  <c r="AJ94" i="1" s="1"/>
  <c r="AM47" i="1"/>
  <c r="AN47" i="1" s="1"/>
  <c r="AI8" i="1"/>
  <c r="AJ8" i="1" s="1"/>
  <c r="AU7" i="1"/>
  <c r="AV7" i="1" s="1"/>
  <c r="AG89" i="1"/>
  <c r="AC99" i="1"/>
  <c r="AE86" i="1"/>
  <c r="AF86" i="1" s="1"/>
  <c r="AK95" i="1"/>
  <c r="AG112" i="1"/>
  <c r="AC52" i="1"/>
  <c r="AI55" i="1"/>
  <c r="AJ55" i="1" s="1"/>
  <c r="AC6" i="1"/>
  <c r="AE110" i="1"/>
  <c r="AF110" i="1" s="1"/>
  <c r="AI20" i="1"/>
  <c r="AJ20" i="1" s="1"/>
  <c r="AG67" i="1"/>
  <c r="AQ9" i="1"/>
  <c r="AR9" i="1" s="1"/>
  <c r="AG109" i="1"/>
  <c r="AG13" i="1"/>
  <c r="AM54" i="1"/>
  <c r="AN54" i="1" s="1"/>
  <c r="AG69" i="1"/>
  <c r="AC115" i="1"/>
  <c r="AG48" i="1"/>
  <c r="AU66" i="1"/>
  <c r="AV66" i="1" s="1"/>
  <c r="AI113" i="1"/>
  <c r="AJ113" i="1" s="1"/>
  <c r="AU86" i="1"/>
  <c r="AE107" i="1"/>
  <c r="AF107" i="1" s="1"/>
  <c r="AC109" i="1"/>
  <c r="AM88" i="1"/>
  <c r="AN88" i="1" s="1"/>
  <c r="AO13" i="1"/>
  <c r="AE53" i="1"/>
  <c r="AF53" i="1" s="1"/>
  <c r="AC121" i="1"/>
  <c r="AQ67" i="1"/>
  <c r="AR67" i="1" s="1"/>
  <c r="AM97" i="1"/>
  <c r="AN97" i="1" s="1"/>
  <c r="AK106" i="1"/>
  <c r="AE81" i="1"/>
  <c r="AF81" i="1" s="1"/>
  <c r="AG94" i="1"/>
  <c r="AE44" i="1"/>
  <c r="AF44" i="1" s="1"/>
  <c r="AE54" i="1"/>
  <c r="AF54" i="1" s="1"/>
  <c r="AM96" i="1"/>
  <c r="AN96" i="1" s="1"/>
  <c r="AG87" i="1"/>
  <c r="AU9" i="1"/>
  <c r="AV9" i="1" s="1"/>
  <c r="AG52" i="1"/>
  <c r="AM48" i="1"/>
  <c r="AN48" i="1" s="1"/>
  <c r="AM117" i="1"/>
  <c r="AN117" i="1" s="1"/>
  <c r="AE24" i="1"/>
  <c r="AF24" i="1" s="1"/>
  <c r="AI95" i="1"/>
  <c r="AJ95" i="1" s="1"/>
  <c r="AU109" i="1"/>
  <c r="AV109" i="1" s="1"/>
  <c r="AI75" i="1"/>
  <c r="AJ75" i="1" s="1"/>
  <c r="AC12" i="1"/>
  <c r="AO28" i="1"/>
  <c r="AG35" i="1"/>
  <c r="AI57" i="1"/>
  <c r="AJ57" i="1" s="1"/>
  <c r="AE28" i="1"/>
  <c r="AF28" i="1" s="1"/>
  <c r="AE75" i="1"/>
  <c r="AF75" i="1" s="1"/>
  <c r="AG59" i="1"/>
  <c r="AK76" i="1"/>
  <c r="AE31" i="1"/>
  <c r="AF31" i="1" s="1"/>
  <c r="AE70" i="1"/>
  <c r="AF70" i="1" s="1"/>
  <c r="AE82" i="1"/>
  <c r="AF82" i="1" s="1"/>
  <c r="AS47" i="1"/>
  <c r="AI98" i="1"/>
  <c r="AJ98" i="1" s="1"/>
  <c r="AK97" i="1"/>
  <c r="AI9" i="1"/>
  <c r="AJ9" i="1" s="1"/>
  <c r="AE19" i="1"/>
  <c r="AF19" i="1" s="1"/>
  <c r="AC51" i="1"/>
  <c r="AG90" i="1"/>
  <c r="AM55" i="1"/>
  <c r="AN55" i="1" s="1"/>
  <c r="AG68" i="1"/>
  <c r="AI28" i="1"/>
  <c r="AJ28" i="1" s="1"/>
  <c r="AG92" i="1"/>
  <c r="AK96" i="1"/>
  <c r="AM67" i="1"/>
  <c r="AN67" i="1" s="1"/>
  <c r="AS28" i="1"/>
  <c r="AU27" i="1"/>
  <c r="AV27" i="1" s="1"/>
  <c r="AE23" i="1"/>
  <c r="AF23" i="1" s="1"/>
  <c r="AI30" i="1"/>
  <c r="AJ30" i="1" s="1"/>
  <c r="AG101" i="1"/>
  <c r="AC45" i="1"/>
  <c r="AE7" i="1"/>
  <c r="AF7" i="1" s="1"/>
  <c r="AG81" i="1"/>
  <c r="AS106" i="1"/>
  <c r="AC107" i="1"/>
  <c r="AM27" i="1"/>
  <c r="AN27" i="1" s="1"/>
  <c r="AC85" i="1"/>
  <c r="AI81" i="1"/>
  <c r="AJ81" i="1" s="1"/>
  <c r="AM31" i="1"/>
  <c r="AN31" i="1" s="1"/>
  <c r="AG49" i="1"/>
  <c r="AE121" i="1"/>
  <c r="AF121" i="1" s="1"/>
  <c r="AC87" i="1"/>
  <c r="AE95" i="1"/>
  <c r="AF95" i="1" s="1"/>
  <c r="AS9" i="1"/>
  <c r="AK14" i="1"/>
  <c r="AE40" i="1"/>
  <c r="AF40" i="1" s="1"/>
  <c r="AM95" i="1"/>
  <c r="AN95" i="1" s="1"/>
  <c r="AC122" i="1"/>
  <c r="AI15" i="1"/>
  <c r="AJ15" i="1" s="1"/>
  <c r="AU26" i="1"/>
  <c r="AV26" i="1" s="1"/>
  <c r="AI91" i="1"/>
  <c r="AJ91" i="1" s="1"/>
  <c r="AO30" i="1"/>
  <c r="AI114" i="1"/>
  <c r="AJ114" i="1" s="1"/>
  <c r="AI89" i="1"/>
  <c r="AJ89" i="1" s="1"/>
  <c r="AI92" i="1"/>
  <c r="AJ92" i="1" s="1"/>
  <c r="AC59" i="1"/>
  <c r="AE77" i="1"/>
  <c r="AF77" i="1" s="1"/>
  <c r="AC21" i="1"/>
  <c r="AE103" i="1"/>
  <c r="AF103" i="1" s="1"/>
  <c r="AE101" i="1"/>
  <c r="AF101" i="1" s="1"/>
  <c r="AQ51" i="1"/>
  <c r="AR51" i="1" s="1"/>
  <c r="AK111" i="1"/>
  <c r="AO86" i="1"/>
  <c r="AQ46" i="1"/>
  <c r="AR46" i="1" s="1"/>
  <c r="AG96" i="1"/>
  <c r="AE45" i="1"/>
  <c r="AF45" i="1" s="1"/>
  <c r="AM111" i="1"/>
  <c r="AN111" i="1" s="1"/>
  <c r="AM75" i="1"/>
  <c r="AN75" i="1" s="1"/>
  <c r="AI10" i="1"/>
  <c r="AJ10" i="1" s="1"/>
  <c r="AS67" i="1"/>
  <c r="AG10" i="1"/>
  <c r="AG117" i="1"/>
  <c r="AG34" i="1"/>
  <c r="AQ6" i="1"/>
  <c r="AR6" i="1" s="1"/>
  <c r="AE68" i="1"/>
  <c r="AF68" i="1" s="1"/>
  <c r="AK33" i="1"/>
  <c r="AC119" i="1"/>
  <c r="AG113" i="1"/>
  <c r="AU87" i="1"/>
  <c r="AV87" i="1" s="1"/>
  <c r="AC98" i="1"/>
  <c r="AC57" i="1"/>
  <c r="AM33" i="1"/>
  <c r="AN33" i="1" s="1"/>
  <c r="AI31" i="1"/>
  <c r="AJ31" i="1" s="1"/>
  <c r="AG57" i="1"/>
  <c r="AQ71" i="1"/>
  <c r="AR71" i="1" s="1"/>
  <c r="AC80" i="1"/>
  <c r="AE124" i="1"/>
  <c r="AF124" i="1" s="1"/>
  <c r="AO91" i="1"/>
  <c r="AM51" i="1"/>
  <c r="AN51" i="1" s="1"/>
  <c r="AI119" i="1"/>
  <c r="AJ119" i="1" s="1"/>
  <c r="AQ13" i="1"/>
  <c r="AR13" i="1" s="1"/>
  <c r="AE115" i="1"/>
  <c r="AF115" i="1" s="1"/>
  <c r="AC56" i="1"/>
  <c r="AM115" i="1"/>
  <c r="AN115" i="1" s="1"/>
  <c r="AC125" i="1"/>
  <c r="AQ8" i="1"/>
  <c r="AR8" i="1" s="1"/>
  <c r="AG71" i="1"/>
  <c r="AC13" i="1"/>
  <c r="AS69" i="1"/>
  <c r="AI73" i="1"/>
  <c r="AJ73" i="1" s="1"/>
  <c r="AE56" i="1"/>
  <c r="AF56" i="1" s="1"/>
  <c r="AG27" i="1"/>
  <c r="AE58" i="1"/>
  <c r="AF58" i="1" s="1"/>
  <c r="AI17" i="1"/>
  <c r="AJ17" i="1" s="1"/>
  <c r="AO11" i="1"/>
  <c r="AC112" i="1"/>
  <c r="AO9" i="1"/>
  <c r="AI88" i="1"/>
  <c r="AJ88" i="1" s="1"/>
  <c r="AG12" i="1"/>
  <c r="AC114" i="1"/>
  <c r="AE91" i="1"/>
  <c r="AF91" i="1" s="1"/>
  <c r="AC66" i="1"/>
  <c r="AE99" i="1"/>
  <c r="AF99" i="1" s="1"/>
  <c r="AI86" i="1"/>
  <c r="AJ86" i="1" s="1"/>
  <c r="AC49" i="1"/>
  <c r="AI6" i="1"/>
  <c r="AJ6" i="1" s="1"/>
  <c r="AQ29" i="1"/>
  <c r="AR29" i="1" s="1"/>
  <c r="AK28" i="1"/>
  <c r="AM116" i="1"/>
  <c r="AN116" i="1" s="1"/>
  <c r="AQ27" i="1"/>
  <c r="AR27" i="1" s="1"/>
  <c r="AE85" i="1"/>
  <c r="AF85" i="1" s="1"/>
  <c r="AI72" i="1"/>
  <c r="AJ72" i="1" s="1"/>
  <c r="AC77" i="1"/>
  <c r="AG75" i="1"/>
  <c r="AM72" i="1"/>
  <c r="AN72" i="1" s="1"/>
  <c r="AK36" i="1"/>
  <c r="AK54" i="1"/>
  <c r="AK113" i="1"/>
  <c r="AI59" i="1"/>
  <c r="AJ59" i="1" s="1"/>
  <c r="AI116" i="1"/>
  <c r="AJ116" i="1" s="1"/>
  <c r="AI39" i="1"/>
  <c r="AJ39" i="1" s="1"/>
  <c r="AM26" i="1"/>
  <c r="AN26" i="1" s="1"/>
  <c r="AC69" i="1"/>
  <c r="AG50" i="1"/>
  <c r="AG74" i="1"/>
  <c r="AK91" i="1"/>
  <c r="AC7" i="1"/>
  <c r="AG91" i="1"/>
  <c r="AG28" i="1"/>
  <c r="AC40" i="1"/>
  <c r="AK56" i="1"/>
  <c r="AO66" i="1"/>
  <c r="AO73" i="1"/>
  <c r="AU48" i="1"/>
  <c r="AV48" i="1" s="1"/>
  <c r="AE20" i="1"/>
  <c r="AF20" i="1" s="1"/>
  <c r="AM8" i="1"/>
  <c r="AN8" i="1" s="1"/>
  <c r="AC83" i="1"/>
  <c r="AC84" i="1"/>
  <c r="AM93" i="1"/>
  <c r="AN93" i="1" s="1"/>
  <c r="AC35" i="1"/>
  <c r="AG118" i="1"/>
  <c r="AM9" i="1"/>
  <c r="AN9" i="1" s="1"/>
  <c r="AM89" i="1"/>
  <c r="AN89" i="1" s="1"/>
  <c r="AC106" i="1"/>
  <c r="AI26" i="1"/>
  <c r="AJ26" i="1" s="1"/>
  <c r="AC82" i="1"/>
  <c r="AG60" i="1"/>
  <c r="AG36" i="1"/>
  <c r="AM113" i="1"/>
  <c r="AN113" i="1" s="1"/>
  <c r="AC33" i="1"/>
  <c r="AC58" i="1"/>
  <c r="AG40" i="1"/>
  <c r="AO48" i="1"/>
  <c r="AM7" i="1"/>
  <c r="AN7" i="1" s="1"/>
  <c r="AC65" i="1"/>
  <c r="AG110" i="1"/>
  <c r="AG37" i="1"/>
  <c r="AK46" i="1"/>
  <c r="AG86" i="1"/>
  <c r="AQ10" i="1"/>
  <c r="AR10" i="1" s="1"/>
  <c r="AE18" i="1"/>
  <c r="AF18" i="1" s="1"/>
  <c r="AK88" i="1"/>
  <c r="AK37" i="1"/>
  <c r="AK90" i="1"/>
  <c r="AM12" i="1"/>
  <c r="AN12" i="1" s="1"/>
  <c r="AE12" i="1"/>
  <c r="AF12" i="1" s="1"/>
  <c r="AK9" i="1"/>
  <c r="AE105" i="1"/>
  <c r="AF105" i="1" s="1"/>
  <c r="AE41" i="1"/>
  <c r="AF41" i="1" s="1"/>
  <c r="AM91" i="1"/>
  <c r="AN91" i="1" s="1"/>
  <c r="AQ66" i="1"/>
  <c r="AR66" i="1" s="1"/>
  <c r="AI53" i="1"/>
  <c r="AJ53" i="1" s="1"/>
  <c r="AO107" i="1"/>
  <c r="AS49" i="1"/>
  <c r="AI47" i="1"/>
  <c r="AJ47" i="1" s="1"/>
  <c r="AI101" i="1"/>
  <c r="AJ101" i="1" s="1"/>
  <c r="AE59" i="1"/>
  <c r="AF59" i="1" s="1"/>
  <c r="AK72" i="1"/>
  <c r="AE119" i="1"/>
  <c r="AF119" i="1" s="1"/>
  <c r="AG99" i="1"/>
  <c r="AM74" i="1"/>
  <c r="AN74" i="1" s="1"/>
  <c r="AE50" i="1"/>
  <c r="AF50" i="1" s="1"/>
  <c r="AQ11" i="1"/>
  <c r="AR11" i="1" s="1"/>
  <c r="AI90" i="1"/>
  <c r="AJ90" i="1" s="1"/>
  <c r="AO46" i="1"/>
  <c r="AU28" i="1"/>
  <c r="AV28" i="1" s="1"/>
  <c r="AO47" i="1"/>
  <c r="AC117" i="1"/>
  <c r="AK27" i="1"/>
  <c r="AO50" i="1"/>
  <c r="AG6" i="1"/>
  <c r="AG41" i="1"/>
  <c r="AM46" i="1"/>
  <c r="AN46" i="1" s="1"/>
  <c r="AC47" i="1"/>
  <c r="AC19" i="1"/>
  <c r="AG31" i="1"/>
  <c r="AI100" i="1"/>
  <c r="AJ100" i="1" s="1"/>
  <c r="AG79" i="1"/>
  <c r="AQ26" i="1"/>
  <c r="AR26" i="1" s="1"/>
  <c r="AM32" i="1"/>
  <c r="AN32" i="1" s="1"/>
  <c r="AO71" i="1"/>
  <c r="AI29" i="1"/>
  <c r="AJ29" i="1" s="1"/>
  <c r="AG106" i="1"/>
  <c r="AI11" i="1"/>
  <c r="AJ11" i="1" s="1"/>
  <c r="AC116" i="1"/>
  <c r="AO31" i="1"/>
  <c r="AG121" i="1"/>
  <c r="AO89" i="1"/>
  <c r="AG114" i="1"/>
  <c r="AM49" i="1"/>
  <c r="AN49" i="1" s="1"/>
  <c r="AG78" i="1"/>
  <c r="AG115" i="1"/>
  <c r="AM14" i="1"/>
  <c r="AN14" i="1" s="1"/>
  <c r="AC64" i="1"/>
  <c r="AI87" i="1"/>
  <c r="AJ87" i="1" s="1"/>
  <c r="AE76" i="1"/>
  <c r="AF76" i="1" s="1"/>
  <c r="AE16" i="1"/>
  <c r="AF16" i="1" s="1"/>
  <c r="AM92" i="1"/>
  <c r="AN92" i="1" s="1"/>
  <c r="AC91" i="1"/>
  <c r="AG119" i="1"/>
  <c r="AQ88" i="1"/>
  <c r="AR88" i="1" s="1"/>
  <c r="AI36" i="1"/>
  <c r="AJ36" i="1" s="1"/>
  <c r="AQ92" i="1"/>
  <c r="AR92" i="1" s="1"/>
  <c r="AE104" i="1"/>
  <c r="AF104" i="1" s="1"/>
  <c r="AE93" i="1"/>
  <c r="AF93" i="1" s="1"/>
  <c r="AK110" i="1"/>
  <c r="AK8" i="1"/>
  <c r="AE78" i="1"/>
  <c r="AF78" i="1" s="1"/>
  <c r="AG100" i="1"/>
  <c r="AE114" i="1"/>
  <c r="AF114" i="1" s="1"/>
  <c r="AI54" i="1"/>
  <c r="AJ54" i="1" s="1"/>
  <c r="AC100" i="1"/>
  <c r="AK47" i="1"/>
  <c r="AE120" i="1"/>
  <c r="AF120" i="1" s="1"/>
  <c r="AQ73" i="1"/>
  <c r="AR73" i="1" s="1"/>
  <c r="AE26" i="1"/>
  <c r="AF26" i="1" s="1"/>
  <c r="AI77" i="1"/>
  <c r="AJ77" i="1" s="1"/>
  <c r="AK30" i="1"/>
  <c r="AI79" i="1"/>
  <c r="AJ79" i="1" s="1"/>
  <c r="AK11" i="1"/>
  <c r="AS89" i="1"/>
  <c r="AM70" i="1"/>
  <c r="AN70" i="1" s="1"/>
  <c r="AU68" i="1"/>
  <c r="AV68" i="1" s="1"/>
  <c r="AU89" i="1"/>
  <c r="AV89" i="1" s="1"/>
  <c r="AI58" i="1"/>
  <c r="AJ58" i="1" s="1"/>
  <c r="AC37" i="1"/>
  <c r="AE116" i="1"/>
  <c r="AF116" i="1" s="1"/>
  <c r="AS8" i="1"/>
  <c r="AO52" i="1"/>
  <c r="AC78" i="1"/>
  <c r="AE100" i="1"/>
  <c r="AF100" i="1" s="1"/>
  <c r="AC31" i="1"/>
  <c r="AE123" i="1"/>
  <c r="AF123" i="1" s="1"/>
  <c r="AC97" i="1"/>
  <c r="AC70" i="1"/>
  <c r="AC39" i="1"/>
  <c r="AK48" i="1"/>
  <c r="AC32" i="1"/>
  <c r="AE87" i="1"/>
  <c r="AF87" i="1" s="1"/>
  <c r="AK26" i="1"/>
  <c r="AE102" i="1"/>
  <c r="AF102" i="1" s="1"/>
  <c r="AC86" i="1"/>
  <c r="AK74" i="1"/>
  <c r="AK31" i="1"/>
  <c r="AI50" i="1"/>
  <c r="AJ50" i="1" s="1"/>
  <c r="AC72" i="1"/>
  <c r="AO68" i="1"/>
  <c r="AQ32" i="1"/>
  <c r="AR32" i="1" s="1"/>
  <c r="AQ72" i="1"/>
  <c r="AR72" i="1" s="1"/>
  <c r="AS108" i="1"/>
  <c r="AE94" i="1"/>
  <c r="AF94" i="1" s="1"/>
  <c r="AG11" i="1"/>
  <c r="AG54" i="1"/>
  <c r="AI7" i="1"/>
  <c r="AJ7" i="1" s="1"/>
  <c r="AI14" i="1"/>
  <c r="AJ14" i="1" s="1"/>
  <c r="AG39" i="1"/>
  <c r="AE69" i="1"/>
  <c r="AF69" i="1" s="1"/>
  <c r="AQ30" i="1"/>
  <c r="AR30" i="1" s="1"/>
  <c r="AQ12" i="1"/>
  <c r="AR12" i="1" s="1"/>
  <c r="AI107" i="1"/>
  <c r="AJ107" i="1" s="1"/>
  <c r="AG66" i="1"/>
  <c r="AE48" i="1"/>
  <c r="AF48" i="1" s="1"/>
  <c r="AG14" i="1"/>
  <c r="AC60" i="1"/>
  <c r="AQ93" i="1"/>
  <c r="AR93" i="1" s="1"/>
  <c r="AK35" i="1"/>
  <c r="AK71" i="1"/>
  <c r="AC123" i="1"/>
  <c r="AC20" i="1"/>
  <c r="AI106" i="1"/>
  <c r="AJ106" i="1" s="1"/>
  <c r="AQ52" i="1"/>
  <c r="AR52" i="1" s="1"/>
  <c r="AC8" i="1"/>
  <c r="AI117" i="1"/>
  <c r="AJ117" i="1" s="1"/>
  <c r="AK34" i="1"/>
  <c r="AG107" i="1"/>
  <c r="AQ106" i="1"/>
  <c r="AR106" i="1" s="1"/>
  <c r="AC75" i="1"/>
  <c r="AO32" i="1"/>
  <c r="AU69" i="1"/>
  <c r="AV69" i="1" s="1"/>
  <c r="AG76" i="1"/>
  <c r="AC10" i="1"/>
  <c r="AC50" i="1"/>
  <c r="AG61" i="1"/>
  <c r="AG70" i="1"/>
  <c r="AS48" i="1"/>
  <c r="AC25" i="1"/>
  <c r="AC29" i="1"/>
  <c r="AI112" i="1"/>
  <c r="AJ112" i="1" s="1"/>
  <c r="AE125" i="1"/>
  <c r="AF125" i="1" s="1"/>
  <c r="AO93" i="1"/>
  <c r="AE96" i="1"/>
  <c r="AF96" i="1" s="1"/>
</calcChain>
</file>

<file path=xl/comments1.xml><?xml version="1.0" encoding="utf-8"?>
<comments xmlns="http://schemas.openxmlformats.org/spreadsheetml/2006/main">
  <authors>
    <author>Author</author>
  </authors>
  <commentList>
    <comment ref="A2" authorId="0" shapeId="0">
      <text>
        <r>
          <rPr>
            <b/>
            <sz val="9"/>
            <color indexed="81"/>
            <rFont val="宋体"/>
            <charset val="134"/>
          </rPr>
          <t xml:space="preserve">1 客户端专用
2 服务器专用
3 通用
0 策划维护用
</t>
        </r>
      </text>
    </comment>
  </commentList>
</comments>
</file>

<file path=xl/comments2.xml><?xml version="1.0" encoding="utf-8"?>
<comments xmlns="http://schemas.openxmlformats.org/spreadsheetml/2006/main">
  <authors>
    <author>Author</author>
  </authors>
  <commentList>
    <comment ref="A2" authorId="0" shapeId="0">
      <text>
        <r>
          <rPr>
            <b/>
            <sz val="9"/>
            <color indexed="81"/>
            <rFont val="宋体"/>
            <charset val="134"/>
          </rPr>
          <t>float   浮点
int     整数
array_  数组
string  文字</t>
        </r>
      </text>
    </comment>
    <comment ref="O2" authorId="0" shapeId="0">
      <text>
        <r>
          <rPr>
            <b/>
            <sz val="9"/>
            <color indexed="81"/>
            <rFont val="宋体"/>
            <charset val="134"/>
          </rPr>
          <t>float   浮点
int     整数
array_  数组
string  文字</t>
        </r>
      </text>
    </comment>
    <comment ref="Q2" authorId="0" shapeId="0">
      <text>
        <r>
          <rPr>
            <b/>
            <sz val="9"/>
            <color indexed="81"/>
            <rFont val="宋体"/>
            <charset val="134"/>
          </rPr>
          <t>float   浮点
int     整数
array_  数组
string  文字</t>
        </r>
      </text>
    </comment>
    <comment ref="A3" authorId="0" shapeId="0">
      <text>
        <r>
          <rPr>
            <b/>
            <sz val="9"/>
            <color indexed="81"/>
            <rFont val="宋体"/>
            <charset val="134"/>
          </rPr>
          <t xml:space="preserve">1 客户端专用
2 服务器专用
3 通用
0 策划维护用
</t>
        </r>
      </text>
    </comment>
    <comment ref="H4" authorId="0" shapeId="0">
      <text>
        <r>
          <rPr>
            <b/>
            <sz val="9"/>
            <color indexed="81"/>
            <rFont val="宋体"/>
            <charset val="134"/>
          </rPr>
          <t>按从高到低排序</t>
        </r>
      </text>
    </comment>
    <comment ref="M4" authorId="0" shapeId="0">
      <text>
        <r>
          <rPr>
            <b/>
            <sz val="9"/>
            <color indexed="81"/>
            <rFont val="宋体"/>
            <charset val="134"/>
          </rPr>
          <t>0.不显示
1.显示</t>
        </r>
        <r>
          <rPr>
            <sz val="9"/>
            <color indexed="81"/>
            <rFont val="宋体"/>
            <charset val="134"/>
          </rPr>
          <t xml:space="preserve">
</t>
        </r>
      </text>
    </comment>
    <comment ref="V4" authorId="0" shapeId="0">
      <text>
        <r>
          <rPr>
            <b/>
            <sz val="9"/>
            <color indexed="81"/>
            <rFont val="宋体"/>
            <charset val="134"/>
          </rPr>
          <t>1.绿
2.蓝
3.紫
4.橙
5.金</t>
        </r>
      </text>
    </comment>
    <comment ref="W4" authorId="0" shapeId="0">
      <text>
        <r>
          <rPr>
            <b/>
            <sz val="9"/>
            <color indexed="81"/>
            <rFont val="宋体"/>
            <charset val="134"/>
          </rPr>
          <t>1.步
2.枪
3.弓
4.骑</t>
        </r>
      </text>
    </comment>
    <comment ref="X4" authorId="0" shapeId="0">
      <text>
        <r>
          <rPr>
            <b/>
            <sz val="9"/>
            <color indexed="81"/>
            <rFont val="宋体"/>
            <charset val="134"/>
          </rPr>
          <t>1.前排
2.中排
3.后排</t>
        </r>
      </text>
    </comment>
    <comment ref="Z4" authorId="0" shapeId="0">
      <text>
        <r>
          <rPr>
            <b/>
            <sz val="9"/>
            <color indexed="81"/>
            <rFont val="宋体"/>
            <charset val="134"/>
          </rPr>
          <t>普通攻击也作为一个技能从技能表中调用。</t>
        </r>
      </text>
    </comment>
    <comment ref="AC4" authorId="0" shapeId="0">
      <text>
        <r>
          <rPr>
            <b/>
            <sz val="9"/>
            <color indexed="81"/>
            <rFont val="宋体"/>
            <charset val="134"/>
          </rPr>
          <t>buffid</t>
        </r>
        <r>
          <rPr>
            <sz val="9"/>
            <color indexed="81"/>
            <rFont val="宋体"/>
            <charset val="134"/>
          </rPr>
          <t xml:space="preserve">
</t>
        </r>
      </text>
    </comment>
    <comment ref="AX4" authorId="0" shapeId="0">
      <text>
        <r>
          <rPr>
            <b/>
            <sz val="9"/>
            <color indexed="81"/>
            <rFont val="宋体"/>
            <charset val="134"/>
          </rPr>
          <t>可以替换一个英雄用于升星</t>
        </r>
      </text>
    </comment>
  </commentList>
</comments>
</file>

<file path=xl/sharedStrings.xml><?xml version="1.0" encoding="utf-8"?>
<sst xmlns="http://schemas.openxmlformats.org/spreadsheetml/2006/main" count="1456" uniqueCount="606">
  <si>
    <t>int32</t>
    <phoneticPr fontId="1" type="noConversion"/>
  </si>
  <si>
    <t>攻击</t>
  </si>
  <si>
    <t>血量</t>
  </si>
  <si>
    <t>闪避</t>
  </si>
  <si>
    <t>暴击</t>
  </si>
  <si>
    <t>intro</t>
  </si>
  <si>
    <t>lifeGrow</t>
    <phoneticPr fontId="1" type="noConversion"/>
  </si>
  <si>
    <t>quality</t>
    <phoneticPr fontId="1" type="noConversion"/>
  </si>
  <si>
    <t>stance</t>
  </si>
  <si>
    <t>skill2</t>
  </si>
  <si>
    <t>name</t>
    <phoneticPr fontId="1" type="noConversion"/>
  </si>
  <si>
    <t>attackGrow</t>
    <phoneticPr fontId="1" type="noConversion"/>
  </si>
  <si>
    <t>offset</t>
    <phoneticPr fontId="1" type="noConversion"/>
  </si>
  <si>
    <t>heroConf</t>
    <phoneticPr fontId="3" type="noConversion"/>
  </si>
  <si>
    <t>hero</t>
    <phoneticPr fontId="3" type="noConversion"/>
  </si>
  <si>
    <t>int32</t>
    <phoneticPr fontId="1" type="noConversion"/>
  </si>
  <si>
    <t>string</t>
    <phoneticPr fontId="1" type="noConversion"/>
  </si>
  <si>
    <t>int32</t>
    <phoneticPr fontId="3" type="noConversion"/>
  </si>
  <si>
    <t>float32</t>
    <phoneticPr fontId="3" type="noConversion"/>
  </si>
  <si>
    <t>int32</t>
    <phoneticPr fontId="3" type="noConversion"/>
  </si>
  <si>
    <t>array_int32</t>
    <phoneticPr fontId="3" type="noConversion"/>
  </si>
  <si>
    <t>英雄ID</t>
    <phoneticPr fontId="3" type="noConversion"/>
  </si>
  <si>
    <t>名字</t>
    <phoneticPr fontId="1" type="noConversion"/>
  </si>
  <si>
    <t>简介</t>
    <phoneticPr fontId="1" type="noConversion"/>
  </si>
  <si>
    <t>等级</t>
    <phoneticPr fontId="3" type="noConversion"/>
  </si>
  <si>
    <t>攻击成长</t>
    <phoneticPr fontId="3" type="noConversion"/>
  </si>
  <si>
    <t>血量成长</t>
    <phoneticPr fontId="3" type="noConversion"/>
  </si>
  <si>
    <t>防御</t>
    <phoneticPr fontId="3" type="noConversion"/>
  </si>
  <si>
    <t>品质</t>
    <phoneticPr fontId="3" type="noConversion"/>
  </si>
  <si>
    <t>兵种</t>
    <phoneticPr fontId="3" type="noConversion"/>
  </si>
  <si>
    <t>站位</t>
    <phoneticPr fontId="3" type="noConversion"/>
  </si>
  <si>
    <t>普通攻击（调用特定技能）</t>
    <phoneticPr fontId="3" type="noConversion"/>
  </si>
  <si>
    <t>技能1</t>
    <phoneticPr fontId="3" type="noConversion"/>
  </si>
  <si>
    <t>缘分限制</t>
    <phoneticPr fontId="3" type="noConversion"/>
  </si>
  <si>
    <t>缘分限制</t>
    <phoneticPr fontId="3" type="noConversion"/>
  </si>
  <si>
    <t>ID</t>
    <phoneticPr fontId="1" type="noConversion"/>
  </si>
  <si>
    <t>level</t>
    <phoneticPr fontId="3" type="noConversion"/>
  </si>
  <si>
    <t>attack</t>
    <phoneticPr fontId="1" type="noConversion"/>
  </si>
  <si>
    <t>life</t>
    <phoneticPr fontId="1" type="noConversion"/>
  </si>
  <si>
    <t>dodge</t>
    <phoneticPr fontId="1" type="noConversion"/>
  </si>
  <si>
    <t>crit</t>
    <phoneticPr fontId="1" type="noConversion"/>
  </si>
  <si>
    <t>class</t>
    <phoneticPr fontId="3" type="noConversion"/>
  </si>
  <si>
    <t>commonSkill</t>
    <phoneticPr fontId="3" type="noConversion"/>
  </si>
  <si>
    <t>skill1</t>
    <phoneticPr fontId="1" type="noConversion"/>
  </si>
  <si>
    <t>图片</t>
    <phoneticPr fontId="1" type="noConversion"/>
  </si>
  <si>
    <t>picture</t>
  </si>
  <si>
    <t>int32</t>
    <phoneticPr fontId="4" type="noConversion"/>
  </si>
  <si>
    <t>兑换价格</t>
    <phoneticPr fontId="4" type="noConversion"/>
  </si>
  <si>
    <t>soulPrice</t>
    <phoneticPr fontId="4" type="noConversion"/>
  </si>
  <si>
    <t>int32</t>
  </si>
  <si>
    <t>排序值</t>
    <phoneticPr fontId="1" type="noConversion"/>
  </si>
  <si>
    <t>rank</t>
    <phoneticPr fontId="1" type="noConversion"/>
  </si>
  <si>
    <t>罗宾汉</t>
  </si>
  <si>
    <t>亚瑟王</t>
  </si>
  <si>
    <t>技能2</t>
    <phoneticPr fontId="3" type="noConversion"/>
  </si>
  <si>
    <t>备注</t>
    <phoneticPr fontId="1" type="noConversion"/>
  </si>
  <si>
    <t>bz</t>
    <phoneticPr fontId="1" type="noConversion"/>
  </si>
  <si>
    <t>备注2</t>
    <phoneticPr fontId="1" type="noConversion"/>
  </si>
  <si>
    <t>bz2</t>
    <phoneticPr fontId="1" type="noConversion"/>
  </si>
  <si>
    <t>阿瑞斯</t>
  </si>
  <si>
    <t>宙斯</t>
  </si>
  <si>
    <t>美杜莎</t>
  </si>
  <si>
    <t>齐天大圣</t>
  </si>
  <si>
    <t>屋大维</t>
  </si>
  <si>
    <t>拿破仑</t>
  </si>
  <si>
    <t>秦始皇</t>
  </si>
  <si>
    <t>查理曼</t>
  </si>
  <si>
    <t>张飞</t>
  </si>
  <si>
    <t>阿多斯</t>
  </si>
  <si>
    <t>项羽</t>
  </si>
  <si>
    <t>霍去病</t>
  </si>
  <si>
    <t>宫本武藏</t>
  </si>
  <si>
    <t>杰克船长</t>
  </si>
  <si>
    <t>花荣</t>
  </si>
  <si>
    <t>狂战士</t>
  </si>
  <si>
    <t>勇猛重炮手</t>
  </si>
  <si>
    <t>狂暴弓箭手</t>
  </si>
  <si>
    <t>重装骑士</t>
  </si>
  <si>
    <t>佐佐木小次郎</t>
  </si>
  <si>
    <t>高文</t>
  </si>
  <si>
    <t>须佐之男</t>
  </si>
  <si>
    <t>雷神托尔</t>
  </si>
  <si>
    <t>后羿</t>
  </si>
  <si>
    <t>二郎神</t>
  </si>
  <si>
    <t>德川家康</t>
  </si>
  <si>
    <t>彼得大帝</t>
  </si>
  <si>
    <t>汉武大帝</t>
  </si>
  <si>
    <t>成吉思汗</t>
  </si>
  <si>
    <t>贝奥武夫</t>
  </si>
  <si>
    <t>波尔托斯</t>
  </si>
  <si>
    <t>黄忠</t>
  </si>
  <si>
    <t>赵云</t>
  </si>
  <si>
    <t>佐罗</t>
  </si>
  <si>
    <t>劳拉</t>
  </si>
  <si>
    <t>精锐步兵</t>
  </si>
  <si>
    <t>精锐火枪手</t>
  </si>
  <si>
    <t>精锐弓箭手</t>
  </si>
  <si>
    <t>精锐骑兵</t>
  </si>
  <si>
    <t>邪神洛基</t>
  </si>
  <si>
    <t>阿尔忒弥斯</t>
  </si>
  <si>
    <t>哪吒</t>
  </si>
  <si>
    <t>拉美西斯二世</t>
  </si>
  <si>
    <t>织田信长</t>
  </si>
  <si>
    <t>阿育王</t>
  </si>
  <si>
    <t>斯巴达</t>
  </si>
  <si>
    <t>圣女贞德</t>
  </si>
  <si>
    <t>哲别</t>
  </si>
  <si>
    <t>马超</t>
  </si>
  <si>
    <t>爱德华剪刀手</t>
  </si>
  <si>
    <t>堂吉诃德</t>
  </si>
  <si>
    <t>鱼人战士</t>
  </si>
  <si>
    <t>矮人火枪手</t>
  </si>
  <si>
    <t>骷髅射手</t>
  </si>
  <si>
    <t>骑猪勇士</t>
  </si>
  <si>
    <t>阿努比斯</t>
  </si>
  <si>
    <t>伏羲</t>
  </si>
  <si>
    <t>丘比特</t>
  </si>
  <si>
    <t>哈迪斯</t>
  </si>
  <si>
    <t>居鲁士</t>
  </si>
  <si>
    <t>路易十四</t>
  </si>
  <si>
    <t>爱德华一世</t>
  </si>
  <si>
    <t>阿提拉</t>
  </si>
  <si>
    <t>上杉谦信</t>
  </si>
  <si>
    <t>阿拉密斯</t>
  </si>
  <si>
    <t>李广</t>
  </si>
  <si>
    <t>关羽</t>
  </si>
  <si>
    <t>李小龙</t>
  </si>
  <si>
    <t>精灵王子</t>
  </si>
  <si>
    <t>爵士凯</t>
  </si>
  <si>
    <t>持盾卫士</t>
  </si>
  <si>
    <t>老练狙击手</t>
  </si>
  <si>
    <t>皇家弩兵</t>
  </si>
  <si>
    <t>驯龙者</t>
  </si>
  <si>
    <t>雅典娜</t>
  </si>
  <si>
    <t>嫦娥</t>
  </si>
  <si>
    <t>波塞冬</t>
  </si>
  <si>
    <t>大流士一世</t>
  </si>
  <si>
    <t>凯瑟琳大帝</t>
  </si>
  <si>
    <t>唐太宗</t>
  </si>
  <si>
    <t>凯撒大帝</t>
  </si>
  <si>
    <t>明智光秀</t>
  </si>
  <si>
    <t>李舜臣</t>
  </si>
  <si>
    <t>花木兰</t>
  </si>
  <si>
    <t>兰斯洛特</t>
  </si>
  <si>
    <t>服部半藏</t>
  </si>
  <si>
    <t>福尔摩斯</t>
  </si>
  <si>
    <t>辛巴达</t>
  </si>
  <si>
    <t>阿凡提</t>
  </si>
  <si>
    <t>银色侍从</t>
  </si>
  <si>
    <t>双枪侠客</t>
  </si>
  <si>
    <t>精灵射手</t>
  </si>
  <si>
    <t>光明骑士</t>
  </si>
  <si>
    <t>盘古</t>
  </si>
  <si>
    <t>天照大神</t>
  </si>
  <si>
    <t>阿波罗</t>
  </si>
  <si>
    <t>奥丁</t>
  </si>
  <si>
    <t>汉尼拔</t>
  </si>
  <si>
    <t>丰臣秀吉</t>
  </si>
  <si>
    <t>克里奥佩特拉</t>
  </si>
  <si>
    <t>亚历山大</t>
  </si>
  <si>
    <t>武田信玄</t>
  </si>
  <si>
    <t>达达尼昂</t>
  </si>
  <si>
    <t>岳飞</t>
  </si>
  <si>
    <t>波斯王子</t>
  </si>
  <si>
    <t>黑帮教父</t>
  </si>
  <si>
    <t>薛仁贵</t>
  </si>
  <si>
    <t>阿里巴巴</t>
  </si>
  <si>
    <t>战场老兵</t>
  </si>
  <si>
    <t>枪械大师</t>
  </si>
  <si>
    <t>高原猎手</t>
  </si>
  <si>
    <t>黑暗骑士</t>
  </si>
  <si>
    <t>ashoka</t>
  </si>
  <si>
    <t>死亡特效</t>
    <phoneticPr fontId="1" type="noConversion"/>
  </si>
  <si>
    <t>ashoka_die_anim</t>
  </si>
  <si>
    <t>dieEffect</t>
    <phoneticPr fontId="1" type="noConversion"/>
  </si>
  <si>
    <t>napoleon</t>
  </si>
  <si>
    <t>ramesses</t>
  </si>
  <si>
    <t>attila</t>
  </si>
  <si>
    <t>catherine</t>
  </si>
  <si>
    <t>darius</t>
  </si>
  <si>
    <t>tang</t>
  </si>
  <si>
    <t>cleopatra</t>
    <phoneticPr fontId="1" type="noConversion"/>
  </si>
  <si>
    <t>cyrus</t>
  </si>
  <si>
    <t>genghis</t>
  </si>
  <si>
    <t>louis</t>
  </si>
  <si>
    <t>peter</t>
    <phoneticPr fontId="1" type="noConversion"/>
  </si>
  <si>
    <t>edward</t>
  </si>
  <si>
    <t>han</t>
  </si>
  <si>
    <t>hannibal</t>
  </si>
  <si>
    <t>tokugawa</t>
  </si>
  <si>
    <t>octavian</t>
    <phoneticPr fontId="1" type="noConversion"/>
  </si>
  <si>
    <t>qin</t>
    <phoneticPr fontId="1" type="noConversion"/>
  </si>
  <si>
    <t>charlemagne</t>
    <phoneticPr fontId="1" type="noConversion"/>
  </si>
  <si>
    <t>nobunaga</t>
    <phoneticPr fontId="1" type="noConversion"/>
  </si>
  <si>
    <t>caesar</t>
    <phoneticPr fontId="1" type="noConversion"/>
  </si>
  <si>
    <t>hideyoshi</t>
    <phoneticPr fontId="1" type="noConversion"/>
  </si>
  <si>
    <t>alexandria</t>
    <phoneticPr fontId="1" type="noConversion"/>
  </si>
  <si>
    <t>zeus</t>
  </si>
  <si>
    <t>medusa</t>
  </si>
  <si>
    <t>monkey</t>
  </si>
  <si>
    <t>susanoo</t>
  </si>
  <si>
    <t>thor</t>
  </si>
  <si>
    <t>hou</t>
  </si>
  <si>
    <t>erlangshen</t>
  </si>
  <si>
    <t>freyja</t>
  </si>
  <si>
    <t>loki</t>
  </si>
  <si>
    <t>artemis</t>
  </si>
  <si>
    <t>nataku</t>
  </si>
  <si>
    <t>anubis</t>
  </si>
  <si>
    <t>fohi</t>
  </si>
  <si>
    <t>cupid</t>
  </si>
  <si>
    <t>hades</t>
  </si>
  <si>
    <t>athena</t>
  </si>
  <si>
    <t>nuwa</t>
  </si>
  <si>
    <t>chang</t>
  </si>
  <si>
    <t>poseidon</t>
  </si>
  <si>
    <t>pangea</t>
  </si>
  <si>
    <t>amaterasu</t>
  </si>
  <si>
    <t>appollo</t>
  </si>
  <si>
    <t>odin</t>
  </si>
  <si>
    <t>zhang</t>
  </si>
  <si>
    <t>athos</t>
  </si>
  <si>
    <t>xiang</t>
  </si>
  <si>
    <t>huo</t>
  </si>
  <si>
    <t>beowulf</t>
  </si>
  <si>
    <t>porthos</t>
  </si>
  <si>
    <t>huang</t>
  </si>
  <si>
    <t>zhao</t>
  </si>
  <si>
    <t>sparta</t>
  </si>
  <si>
    <t>jeanne</t>
  </si>
  <si>
    <t>jebe</t>
  </si>
  <si>
    <t>chao</t>
  </si>
  <si>
    <t>gackt</t>
  </si>
  <si>
    <t>aramis</t>
  </si>
  <si>
    <t>li</t>
  </si>
  <si>
    <t>guan</t>
  </si>
  <si>
    <t>akechi</t>
  </si>
  <si>
    <t>lisunchen</t>
  </si>
  <si>
    <t>mulan</t>
  </si>
  <si>
    <t>lancelot</t>
  </si>
  <si>
    <t>takeda</t>
  </si>
  <si>
    <t>dartagnan</t>
  </si>
  <si>
    <t>robin</t>
  </si>
  <si>
    <t>yue</t>
  </si>
  <si>
    <t>arthur</t>
    <phoneticPr fontId="1" type="noConversion"/>
  </si>
  <si>
    <t>织田信长被心腹家臣明智光秀谋反而自杀，至今无法找到他的尸体，是不是很神奇！</t>
  </si>
  <si>
    <t>阿努比斯常年跟尸体打交道，需要擦香水来掩盖身上的气味，说到底死神也是爱美的。</t>
  </si>
  <si>
    <t>居鲁士作为波斯帝国的缔造者，讲道理应该享受荣华富贵，却改不了本性，最终死在战场上。</t>
  </si>
  <si>
    <t>路易十四利用传教士去给民众进行洗脑，让他们相信君权神授，结果他坐享其成，坐稳王座。</t>
  </si>
  <si>
    <t>爱德华一世应该是英国王室中跑的最快的一位了，因为他是长腿爱德华。</t>
  </si>
  <si>
    <t>精灵王子与众多好友齐心协力击败索伦大军后，他就与好基友一起离开，深藏功与名。</t>
  </si>
  <si>
    <t>持盾卫士手持巨盾，行动缓慢，为保护家园以及队友，行走在战场的最前方。</t>
  </si>
  <si>
    <t>老练的狙击手时常的摩擦自己的枪管，因为他相信自己的技术不会擦枪走火。</t>
  </si>
  <si>
    <t>皇家弩兵从小得到皇室的培训，眼神特别好，任何缝隙都能看的清清楚楚。</t>
  </si>
  <si>
    <t>雅典娜作为一名女强人，任何追求她的男人都不及她优秀，所以她一辈子都是单身。</t>
  </si>
  <si>
    <t>嫦娥长期受到家暴，不甘受辱，于是趁后羿不在家的时候偷吃神药，最后奔月成仙。</t>
  </si>
  <si>
    <t>李舜臣以少胜多，战胜寇军，结果死后才被追封为忠武公，有什么用？应该珍惜眼前人。</t>
  </si>
  <si>
    <t>花木兰替父从军，在军营中与其他士兵同吃同睡居然没有被认出来，只可能是因为太小了。</t>
  </si>
  <si>
    <t>服部半藏作为忍者界的老大，谁也不知道他真正的面目，听说以前因长相被嫌而永不见人。</t>
  </si>
  <si>
    <t>阿凡提喜欢骑着毛驴在镇上闲逛，居民一点都不讨厌他，因为他乐于助人，能言善道。</t>
  </si>
  <si>
    <t>银色侍从身穿银色制服，由于信仰问题，只会穿银色的衣服，常常聚集在一起跳广场舞。</t>
  </si>
  <si>
    <t>双枪侠客经常嘲笑他人不行，而且别人也无法反驳，因为他有两把枪。</t>
  </si>
  <si>
    <t>精灵射手是森林中的王者，经常在森林中捕杀稀有动物，最后被抓流放到战场上赎罪。</t>
  </si>
  <si>
    <t>奥丁为了喝智慧井的水，毅然的以自己的眼睛为代价获得智慧，成大事者果然需要大气魄。</t>
  </si>
  <si>
    <t>汉尼拔一生都在跟罗马抗争，最后还是落的一个被逼服毒自尽的下场，赤裸裸的落后要挨打。</t>
  </si>
  <si>
    <t>亚历山大以其雄才大略，统一了希腊，荡平波斯帝国，可惜还没有来得及享受就病逝了。</t>
  </si>
  <si>
    <t>罗宾汉为了拿回属于自己的财产，召集了当地一批农民进行闹事，最后他居然还成功了。</t>
  </si>
  <si>
    <t>阿里巴巴捡到一张彩票，靠女仆的帮助得到了奖金，他让儿子娶了女仆，最后钱全部都是他的了。</t>
  </si>
  <si>
    <t>战场老兵是经历过战火纷飞的，他能辨别敌人的脚步声做完防御动作，朝敌人反方向逃走。</t>
  </si>
  <si>
    <t>枪械大师常常组装拆卸枪支，最后吹嘘自己达到了用意念去组装拆卸的境界，最后被发现是假的。</t>
  </si>
  <si>
    <t>黑暗骑士作为堕落一族的勇者，以击杀光明骑士为荣，于是满世界的再找光明骑士挑战。</t>
  </si>
  <si>
    <t>骷髅射手生前是一名风流的射手，死后不甘寂寞，变成骷髅还保留了生前最重要的能力。</t>
    <phoneticPr fontId="1" type="noConversion"/>
  </si>
  <si>
    <t>鱼人战士生活在海底，因为羡慕陆地上的人文，所以想来闯荡一下，结果被卖到战场上了。</t>
    <phoneticPr fontId="1" type="noConversion"/>
  </si>
  <si>
    <t>马超一生戎马心孤单，心系宗族之仇，奈何心有余而力不足，唯望其弟继承宗族。</t>
    <phoneticPr fontId="1" type="noConversion"/>
  </si>
  <si>
    <t>bz3</t>
    <phoneticPr fontId="1" type="noConversion"/>
  </si>
  <si>
    <t>lotName1</t>
    <phoneticPr fontId="1" type="noConversion"/>
  </si>
  <si>
    <t>bz4</t>
    <phoneticPr fontId="1" type="noConversion"/>
  </si>
  <si>
    <t>lotName2</t>
  </si>
  <si>
    <t>lotName3</t>
  </si>
  <si>
    <t>bz5</t>
    <phoneticPr fontId="1" type="noConversion"/>
  </si>
  <si>
    <t>lotName4</t>
  </si>
  <si>
    <t>bz6</t>
    <phoneticPr fontId="1" type="noConversion"/>
  </si>
  <si>
    <t>lotName5</t>
  </si>
  <si>
    <t>bz7</t>
    <phoneticPr fontId="1" type="noConversion"/>
  </si>
  <si>
    <t>缘分1</t>
    <phoneticPr fontId="3" type="noConversion"/>
  </si>
  <si>
    <t>缘分1名字</t>
    <phoneticPr fontId="1" type="noConversion"/>
  </si>
  <si>
    <t>lot1</t>
    <phoneticPr fontId="1" type="noConversion"/>
  </si>
  <si>
    <t>LotKey1_heroId</t>
    <phoneticPr fontId="1" type="noConversion"/>
  </si>
  <si>
    <t>缘分2</t>
  </si>
  <si>
    <t>缘分2名字</t>
  </si>
  <si>
    <t>lot2</t>
  </si>
  <si>
    <t>缘分3</t>
  </si>
  <si>
    <t>缘分3名字</t>
  </si>
  <si>
    <t>lot3</t>
  </si>
  <si>
    <t>缘分4</t>
  </si>
  <si>
    <t>缘分4名字</t>
  </si>
  <si>
    <t>lot4</t>
  </si>
  <si>
    <t>缘分5</t>
  </si>
  <si>
    <t>缘分5名字</t>
  </si>
  <si>
    <t>lot5</t>
  </si>
  <si>
    <t>LotKey2_heroId</t>
    <phoneticPr fontId="1" type="noConversion"/>
  </si>
  <si>
    <t>LotKey3_heroId</t>
    <phoneticPr fontId="1" type="noConversion"/>
  </si>
  <si>
    <t>LotKey4_heroId</t>
    <phoneticPr fontId="1" type="noConversion"/>
  </si>
  <si>
    <t>LotKey5_heroId</t>
    <phoneticPr fontId="1" type="noConversion"/>
  </si>
  <si>
    <t>awaken_awakenBuffId</t>
    <phoneticPr fontId="1" type="noConversion"/>
  </si>
  <si>
    <t>强化突破BUFF</t>
    <phoneticPr fontId="3" type="noConversion"/>
  </si>
  <si>
    <t>4310001|4310002|4310003|4310004|4310005</t>
  </si>
  <si>
    <t>华生</t>
  </si>
  <si>
    <t>是否显示在图鉴</t>
    <phoneticPr fontId="1" type="noConversion"/>
  </si>
  <si>
    <t>display</t>
    <phoneticPr fontId="1" type="noConversion"/>
  </si>
  <si>
    <t>战争之神阿瑞斯，深得阿佛洛狄忒爱慕，幽会被阿佛洛狄忒的丈夫当场捉住，成为神界笑柄。</t>
    <phoneticPr fontId="1" type="noConversion"/>
  </si>
  <si>
    <t>众神之王宙斯，只要喜欢，无论是否与自己有血缘关系都能变为妻子，名副其实的泰迪之魂附身。</t>
    <phoneticPr fontId="1" type="noConversion"/>
  </si>
  <si>
    <t>重装骑士，身穿厚实的盔甲，纯粹就是一个怕死的家伙，唯一优点就是能冲锋。</t>
    <phoneticPr fontId="1" type="noConversion"/>
  </si>
  <si>
    <t>二郎神杨戬，神仙中的威武大将，有时候脑子一根筋，不喜欢动手老是喜欢放狗咬人。</t>
    <phoneticPr fontId="1" type="noConversion"/>
  </si>
  <si>
    <t>彼得大帝继位后积极发展教育和军事改革，估计战斗名族的性格就是从那时候开始的。</t>
    <phoneticPr fontId="1" type="noConversion"/>
  </si>
  <si>
    <t>精锐弓箭手，经过无数次的射箭训练而出，视力很重要，晚上睡觉前不能看小说。</t>
    <phoneticPr fontId="1" type="noConversion"/>
  </si>
  <si>
    <t>矮人火枪手脾气暴躁，喜欢喝酒，但是没有钱付账，所以找来一把陈旧的火枪防身。</t>
  </si>
  <si>
    <t>4310006|4310007|4310008|4310009|4310010</t>
    <phoneticPr fontId="1" type="noConversion"/>
  </si>
  <si>
    <t>4310011|4310012|4310013|4310014|4310015</t>
    <phoneticPr fontId="1" type="noConversion"/>
  </si>
  <si>
    <t>4310016|4310017|4310018|4310019|4310020</t>
    <phoneticPr fontId="1" type="noConversion"/>
  </si>
  <si>
    <t>4310001|4310002|4310003|4310004|4310010</t>
    <phoneticPr fontId="1" type="noConversion"/>
  </si>
  <si>
    <t>4310016|4310017|4310018|4310019|4310021</t>
    <phoneticPr fontId="1" type="noConversion"/>
  </si>
  <si>
    <t>4310016|4310017|4310018|4310019|4310021</t>
    <phoneticPr fontId="1" type="noConversion"/>
  </si>
  <si>
    <t>4310001|4310002|4310003|4310004|4310021</t>
    <phoneticPr fontId="1" type="noConversion"/>
  </si>
  <si>
    <t>4310001|4310002|4310003|4310004|4310021</t>
    <phoneticPr fontId="1" type="noConversion"/>
  </si>
  <si>
    <t>musashi</t>
  </si>
  <si>
    <t>jack</t>
  </si>
  <si>
    <t>rong</t>
  </si>
  <si>
    <t>tristan</t>
  </si>
  <si>
    <t>kojiro</t>
  </si>
  <si>
    <t>zorro</t>
  </si>
  <si>
    <t>laura</t>
  </si>
  <si>
    <t>govan</t>
  </si>
  <si>
    <t>scissorhands</t>
  </si>
  <si>
    <t>holmes</t>
  </si>
  <si>
    <t>stallone</t>
  </si>
  <si>
    <t>quixote</t>
  </si>
  <si>
    <t>long</t>
  </si>
  <si>
    <t>wilderness</t>
  </si>
  <si>
    <t>spirit</t>
  </si>
  <si>
    <t>kay</t>
  </si>
  <si>
    <t>hattori</t>
  </si>
  <si>
    <t>wahson</t>
  </si>
  <si>
    <t>sinbad</t>
  </si>
  <si>
    <t>affandi</t>
  </si>
  <si>
    <t>persia</t>
  </si>
  <si>
    <t>gangland</t>
  </si>
  <si>
    <t>xue</t>
  </si>
  <si>
    <t>alibaba</t>
  </si>
  <si>
    <t>brave</t>
  </si>
  <si>
    <t>rage</t>
  </si>
  <si>
    <t>reload</t>
  </si>
  <si>
    <t>infantry</t>
  </si>
  <si>
    <t>elite</t>
  </si>
  <si>
    <t>cavalry</t>
  </si>
  <si>
    <t>murloc</t>
  </si>
  <si>
    <t>dwarf</t>
  </si>
  <si>
    <t>shield</t>
  </si>
  <si>
    <t>sniper</t>
  </si>
  <si>
    <t>royal</t>
  </si>
  <si>
    <t>train</t>
  </si>
  <si>
    <t>retinue</t>
  </si>
  <si>
    <t>knight</t>
  </si>
  <si>
    <t>archers</t>
  </si>
  <si>
    <t>light</t>
  </si>
  <si>
    <t>veteran</t>
  </si>
  <si>
    <t>firearms</t>
  </si>
  <si>
    <t>hunter</t>
  </si>
  <si>
    <t>dark</t>
  </si>
  <si>
    <r>
      <t>转生血/攻增加倍数</t>
    </r>
    <r>
      <rPr>
        <sz val="11"/>
        <color indexed="8"/>
        <rFont val="宋体"/>
        <charset val="134"/>
      </rPr>
      <t>BUFF</t>
    </r>
    <phoneticPr fontId="3" type="noConversion"/>
  </si>
  <si>
    <t>revive_attackPara_lifePara</t>
    <phoneticPr fontId="1" type="noConversion"/>
  </si>
  <si>
    <t>array_int32_int32</t>
    <phoneticPr fontId="3" type="noConversion"/>
  </si>
  <si>
    <t>warrior</t>
    <phoneticPr fontId="1" type="noConversion"/>
  </si>
  <si>
    <t>skull</t>
    <phoneticPr fontId="1" type="noConversion"/>
  </si>
  <si>
    <t>3000079|3000099|3000121</t>
  </si>
  <si>
    <t>musketeers</t>
    <phoneticPr fontId="1" type="noConversion"/>
  </si>
  <si>
    <t>berserker</t>
    <phoneticPr fontId="1" type="noConversion"/>
  </si>
  <si>
    <t>猴王齐天大圣，看见轮回中的自己和紫霞仙子在城墙上僵持，于是口吐仙气让两人在城墙上热吻。</t>
    <phoneticPr fontId="1" type="noConversion"/>
  </si>
  <si>
    <t>传说中的种族，他有着强壮的身体，在战场中尽情的厮杀，唯一缺点就是发起疯来连自己都打。</t>
    <phoneticPr fontId="1" type="noConversion"/>
  </si>
  <si>
    <t>精锐火枪手，常年练习射击，满手都是老茧，不知道身份的还以为自我摧残造成的。</t>
    <phoneticPr fontId="1" type="noConversion"/>
  </si>
  <si>
    <t>岳飞出仕之前，其母在其背上刺字，将“尽忠报国”刻成“精忠报国”，日后为谨遵母命，专心报国一辈子。</t>
    <phoneticPr fontId="1" type="noConversion"/>
  </si>
  <si>
    <t>4310006|4310007|4310008|4310009|4310022</t>
    <phoneticPr fontId="1" type="noConversion"/>
  </si>
  <si>
    <t>4310011|4310012|4310013|4310014|4310023</t>
    <phoneticPr fontId="1" type="noConversion"/>
  </si>
  <si>
    <t>4310011|4310012|4310013|4310014|4310023</t>
    <phoneticPr fontId="1" type="noConversion"/>
  </si>
  <si>
    <t>4310006|4310007|4310008|4310009|4310022</t>
    <phoneticPr fontId="1" type="noConversion"/>
  </si>
  <si>
    <t>4310011|4310012|4310013|4310014|4310023</t>
    <phoneticPr fontId="1" type="noConversion"/>
  </si>
  <si>
    <t>4310016|4310017|4310018|4310019|4310021</t>
    <phoneticPr fontId="1" type="noConversion"/>
  </si>
  <si>
    <t>4310011|4310012|4310013|4310014|4310022</t>
    <phoneticPr fontId="1" type="noConversion"/>
  </si>
  <si>
    <t>4310011|4310012|4310013|4310014|4310022</t>
    <phoneticPr fontId="1" type="noConversion"/>
  </si>
  <si>
    <t>4310016|4310017|4310018|4310019|4310023</t>
    <phoneticPr fontId="1" type="noConversion"/>
  </si>
  <si>
    <t>4310016|4310017|4310018|4310019|4310022</t>
    <phoneticPr fontId="1" type="noConversion"/>
  </si>
  <si>
    <t>普通攻击子弹</t>
    <phoneticPr fontId="1" type="noConversion"/>
  </si>
  <si>
    <t>commonBullet</t>
    <phoneticPr fontId="1" type="noConversion"/>
  </si>
  <si>
    <t>荒漠豪杰</t>
    <phoneticPr fontId="1" type="noConversion"/>
  </si>
  <si>
    <t>4310006|4310007|4310008|4310009|4310010</t>
    <phoneticPr fontId="1" type="noConversion"/>
  </si>
  <si>
    <t>4310001|4310002|4310003|4310004|4310022</t>
    <phoneticPr fontId="1" type="noConversion"/>
  </si>
  <si>
    <t>4310006|4310007|4310008|4310009|4310010</t>
    <phoneticPr fontId="1" type="noConversion"/>
  </si>
  <si>
    <t>精锐步兵通过层层选拔脱颖而出，满脑子都是纪律，毫无幽默感。</t>
    <phoneticPr fontId="1" type="noConversion"/>
  </si>
  <si>
    <t>剑术家宫本武藏与小次郎在岩流岛决一死战，武藏不仅迟到，还痛斥小次郎境界低，真是心机啊。</t>
    <phoneticPr fontId="1" type="noConversion"/>
  </si>
  <si>
    <t>传奇海盗杰克船长纵横四大洋，也是一名玩世不恭的著名加勒比感情骗子。</t>
    <phoneticPr fontId="1" type="noConversion"/>
  </si>
  <si>
    <t>德川家康，也是一名围棋高手，棋艺估计能和现在的阿尔法机器狗一较高下。</t>
    <phoneticPr fontId="1" type="noConversion"/>
  </si>
  <si>
    <t>弗蕾亚</t>
    <phoneticPr fontId="1" type="noConversion"/>
  </si>
  <si>
    <t>哲别归降明主铁木真后深受信任，成为一名重要成员，所以请擦亮双眼别眼瞎跟错老大！</t>
    <phoneticPr fontId="1" type="noConversion"/>
  </si>
  <si>
    <t>兰博访问老战友，竟被乡巴佬警官压迫，最终暴走，一人对抗一个军队，真是人不可貌相。</t>
    <phoneticPr fontId="1" type="noConversion"/>
  </si>
  <si>
    <t>唐吉坷德幻想自己是一名骑士，伸张正义，仗剑走天下，结果发现自己生错了时代，投胎选服果然很重要！</t>
    <phoneticPr fontId="1" type="noConversion"/>
  </si>
  <si>
    <t>阿提拉利用熟悉罗马地理环境的优势，围攻罗马获得巨额赔款，是碰瓷大妈的始祖。</t>
    <phoneticPr fontId="1" type="noConversion"/>
  </si>
  <si>
    <t>李小龙自创截拳道，开武馆教群众跳广场舞，却猝死在朋友家中，传奇人物的陨落。</t>
    <phoneticPr fontId="1" type="noConversion"/>
  </si>
  <si>
    <t>天照大神爱发脾气，最后却被称赞为最高贵的神而逗乐，果然女人都是喜欢听好话。</t>
    <phoneticPr fontId="1" type="noConversion"/>
  </si>
  <si>
    <t>丰臣秀吉从农民到当上了日本太阁，统一日本，简直是大写的励志！人要有梦想，万一你爸帮你实现了呢。</t>
    <phoneticPr fontId="1" type="noConversion"/>
  </si>
  <si>
    <t>埃及艳后克里奥佩特拉让凯撒大帝和安东尼两位传奇将领均拜倒在她的石榴裙下，果然年轻就是有资本。</t>
    <phoneticPr fontId="1" type="noConversion"/>
  </si>
  <si>
    <t>3000095|3000119|3000099</t>
  </si>
  <si>
    <t>3000119|3000099|3000095</t>
  </si>
  <si>
    <t>3000078|3000117|3000095|3000015|3000016</t>
  </si>
  <si>
    <t>3000122|3000100</t>
  </si>
  <si>
    <t>斯巴达勇士脾气不好，一言不合就开大招，跳起来一屁股坐死你，最好及时闪现！</t>
    <phoneticPr fontId="1" type="noConversion"/>
  </si>
  <si>
    <t>女妖美杜莎，因美丽的脸蛋被波塞冬强行占有，事后寻求雅典娜帮助被施与石化诅咒。</t>
    <phoneticPr fontId="1" type="noConversion"/>
  </si>
  <si>
    <t>秦始皇一统天下后四处派人寻求长生不老之药，当服下一名道长炼制的巴豆长寿丸后，长睡不起。</t>
    <phoneticPr fontId="1" type="noConversion"/>
  </si>
  <si>
    <t>国王查理曼一辈子做得最多的两件事就是结婚和打仗，共结婚五次，几乎占领整个欧洲大陆。</t>
    <phoneticPr fontId="1" type="noConversion"/>
  </si>
  <si>
    <t>武将张飞长相粗糙肤色偏黑，行军过程中偶遇夏侯渊侄女，并抢回山寨娶为张夫人。</t>
    <phoneticPr fontId="1" type="noConversion"/>
  </si>
  <si>
    <t>西楚霸王项羽，力大无穷身高八尺，趁着秦始皇服下巴豆长寿丸后率兵起义，最终灭秦。</t>
    <phoneticPr fontId="1" type="noConversion"/>
  </si>
  <si>
    <t>霍去病在两次河西之战中，霍去病大破匈奴,最后因病去世，年仅24岁，所以有病得治不能拖。</t>
    <phoneticPr fontId="1" type="noConversion"/>
  </si>
  <si>
    <t>小李广花荣，梁山上的头号狙击手，但平时眼神特别不好，可能需要带眼镜才能看清宋江在哪。</t>
    <phoneticPr fontId="1" type="noConversion"/>
  </si>
  <si>
    <t>特里斯坦</t>
    <phoneticPr fontId="1" type="noConversion"/>
  </si>
  <si>
    <t>勇猛的重炮手，武器也是便宜货，经常走火，完全就是不靠谱的家伙。</t>
    <phoneticPr fontId="1" type="noConversion"/>
  </si>
  <si>
    <t>狂暴弓箭手据说是狂战士的分支，总之都是属于发起疯来对自己人都射的家伙。</t>
    <phoneticPr fontId="1" type="noConversion"/>
  </si>
  <si>
    <t>须佐之男暴力与野性的综合体，据说从小就喜欢摔家里的东西，也不知道为什么那么厉害。</t>
    <phoneticPr fontId="1" type="noConversion"/>
  </si>
  <si>
    <t>雷神托尔作为傲慢自大的神界王位继承人，被贬入凡间就正义感爆棚，莫名奇妙的和黑暗势力杠上了。</t>
    <phoneticPr fontId="1" type="noConversion"/>
  </si>
  <si>
    <t>后羿射日，古老传说射下八个阿波罗分身，以保人间太平，估计阿波罗是很讨厌他的。</t>
    <phoneticPr fontId="1" type="noConversion"/>
  </si>
  <si>
    <t>汉武帝时期攘夷拓土，东并朝鲜、南吞百越、西征大宛、北破匈奴、享年70，几辈人的事他做完了。</t>
    <phoneticPr fontId="1" type="noConversion"/>
  </si>
  <si>
    <t>成吉思汗开疆扩土，扫清边界，一举荡平欧亚大陆，但是死因成谜，传闻有可能是被西夏王妃咬死的。</t>
    <phoneticPr fontId="1" type="noConversion"/>
  </si>
  <si>
    <t>贝奥武夫是北欧神话中的英雄，相继斩杀了三大怪兽，获得了北欧英雄的不朽荣耀。</t>
    <phoneticPr fontId="1" type="noConversion"/>
  </si>
  <si>
    <t>波尔托斯为三个火枪手中的重要人物，虚荣心强、贪钱贪酒、大肚量，笑神经特别发达。</t>
    <phoneticPr fontId="1" type="noConversion"/>
  </si>
  <si>
    <t>黄忠为保国家平安，拿起弓箭上战场，年龄偏大依然能拉动弓箭，说明腰力好，爱锻炼。</t>
    <phoneticPr fontId="1" type="noConversion"/>
  </si>
  <si>
    <t>赵云单枪匹马救出公司老总刘备的儿子刘禅，流传至今的好员工典范，年底奖金肯定翻番。</t>
    <phoneticPr fontId="1" type="noConversion"/>
  </si>
  <si>
    <t>小次郎与宫本武藏在岩流岛决一死战，武藏不仅迟到，出现就喷小次郎境界低，气得吐血。</t>
    <phoneticPr fontId="1" type="noConversion"/>
  </si>
  <si>
    <t>佐罗幸亏生于殖民统治时代，劫富济贫的蒙面黑侠佐罗要是放在古代，就只是个蒙面土匪。</t>
    <phoneticPr fontId="1" type="noConversion"/>
  </si>
  <si>
    <t>劳拉从小就被父母计划培养成为一名贵族，但经历过喜马拉雅空难后，劳拉更喜欢冒险生活。</t>
    <phoneticPr fontId="1" type="noConversion"/>
  </si>
  <si>
    <t>圆桌骑士高文被誉为骑士之花，也是白马王子一词的来源，但骑白马的可不一定就是王子。</t>
    <phoneticPr fontId="1" type="noConversion"/>
  </si>
  <si>
    <t>精锐骑兵都会有一匹和自己常年相伴的马，和马在一起的时间比媳妇在一起的时间还多。</t>
    <phoneticPr fontId="1" type="noConversion"/>
  </si>
  <si>
    <t>弗蕾亚作为万物守护者、神明和怪物的首领，有着超高的智商，经常去厕所忘带纸。</t>
    <phoneticPr fontId="1" type="noConversion"/>
  </si>
  <si>
    <t>熊孩子洛基见西芙女神的金色头发光泽亮丽，悄悄把她头发剪得一干二净，被表哥雷神托尔痛揍一顿。</t>
    <phoneticPr fontId="1" type="noConversion"/>
  </si>
  <si>
    <t>国王阿育王早年好战杀戮，晚年笃信佛教，放下屠刀，这不是啪啪啪打脸吗？</t>
    <phoneticPr fontId="1" type="noConversion"/>
  </si>
  <si>
    <t>身着浮夸黄金圣衣的亚瑟王是圆桌骑士首领，幼年时拔出石中剑便成为国王，典型的欧豪不知非洲苦！</t>
    <phoneticPr fontId="1" type="noConversion"/>
  </si>
  <si>
    <t>圣女贞德和花木兰相同，不爱红妆爱武装，带兵打仗的好手。</t>
    <phoneticPr fontId="1" type="noConversion"/>
  </si>
  <si>
    <t>爱德华剪刀手曾对美术说：如果我没有刀，我就不能保护你，如果我有刀，我就不能拥抱你。</t>
    <phoneticPr fontId="1" type="noConversion"/>
  </si>
  <si>
    <t>福尔摩斯喜欢侦破案件，在侦探界是出名的能手，当然最有名的还是其和华生的基情绯闻！</t>
    <phoneticPr fontId="1" type="noConversion"/>
  </si>
  <si>
    <t>兰博</t>
    <phoneticPr fontId="1" type="noConversion"/>
  </si>
  <si>
    <t>骑猪勇士从小与猪为伴，最终他打破了世人的禁忌，突破道德底线，与猪常伴相守。</t>
    <phoneticPr fontId="1" type="noConversion"/>
  </si>
  <si>
    <t>大家应该感谢伏羲改变了婚姻习俗，所以孩子现在跟父姓。那时候子女可是只知其母而不知父的状态。</t>
    <phoneticPr fontId="1" type="noConversion"/>
  </si>
  <si>
    <t>丘比特作为一个小爱神，常常乱给别人射爱情和厌恶之箭，可怜的单身狗都是它害的。</t>
    <phoneticPr fontId="1" type="noConversion"/>
  </si>
  <si>
    <t>哈迪斯作为冥王，时常受到其他女神的青睐，但是他似乎不感兴趣，也不知道是不是身体有问题。</t>
    <phoneticPr fontId="1" type="noConversion"/>
  </si>
  <si>
    <t>李广在出门打猎时，看见一块长得像老虎的石头，一箭射去结果射穿了，将军好臂力。</t>
    <phoneticPr fontId="1" type="noConversion"/>
  </si>
  <si>
    <t>五虎上将之首，为人高傲，刮骨疗毒时脸都撑红了还是一声不吭，死要面子活受罪。</t>
    <phoneticPr fontId="1" type="noConversion"/>
  </si>
  <si>
    <t>荒野大镖客</t>
    <phoneticPr fontId="1" type="noConversion"/>
  </si>
  <si>
    <t>镖客认成嫖客的都去面壁！这个镖客可是铲除了镇上的恶势力，帮镇上恢复了往日的平静的英雄。</t>
    <phoneticPr fontId="1" type="noConversion"/>
  </si>
  <si>
    <t>驯龙者其实训练的不是龙，而是一种蜥蜴，为了满足虚荣心才叫驯龙者，可悲。</t>
    <phoneticPr fontId="1" type="noConversion"/>
  </si>
  <si>
    <t>女娲</t>
    <phoneticPr fontId="1" type="noConversion"/>
  </si>
  <si>
    <t>女娲用闲余时间捏人，赋予思想陪自己解闷，后来发现创造出了人类，最终造出了万物。</t>
    <phoneticPr fontId="1" type="noConversion"/>
  </si>
  <si>
    <t>唐太宗开创了贞观之治，以史为镜，国泰民安，只有他自己知道其实他只是爱美，喜欢照镜子而已。</t>
    <phoneticPr fontId="1" type="noConversion"/>
  </si>
  <si>
    <t>凯撒大帝不畏强权，面对逼迫与妻子离婚时，毅然的拒绝并离开了罗马，顶天立地的男子汉。</t>
    <phoneticPr fontId="1" type="noConversion"/>
  </si>
  <si>
    <t>明智光秀为了替母亲报仇，卧薪尝胆，最终在本能寺伺机反水做了老大，大仇得报。</t>
    <phoneticPr fontId="1" type="noConversion"/>
  </si>
  <si>
    <t>兰斯洛特喜欢上了兄弟的女人，而且两人维持着柏拉图似的爱情，根本就是贼心没贼胆。</t>
    <phoneticPr fontId="1" type="noConversion"/>
  </si>
  <si>
    <t>光明骑士作为神圣的象征，却因为内心的欲望争夺天下，被贬下凡作为一名最低等的骑士。</t>
    <phoneticPr fontId="1" type="noConversion"/>
  </si>
  <si>
    <t>武田信玄一生中与上杉谦信对战数次，最后发现最懂自己是上杉谦信，果然还是基友好啊。</t>
    <phoneticPr fontId="1" type="noConversion"/>
  </si>
  <si>
    <t>波斯王子在送宝物“时之刃”到神庙的路上，利用时之刃撩妹成功，捕获了塔丽娜公主的欢心。</t>
    <phoneticPr fontId="1" type="noConversion"/>
  </si>
  <si>
    <t>黑帮教父在被崔斯特出卖后关进了监狱，经历数年的暗中交易成功逃出，手握“命运”寻找崔斯特。</t>
    <phoneticPr fontId="1" type="noConversion"/>
  </si>
  <si>
    <t>高原猎手不太适应平原地区的生活，经常左脚踩右脚摔倒，所以主场作战很重要。</t>
    <phoneticPr fontId="1" type="noConversion"/>
  </si>
  <si>
    <t>波塞冬作为一名老司机，时常在水中发车，并凭借经验丰富的开车技巧从来没出过车祸。</t>
    <phoneticPr fontId="1" type="noConversion"/>
  </si>
  <si>
    <t>哪吒闹海将东海搅的天翻地覆，最后父亲李靖背锅，别学哪吒因为他在坑爹。</t>
    <phoneticPr fontId="1" type="noConversion"/>
  </si>
  <si>
    <t>阿尔忒弥斯经常在林莽和山野间狩猎，几乎每次都会迷路，所以方向感和美貌很重要。</t>
    <phoneticPr fontId="1" type="noConversion"/>
  </si>
  <si>
    <t>大流士一世统治了波斯帝国37年，最后固执昏庸，引发不满，她是吃了文化的亏，思考太少。</t>
    <phoneticPr fontId="1" type="noConversion"/>
  </si>
  <si>
    <t>拉美西斯二世至今敌人依然惧怕他，臣民爱戴他，神灵保佑她，拥有一段传奇色彩的人生。</t>
    <phoneticPr fontId="1" type="noConversion"/>
  </si>
  <si>
    <t>战神拿破仑一生征战欧洲数国，胜场无数，却连书架上的书籍都拿不到，因为她腿短。</t>
    <phoneticPr fontId="1" type="noConversion"/>
  </si>
  <si>
    <t>阿拉密斯容貌秀美、文学素养高，却因为仇恨变坏到了心狠手辣的地步。</t>
    <phoneticPr fontId="1" type="noConversion"/>
  </si>
  <si>
    <t>上杉谦信出家当和尚，但是喜欢权利，好战，世间传闻她跟武田信玄有点不清不楚。</t>
    <phoneticPr fontId="1" type="noConversion"/>
  </si>
  <si>
    <t>阿多斯作为智勇双全、剑术超群，最为三剑客的灵魂和统帅经常被对象劈腿</t>
    <phoneticPr fontId="1" type="noConversion"/>
  </si>
  <si>
    <t>辛巴达为了得到宝物，背叛了自己的好朋友，结果偷鸡不成蚀把米，把自己给搭进去了。</t>
    <phoneticPr fontId="1" type="noConversion"/>
  </si>
  <si>
    <t>爵士凯与亚瑟王从小长大，知道很多亚瑟王的秘密，她经常用这些秘密换取东西。</t>
    <phoneticPr fontId="1" type="noConversion"/>
  </si>
  <si>
    <t>雪下的那么深，下的那么认真～哼歌的都停下，这是薛仁贵不是那个歌手。</t>
    <phoneticPr fontId="1" type="noConversion"/>
  </si>
  <si>
    <t>亚瑟王时代的传奇人物，不论做什么都显得悲伤而又美丽，说白了就是悲催。</t>
    <phoneticPr fontId="1" type="noConversion"/>
  </si>
  <si>
    <t>盘古经常腰疼，下定决心挥开山斧练腰力，最终成就了开天辟地的壮举！</t>
    <phoneticPr fontId="1" type="noConversion"/>
  </si>
  <si>
    <t>夏洛克的好基友，听说打拳和抽烟比夏洛克厉害，其他都弱爆了！</t>
    <phoneticPr fontId="1" type="noConversion"/>
  </si>
  <si>
    <t>乡野出身的达达尼昂完全继承了没头没脑的乐天精神，也就是冥顽不化的乡野倔脾气。</t>
    <phoneticPr fontId="1" type="noConversion"/>
  </si>
  <si>
    <t>阿波罗擅长弹奏竖琴，美妙的旋律有如天籁，据说小时候就喜欢对着牛联系弹奏。</t>
    <phoneticPr fontId="1" type="noConversion"/>
  </si>
  <si>
    <t>凯瑟琳大帝因丈夫无能，导致其在私会情夫，最终这些情夫帮助她登上帝位。</t>
    <phoneticPr fontId="1" type="noConversion"/>
  </si>
  <si>
    <t>4400001_4400002|4400003_4400004|4400005_4400006|4400007_4400008|4400009_4400010</t>
  </si>
  <si>
    <t>4310001|4310002|4310003|4310004|4310005</t>
    <phoneticPr fontId="1" type="noConversion"/>
  </si>
  <si>
    <r>
      <t>4310016|4310017|4310018|4310019|431002</t>
    </r>
    <r>
      <rPr>
        <sz val="11"/>
        <color indexed="8"/>
        <rFont val="宋体"/>
        <charset val="134"/>
      </rPr>
      <t>2</t>
    </r>
    <phoneticPr fontId="1" type="noConversion"/>
  </si>
  <si>
    <r>
      <t>4310016|4310017|4310018|4310019|431002</t>
    </r>
    <r>
      <rPr>
        <sz val="11"/>
        <color indexed="8"/>
        <rFont val="宋体"/>
        <charset val="134"/>
      </rPr>
      <t>1</t>
    </r>
    <phoneticPr fontId="1" type="noConversion"/>
  </si>
  <si>
    <r>
      <t>4310006|4310007|4310008|4310009|43100</t>
    </r>
    <r>
      <rPr>
        <sz val="11"/>
        <color indexed="8"/>
        <rFont val="宋体"/>
        <charset val="134"/>
      </rPr>
      <t>21</t>
    </r>
    <phoneticPr fontId="1" type="noConversion"/>
  </si>
  <si>
    <r>
      <t>4310011|4310012|4310013|4310014|43100</t>
    </r>
    <r>
      <rPr>
        <sz val="11"/>
        <color indexed="8"/>
        <rFont val="宋体"/>
        <charset val="134"/>
      </rPr>
      <t>21</t>
    </r>
    <phoneticPr fontId="1" type="noConversion"/>
  </si>
  <si>
    <r>
      <t>4310006|4310007|4310008|4310009|43100</t>
    </r>
    <r>
      <rPr>
        <sz val="11"/>
        <color indexed="8"/>
        <rFont val="宋体"/>
        <charset val="134"/>
      </rPr>
      <t>21</t>
    </r>
    <phoneticPr fontId="1" type="noConversion"/>
  </si>
  <si>
    <r>
      <t>4310001|4310002|4310003|4310004|431002</t>
    </r>
    <r>
      <rPr>
        <sz val="11"/>
        <color indexed="8"/>
        <rFont val="宋体"/>
        <charset val="134"/>
      </rPr>
      <t>3</t>
    </r>
    <phoneticPr fontId="1" type="noConversion"/>
  </si>
  <si>
    <r>
      <t>4310011|4310012|4310013|4310014|431002</t>
    </r>
    <r>
      <rPr>
        <sz val="11"/>
        <color indexed="8"/>
        <rFont val="宋体"/>
        <charset val="134"/>
      </rPr>
      <t>3</t>
    </r>
    <phoneticPr fontId="1" type="noConversion"/>
  </si>
  <si>
    <r>
      <t>4310016|4310017|4310018|4310019|431002</t>
    </r>
    <r>
      <rPr>
        <sz val="11"/>
        <color indexed="8"/>
        <rFont val="宋体"/>
        <charset val="134"/>
      </rPr>
      <t>2</t>
    </r>
    <phoneticPr fontId="1" type="noConversion"/>
  </si>
  <si>
    <t>赵山河</t>
    <phoneticPr fontId="1" type="noConversion"/>
  </si>
  <si>
    <t>黑市商人</t>
    <phoneticPr fontId="1" type="noConversion"/>
  </si>
  <si>
    <t>公会会长</t>
    <phoneticPr fontId="1" type="noConversion"/>
  </si>
  <si>
    <t>4310006|4310007|4310008|4310009|4310010</t>
  </si>
  <si>
    <t>4310011|4310012|4310013|4310014|4310015</t>
  </si>
  <si>
    <t>王雪花</t>
    <phoneticPr fontId="1" type="noConversion"/>
  </si>
  <si>
    <t>commander</t>
    <phoneticPr fontId="1" type="noConversion"/>
  </si>
  <si>
    <t>princess</t>
    <phoneticPr fontId="1" type="noConversion"/>
  </si>
  <si>
    <t>businessman</t>
    <phoneticPr fontId="1" type="noConversion"/>
  </si>
  <si>
    <t>community</t>
    <phoneticPr fontId="1" type="noConversion"/>
  </si>
  <si>
    <t>立绘资源</t>
    <phoneticPr fontId="1" type="noConversion"/>
  </si>
  <si>
    <t>pictureBig</t>
    <phoneticPr fontId="1" type="noConversion"/>
  </si>
  <si>
    <t>我的女王</t>
    <phoneticPr fontId="1" type="noConversion"/>
  </si>
  <si>
    <t>3000135|3000136</t>
    <phoneticPr fontId="1" type="noConversion"/>
  </si>
  <si>
    <t>3000137|3000138</t>
  </si>
  <si>
    <t>3000135|3000136|3000137|3000138</t>
    <phoneticPr fontId="1" type="noConversion"/>
  </si>
  <si>
    <t>官商勾结</t>
    <phoneticPr fontId="1" type="noConversion"/>
  </si>
  <si>
    <t>复国者联盟</t>
  </si>
  <si>
    <t>ares</t>
    <phoneticPr fontId="1" type="noConversion"/>
  </si>
  <si>
    <t>ares</t>
  </si>
  <si>
    <t>commander</t>
  </si>
  <si>
    <t>princess</t>
  </si>
  <si>
    <t>businessman</t>
  </si>
  <si>
    <t>community</t>
  </si>
  <si>
    <t>升星消耗英雄数量</t>
    <phoneticPr fontId="1" type="noConversion"/>
  </si>
  <si>
    <t>0|1|2|3|4</t>
    <phoneticPr fontId="1" type="noConversion"/>
  </si>
  <si>
    <t>replaceHero</t>
    <phoneticPr fontId="1" type="noConversion"/>
  </si>
  <si>
    <t>升星BUFF</t>
    <phoneticPr fontId="1" type="noConversion"/>
  </si>
  <si>
    <t>升星战斗BUFF</t>
    <phoneticPr fontId="1" type="noConversion"/>
  </si>
  <si>
    <t>battleBuff_buffId</t>
    <phoneticPr fontId="1" type="noConversion"/>
  </si>
  <si>
    <t>starBuff_buffId</t>
    <phoneticPr fontId="1" type="noConversion"/>
  </si>
  <si>
    <t>升星替换道具</t>
    <phoneticPr fontId="1" type="noConversion"/>
  </si>
  <si>
    <t>starNeed_count</t>
    <phoneticPr fontId="1" type="noConversion"/>
  </si>
  <si>
    <t>0|0|0|0|0</t>
  </si>
  <si>
    <t>0|0|0|0|0</t>
    <phoneticPr fontId="1" type="noConversion"/>
  </si>
  <si>
    <t>4310016|4310017|4310018|4310019|4310022</t>
    <phoneticPr fontId="1" type="noConversion"/>
  </si>
  <si>
    <t>沙漏首席节操官，外表粗犷、声线娇弱，私藏的500G硬盘让众位研发大神朝思暮想！(获得途径:VIP10级礼包)</t>
    <phoneticPr fontId="1" type="noConversion"/>
  </si>
  <si>
    <r>
      <t>悬空城的神经病公主，满世界寻找复国的指挥官，信奉总有一天能成功复国。(获得途径</t>
    </r>
    <r>
      <rPr>
        <sz val="11"/>
        <color indexed="8"/>
        <rFont val="宋体"/>
        <charset val="134"/>
      </rPr>
      <t>:</t>
    </r>
    <r>
      <rPr>
        <sz val="11"/>
        <color theme="1"/>
        <rFont val="宋体"/>
        <charset val="134"/>
        <scheme val="minor"/>
      </rPr>
      <t>VIP12级礼包)</t>
    </r>
    <phoneticPr fontId="1" type="noConversion"/>
  </si>
  <si>
    <r>
      <t>自称是公会会长的心机女，自创货币荣誉点，让无数指挥官为其卖命，大家都疯了吗？(获得途径：VIP</t>
    </r>
    <r>
      <rPr>
        <sz val="11"/>
        <color indexed="8"/>
        <rFont val="宋体"/>
        <charset val="134"/>
      </rPr>
      <t>11</t>
    </r>
    <r>
      <rPr>
        <sz val="11"/>
        <color theme="1"/>
        <rFont val="宋体"/>
        <charset val="134"/>
        <scheme val="minor"/>
      </rPr>
      <t>级礼包)</t>
    </r>
    <phoneticPr fontId="1" type="noConversion"/>
  </si>
  <si>
    <t>蕾丝彦祖</t>
    <phoneticPr fontId="7" type="noConversion"/>
  </si>
  <si>
    <t>三次元杂谈大触，终日吐槽番剧的他，终于被王雪花带到了游戏中，每晚狠狠调教…</t>
  </si>
  <si>
    <t>王之后宫</t>
  </si>
  <si>
    <t>我是直男</t>
  </si>
  <si>
    <t>吐槽大帝</t>
  </si>
  <si>
    <t>暗贱难防</t>
  </si>
  <si>
    <t>3000055|3000095|3000096|3000097</t>
    <phoneticPr fontId="1" type="noConversion"/>
  </si>
  <si>
    <t>3000115|3000063|3000043|3000118</t>
    <phoneticPr fontId="1" type="noConversion"/>
  </si>
  <si>
    <t>3000040|3000041|3000062|3000060</t>
    <phoneticPr fontId="1" type="noConversion"/>
  </si>
  <si>
    <t>3000085|3000045|3000125</t>
    <phoneticPr fontId="1" type="noConversion"/>
  </si>
  <si>
    <t>lexburner</t>
  </si>
  <si>
    <t>lexburner</t>
    <phoneticPr fontId="1" type="noConversion"/>
  </si>
  <si>
    <t>邪恶宝箱</t>
    <phoneticPr fontId="1" type="noConversion"/>
  </si>
  <si>
    <r>
      <t>baoxiang</t>
    </r>
    <r>
      <rPr>
        <sz val="11"/>
        <color indexed="8"/>
        <rFont val="宋体"/>
        <charset val="134"/>
      </rPr>
      <t>guai</t>
    </r>
    <phoneticPr fontId="1" type="noConversion"/>
  </si>
  <si>
    <t>巨龙召唤出的邪恶宝箱，击杀可获得惊喜奖励。</t>
    <phoneticPr fontId="1" type="noConversion"/>
  </si>
  <si>
    <t>龙族精英</t>
    <phoneticPr fontId="1" type="noConversion"/>
  </si>
  <si>
    <t>强大的龙族精英</t>
    <phoneticPr fontId="1" type="noConversion"/>
  </si>
  <si>
    <t>jingyinglong</t>
    <phoneticPr fontId="1" type="noConversion"/>
  </si>
  <si>
    <t>笑嘻嘻</t>
    <phoneticPr fontId="1" type="noConversion"/>
  </si>
  <si>
    <t>《冒牌监护人》主演，在家玩儿玩具的笑嘻嘻，误食了异次元奶酪，于是就这么来到了悬空城</t>
  </si>
  <si>
    <t>《冒牌监护人》主演子初（张一山饰），终日无所事事的小混混，被王雪花看中，带入到悬空城，成为后宫男团的一员</t>
  </si>
  <si>
    <t>laugh</t>
  </si>
  <si>
    <t>超级奶爸</t>
  </si>
  <si>
    <t>市井英雄</t>
  </si>
  <si>
    <t>千金之躯</t>
  </si>
  <si>
    <t>3000142|3000143|3000016|3000118</t>
    <phoneticPr fontId="1" type="noConversion"/>
  </si>
  <si>
    <t>3000143|3000095|3000100|3000064</t>
    <phoneticPr fontId="1" type="noConversion"/>
  </si>
  <si>
    <t>子初一山</t>
    <phoneticPr fontId="1" type="noConversion"/>
  </si>
  <si>
    <t>浪子回头</t>
  </si>
  <si>
    <t>放下节操</t>
    <phoneticPr fontId="1" type="noConversion"/>
  </si>
  <si>
    <t>3000142|3000125|3000105|3000124|3000079</t>
    <phoneticPr fontId="1" type="noConversion"/>
  </si>
  <si>
    <t>3000142|3000056|3000061|3000106</t>
    <phoneticPr fontId="1" type="noConversion"/>
  </si>
  <si>
    <t>3000142|3000139|3000135</t>
    <phoneticPr fontId="1" type="noConversion"/>
  </si>
  <si>
    <t>zray</t>
    <phoneticPr fontId="1" type="noConversion"/>
  </si>
  <si>
    <t>屋大维作为凯撒的养子，养父被元老院逼走，自己却被列入神的行列，不禁让人怀疑有什么暗中交易。</t>
    <phoneticPr fontId="1" type="noConversion"/>
  </si>
  <si>
    <t>战斗力倍数</t>
    <phoneticPr fontId="1" type="noConversion"/>
  </si>
  <si>
    <r>
      <t>combat</t>
    </r>
    <r>
      <rPr>
        <sz val="11"/>
        <color indexed="8"/>
        <rFont val="宋体"/>
        <charset val="134"/>
      </rPr>
      <t>Prop</t>
    </r>
    <phoneticPr fontId="1" type="noConversion"/>
  </si>
  <si>
    <t>xiaoquanquan</t>
  </si>
  <si>
    <t>3000135|3000136|3000137|3000138|3000144</t>
    <phoneticPr fontId="1" type="noConversion"/>
  </si>
  <si>
    <t>3000144|3000136</t>
    <phoneticPr fontId="1" type="noConversion"/>
  </si>
  <si>
    <t>嘴炮联盟</t>
    <phoneticPr fontId="1" type="noConversion"/>
  </si>
  <si>
    <t>3000142|3000144|3000135</t>
    <phoneticPr fontId="1" type="noConversion"/>
  </si>
  <si>
    <r>
      <t>悬空城的黑心商人，利用职务之便不知迫害了多少美少男，面具下的脸庞让人好奇。(获得途径:</t>
    </r>
    <r>
      <rPr>
        <sz val="11"/>
        <color indexed="8"/>
        <rFont val="宋体"/>
        <charset val="134"/>
      </rPr>
      <t>V</t>
    </r>
    <r>
      <rPr>
        <sz val="11"/>
        <color theme="1"/>
        <rFont val="宋体"/>
        <charset val="134"/>
        <scheme val="minor"/>
      </rPr>
      <t>IP9级礼包)</t>
    </r>
    <phoneticPr fontId="1" type="noConversion"/>
  </si>
  <si>
    <t>悬空城的第一奇葩，公主的近卫，负责公主起居。一直幻想成为悬空城仅次于公主的第二美少女。</t>
    <phoneticPr fontId="1" type="noConversion"/>
  </si>
  <si>
    <t>xiaoquanquan</t>
    <phoneticPr fontId="1" type="noConversion"/>
  </si>
  <si>
    <t>小拳拳</t>
    <phoneticPr fontId="1" type="noConversion"/>
  </si>
  <si>
    <t>claus</t>
  </si>
  <si>
    <t>4310016|4310017|4310018|4310019|4310020</t>
    <phoneticPr fontId="1" type="noConversion"/>
  </si>
  <si>
    <t>0|1|2|3|4</t>
  </si>
  <si>
    <t>老司机</t>
    <phoneticPr fontId="1" type="noConversion"/>
  </si>
  <si>
    <t>3000118|3000098|3000145</t>
    <phoneticPr fontId="1" type="noConversion"/>
  </si>
  <si>
    <t>夕阳红</t>
    <phoneticPr fontId="1" type="noConversion"/>
  </si>
  <si>
    <t>3000145|3000042|3000045|3000088|3000072</t>
    <phoneticPr fontId="1" type="noConversion"/>
  </si>
  <si>
    <t>孩子王</t>
    <phoneticPr fontId="1" type="noConversion"/>
  </si>
  <si>
    <t>全民偶像</t>
    <phoneticPr fontId="1" type="noConversion"/>
  </si>
  <si>
    <t>3000125|3000127|3000020|3000058|3000143</t>
    <phoneticPr fontId="1" type="noConversion"/>
  </si>
  <si>
    <t>3000113|3000087|3000105|3000121|3000145</t>
    <phoneticPr fontId="1" type="noConversion"/>
  </si>
  <si>
    <t>雪人</t>
    <phoneticPr fontId="1" type="noConversion"/>
  </si>
  <si>
    <t>圣诞树</t>
    <phoneticPr fontId="1" type="noConversion"/>
  </si>
  <si>
    <t>圣诞怪物</t>
    <phoneticPr fontId="1" type="noConversion"/>
  </si>
  <si>
    <t>shengdanshu</t>
  </si>
  <si>
    <t>xueren</t>
  </si>
  <si>
    <t>圣诞老司机</t>
    <phoneticPr fontId="1" type="noConversion"/>
  </si>
  <si>
    <t>圣诞老人收到小魔仙的心愿穿越而来，驾驶着雪橇在天空穿梭，最喜欢有人对他说“老司机带带我！”</t>
    <phoneticPr fontId="8" type="noConversion"/>
  </si>
  <si>
    <t>4310011|4310012|4310013|4310014|4310024</t>
    <phoneticPr fontId="1" type="noConversion"/>
  </si>
  <si>
    <t>s</t>
    <phoneticPr fontId="14" type="noConversion"/>
  </si>
  <si>
    <t>sc</t>
    <phoneticPr fontId="14" type="noConversion"/>
  </si>
  <si>
    <t>c</t>
    <phoneticPr fontId="14" type="noConversion"/>
  </si>
  <si>
    <r>
      <t>s</t>
    </r>
    <r>
      <rPr>
        <sz val="11"/>
        <color theme="1"/>
        <rFont val="宋体"/>
        <family val="3"/>
        <charset val="134"/>
        <scheme val="minor"/>
      </rPr>
      <t>c</t>
    </r>
    <phoneticPr fontId="14" type="noConversion"/>
  </si>
  <si>
    <r>
      <t>s</t>
    </r>
    <r>
      <rPr>
        <sz val="11"/>
        <color theme="1"/>
        <rFont val="宋体"/>
        <family val="3"/>
        <charset val="134"/>
        <scheme val="minor"/>
      </rPr>
      <t>tring</t>
    </r>
    <phoneticPr fontId="14" type="noConversion"/>
  </si>
  <si>
    <t>string</t>
    <phoneticPr fontId="14" type="noConversion"/>
  </si>
  <si>
    <t>number</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</si>
</sst>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宋体"/>
      <charset val="134"/>
      <scheme val="minor"/>
    </font>
    <font>
      <sz val="9"/>
      <name val="宋体"/>
      <charset val="134"/>
    </font>
    <font>
      <b/>
      <sz val="9"/>
      <color indexed="81"/>
      <name val="宋体"/>
      <charset val="134"/>
    </font>
    <font>
      <sz val="9"/>
      <name val="宋体"/>
      <charset val="134"/>
    </font>
    <font>
      <sz val="9"/>
      <name val="宋体"/>
      <charset val="134"/>
    </font>
    <font>
      <sz val="9"/>
      <color indexed="81"/>
      <name val="宋体"/>
      <charset val="134"/>
    </font>
    <font>
      <sz val="11"/>
      <color indexed="8"/>
      <name val="宋体"/>
      <charset val="134"/>
    </font>
    <font>
      <sz val="9"/>
      <name val="宋体"/>
      <charset val="134"/>
    </font>
    <font>
      <sz val="9"/>
      <name val="宋体"/>
      <charset val="134"/>
    </font>
    <font>
      <sz val="11"/>
      <color theme="1"/>
      <name val="宋体"/>
      <charset val="134"/>
      <scheme val="minor"/>
    </font>
    <font>
      <sz val="11"/>
      <color theme="0"/>
      <name val="宋体"/>
      <charset val="134"/>
      <scheme val="minor"/>
    </font>
    <font>
      <sz val="11"/>
      <color rgb="FF9C0006"/>
      <name val="宋体"/>
      <charset val="134"/>
      <scheme val="minor"/>
    </font>
    <font>
      <sz val="11"/>
      <color rgb="FF006100"/>
      <name val="宋体"/>
      <charset val="134"/>
      <scheme val="minor"/>
    </font>
    <font>
      <sz val="11"/>
      <color rgb="FF9C6500"/>
      <name val="宋体"/>
      <charset val="134"/>
      <scheme val="minor"/>
    </font>
    <font>
      <sz val="9"/>
      <name val="宋体"/>
      <family val="3"/>
      <charset val="134"/>
      <scheme val="minor"/>
    </font>
    <font>
      <sz val="11"/>
      <color theme="1"/>
      <name val="宋体"/>
      <family val="3"/>
      <charset val="134"/>
      <scheme val="minor"/>
    </font>
  </fonts>
  <fills count="8">
    <fill>
      <patternFill patternType="none"/>
    </fill>
    <fill>
      <patternFill patternType="gray125"/>
    </fill>
    <fill>
      <patternFill patternType="solid">
        <fgColor theme="4" tint="0.79998168889431442"/>
        <bgColor indexed="65"/>
      </patternFill>
    </fill>
    <fill>
      <patternFill patternType="solid">
        <fgColor rgb="FFFFC7CE"/>
      </patternFill>
    </fill>
    <fill>
      <patternFill patternType="solid">
        <fgColor rgb="FFC6EFCE"/>
      </patternFill>
    </fill>
    <fill>
      <patternFill patternType="solid">
        <fgColor rgb="FFFFEB9C"/>
      </patternFill>
    </fill>
    <fill>
      <patternFill patternType="solid">
        <fgColor theme="4"/>
      </patternFill>
    </fill>
    <fill>
      <patternFill patternType="solid">
        <fgColor theme="5"/>
      </patternFill>
    </fill>
  </fills>
  <borders count="1">
    <border>
      <left/>
      <right/>
      <top/>
      <bottom/>
      <diagonal/>
    </border>
  </borders>
  <cellStyleXfs count="7">
    <xf numFmtId="0" fontId="0" fillId="0" borderId="0"/>
    <xf numFmtId="0" fontId="9" fillId="2" borderId="0" applyNumberFormat="0" applyBorder="0" applyAlignment="0" applyProtection="0">
      <alignment vertical="center"/>
    </xf>
    <xf numFmtId="0" fontId="11" fillId="3" borderId="0" applyNumberFormat="0" applyBorder="0" applyAlignment="0" applyProtection="0">
      <alignment vertical="center"/>
    </xf>
    <xf numFmtId="0" fontId="12" fillId="4" borderId="0" applyNumberFormat="0" applyBorder="0" applyAlignment="0" applyProtection="0">
      <alignment vertical="center"/>
    </xf>
    <xf numFmtId="0" fontId="13" fillId="5"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cellStyleXfs>
  <cellXfs count="37">
    <xf numFmtId="0" fontId="0" fillId="0" borderId="0" xfId="0"/>
    <xf numFmtId="0" fontId="0" fillId="0" borderId="0" xfId="0" applyAlignment="1">
      <alignment vertical="center"/>
    </xf>
    <xf numFmtId="0" fontId="0" fillId="0" borderId="0" xfId="0" applyAlignment="1"/>
    <xf numFmtId="0" fontId="13" fillId="5" borderId="0" xfId="4" applyAlignment="1"/>
    <xf numFmtId="0" fontId="10" fillId="7" borderId="0" xfId="6" applyAlignment="1"/>
    <xf numFmtId="0" fontId="10" fillId="6" borderId="0" xfId="5" applyAlignment="1"/>
    <xf numFmtId="0" fontId="9" fillId="2" borderId="0" xfId="1" applyAlignment="1"/>
    <xf numFmtId="0" fontId="12" fillId="4" borderId="0" xfId="3" applyAlignment="1"/>
    <xf numFmtId="0" fontId="0" fillId="0" borderId="0" xfId="0" applyFont="1"/>
    <xf numFmtId="0" fontId="0" fillId="0" borderId="0" xfId="0" applyFont="1" applyAlignment="1">
      <alignment vertical="center"/>
    </xf>
    <xf numFmtId="0" fontId="0" fillId="0" borderId="0" xfId="0" applyFont="1"/>
    <xf numFmtId="0" fontId="11" fillId="3" borderId="0" xfId="2" applyAlignment="1"/>
    <xf numFmtId="0" fontId="0" fillId="0" borderId="0" xfId="0" applyFont="1"/>
    <xf numFmtId="0" fontId="0" fillId="0" borderId="0" xfId="0" applyFont="1" applyAlignment="1">
      <alignment vertical="center"/>
    </xf>
    <xf numFmtId="0" fontId="11" fillId="3" borderId="0" xfId="2" applyNumberFormat="1" applyAlignment="1"/>
    <xf numFmtId="0" fontId="11" fillId="3" borderId="0" xfId="2" applyFont="1" applyAlignment="1"/>
    <xf numFmtId="0" fontId="0" fillId="0" borderId="0" xfId="0" applyFont="1"/>
    <xf numFmtId="0" fontId="9" fillId="2" borderId="0" xfId="1" applyFont="1" applyAlignment="1"/>
    <xf numFmtId="0" fontId="10" fillId="7" borderId="0" xfId="6" applyFont="1" applyAlignme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11" fillId="3" borderId="0" xfId="2" applyFont="1" applyAlignment="1"/>
    <xf numFmtId="0" fontId="0" fillId="0" borderId="0" xfId="0" applyFont="1"/>
    <xf numFmtId="0" fontId="0" fillId="0" borderId="0" xfId="0" applyFont="1"/>
    <xf numFmtId="0" fontId="10" fillId="7" borderId="0" xfId="6" applyFont="1" applyAlignment="1"/>
    <xf numFmtId="0" fontId="0" fillId="0" borderId="0" xfId="0" applyFont="1"/>
    <xf numFmtId="0" fontId="0" fillId="0" borderId="0" xfId="0" applyFont="1"/>
    <xf numFmtId="0" fontId="0" fillId="0" borderId="0" xfId="0" applyFont="1" applyAlignment="1">
      <alignment vertical="center"/>
    </xf>
    <xf numFmtId="0" fontId="0" fillId="0" borderId="0" xfId="0" applyFont="1"/>
    <xf numFmtId="0" fontId="10" fillId="7" borderId="0" xfId="6" applyFont="1" applyAlignment="1"/>
    <xf numFmtId="0" fontId="0" fillId="0" borderId="0" xfId="0" applyFont="1"/>
    <xf numFmtId="0" fontId="15" fillId="0" borderId="0" xfId="0" applyFont="1" applyAlignment="1">
      <alignment vertical="center"/>
    </xf>
    <xf numFmtId="0" fontId="15" fillId="0" borderId="0" xfId="0" applyFont="1"/>
  </cellXfs>
  <cellStyles count="7">
    <cellStyle name="20% - Accent1" xfId="1" builtinId="30"/>
    <cellStyle name="Accent1" xfId="5" builtinId="29"/>
    <cellStyle name="Accent2" xfId="6" builtinId="33"/>
    <cellStyle name="Bad" xfId="2" builtinId="27"/>
    <cellStyle name="Good" xfId="3" builtinId="26"/>
    <cellStyle name="Neutral" xfId="4" builtinId="28"/>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37"/>
  <sheetViews>
    <sheetView tabSelected="1" zoomScale="115" zoomScaleNormal="115" workbookViewId="0">
      <pane xSplit="5" ySplit="3" topLeftCell="F4" activePane="bottomRight" state="frozen"/>
      <selection pane="topRight" activeCell="F1" sqref="F1"/>
      <selection pane="bottomLeft" activeCell="A6" sqref="A6"/>
      <selection pane="bottomRight" activeCell="A4" sqref="A4"/>
    </sheetView>
  </sheetViews>
  <sheetFormatPr defaultRowHeight="13.5" x14ac:dyDescent="0.15"/>
  <cols>
    <col min="3" max="3" width="12.125" bestFit="1" customWidth="1"/>
    <col min="4" max="4" width="15.125" bestFit="1" customWidth="1"/>
    <col min="5" max="5" width="25.125" customWidth="1"/>
    <col min="6" max="6" width="12.375" customWidth="1"/>
    <col min="7" max="7" width="13" customWidth="1"/>
  </cols>
  <sheetData>
    <row r="1" spans="1:7" x14ac:dyDescent="0.15">
      <c r="A1" t="s">
        <v>21</v>
      </c>
      <c r="B1" s="1" t="s">
        <v>22</v>
      </c>
      <c r="C1" t="s">
        <v>55</v>
      </c>
      <c r="D1" s="1" t="s">
        <v>23</v>
      </c>
      <c r="E1" t="s">
        <v>57</v>
      </c>
      <c r="F1" s="31" t="s">
        <v>569</v>
      </c>
      <c r="G1" s="1" t="s">
        <v>47</v>
      </c>
    </row>
    <row r="2" spans="1:7" x14ac:dyDescent="0.15">
      <c r="A2" s="35" t="s">
        <v>600</v>
      </c>
      <c r="B2" s="35" t="s">
        <v>599</v>
      </c>
      <c r="C2" s="36" t="s">
        <v>601</v>
      </c>
      <c r="D2" s="35" t="s">
        <v>602</v>
      </c>
      <c r="E2" s="36" t="s">
        <v>602</v>
      </c>
      <c r="F2" s="35" t="s">
        <v>602</v>
      </c>
      <c r="G2" s="35" t="s">
        <v>602</v>
      </c>
    </row>
    <row r="3" spans="1:7" x14ac:dyDescent="0.15">
      <c r="A3" s="1" t="s">
        <v>35</v>
      </c>
      <c r="B3" s="1" t="s">
        <v>10</v>
      </c>
      <c r="C3" t="s">
        <v>56</v>
      </c>
      <c r="D3" s="1" t="s">
        <v>5</v>
      </c>
      <c r="E3" t="s">
        <v>58</v>
      </c>
      <c r="F3" s="34" t="s">
        <v>570</v>
      </c>
      <c r="G3" s="1" t="s">
        <v>48</v>
      </c>
    </row>
    <row r="4" spans="1:7" x14ac:dyDescent="0.15">
      <c r="A4" t="s">
        <v>605</v>
      </c>
      <c r="B4" t="s">
        <v>605</v>
      </c>
      <c r="C4" s="36" t="s">
        <v>603</v>
      </c>
      <c r="D4" t="s">
        <v>605</v>
      </c>
      <c r="E4" s="35" t="s">
        <v>604</v>
      </c>
      <c r="F4" t="s">
        <v>605</v>
      </c>
      <c r="G4" t="s">
        <v>605</v>
      </c>
    </row>
    <row r="5" spans="1:7" x14ac:dyDescent="0.15">
      <c r="A5">
        <v>3000015</v>
      </c>
      <c r="B5">
        <v>800001</v>
      </c>
      <c r="C5" s="4" t="s">
        <v>59</v>
      </c>
      <c r="D5">
        <v>900001</v>
      </c>
      <c r="E5" s="34" t="s">
        <v>310</v>
      </c>
      <c r="F5" s="34">
        <v>1.1200000000000001</v>
      </c>
      <c r="G5">
        <v>29800</v>
      </c>
    </row>
    <row r="6" spans="1:7" x14ac:dyDescent="0.15">
      <c r="A6">
        <v>3000016</v>
      </c>
      <c r="B6">
        <v>800002</v>
      </c>
      <c r="C6" s="4" t="s">
        <v>60</v>
      </c>
      <c r="D6">
        <v>900002</v>
      </c>
      <c r="E6" s="34" t="s">
        <v>311</v>
      </c>
      <c r="F6" s="34">
        <v>1.1200000000000001</v>
      </c>
      <c r="G6">
        <v>29800</v>
      </c>
    </row>
    <row r="7" spans="1:7" x14ac:dyDescent="0.15">
      <c r="A7">
        <v>3000017</v>
      </c>
      <c r="B7">
        <v>800003</v>
      </c>
      <c r="C7" s="4" t="s">
        <v>61</v>
      </c>
      <c r="D7">
        <v>900003</v>
      </c>
      <c r="E7" s="34" t="s">
        <v>415</v>
      </c>
      <c r="F7" s="34">
        <v>1.1200000000000001</v>
      </c>
      <c r="G7">
        <v>28800</v>
      </c>
    </row>
    <row r="8" spans="1:7" x14ac:dyDescent="0.15">
      <c r="A8">
        <v>3000018</v>
      </c>
      <c r="B8">
        <v>800004</v>
      </c>
      <c r="C8" s="4" t="s">
        <v>62</v>
      </c>
      <c r="D8">
        <v>900004</v>
      </c>
      <c r="E8" s="34" t="s">
        <v>377</v>
      </c>
      <c r="F8" s="34">
        <v>1.1200000000000001</v>
      </c>
      <c r="G8">
        <v>25800</v>
      </c>
    </row>
    <row r="9" spans="1:7" x14ac:dyDescent="0.15">
      <c r="A9">
        <v>3000019</v>
      </c>
      <c r="B9">
        <v>800005</v>
      </c>
      <c r="C9" s="3" t="s">
        <v>63</v>
      </c>
      <c r="D9">
        <v>900005</v>
      </c>
      <c r="E9" t="s">
        <v>568</v>
      </c>
      <c r="F9" s="34">
        <v>1.1200000000000001</v>
      </c>
      <c r="G9">
        <v>5580</v>
      </c>
    </row>
    <row r="10" spans="1:7" x14ac:dyDescent="0.15">
      <c r="A10">
        <v>3000020</v>
      </c>
      <c r="B10">
        <v>800006</v>
      </c>
      <c r="C10" s="3" t="s">
        <v>64</v>
      </c>
      <c r="D10">
        <v>900006</v>
      </c>
      <c r="E10" s="34" t="s">
        <v>472</v>
      </c>
      <c r="F10" s="34">
        <v>1.1200000000000001</v>
      </c>
      <c r="G10">
        <v>5880</v>
      </c>
    </row>
    <row r="11" spans="1:7" x14ac:dyDescent="0.15">
      <c r="A11">
        <v>3000021</v>
      </c>
      <c r="B11">
        <v>800007</v>
      </c>
      <c r="C11" s="3" t="s">
        <v>65</v>
      </c>
      <c r="D11">
        <v>900007</v>
      </c>
      <c r="E11" s="34" t="s">
        <v>416</v>
      </c>
      <c r="F11" s="34">
        <v>1.1200000000000001</v>
      </c>
      <c r="G11">
        <v>5980</v>
      </c>
    </row>
    <row r="12" spans="1:7" x14ac:dyDescent="0.15">
      <c r="A12">
        <v>3000022</v>
      </c>
      <c r="B12">
        <v>800008</v>
      </c>
      <c r="C12" s="3" t="s">
        <v>66</v>
      </c>
      <c r="D12">
        <v>900008</v>
      </c>
      <c r="E12" s="34" t="s">
        <v>417</v>
      </c>
      <c r="F12" s="34">
        <v>1.1200000000000001</v>
      </c>
      <c r="G12">
        <v>5280</v>
      </c>
    </row>
    <row r="13" spans="1:7" x14ac:dyDescent="0.15">
      <c r="A13">
        <v>3000023</v>
      </c>
      <c r="B13">
        <v>800009</v>
      </c>
      <c r="C13" s="5" t="s">
        <v>67</v>
      </c>
      <c r="D13">
        <v>900009</v>
      </c>
      <c r="E13" s="34" t="s">
        <v>418</v>
      </c>
      <c r="F13" s="34">
        <v>1.1200000000000001</v>
      </c>
      <c r="G13">
        <v>980</v>
      </c>
    </row>
    <row r="14" spans="1:7" x14ac:dyDescent="0.15">
      <c r="A14">
        <v>3000024</v>
      </c>
      <c r="B14">
        <v>800010</v>
      </c>
      <c r="C14" s="5" t="s">
        <v>68</v>
      </c>
      <c r="D14">
        <v>900010</v>
      </c>
      <c r="E14" s="34" t="s">
        <v>475</v>
      </c>
      <c r="F14" s="34">
        <v>1.1200000000000001</v>
      </c>
      <c r="G14">
        <v>880</v>
      </c>
    </row>
    <row r="15" spans="1:7" x14ac:dyDescent="0.15">
      <c r="A15">
        <v>3000025</v>
      </c>
      <c r="B15">
        <v>800011</v>
      </c>
      <c r="C15" s="5" t="s">
        <v>69</v>
      </c>
      <c r="D15">
        <v>900011</v>
      </c>
      <c r="E15" s="34" t="s">
        <v>419</v>
      </c>
      <c r="F15" s="34">
        <v>1.1200000000000001</v>
      </c>
      <c r="G15">
        <v>880</v>
      </c>
    </row>
    <row r="16" spans="1:7" x14ac:dyDescent="0.15">
      <c r="A16">
        <v>3000026</v>
      </c>
      <c r="B16">
        <v>800012</v>
      </c>
      <c r="C16" s="5" t="s">
        <v>70</v>
      </c>
      <c r="D16">
        <v>900012</v>
      </c>
      <c r="E16" s="34" t="s">
        <v>420</v>
      </c>
      <c r="F16" s="34">
        <v>1.1200000000000001</v>
      </c>
      <c r="G16">
        <v>880</v>
      </c>
    </row>
    <row r="17" spans="1:7" x14ac:dyDescent="0.15">
      <c r="A17">
        <v>3000027</v>
      </c>
      <c r="B17">
        <v>800013</v>
      </c>
      <c r="C17" s="6" t="s">
        <v>71</v>
      </c>
      <c r="D17">
        <v>900013</v>
      </c>
      <c r="E17" s="34" t="s">
        <v>398</v>
      </c>
      <c r="F17" s="34">
        <v>1.1200000000000001</v>
      </c>
      <c r="G17">
        <v>198</v>
      </c>
    </row>
    <row r="18" spans="1:7" x14ac:dyDescent="0.15">
      <c r="A18">
        <v>3000028</v>
      </c>
      <c r="B18">
        <v>800014</v>
      </c>
      <c r="C18" s="6" t="s">
        <v>72</v>
      </c>
      <c r="D18">
        <v>900014</v>
      </c>
      <c r="E18" s="34" t="s">
        <v>399</v>
      </c>
      <c r="F18" s="34">
        <v>1.1200000000000001</v>
      </c>
      <c r="G18">
        <v>168</v>
      </c>
    </row>
    <row r="19" spans="1:7" x14ac:dyDescent="0.15">
      <c r="A19">
        <v>3000029</v>
      </c>
      <c r="B19">
        <v>800015</v>
      </c>
      <c r="C19" s="6" t="s">
        <v>73</v>
      </c>
      <c r="D19">
        <v>900015</v>
      </c>
      <c r="E19" s="34" t="s">
        <v>421</v>
      </c>
      <c r="F19" s="34">
        <v>1.1200000000000001</v>
      </c>
      <c r="G19">
        <v>198</v>
      </c>
    </row>
    <row r="20" spans="1:7" x14ac:dyDescent="0.15">
      <c r="A20">
        <v>3000030</v>
      </c>
      <c r="B20">
        <v>800016</v>
      </c>
      <c r="C20" s="17" t="s">
        <v>422</v>
      </c>
      <c r="D20">
        <v>900016</v>
      </c>
      <c r="E20" s="34" t="s">
        <v>479</v>
      </c>
      <c r="F20" s="34">
        <v>1.1200000000000001</v>
      </c>
      <c r="G20">
        <v>168</v>
      </c>
    </row>
    <row r="21" spans="1:7" x14ac:dyDescent="0.15">
      <c r="A21">
        <v>3000031</v>
      </c>
      <c r="B21">
        <v>800017</v>
      </c>
      <c r="C21" s="7" t="s">
        <v>74</v>
      </c>
      <c r="D21">
        <v>900017</v>
      </c>
      <c r="E21" s="34" t="s">
        <v>378</v>
      </c>
      <c r="F21" s="34">
        <v>1.1200000000000001</v>
      </c>
      <c r="G21">
        <v>28</v>
      </c>
    </row>
    <row r="22" spans="1:7" x14ac:dyDescent="0.15">
      <c r="A22">
        <v>3000032</v>
      </c>
      <c r="B22">
        <v>800018</v>
      </c>
      <c r="C22" s="7" t="s">
        <v>75</v>
      </c>
      <c r="D22">
        <v>900018</v>
      </c>
      <c r="E22" s="34" t="s">
        <v>423</v>
      </c>
      <c r="F22" s="34">
        <v>1.1200000000000001</v>
      </c>
      <c r="G22">
        <v>28</v>
      </c>
    </row>
    <row r="23" spans="1:7" x14ac:dyDescent="0.15">
      <c r="A23">
        <v>3000033</v>
      </c>
      <c r="B23">
        <v>800019</v>
      </c>
      <c r="C23" s="7" t="s">
        <v>76</v>
      </c>
      <c r="D23">
        <v>900019</v>
      </c>
      <c r="E23" s="34" t="s">
        <v>424</v>
      </c>
      <c r="F23" s="34">
        <v>1.1200000000000001</v>
      </c>
      <c r="G23">
        <v>28</v>
      </c>
    </row>
    <row r="24" spans="1:7" x14ac:dyDescent="0.15">
      <c r="A24">
        <v>3000034</v>
      </c>
      <c r="B24">
        <v>800020</v>
      </c>
      <c r="C24" s="7" t="s">
        <v>77</v>
      </c>
      <c r="D24">
        <v>900020</v>
      </c>
      <c r="E24" s="34" t="s">
        <v>312</v>
      </c>
      <c r="F24" s="34">
        <v>1.1200000000000001</v>
      </c>
      <c r="G24">
        <v>28</v>
      </c>
    </row>
    <row r="25" spans="1:7" x14ac:dyDescent="0.15">
      <c r="A25">
        <v>3000035</v>
      </c>
      <c r="B25">
        <v>800021</v>
      </c>
      <c r="C25" s="4" t="s">
        <v>80</v>
      </c>
      <c r="D25">
        <v>900021</v>
      </c>
      <c r="E25" s="34" t="s">
        <v>425</v>
      </c>
      <c r="F25" s="34">
        <v>1.1200000000000001</v>
      </c>
      <c r="G25">
        <v>25800</v>
      </c>
    </row>
    <row r="26" spans="1:7" x14ac:dyDescent="0.15">
      <c r="A26">
        <v>3000036</v>
      </c>
      <c r="B26">
        <v>800022</v>
      </c>
      <c r="C26" s="4" t="s">
        <v>81</v>
      </c>
      <c r="D26">
        <v>900022</v>
      </c>
      <c r="E26" s="34" t="s">
        <v>426</v>
      </c>
      <c r="F26" s="34">
        <v>1.1200000000000001</v>
      </c>
      <c r="G26">
        <v>22800</v>
      </c>
    </row>
    <row r="27" spans="1:7" x14ac:dyDescent="0.15">
      <c r="A27">
        <v>3000037</v>
      </c>
      <c r="B27">
        <v>800023</v>
      </c>
      <c r="C27" s="4" t="s">
        <v>82</v>
      </c>
      <c r="D27">
        <v>900023</v>
      </c>
      <c r="E27" s="34" t="s">
        <v>427</v>
      </c>
      <c r="F27" s="34">
        <v>1.1200000000000001</v>
      </c>
      <c r="G27">
        <v>28800</v>
      </c>
    </row>
    <row r="28" spans="1:7" x14ac:dyDescent="0.15">
      <c r="A28">
        <v>3000038</v>
      </c>
      <c r="B28">
        <v>800024</v>
      </c>
      <c r="C28" s="4" t="s">
        <v>83</v>
      </c>
      <c r="D28">
        <v>900024</v>
      </c>
      <c r="E28" s="34" t="s">
        <v>313</v>
      </c>
      <c r="F28" s="34">
        <v>1.1200000000000001</v>
      </c>
      <c r="G28">
        <v>22800</v>
      </c>
    </row>
    <row r="29" spans="1:7" x14ac:dyDescent="0.15">
      <c r="A29">
        <v>3000039</v>
      </c>
      <c r="B29">
        <v>800025</v>
      </c>
      <c r="C29" s="3" t="s">
        <v>84</v>
      </c>
      <c r="D29">
        <v>900025</v>
      </c>
      <c r="E29" s="34" t="s">
        <v>400</v>
      </c>
      <c r="F29" s="34">
        <v>1.1200000000000001</v>
      </c>
      <c r="G29">
        <v>4980</v>
      </c>
    </row>
    <row r="30" spans="1:7" x14ac:dyDescent="0.15">
      <c r="A30">
        <v>3000040</v>
      </c>
      <c r="B30">
        <v>800026</v>
      </c>
      <c r="C30" s="3" t="s">
        <v>85</v>
      </c>
      <c r="D30">
        <v>900026</v>
      </c>
      <c r="E30" s="34" t="s">
        <v>314</v>
      </c>
      <c r="F30" s="34">
        <v>1.1200000000000001</v>
      </c>
      <c r="G30">
        <v>4980</v>
      </c>
    </row>
    <row r="31" spans="1:7" x14ac:dyDescent="0.15">
      <c r="A31">
        <v>3000041</v>
      </c>
      <c r="B31">
        <v>800027</v>
      </c>
      <c r="C31" s="3" t="s">
        <v>86</v>
      </c>
      <c r="D31">
        <v>900027</v>
      </c>
      <c r="E31" s="34" t="s">
        <v>428</v>
      </c>
      <c r="F31" s="34">
        <v>1.1200000000000001</v>
      </c>
      <c r="G31">
        <v>5580</v>
      </c>
    </row>
    <row r="32" spans="1:7" x14ac:dyDescent="0.15">
      <c r="A32">
        <v>3000042</v>
      </c>
      <c r="B32">
        <v>800028</v>
      </c>
      <c r="C32" s="3" t="s">
        <v>87</v>
      </c>
      <c r="D32">
        <v>900028</v>
      </c>
      <c r="E32" s="34" t="s">
        <v>429</v>
      </c>
      <c r="F32" s="34">
        <v>1.1200000000000001</v>
      </c>
      <c r="G32">
        <v>4980</v>
      </c>
    </row>
    <row r="33" spans="1:7" x14ac:dyDescent="0.15">
      <c r="A33">
        <v>3000043</v>
      </c>
      <c r="B33">
        <v>800029</v>
      </c>
      <c r="C33" s="5" t="s">
        <v>88</v>
      </c>
      <c r="D33">
        <v>900029</v>
      </c>
      <c r="E33" s="34" t="s">
        <v>430</v>
      </c>
      <c r="F33" s="34">
        <v>1.1200000000000001</v>
      </c>
      <c r="G33">
        <v>880</v>
      </c>
    </row>
    <row r="34" spans="1:7" x14ac:dyDescent="0.15">
      <c r="A34">
        <v>3000044</v>
      </c>
      <c r="B34">
        <v>800030</v>
      </c>
      <c r="C34" s="5" t="s">
        <v>89</v>
      </c>
      <c r="D34">
        <v>900030</v>
      </c>
      <c r="E34" s="34" t="s">
        <v>431</v>
      </c>
      <c r="F34" s="34">
        <v>1.1200000000000001</v>
      </c>
      <c r="G34">
        <v>880</v>
      </c>
    </row>
    <row r="35" spans="1:7" x14ac:dyDescent="0.15">
      <c r="A35">
        <v>3000045</v>
      </c>
      <c r="B35">
        <v>800031</v>
      </c>
      <c r="C35" s="5" t="s">
        <v>90</v>
      </c>
      <c r="D35">
        <v>900031</v>
      </c>
      <c r="E35" s="34" t="s">
        <v>432</v>
      </c>
      <c r="F35" s="34">
        <v>1.1200000000000001</v>
      </c>
      <c r="G35">
        <v>980</v>
      </c>
    </row>
    <row r="36" spans="1:7" x14ac:dyDescent="0.15">
      <c r="A36">
        <v>3000046</v>
      </c>
      <c r="B36">
        <v>800032</v>
      </c>
      <c r="C36" s="5" t="s">
        <v>91</v>
      </c>
      <c r="D36">
        <v>900032</v>
      </c>
      <c r="E36" s="34" t="s">
        <v>433</v>
      </c>
      <c r="F36" s="34">
        <v>1.1200000000000001</v>
      </c>
      <c r="G36">
        <v>880</v>
      </c>
    </row>
    <row r="37" spans="1:7" x14ac:dyDescent="0.15">
      <c r="A37">
        <v>3000047</v>
      </c>
      <c r="B37">
        <v>800033</v>
      </c>
      <c r="C37" s="6" t="s">
        <v>78</v>
      </c>
      <c r="D37">
        <v>900033</v>
      </c>
      <c r="E37" s="34" t="s">
        <v>434</v>
      </c>
      <c r="F37" s="34">
        <v>1.1200000000000001</v>
      </c>
      <c r="G37">
        <v>198</v>
      </c>
    </row>
    <row r="38" spans="1:7" x14ac:dyDescent="0.15">
      <c r="A38">
        <v>3000048</v>
      </c>
      <c r="B38">
        <v>800034</v>
      </c>
      <c r="C38" s="6" t="s">
        <v>92</v>
      </c>
      <c r="D38">
        <v>900034</v>
      </c>
      <c r="E38" s="34" t="s">
        <v>435</v>
      </c>
      <c r="F38" s="34">
        <v>1.1200000000000001</v>
      </c>
      <c r="G38">
        <v>258</v>
      </c>
    </row>
    <row r="39" spans="1:7" x14ac:dyDescent="0.15">
      <c r="A39">
        <v>3000049</v>
      </c>
      <c r="B39">
        <v>800035</v>
      </c>
      <c r="C39" s="6" t="s">
        <v>93</v>
      </c>
      <c r="D39">
        <v>900035</v>
      </c>
      <c r="E39" s="34" t="s">
        <v>436</v>
      </c>
      <c r="F39" s="34">
        <v>1.1200000000000001</v>
      </c>
      <c r="G39">
        <v>198</v>
      </c>
    </row>
    <row r="40" spans="1:7" x14ac:dyDescent="0.15">
      <c r="A40">
        <v>3000050</v>
      </c>
      <c r="B40">
        <v>800036</v>
      </c>
      <c r="C40" s="6" t="s">
        <v>79</v>
      </c>
      <c r="D40">
        <v>900036</v>
      </c>
      <c r="E40" s="34" t="s">
        <v>437</v>
      </c>
      <c r="F40" s="34">
        <v>1.1200000000000001</v>
      </c>
      <c r="G40">
        <v>198</v>
      </c>
    </row>
    <row r="41" spans="1:7" x14ac:dyDescent="0.15">
      <c r="A41">
        <v>3000051</v>
      </c>
      <c r="B41">
        <v>800037</v>
      </c>
      <c r="C41" s="7" t="s">
        <v>94</v>
      </c>
      <c r="D41">
        <v>900037</v>
      </c>
      <c r="E41" s="34" t="s">
        <v>397</v>
      </c>
      <c r="F41" s="34">
        <v>1.1200000000000001</v>
      </c>
      <c r="G41">
        <v>28</v>
      </c>
    </row>
    <row r="42" spans="1:7" x14ac:dyDescent="0.15">
      <c r="A42">
        <v>3000052</v>
      </c>
      <c r="B42">
        <v>800038</v>
      </c>
      <c r="C42" s="7" t="s">
        <v>95</v>
      </c>
      <c r="D42">
        <v>900038</v>
      </c>
      <c r="E42" s="34" t="s">
        <v>379</v>
      </c>
      <c r="F42" s="34">
        <v>1.1200000000000001</v>
      </c>
      <c r="G42">
        <v>28</v>
      </c>
    </row>
    <row r="43" spans="1:7" x14ac:dyDescent="0.15">
      <c r="A43">
        <v>3000053</v>
      </c>
      <c r="B43">
        <v>800039</v>
      </c>
      <c r="C43" s="7" t="s">
        <v>96</v>
      </c>
      <c r="D43">
        <v>900039</v>
      </c>
      <c r="E43" s="34" t="s">
        <v>315</v>
      </c>
      <c r="F43" s="34">
        <v>1.1200000000000001</v>
      </c>
      <c r="G43">
        <v>28</v>
      </c>
    </row>
    <row r="44" spans="1:7" x14ac:dyDescent="0.15">
      <c r="A44">
        <v>3000054</v>
      </c>
      <c r="B44">
        <v>800040</v>
      </c>
      <c r="C44" s="7" t="s">
        <v>97</v>
      </c>
      <c r="D44">
        <v>900040</v>
      </c>
      <c r="E44" s="34" t="s">
        <v>438</v>
      </c>
      <c r="F44" s="34">
        <v>1.1200000000000001</v>
      </c>
      <c r="G44">
        <v>28</v>
      </c>
    </row>
    <row r="45" spans="1:7" x14ac:dyDescent="0.15">
      <c r="A45">
        <v>3000055</v>
      </c>
      <c r="B45">
        <v>800041</v>
      </c>
      <c r="C45" s="33" t="s">
        <v>401</v>
      </c>
      <c r="D45">
        <v>900041</v>
      </c>
      <c r="E45" s="34" t="s">
        <v>439</v>
      </c>
      <c r="F45" s="34">
        <v>1.1200000000000001</v>
      </c>
      <c r="G45">
        <v>25800</v>
      </c>
    </row>
    <row r="46" spans="1:7" x14ac:dyDescent="0.15">
      <c r="A46">
        <v>3000056</v>
      </c>
      <c r="B46">
        <v>800042</v>
      </c>
      <c r="C46" s="4" t="s">
        <v>98</v>
      </c>
      <c r="D46">
        <v>900042</v>
      </c>
      <c r="E46" s="34" t="s">
        <v>440</v>
      </c>
      <c r="F46" s="34">
        <v>1.1200000000000001</v>
      </c>
      <c r="G46">
        <v>22800</v>
      </c>
    </row>
    <row r="47" spans="1:7" x14ac:dyDescent="0.15">
      <c r="A47">
        <v>3000057</v>
      </c>
      <c r="B47">
        <v>800043</v>
      </c>
      <c r="C47" s="4" t="s">
        <v>99</v>
      </c>
      <c r="D47">
        <v>900043</v>
      </c>
      <c r="E47" s="34" t="s">
        <v>469</v>
      </c>
      <c r="F47" s="34">
        <v>1.1200000000000001</v>
      </c>
      <c r="G47">
        <v>26800</v>
      </c>
    </row>
    <row r="48" spans="1:7" x14ac:dyDescent="0.15">
      <c r="A48">
        <v>3000058</v>
      </c>
      <c r="B48">
        <v>800044</v>
      </c>
      <c r="C48" s="4" t="s">
        <v>100</v>
      </c>
      <c r="D48">
        <v>900044</v>
      </c>
      <c r="E48" s="34" t="s">
        <v>468</v>
      </c>
      <c r="F48" s="34">
        <v>1.1200000000000001</v>
      </c>
      <c r="G48">
        <v>25800</v>
      </c>
    </row>
    <row r="49" spans="1:7" x14ac:dyDescent="0.15">
      <c r="A49">
        <v>3000059</v>
      </c>
      <c r="B49">
        <v>800045</v>
      </c>
      <c r="C49" s="3" t="s">
        <v>101</v>
      </c>
      <c r="D49">
        <v>900045</v>
      </c>
      <c r="E49" s="34" t="s">
        <v>471</v>
      </c>
      <c r="F49" s="34">
        <v>1.1200000000000001</v>
      </c>
      <c r="G49">
        <v>5480</v>
      </c>
    </row>
    <row r="50" spans="1:7" x14ac:dyDescent="0.15">
      <c r="A50">
        <v>3000060</v>
      </c>
      <c r="B50">
        <v>800046</v>
      </c>
      <c r="C50" s="3" t="s">
        <v>102</v>
      </c>
      <c r="D50">
        <v>900046</v>
      </c>
      <c r="E50" t="s">
        <v>245</v>
      </c>
      <c r="F50" s="34">
        <v>1.1200000000000001</v>
      </c>
      <c r="G50">
        <v>5280</v>
      </c>
    </row>
    <row r="51" spans="1:7" x14ac:dyDescent="0.15">
      <c r="A51">
        <v>3000061</v>
      </c>
      <c r="B51">
        <v>800047</v>
      </c>
      <c r="C51" s="3" t="s">
        <v>103</v>
      </c>
      <c r="D51">
        <v>900047</v>
      </c>
      <c r="E51" s="34" t="s">
        <v>441</v>
      </c>
      <c r="F51" s="34">
        <v>1.1200000000000001</v>
      </c>
      <c r="G51">
        <v>5280</v>
      </c>
    </row>
    <row r="52" spans="1:7" x14ac:dyDescent="0.15">
      <c r="A52">
        <v>3000062</v>
      </c>
      <c r="B52">
        <v>800048</v>
      </c>
      <c r="C52" s="3" t="s">
        <v>53</v>
      </c>
      <c r="D52">
        <v>900048</v>
      </c>
      <c r="E52" s="34" t="s">
        <v>442</v>
      </c>
      <c r="F52" s="34">
        <v>1.1200000000000001</v>
      </c>
      <c r="G52">
        <v>5380</v>
      </c>
    </row>
    <row r="53" spans="1:7" x14ac:dyDescent="0.15">
      <c r="A53">
        <v>3000063</v>
      </c>
      <c r="B53">
        <v>800049</v>
      </c>
      <c r="C53" s="5" t="s">
        <v>104</v>
      </c>
      <c r="D53">
        <v>900049</v>
      </c>
      <c r="E53" s="34" t="s">
        <v>414</v>
      </c>
      <c r="F53" s="34">
        <v>1.1200000000000001</v>
      </c>
      <c r="G53">
        <v>880</v>
      </c>
    </row>
    <row r="54" spans="1:7" x14ac:dyDescent="0.15">
      <c r="A54">
        <v>3000064</v>
      </c>
      <c r="B54">
        <v>800050</v>
      </c>
      <c r="C54" s="5" t="s">
        <v>105</v>
      </c>
      <c r="D54">
        <v>900050</v>
      </c>
      <c r="E54" s="34" t="s">
        <v>443</v>
      </c>
      <c r="F54" s="34">
        <v>1.1200000000000001</v>
      </c>
      <c r="G54">
        <v>980</v>
      </c>
    </row>
    <row r="55" spans="1:7" x14ac:dyDescent="0.15">
      <c r="A55">
        <v>3000065</v>
      </c>
      <c r="B55">
        <v>800051</v>
      </c>
      <c r="C55" s="5" t="s">
        <v>106</v>
      </c>
      <c r="D55">
        <v>900051</v>
      </c>
      <c r="E55" s="34" t="s">
        <v>402</v>
      </c>
      <c r="F55" s="34">
        <v>1.1200000000000001</v>
      </c>
      <c r="G55">
        <v>880</v>
      </c>
    </row>
    <row r="56" spans="1:7" x14ac:dyDescent="0.15">
      <c r="A56">
        <v>3000066</v>
      </c>
      <c r="B56">
        <v>800052</v>
      </c>
      <c r="C56" s="5" t="s">
        <v>107</v>
      </c>
      <c r="D56">
        <v>900052</v>
      </c>
      <c r="E56" t="s">
        <v>273</v>
      </c>
      <c r="F56" s="34">
        <v>1.1200000000000001</v>
      </c>
      <c r="G56">
        <v>980</v>
      </c>
    </row>
    <row r="57" spans="1:7" x14ac:dyDescent="0.15">
      <c r="A57">
        <v>3000067</v>
      </c>
      <c r="B57">
        <v>800053</v>
      </c>
      <c r="C57" s="6" t="s">
        <v>108</v>
      </c>
      <c r="D57">
        <v>900053</v>
      </c>
      <c r="E57" t="s">
        <v>444</v>
      </c>
      <c r="F57" s="34">
        <v>1.1200000000000001</v>
      </c>
      <c r="G57">
        <v>168</v>
      </c>
    </row>
    <row r="58" spans="1:7" x14ac:dyDescent="0.15">
      <c r="A58">
        <v>3000068</v>
      </c>
      <c r="B58">
        <v>800054</v>
      </c>
      <c r="C58" s="6" t="s">
        <v>145</v>
      </c>
      <c r="D58">
        <v>900054</v>
      </c>
      <c r="E58" s="34" t="s">
        <v>445</v>
      </c>
      <c r="F58" s="34">
        <v>1.1200000000000001</v>
      </c>
      <c r="G58">
        <v>188</v>
      </c>
    </row>
    <row r="59" spans="1:7" x14ac:dyDescent="0.15">
      <c r="A59">
        <v>3000069</v>
      </c>
      <c r="B59">
        <v>800055</v>
      </c>
      <c r="C59" s="17" t="s">
        <v>446</v>
      </c>
      <c r="D59">
        <v>900055</v>
      </c>
      <c r="E59" s="34" t="s">
        <v>403</v>
      </c>
      <c r="F59" s="34">
        <v>1.1200000000000001</v>
      </c>
      <c r="G59">
        <v>188</v>
      </c>
    </row>
    <row r="60" spans="1:7" x14ac:dyDescent="0.15">
      <c r="A60">
        <v>3000070</v>
      </c>
      <c r="B60">
        <v>800056</v>
      </c>
      <c r="C60" s="6" t="s">
        <v>109</v>
      </c>
      <c r="D60">
        <v>900056</v>
      </c>
      <c r="E60" s="34" t="s">
        <v>404</v>
      </c>
      <c r="F60" s="34">
        <v>1.1200000000000001</v>
      </c>
      <c r="G60">
        <v>198</v>
      </c>
    </row>
    <row r="61" spans="1:7" x14ac:dyDescent="0.15">
      <c r="A61">
        <v>3000071</v>
      </c>
      <c r="B61">
        <v>800057</v>
      </c>
      <c r="C61" s="7" t="s">
        <v>110</v>
      </c>
      <c r="D61">
        <v>900057</v>
      </c>
      <c r="E61" t="s">
        <v>272</v>
      </c>
      <c r="F61" s="34">
        <v>1.1200000000000001</v>
      </c>
      <c r="G61">
        <v>28</v>
      </c>
    </row>
    <row r="62" spans="1:7" x14ac:dyDescent="0.15">
      <c r="A62">
        <v>3000072</v>
      </c>
      <c r="B62">
        <v>800058</v>
      </c>
      <c r="C62" s="7" t="s">
        <v>111</v>
      </c>
      <c r="D62">
        <v>900058</v>
      </c>
      <c r="E62" t="s">
        <v>316</v>
      </c>
      <c r="F62" s="34">
        <v>1.1200000000000001</v>
      </c>
      <c r="G62">
        <v>28</v>
      </c>
    </row>
    <row r="63" spans="1:7" x14ac:dyDescent="0.15">
      <c r="A63">
        <v>3000073</v>
      </c>
      <c r="B63">
        <v>800059</v>
      </c>
      <c r="C63" s="7" t="s">
        <v>112</v>
      </c>
      <c r="D63">
        <v>900059</v>
      </c>
      <c r="E63" t="s">
        <v>271</v>
      </c>
      <c r="F63" s="34">
        <v>1.1200000000000001</v>
      </c>
      <c r="G63">
        <v>28</v>
      </c>
    </row>
    <row r="64" spans="1:7" x14ac:dyDescent="0.15">
      <c r="A64">
        <v>3000074</v>
      </c>
      <c r="B64">
        <v>800060</v>
      </c>
      <c r="C64" s="7" t="s">
        <v>113</v>
      </c>
      <c r="D64">
        <v>900060</v>
      </c>
      <c r="E64" t="s">
        <v>447</v>
      </c>
      <c r="F64" s="34">
        <v>1.1200000000000001</v>
      </c>
      <c r="G64">
        <v>28</v>
      </c>
    </row>
    <row r="65" spans="1:7" x14ac:dyDescent="0.15">
      <c r="A65">
        <v>3000075</v>
      </c>
      <c r="B65">
        <v>800061</v>
      </c>
      <c r="C65" s="4" t="s">
        <v>114</v>
      </c>
      <c r="D65">
        <v>900061</v>
      </c>
      <c r="E65" t="s">
        <v>246</v>
      </c>
      <c r="F65" s="34">
        <v>1.1200000000000001</v>
      </c>
      <c r="G65">
        <v>22800</v>
      </c>
    </row>
    <row r="66" spans="1:7" x14ac:dyDescent="0.15">
      <c r="A66">
        <v>3000076</v>
      </c>
      <c r="B66">
        <v>800062</v>
      </c>
      <c r="C66" s="4" t="s">
        <v>115</v>
      </c>
      <c r="D66">
        <v>900062</v>
      </c>
      <c r="E66" s="34" t="s">
        <v>448</v>
      </c>
      <c r="F66" s="34">
        <v>1.1200000000000001</v>
      </c>
      <c r="G66">
        <v>25800</v>
      </c>
    </row>
    <row r="67" spans="1:7" x14ac:dyDescent="0.15">
      <c r="A67">
        <v>3000077</v>
      </c>
      <c r="B67">
        <v>800063</v>
      </c>
      <c r="C67" s="4" t="s">
        <v>116</v>
      </c>
      <c r="D67">
        <v>900063</v>
      </c>
      <c r="E67" s="34" t="s">
        <v>449</v>
      </c>
      <c r="F67" s="34">
        <v>1.1200000000000001</v>
      </c>
      <c r="G67">
        <v>23800</v>
      </c>
    </row>
    <row r="68" spans="1:7" x14ac:dyDescent="0.15">
      <c r="A68">
        <v>3000078</v>
      </c>
      <c r="B68">
        <v>800064</v>
      </c>
      <c r="C68" s="4" t="s">
        <v>117</v>
      </c>
      <c r="D68">
        <v>900064</v>
      </c>
      <c r="E68" s="34" t="s">
        <v>450</v>
      </c>
      <c r="F68" s="34">
        <v>1.1200000000000001</v>
      </c>
      <c r="G68">
        <v>24800</v>
      </c>
    </row>
    <row r="69" spans="1:7" x14ac:dyDescent="0.15">
      <c r="A69">
        <v>3000079</v>
      </c>
      <c r="B69">
        <v>800065</v>
      </c>
      <c r="C69" s="3" t="s">
        <v>118</v>
      </c>
      <c r="D69">
        <v>900065</v>
      </c>
      <c r="E69" t="s">
        <v>247</v>
      </c>
      <c r="F69" s="34">
        <v>1.1200000000000001</v>
      </c>
      <c r="G69">
        <v>5280</v>
      </c>
    </row>
    <row r="70" spans="1:7" x14ac:dyDescent="0.15">
      <c r="A70">
        <v>3000080</v>
      </c>
      <c r="B70">
        <v>800066</v>
      </c>
      <c r="C70" s="3" t="s">
        <v>119</v>
      </c>
      <c r="D70">
        <v>900066</v>
      </c>
      <c r="E70" t="s">
        <v>248</v>
      </c>
      <c r="F70" s="34">
        <v>1.1200000000000001</v>
      </c>
      <c r="G70">
        <v>4880</v>
      </c>
    </row>
    <row r="71" spans="1:7" x14ac:dyDescent="0.15">
      <c r="A71">
        <v>3000081</v>
      </c>
      <c r="B71">
        <v>800067</v>
      </c>
      <c r="C71" s="3" t="s">
        <v>120</v>
      </c>
      <c r="D71">
        <v>900067</v>
      </c>
      <c r="E71" t="s">
        <v>249</v>
      </c>
      <c r="F71" s="34">
        <v>1.1200000000000001</v>
      </c>
      <c r="G71">
        <v>5580</v>
      </c>
    </row>
    <row r="72" spans="1:7" x14ac:dyDescent="0.15">
      <c r="A72">
        <v>3000082</v>
      </c>
      <c r="B72">
        <v>800068</v>
      </c>
      <c r="C72" s="3" t="s">
        <v>121</v>
      </c>
      <c r="D72">
        <v>900068</v>
      </c>
      <c r="E72" s="34" t="s">
        <v>405</v>
      </c>
      <c r="F72" s="34">
        <v>1.1200000000000001</v>
      </c>
      <c r="G72">
        <v>5080</v>
      </c>
    </row>
    <row r="73" spans="1:7" x14ac:dyDescent="0.15">
      <c r="A73">
        <v>3000083</v>
      </c>
      <c r="B73">
        <v>800069</v>
      </c>
      <c r="C73" s="5" t="s">
        <v>122</v>
      </c>
      <c r="D73">
        <v>900069</v>
      </c>
      <c r="E73" s="34" t="s">
        <v>474</v>
      </c>
      <c r="F73" s="34">
        <v>1.1200000000000001</v>
      </c>
      <c r="G73">
        <v>880</v>
      </c>
    </row>
    <row r="74" spans="1:7" x14ac:dyDescent="0.15">
      <c r="A74">
        <v>3000084</v>
      </c>
      <c r="B74">
        <v>800070</v>
      </c>
      <c r="C74" s="5" t="s">
        <v>123</v>
      </c>
      <c r="D74">
        <v>900070</v>
      </c>
      <c r="E74" s="34" t="s">
        <v>473</v>
      </c>
      <c r="F74" s="34">
        <v>1.1200000000000001</v>
      </c>
      <c r="G74">
        <v>880</v>
      </c>
    </row>
    <row r="75" spans="1:7" x14ac:dyDescent="0.15">
      <c r="A75">
        <v>3000085</v>
      </c>
      <c r="B75">
        <v>800071</v>
      </c>
      <c r="C75" s="5" t="s">
        <v>124</v>
      </c>
      <c r="D75">
        <v>900071</v>
      </c>
      <c r="E75" s="34" t="s">
        <v>451</v>
      </c>
      <c r="F75" s="34">
        <v>1.1200000000000001</v>
      </c>
      <c r="G75">
        <v>880</v>
      </c>
    </row>
    <row r="76" spans="1:7" x14ac:dyDescent="0.15">
      <c r="A76">
        <v>3000086</v>
      </c>
      <c r="B76">
        <v>800072</v>
      </c>
      <c r="C76" s="5" t="s">
        <v>125</v>
      </c>
      <c r="D76">
        <v>900072</v>
      </c>
      <c r="E76" s="34" t="s">
        <v>452</v>
      </c>
      <c r="F76" s="34">
        <v>1.1200000000000001</v>
      </c>
      <c r="G76">
        <v>980</v>
      </c>
    </row>
    <row r="77" spans="1:7" x14ac:dyDescent="0.15">
      <c r="A77">
        <v>3000087</v>
      </c>
      <c r="B77">
        <v>800073</v>
      </c>
      <c r="C77" s="6" t="s">
        <v>126</v>
      </c>
      <c r="D77">
        <v>900073</v>
      </c>
      <c r="E77" s="34" t="s">
        <v>406</v>
      </c>
      <c r="F77" s="34">
        <v>1.1200000000000001</v>
      </c>
      <c r="G77">
        <v>198</v>
      </c>
    </row>
    <row r="78" spans="1:7" x14ac:dyDescent="0.15">
      <c r="A78">
        <v>3000088</v>
      </c>
      <c r="B78">
        <v>800074</v>
      </c>
      <c r="C78" s="17" t="s">
        <v>453</v>
      </c>
      <c r="D78">
        <v>900074</v>
      </c>
      <c r="E78" s="34" t="s">
        <v>454</v>
      </c>
      <c r="F78" s="34">
        <v>1.1200000000000001</v>
      </c>
      <c r="G78">
        <v>168</v>
      </c>
    </row>
    <row r="79" spans="1:7" x14ac:dyDescent="0.15">
      <c r="A79">
        <v>3000089</v>
      </c>
      <c r="B79">
        <v>800075</v>
      </c>
      <c r="C79" s="6" t="s">
        <v>127</v>
      </c>
      <c r="D79">
        <v>900075</v>
      </c>
      <c r="E79" t="s">
        <v>250</v>
      </c>
      <c r="F79" s="34">
        <v>1.1200000000000001</v>
      </c>
      <c r="G79">
        <v>168</v>
      </c>
    </row>
    <row r="80" spans="1:7" x14ac:dyDescent="0.15">
      <c r="A80">
        <v>3000090</v>
      </c>
      <c r="B80">
        <v>800076</v>
      </c>
      <c r="C80" s="6" t="s">
        <v>128</v>
      </c>
      <c r="D80">
        <v>900076</v>
      </c>
      <c r="E80" s="34" t="s">
        <v>477</v>
      </c>
      <c r="F80" s="34">
        <v>1.1200000000000001</v>
      </c>
      <c r="G80">
        <v>198</v>
      </c>
    </row>
    <row r="81" spans="1:7" x14ac:dyDescent="0.15">
      <c r="A81">
        <v>3000091</v>
      </c>
      <c r="B81">
        <v>800077</v>
      </c>
      <c r="C81" s="7" t="s">
        <v>129</v>
      </c>
      <c r="D81">
        <v>900077</v>
      </c>
      <c r="E81" t="s">
        <v>251</v>
      </c>
      <c r="F81" s="34">
        <v>1.1200000000000001</v>
      </c>
      <c r="G81">
        <v>28</v>
      </c>
    </row>
    <row r="82" spans="1:7" x14ac:dyDescent="0.15">
      <c r="A82">
        <v>3000092</v>
      </c>
      <c r="B82">
        <v>800078</v>
      </c>
      <c r="C82" s="7" t="s">
        <v>130</v>
      </c>
      <c r="D82">
        <v>900078</v>
      </c>
      <c r="E82" t="s">
        <v>252</v>
      </c>
      <c r="F82" s="34">
        <v>1.1200000000000001</v>
      </c>
      <c r="G82">
        <v>28</v>
      </c>
    </row>
    <row r="83" spans="1:7" x14ac:dyDescent="0.15">
      <c r="A83">
        <v>3000093</v>
      </c>
      <c r="B83">
        <v>800079</v>
      </c>
      <c r="C83" s="7" t="s">
        <v>131</v>
      </c>
      <c r="D83">
        <v>900079</v>
      </c>
      <c r="E83" t="s">
        <v>253</v>
      </c>
      <c r="F83" s="34">
        <v>1.1200000000000001</v>
      </c>
      <c r="G83">
        <v>28</v>
      </c>
    </row>
    <row r="84" spans="1:7" x14ac:dyDescent="0.15">
      <c r="A84">
        <v>3000094</v>
      </c>
      <c r="B84">
        <v>800080</v>
      </c>
      <c r="C84" s="7" t="s">
        <v>132</v>
      </c>
      <c r="D84">
        <v>900080</v>
      </c>
      <c r="E84" s="34" t="s">
        <v>455</v>
      </c>
      <c r="F84" s="34">
        <v>1.1200000000000001</v>
      </c>
      <c r="G84">
        <v>28</v>
      </c>
    </row>
    <row r="85" spans="1:7" x14ac:dyDescent="0.15">
      <c r="A85">
        <v>3000095</v>
      </c>
      <c r="B85">
        <v>800081</v>
      </c>
      <c r="C85" s="4" t="s">
        <v>133</v>
      </c>
      <c r="D85">
        <v>900081</v>
      </c>
      <c r="E85" t="s">
        <v>254</v>
      </c>
      <c r="F85" s="34">
        <v>1.1200000000000001</v>
      </c>
      <c r="G85">
        <v>21800</v>
      </c>
    </row>
    <row r="86" spans="1:7" x14ac:dyDescent="0.15">
      <c r="A86">
        <v>3000096</v>
      </c>
      <c r="B86">
        <v>800082</v>
      </c>
      <c r="C86" s="4" t="s">
        <v>456</v>
      </c>
      <c r="D86">
        <v>900082</v>
      </c>
      <c r="E86" s="34" t="s">
        <v>457</v>
      </c>
      <c r="F86" s="34">
        <v>1.1200000000000001</v>
      </c>
      <c r="G86">
        <v>23800</v>
      </c>
    </row>
    <row r="87" spans="1:7" x14ac:dyDescent="0.15">
      <c r="A87">
        <v>3000097</v>
      </c>
      <c r="B87">
        <v>800083</v>
      </c>
      <c r="C87" s="4" t="s">
        <v>134</v>
      </c>
      <c r="D87">
        <v>900083</v>
      </c>
      <c r="E87" t="s">
        <v>255</v>
      </c>
      <c r="F87" s="34">
        <v>1.1200000000000001</v>
      </c>
      <c r="G87">
        <v>22800</v>
      </c>
    </row>
    <row r="88" spans="1:7" x14ac:dyDescent="0.15">
      <c r="A88">
        <v>3000098</v>
      </c>
      <c r="B88">
        <v>800084</v>
      </c>
      <c r="C88" s="4" t="s">
        <v>135</v>
      </c>
      <c r="D88">
        <v>900084</v>
      </c>
      <c r="E88" s="34" t="s">
        <v>467</v>
      </c>
      <c r="F88" s="34">
        <v>1.1200000000000001</v>
      </c>
      <c r="G88">
        <v>29800</v>
      </c>
    </row>
    <row r="89" spans="1:7" x14ac:dyDescent="0.15">
      <c r="A89">
        <v>3000099</v>
      </c>
      <c r="B89">
        <v>800085</v>
      </c>
      <c r="C89" s="3" t="s">
        <v>136</v>
      </c>
      <c r="D89">
        <v>900085</v>
      </c>
      <c r="E89" s="34" t="s">
        <v>470</v>
      </c>
      <c r="F89" s="34">
        <v>1.1200000000000001</v>
      </c>
      <c r="G89">
        <v>5080</v>
      </c>
    </row>
    <row r="90" spans="1:7" x14ac:dyDescent="0.15">
      <c r="A90">
        <v>3000100</v>
      </c>
      <c r="B90">
        <v>800086</v>
      </c>
      <c r="C90" s="3" t="s">
        <v>137</v>
      </c>
      <c r="D90">
        <v>900086</v>
      </c>
      <c r="E90" s="34" t="s">
        <v>484</v>
      </c>
      <c r="F90" s="34">
        <v>1.1200000000000001</v>
      </c>
      <c r="G90">
        <v>5580</v>
      </c>
    </row>
    <row r="91" spans="1:7" x14ac:dyDescent="0.15">
      <c r="A91">
        <v>3000101</v>
      </c>
      <c r="B91">
        <v>800087</v>
      </c>
      <c r="C91" s="3" t="s">
        <v>138</v>
      </c>
      <c r="D91">
        <v>900087</v>
      </c>
      <c r="E91" s="34" t="s">
        <v>458</v>
      </c>
      <c r="F91" s="34">
        <v>1.1200000000000001</v>
      </c>
      <c r="G91">
        <v>5380</v>
      </c>
    </row>
    <row r="92" spans="1:7" x14ac:dyDescent="0.15">
      <c r="A92">
        <v>3000102</v>
      </c>
      <c r="B92">
        <v>800088</v>
      </c>
      <c r="C92" s="3" t="s">
        <v>139</v>
      </c>
      <c r="D92">
        <v>900088</v>
      </c>
      <c r="E92" s="34" t="s">
        <v>459</v>
      </c>
      <c r="F92" s="34">
        <v>1.1200000000000001</v>
      </c>
      <c r="G92">
        <v>5280</v>
      </c>
    </row>
    <row r="93" spans="1:7" x14ac:dyDescent="0.15">
      <c r="A93">
        <v>3000103</v>
      </c>
      <c r="B93">
        <v>800089</v>
      </c>
      <c r="C93" s="5" t="s">
        <v>140</v>
      </c>
      <c r="D93">
        <v>900089</v>
      </c>
      <c r="E93" s="34" t="s">
        <v>460</v>
      </c>
      <c r="F93" s="34">
        <v>1.1200000000000001</v>
      </c>
      <c r="G93">
        <v>980</v>
      </c>
    </row>
    <row r="94" spans="1:7" x14ac:dyDescent="0.15">
      <c r="A94">
        <v>3000104</v>
      </c>
      <c r="B94">
        <v>800090</v>
      </c>
      <c r="C94" s="5" t="s">
        <v>141</v>
      </c>
      <c r="D94">
        <v>900090</v>
      </c>
      <c r="E94" t="s">
        <v>256</v>
      </c>
      <c r="F94" s="34">
        <v>1.1200000000000001</v>
      </c>
      <c r="G94">
        <v>880</v>
      </c>
    </row>
    <row r="95" spans="1:7" x14ac:dyDescent="0.15">
      <c r="A95">
        <v>3000105</v>
      </c>
      <c r="B95">
        <v>800091</v>
      </c>
      <c r="C95" s="5" t="s">
        <v>142</v>
      </c>
      <c r="D95">
        <v>900091</v>
      </c>
      <c r="E95" t="s">
        <v>257</v>
      </c>
      <c r="F95" s="34">
        <v>1.1200000000000001</v>
      </c>
      <c r="G95">
        <v>980</v>
      </c>
    </row>
    <row r="96" spans="1:7" x14ac:dyDescent="0.15">
      <c r="A96">
        <v>3000106</v>
      </c>
      <c r="B96">
        <v>800092</v>
      </c>
      <c r="C96" s="5" t="s">
        <v>143</v>
      </c>
      <c r="D96">
        <v>900092</v>
      </c>
      <c r="E96" s="34" t="s">
        <v>461</v>
      </c>
      <c r="F96" s="34">
        <v>1.1200000000000001</v>
      </c>
      <c r="G96">
        <v>980</v>
      </c>
    </row>
    <row r="97" spans="1:7" x14ac:dyDescent="0.15">
      <c r="A97">
        <v>3000107</v>
      </c>
      <c r="B97">
        <v>800093</v>
      </c>
      <c r="C97" s="6" t="s">
        <v>144</v>
      </c>
      <c r="D97">
        <v>900093</v>
      </c>
      <c r="E97" t="s">
        <v>258</v>
      </c>
      <c r="F97" s="34">
        <v>1.1200000000000001</v>
      </c>
      <c r="G97">
        <v>198</v>
      </c>
    </row>
    <row r="98" spans="1:7" x14ac:dyDescent="0.15">
      <c r="A98">
        <v>3000108</v>
      </c>
      <c r="B98">
        <v>800094</v>
      </c>
      <c r="C98" s="6" t="s">
        <v>307</v>
      </c>
      <c r="D98">
        <v>900094</v>
      </c>
      <c r="E98" s="34" t="s">
        <v>481</v>
      </c>
      <c r="F98" s="34">
        <v>1.1200000000000001</v>
      </c>
      <c r="G98">
        <v>168</v>
      </c>
    </row>
    <row r="99" spans="1:7" x14ac:dyDescent="0.15">
      <c r="A99">
        <v>3000109</v>
      </c>
      <c r="B99">
        <v>800095</v>
      </c>
      <c r="C99" s="6" t="s">
        <v>146</v>
      </c>
      <c r="D99">
        <v>900095</v>
      </c>
      <c r="E99" s="34" t="s">
        <v>476</v>
      </c>
      <c r="F99" s="34">
        <v>1.1200000000000001</v>
      </c>
      <c r="G99">
        <v>258</v>
      </c>
    </row>
    <row r="100" spans="1:7" x14ac:dyDescent="0.15">
      <c r="A100">
        <v>3000110</v>
      </c>
      <c r="B100">
        <v>800096</v>
      </c>
      <c r="C100" s="6" t="s">
        <v>147</v>
      </c>
      <c r="D100">
        <v>900096</v>
      </c>
      <c r="E100" t="s">
        <v>259</v>
      </c>
      <c r="F100" s="34">
        <v>1.1200000000000001</v>
      </c>
      <c r="G100">
        <v>198</v>
      </c>
    </row>
    <row r="101" spans="1:7" x14ac:dyDescent="0.15">
      <c r="A101">
        <v>3000111</v>
      </c>
      <c r="B101">
        <v>800097</v>
      </c>
      <c r="C101" s="7" t="s">
        <v>148</v>
      </c>
      <c r="D101">
        <v>900097</v>
      </c>
      <c r="E101" t="s">
        <v>260</v>
      </c>
      <c r="F101" s="34">
        <v>1.1200000000000001</v>
      </c>
      <c r="G101">
        <v>28</v>
      </c>
    </row>
    <row r="102" spans="1:7" x14ac:dyDescent="0.15">
      <c r="A102">
        <v>3000112</v>
      </c>
      <c r="B102">
        <v>800098</v>
      </c>
      <c r="C102" s="7" t="s">
        <v>149</v>
      </c>
      <c r="D102">
        <v>900098</v>
      </c>
      <c r="E102" t="s">
        <v>261</v>
      </c>
      <c r="F102" s="34">
        <v>1.1200000000000001</v>
      </c>
      <c r="G102">
        <v>28</v>
      </c>
    </row>
    <row r="103" spans="1:7" x14ac:dyDescent="0.15">
      <c r="A103">
        <v>3000113</v>
      </c>
      <c r="B103">
        <v>800099</v>
      </c>
      <c r="C103" s="7" t="s">
        <v>150</v>
      </c>
      <c r="D103">
        <v>900099</v>
      </c>
      <c r="E103" t="s">
        <v>262</v>
      </c>
      <c r="F103" s="34">
        <v>1.1200000000000001</v>
      </c>
      <c r="G103">
        <v>28</v>
      </c>
    </row>
    <row r="104" spans="1:7" x14ac:dyDescent="0.15">
      <c r="A104">
        <v>3000114</v>
      </c>
      <c r="B104">
        <v>800100</v>
      </c>
      <c r="C104" s="7" t="s">
        <v>151</v>
      </c>
      <c r="D104">
        <v>900100</v>
      </c>
      <c r="E104" s="34" t="s">
        <v>462</v>
      </c>
      <c r="F104" s="34">
        <v>1.1200000000000001</v>
      </c>
      <c r="G104">
        <v>28</v>
      </c>
    </row>
    <row r="105" spans="1:7" x14ac:dyDescent="0.15">
      <c r="A105">
        <v>3000115</v>
      </c>
      <c r="B105">
        <v>800101</v>
      </c>
      <c r="C105" s="4" t="s">
        <v>152</v>
      </c>
      <c r="D105">
        <v>900101</v>
      </c>
      <c r="E105" s="34" t="s">
        <v>480</v>
      </c>
      <c r="F105" s="34">
        <v>1.1200000000000001</v>
      </c>
      <c r="G105">
        <v>25800</v>
      </c>
    </row>
    <row r="106" spans="1:7" x14ac:dyDescent="0.15">
      <c r="A106">
        <v>3000116</v>
      </c>
      <c r="B106">
        <v>800102</v>
      </c>
      <c r="C106" s="4" t="s">
        <v>153</v>
      </c>
      <c r="D106">
        <v>900102</v>
      </c>
      <c r="E106" s="34" t="s">
        <v>407</v>
      </c>
      <c r="F106" s="34">
        <v>1.1200000000000001</v>
      </c>
      <c r="G106">
        <v>26800</v>
      </c>
    </row>
    <row r="107" spans="1:7" x14ac:dyDescent="0.15">
      <c r="A107">
        <v>3000117</v>
      </c>
      <c r="B107">
        <v>800103</v>
      </c>
      <c r="C107" s="4" t="s">
        <v>154</v>
      </c>
      <c r="D107">
        <v>900103</v>
      </c>
      <c r="E107" s="34" t="s">
        <v>483</v>
      </c>
      <c r="F107" s="34">
        <v>1.1200000000000001</v>
      </c>
      <c r="G107">
        <v>29800</v>
      </c>
    </row>
    <row r="108" spans="1:7" x14ac:dyDescent="0.15">
      <c r="A108">
        <v>3000118</v>
      </c>
      <c r="B108">
        <v>800104</v>
      </c>
      <c r="C108" s="4" t="s">
        <v>155</v>
      </c>
      <c r="D108">
        <v>900104</v>
      </c>
      <c r="E108" t="s">
        <v>263</v>
      </c>
      <c r="F108" s="34">
        <v>1.1200000000000001</v>
      </c>
      <c r="G108">
        <v>29800</v>
      </c>
    </row>
    <row r="109" spans="1:7" x14ac:dyDescent="0.15">
      <c r="A109">
        <v>3000119</v>
      </c>
      <c r="B109">
        <v>800105</v>
      </c>
      <c r="C109" s="3" t="s">
        <v>156</v>
      </c>
      <c r="D109">
        <v>900105</v>
      </c>
      <c r="E109" t="s">
        <v>264</v>
      </c>
      <c r="F109" s="34">
        <v>1.1200000000000001</v>
      </c>
      <c r="G109">
        <v>5680</v>
      </c>
    </row>
    <row r="110" spans="1:7" x14ac:dyDescent="0.15">
      <c r="A110">
        <v>3000120</v>
      </c>
      <c r="B110">
        <v>800106</v>
      </c>
      <c r="C110" s="3" t="s">
        <v>157</v>
      </c>
      <c r="D110">
        <v>900106</v>
      </c>
      <c r="E110" s="34" t="s">
        <v>408</v>
      </c>
      <c r="F110" s="34">
        <v>1.1200000000000001</v>
      </c>
      <c r="G110">
        <v>5780</v>
      </c>
    </row>
    <row r="111" spans="1:7" x14ac:dyDescent="0.15">
      <c r="A111">
        <v>3000121</v>
      </c>
      <c r="B111">
        <v>800107</v>
      </c>
      <c r="C111" s="3" t="s">
        <v>158</v>
      </c>
      <c r="D111">
        <v>900107</v>
      </c>
      <c r="E111" s="34" t="s">
        <v>409</v>
      </c>
      <c r="F111" s="34">
        <v>1.1200000000000001</v>
      </c>
      <c r="G111">
        <v>5880</v>
      </c>
    </row>
    <row r="112" spans="1:7" x14ac:dyDescent="0.15">
      <c r="A112">
        <v>3000122</v>
      </c>
      <c r="B112">
        <v>800108</v>
      </c>
      <c r="C112" s="3" t="s">
        <v>159</v>
      </c>
      <c r="D112">
        <v>900108</v>
      </c>
      <c r="E112" t="s">
        <v>265</v>
      </c>
      <c r="F112" s="34">
        <v>1.1200000000000001</v>
      </c>
      <c r="G112">
        <v>5880</v>
      </c>
    </row>
    <row r="113" spans="1:7" x14ac:dyDescent="0.15">
      <c r="A113">
        <v>3000123</v>
      </c>
      <c r="B113">
        <v>800109</v>
      </c>
      <c r="C113" s="5" t="s">
        <v>160</v>
      </c>
      <c r="D113">
        <v>900109</v>
      </c>
      <c r="E113" s="34" t="s">
        <v>463</v>
      </c>
      <c r="F113" s="34">
        <v>1.1200000000000001</v>
      </c>
      <c r="G113">
        <v>980</v>
      </c>
    </row>
    <row r="114" spans="1:7" x14ac:dyDescent="0.15">
      <c r="A114">
        <v>3000124</v>
      </c>
      <c r="B114">
        <v>800110</v>
      </c>
      <c r="C114" s="5" t="s">
        <v>161</v>
      </c>
      <c r="D114">
        <v>900110</v>
      </c>
      <c r="E114" s="34" t="s">
        <v>482</v>
      </c>
      <c r="F114" s="34">
        <v>1.1200000000000001</v>
      </c>
      <c r="G114">
        <v>980</v>
      </c>
    </row>
    <row r="115" spans="1:7" x14ac:dyDescent="0.15">
      <c r="A115">
        <v>3000125</v>
      </c>
      <c r="B115">
        <v>800111</v>
      </c>
      <c r="C115" s="5" t="s">
        <v>52</v>
      </c>
      <c r="D115">
        <v>900111</v>
      </c>
      <c r="E115" t="s">
        <v>266</v>
      </c>
      <c r="F115" s="34">
        <v>1.1200000000000001</v>
      </c>
      <c r="G115">
        <v>1280</v>
      </c>
    </row>
    <row r="116" spans="1:7" x14ac:dyDescent="0.15">
      <c r="A116">
        <v>3000126</v>
      </c>
      <c r="B116">
        <v>800112</v>
      </c>
      <c r="C116" s="5" t="s">
        <v>162</v>
      </c>
      <c r="D116">
        <v>900112</v>
      </c>
      <c r="E116" s="34" t="s">
        <v>380</v>
      </c>
      <c r="F116" s="34">
        <v>1.1200000000000001</v>
      </c>
      <c r="G116">
        <v>1280</v>
      </c>
    </row>
    <row r="117" spans="1:7" x14ac:dyDescent="0.15">
      <c r="A117">
        <v>3000127</v>
      </c>
      <c r="B117">
        <v>800113</v>
      </c>
      <c r="C117" s="6" t="s">
        <v>163</v>
      </c>
      <c r="D117">
        <v>900113</v>
      </c>
      <c r="E117" s="34" t="s">
        <v>464</v>
      </c>
      <c r="F117" s="34">
        <v>1.1200000000000001</v>
      </c>
      <c r="G117">
        <v>198</v>
      </c>
    </row>
    <row r="118" spans="1:7" x14ac:dyDescent="0.15">
      <c r="A118">
        <v>3000128</v>
      </c>
      <c r="B118">
        <v>800114</v>
      </c>
      <c r="C118" s="6" t="s">
        <v>164</v>
      </c>
      <c r="D118">
        <v>900114</v>
      </c>
      <c r="E118" s="34" t="s">
        <v>465</v>
      </c>
      <c r="F118" s="34">
        <v>1</v>
      </c>
      <c r="G118">
        <v>168</v>
      </c>
    </row>
    <row r="119" spans="1:7" x14ac:dyDescent="0.15">
      <c r="A119">
        <v>3000129</v>
      </c>
      <c r="B119">
        <v>800115</v>
      </c>
      <c r="C119" s="6" t="s">
        <v>165</v>
      </c>
      <c r="D119">
        <v>900115</v>
      </c>
      <c r="E119" s="34" t="s">
        <v>478</v>
      </c>
      <c r="F119" s="34">
        <v>1</v>
      </c>
      <c r="G119">
        <v>258</v>
      </c>
    </row>
    <row r="120" spans="1:7" x14ac:dyDescent="0.15">
      <c r="A120">
        <v>3000130</v>
      </c>
      <c r="B120">
        <v>800116</v>
      </c>
      <c r="C120" s="6" t="s">
        <v>166</v>
      </c>
      <c r="D120">
        <v>900116</v>
      </c>
      <c r="E120" t="s">
        <v>267</v>
      </c>
      <c r="F120" s="34">
        <v>1</v>
      </c>
      <c r="G120">
        <v>258</v>
      </c>
    </row>
    <row r="121" spans="1:7" x14ac:dyDescent="0.15">
      <c r="A121">
        <v>3000131</v>
      </c>
      <c r="B121">
        <v>800117</v>
      </c>
      <c r="C121" s="7" t="s">
        <v>167</v>
      </c>
      <c r="D121">
        <v>900117</v>
      </c>
      <c r="E121" t="s">
        <v>268</v>
      </c>
      <c r="F121" s="34">
        <v>1</v>
      </c>
      <c r="G121">
        <v>28</v>
      </c>
    </row>
    <row r="122" spans="1:7" x14ac:dyDescent="0.15">
      <c r="A122">
        <v>3000132</v>
      </c>
      <c r="B122">
        <v>800118</v>
      </c>
      <c r="C122" s="7" t="s">
        <v>168</v>
      </c>
      <c r="D122">
        <v>900118</v>
      </c>
      <c r="E122" t="s">
        <v>269</v>
      </c>
      <c r="F122" s="34">
        <v>1</v>
      </c>
      <c r="G122">
        <v>28</v>
      </c>
    </row>
    <row r="123" spans="1:7" x14ac:dyDescent="0.15">
      <c r="A123">
        <v>3000133</v>
      </c>
      <c r="B123">
        <v>800119</v>
      </c>
      <c r="C123" s="7" t="s">
        <v>169</v>
      </c>
      <c r="D123">
        <v>900119</v>
      </c>
      <c r="E123" s="34" t="s">
        <v>466</v>
      </c>
      <c r="F123" s="34">
        <v>1</v>
      </c>
      <c r="G123">
        <v>28</v>
      </c>
    </row>
    <row r="124" spans="1:7" x14ac:dyDescent="0.15">
      <c r="A124">
        <v>3000134</v>
      </c>
      <c r="B124">
        <v>800120</v>
      </c>
      <c r="C124" s="7" t="s">
        <v>170</v>
      </c>
      <c r="D124">
        <v>900120</v>
      </c>
      <c r="E124" t="s">
        <v>270</v>
      </c>
      <c r="F124" s="34">
        <v>1</v>
      </c>
      <c r="G124">
        <v>28</v>
      </c>
    </row>
    <row r="125" spans="1:7" x14ac:dyDescent="0.15">
      <c r="A125">
        <v>3000135</v>
      </c>
      <c r="B125">
        <v>800121</v>
      </c>
      <c r="C125" s="4" t="s">
        <v>495</v>
      </c>
      <c r="D125">
        <v>900121</v>
      </c>
      <c r="E125" s="34" t="s">
        <v>531</v>
      </c>
      <c r="F125" s="34">
        <v>1.1200000000000001</v>
      </c>
      <c r="G125">
        <f>G128+5000</f>
        <v>65800</v>
      </c>
    </row>
    <row r="126" spans="1:7" x14ac:dyDescent="0.15">
      <c r="A126">
        <v>3000136</v>
      </c>
      <c r="B126">
        <v>800122</v>
      </c>
      <c r="C126" s="4" t="s">
        <v>500</v>
      </c>
      <c r="D126">
        <v>900122</v>
      </c>
      <c r="E126" s="34" t="s">
        <v>532</v>
      </c>
      <c r="F126" s="34">
        <v>1.1200000000000001</v>
      </c>
      <c r="G126">
        <f>G125+5000</f>
        <v>70800</v>
      </c>
    </row>
    <row r="127" spans="1:7" x14ac:dyDescent="0.15">
      <c r="A127">
        <v>3000137</v>
      </c>
      <c r="B127">
        <v>800123</v>
      </c>
      <c r="C127" s="4" t="s">
        <v>496</v>
      </c>
      <c r="D127">
        <v>900123</v>
      </c>
      <c r="E127" s="34" t="s">
        <v>576</v>
      </c>
      <c r="F127" s="34">
        <v>1.1200000000000001</v>
      </c>
      <c r="G127">
        <v>55800</v>
      </c>
    </row>
    <row r="128" spans="1:7" x14ac:dyDescent="0.15">
      <c r="A128">
        <v>3000138</v>
      </c>
      <c r="B128">
        <v>800124</v>
      </c>
      <c r="C128" s="4" t="s">
        <v>497</v>
      </c>
      <c r="D128">
        <v>900124</v>
      </c>
      <c r="E128" s="34" t="s">
        <v>533</v>
      </c>
      <c r="F128" s="34">
        <v>1.1200000000000001</v>
      </c>
      <c r="G128">
        <f>G127+5000</f>
        <v>60800</v>
      </c>
    </row>
    <row r="129" spans="1:7" x14ac:dyDescent="0.15">
      <c r="A129">
        <v>3000139</v>
      </c>
      <c r="B129">
        <v>800125</v>
      </c>
      <c r="C129" s="33" t="s">
        <v>534</v>
      </c>
      <c r="D129">
        <v>900125</v>
      </c>
      <c r="E129" t="s">
        <v>535</v>
      </c>
      <c r="F129" s="34">
        <v>1.04</v>
      </c>
      <c r="G129">
        <v>55800</v>
      </c>
    </row>
    <row r="130" spans="1:7" x14ac:dyDescent="0.15">
      <c r="A130">
        <v>3000140</v>
      </c>
      <c r="B130">
        <v>800126</v>
      </c>
      <c r="C130" t="s">
        <v>546</v>
      </c>
      <c r="D130">
        <v>900126</v>
      </c>
      <c r="E130" t="s">
        <v>548</v>
      </c>
      <c r="F130" s="34">
        <v>1</v>
      </c>
      <c r="G130">
        <v>1</v>
      </c>
    </row>
    <row r="131" spans="1:7" x14ac:dyDescent="0.15">
      <c r="A131">
        <v>3000141</v>
      </c>
      <c r="B131">
        <v>800127</v>
      </c>
      <c r="C131" s="31" t="s">
        <v>549</v>
      </c>
      <c r="D131">
        <v>900127</v>
      </c>
      <c r="E131" t="s">
        <v>550</v>
      </c>
      <c r="F131" s="34">
        <v>1</v>
      </c>
      <c r="G131">
        <v>1</v>
      </c>
    </row>
    <row r="132" spans="1:7" x14ac:dyDescent="0.15">
      <c r="A132">
        <v>3000142</v>
      </c>
      <c r="B132">
        <v>800128</v>
      </c>
      <c r="C132" s="4" t="s">
        <v>561</v>
      </c>
      <c r="D132">
        <v>900128</v>
      </c>
      <c r="E132" t="s">
        <v>554</v>
      </c>
      <c r="F132" s="34">
        <v>1.04</v>
      </c>
      <c r="G132">
        <v>29800</v>
      </c>
    </row>
    <row r="133" spans="1:7" x14ac:dyDescent="0.15">
      <c r="A133">
        <v>3000143</v>
      </c>
      <c r="B133">
        <v>800129</v>
      </c>
      <c r="C133" s="3" t="s">
        <v>552</v>
      </c>
      <c r="D133">
        <v>900129</v>
      </c>
      <c r="E133" t="s">
        <v>553</v>
      </c>
      <c r="F133" s="34">
        <v>1.04</v>
      </c>
      <c r="G133">
        <v>5880</v>
      </c>
    </row>
    <row r="134" spans="1:7" x14ac:dyDescent="0.15">
      <c r="A134">
        <v>3000144</v>
      </c>
      <c r="B134">
        <v>800130</v>
      </c>
      <c r="C134" s="4" t="s">
        <v>579</v>
      </c>
      <c r="D134">
        <v>900130</v>
      </c>
      <c r="E134" t="s">
        <v>577</v>
      </c>
      <c r="F134" s="34">
        <v>1.08</v>
      </c>
      <c r="G134" s="34">
        <v>40800</v>
      </c>
    </row>
    <row r="135" spans="1:7" x14ac:dyDescent="0.15">
      <c r="A135">
        <v>3000145</v>
      </c>
      <c r="B135">
        <v>800131</v>
      </c>
      <c r="C135" s="33" t="s">
        <v>596</v>
      </c>
      <c r="D135">
        <v>900131</v>
      </c>
      <c r="E135" s="34" t="s">
        <v>597</v>
      </c>
      <c r="F135" s="34">
        <v>1.04</v>
      </c>
      <c r="G135">
        <v>29800</v>
      </c>
    </row>
    <row r="136" spans="1:7" x14ac:dyDescent="0.15">
      <c r="A136">
        <v>3000146</v>
      </c>
      <c r="B136">
        <v>800132</v>
      </c>
      <c r="C136" s="31" t="s">
        <v>591</v>
      </c>
      <c r="D136">
        <v>900132</v>
      </c>
      <c r="E136" s="34" t="s">
        <v>593</v>
      </c>
      <c r="F136" s="34">
        <v>1</v>
      </c>
      <c r="G136">
        <v>1</v>
      </c>
    </row>
    <row r="137" spans="1:7" x14ac:dyDescent="0.15">
      <c r="A137">
        <v>3000147</v>
      </c>
      <c r="B137">
        <v>800133</v>
      </c>
      <c r="C137" s="31" t="s">
        <v>592</v>
      </c>
      <c r="D137">
        <v>900133</v>
      </c>
      <c r="E137" s="34" t="s">
        <v>593</v>
      </c>
      <c r="F137" s="34">
        <v>1</v>
      </c>
      <c r="G137">
        <v>1</v>
      </c>
    </row>
  </sheetData>
  <phoneticPr fontId="14"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I138"/>
  <sheetViews>
    <sheetView zoomScale="115" zoomScaleNormal="115" workbookViewId="0">
      <pane xSplit="5" ySplit="5" topLeftCell="F6" activePane="bottomRight" state="frozen"/>
      <selection pane="topRight" activeCell="F1" sqref="F1"/>
      <selection pane="bottomLeft" activeCell="A6" sqref="A6"/>
      <selection pane="bottomRight" activeCell="E14" sqref="E14"/>
    </sheetView>
  </sheetViews>
  <sheetFormatPr defaultRowHeight="13.5" x14ac:dyDescent="0.15"/>
  <cols>
    <col min="3" max="3" width="12.125" bestFit="1" customWidth="1"/>
    <col min="4" max="4" width="15.125" bestFit="1" customWidth="1"/>
    <col min="5" max="5" width="91.75" customWidth="1"/>
    <col min="6" max="6" width="12.375" customWidth="1"/>
    <col min="7" max="7" width="13" customWidth="1"/>
    <col min="8" max="9" width="15.125" customWidth="1"/>
    <col min="10" max="10" width="13.625" customWidth="1"/>
    <col min="11" max="11" width="24" customWidth="1"/>
    <col min="12" max="13" width="16.25" customWidth="1"/>
    <col min="24" max="24" width="17.75" customWidth="1"/>
    <col min="25" max="25" width="27.25" customWidth="1"/>
    <col min="26" max="26" width="12.25" bestFit="1" customWidth="1"/>
    <col min="27" max="27" width="14.125" bestFit="1" customWidth="1"/>
    <col min="28" max="28" width="25" bestFit="1" customWidth="1"/>
    <col min="29" max="29" width="14.125" bestFit="1" customWidth="1"/>
    <col min="30" max="31" width="10.125" customWidth="1"/>
    <col min="32" max="32" width="33.25" customWidth="1"/>
    <col min="33" max="33" width="13.25" customWidth="1"/>
    <col min="34" max="34" width="15" customWidth="1"/>
    <col min="35" max="35" width="10.125" customWidth="1"/>
    <col min="36" max="36" width="39.875" customWidth="1"/>
    <col min="37" max="37" width="13.25" customWidth="1"/>
    <col min="38" max="39" width="10.125" customWidth="1"/>
    <col min="40" max="40" width="25.875" customWidth="1"/>
    <col min="41" max="41" width="13.25" customWidth="1"/>
    <col min="42" max="43" width="10.125" customWidth="1"/>
    <col min="44" max="44" width="24.375" customWidth="1"/>
    <col min="45" max="45" width="13.25" customWidth="1"/>
    <col min="46" max="47" width="10.125" customWidth="1"/>
    <col min="48" max="48" width="18.875" customWidth="1"/>
    <col min="49" max="49" width="43.875" customWidth="1"/>
    <col min="50" max="50" width="13.5" customWidth="1"/>
    <col min="51" max="51" width="14.375" customWidth="1"/>
    <col min="52" max="52" width="22.125" customWidth="1"/>
    <col min="53" max="53" width="41.5" customWidth="1"/>
  </cols>
  <sheetData>
    <row r="1" spans="1:61" x14ac:dyDescent="0.15">
      <c r="A1" t="s">
        <v>13</v>
      </c>
      <c r="B1" t="s">
        <v>14</v>
      </c>
    </row>
    <row r="2" spans="1:61" x14ac:dyDescent="0.15">
      <c r="A2" s="1" t="s">
        <v>15</v>
      </c>
      <c r="B2" s="1" t="s">
        <v>49</v>
      </c>
      <c r="D2" s="1" t="s">
        <v>49</v>
      </c>
      <c r="E2" s="1"/>
      <c r="F2" t="s">
        <v>18</v>
      </c>
      <c r="G2" s="1" t="s">
        <v>46</v>
      </c>
      <c r="H2" t="s">
        <v>49</v>
      </c>
      <c r="I2" s="1" t="s">
        <v>16</v>
      </c>
      <c r="J2" s="1" t="s">
        <v>16</v>
      </c>
      <c r="K2" s="1" t="s">
        <v>16</v>
      </c>
      <c r="L2" s="1" t="s">
        <v>16</v>
      </c>
      <c r="M2" s="1" t="s">
        <v>17</v>
      </c>
      <c r="N2" s="1" t="s">
        <v>17</v>
      </c>
      <c r="O2" s="1" t="s">
        <v>15</v>
      </c>
      <c r="P2" t="s">
        <v>18</v>
      </c>
      <c r="Q2" s="1" t="s">
        <v>15</v>
      </c>
      <c r="R2" t="s">
        <v>18</v>
      </c>
      <c r="S2" s="1" t="s">
        <v>0</v>
      </c>
      <c r="T2" s="1" t="s">
        <v>15</v>
      </c>
      <c r="U2" s="1" t="s">
        <v>0</v>
      </c>
      <c r="V2" s="1" t="s">
        <v>0</v>
      </c>
      <c r="W2" s="1" t="s">
        <v>15</v>
      </c>
      <c r="X2" s="1" t="s">
        <v>15</v>
      </c>
      <c r="Y2" s="1" t="s">
        <v>371</v>
      </c>
      <c r="Z2" s="1" t="s">
        <v>17</v>
      </c>
      <c r="AA2" s="1" t="s">
        <v>19</v>
      </c>
      <c r="AB2" s="1" t="s">
        <v>17</v>
      </c>
      <c r="AC2" s="1" t="s">
        <v>19</v>
      </c>
      <c r="AD2" s="1" t="s">
        <v>49</v>
      </c>
      <c r="AE2" s="1"/>
      <c r="AF2" s="1" t="s">
        <v>20</v>
      </c>
      <c r="AG2" s="1" t="s">
        <v>19</v>
      </c>
      <c r="AH2" s="1" t="s">
        <v>49</v>
      </c>
      <c r="AI2" s="1"/>
      <c r="AJ2" s="1" t="s">
        <v>20</v>
      </c>
      <c r="AK2" s="1" t="s">
        <v>17</v>
      </c>
      <c r="AL2" s="1" t="s">
        <v>49</v>
      </c>
      <c r="AM2" s="1"/>
      <c r="AN2" s="1" t="s">
        <v>20</v>
      </c>
      <c r="AO2" s="1" t="s">
        <v>17</v>
      </c>
      <c r="AP2" s="1" t="s">
        <v>49</v>
      </c>
      <c r="AQ2" s="1"/>
      <c r="AR2" s="1" t="s">
        <v>20</v>
      </c>
      <c r="AS2" s="1" t="s">
        <v>17</v>
      </c>
      <c r="AT2" s="1" t="s">
        <v>49</v>
      </c>
      <c r="AU2" s="1"/>
      <c r="AV2" s="1" t="s">
        <v>20</v>
      </c>
      <c r="AW2" s="1" t="s">
        <v>20</v>
      </c>
      <c r="AX2" s="1" t="s">
        <v>49</v>
      </c>
      <c r="AY2" s="1" t="s">
        <v>20</v>
      </c>
      <c r="AZ2" s="1" t="s">
        <v>20</v>
      </c>
      <c r="BA2" s="1" t="s">
        <v>20</v>
      </c>
    </row>
    <row r="3" spans="1:61" x14ac:dyDescent="0.15">
      <c r="A3" s="1">
        <v>3</v>
      </c>
      <c r="B3" s="1">
        <v>3</v>
      </c>
      <c r="C3">
        <v>0</v>
      </c>
      <c r="D3" s="1">
        <v>1</v>
      </c>
      <c r="E3">
        <v>0</v>
      </c>
      <c r="F3" s="1">
        <v>3</v>
      </c>
      <c r="G3" s="1">
        <v>3</v>
      </c>
      <c r="H3">
        <v>3</v>
      </c>
      <c r="I3">
        <v>3</v>
      </c>
      <c r="J3" s="1">
        <v>3</v>
      </c>
      <c r="K3" s="1">
        <v>1</v>
      </c>
      <c r="L3" s="1">
        <v>1</v>
      </c>
      <c r="M3" s="1">
        <v>3</v>
      </c>
      <c r="N3" s="1">
        <v>3</v>
      </c>
      <c r="O3">
        <v>3</v>
      </c>
      <c r="P3">
        <v>3</v>
      </c>
      <c r="Q3">
        <v>3</v>
      </c>
      <c r="R3">
        <v>3</v>
      </c>
      <c r="S3">
        <v>3</v>
      </c>
      <c r="T3">
        <v>3</v>
      </c>
      <c r="U3">
        <v>3</v>
      </c>
      <c r="V3">
        <v>3</v>
      </c>
      <c r="W3">
        <v>3</v>
      </c>
      <c r="X3">
        <v>3</v>
      </c>
      <c r="Y3">
        <v>1</v>
      </c>
      <c r="Z3">
        <v>3</v>
      </c>
      <c r="AA3">
        <v>3</v>
      </c>
      <c r="AB3">
        <v>3</v>
      </c>
      <c r="AC3">
        <v>3</v>
      </c>
      <c r="AD3" s="1">
        <v>1</v>
      </c>
      <c r="AE3">
        <v>0</v>
      </c>
      <c r="AF3">
        <v>3</v>
      </c>
      <c r="AG3">
        <v>3</v>
      </c>
      <c r="AH3" s="1">
        <v>1</v>
      </c>
      <c r="AI3">
        <v>0</v>
      </c>
      <c r="AJ3">
        <v>3</v>
      </c>
      <c r="AK3">
        <v>3</v>
      </c>
      <c r="AL3" s="1">
        <v>1</v>
      </c>
      <c r="AM3">
        <v>0</v>
      </c>
      <c r="AN3">
        <v>3</v>
      </c>
      <c r="AO3">
        <v>3</v>
      </c>
      <c r="AP3" s="1">
        <v>1</v>
      </c>
      <c r="AQ3">
        <v>0</v>
      </c>
      <c r="AR3">
        <v>3</v>
      </c>
      <c r="AS3">
        <v>3</v>
      </c>
      <c r="AT3" s="1">
        <v>1</v>
      </c>
      <c r="AU3">
        <v>0</v>
      </c>
      <c r="AV3">
        <v>3</v>
      </c>
      <c r="AW3">
        <v>3</v>
      </c>
      <c r="AX3" s="1">
        <v>3</v>
      </c>
      <c r="AY3">
        <v>3</v>
      </c>
      <c r="AZ3">
        <v>3</v>
      </c>
      <c r="BA3">
        <v>3</v>
      </c>
    </row>
    <row r="4" spans="1:61" x14ac:dyDescent="0.15">
      <c r="A4" t="s">
        <v>21</v>
      </c>
      <c r="B4" s="1" t="s">
        <v>22</v>
      </c>
      <c r="C4" t="s">
        <v>55</v>
      </c>
      <c r="D4" s="1" t="s">
        <v>23</v>
      </c>
      <c r="E4" t="s">
        <v>57</v>
      </c>
      <c r="F4" s="31" t="s">
        <v>569</v>
      </c>
      <c r="G4" s="1" t="s">
        <v>47</v>
      </c>
      <c r="H4" t="s">
        <v>50</v>
      </c>
      <c r="I4" s="1" t="s">
        <v>505</v>
      </c>
      <c r="J4" s="1" t="s">
        <v>44</v>
      </c>
      <c r="K4" s="16" t="s">
        <v>391</v>
      </c>
      <c r="L4" s="1" t="s">
        <v>172</v>
      </c>
      <c r="M4" s="1" t="s">
        <v>308</v>
      </c>
      <c r="N4" s="1" t="s">
        <v>24</v>
      </c>
      <c r="O4" t="s">
        <v>1</v>
      </c>
      <c r="P4" t="s">
        <v>25</v>
      </c>
      <c r="Q4" t="s">
        <v>2</v>
      </c>
      <c r="R4" t="s">
        <v>26</v>
      </c>
      <c r="S4" t="s">
        <v>27</v>
      </c>
      <c r="T4" t="s">
        <v>3</v>
      </c>
      <c r="U4" t="s">
        <v>4</v>
      </c>
      <c r="V4" t="s">
        <v>28</v>
      </c>
      <c r="W4" t="s">
        <v>29</v>
      </c>
      <c r="X4" t="s">
        <v>30</v>
      </c>
      <c r="Y4" s="12" t="s">
        <v>369</v>
      </c>
      <c r="Z4" t="s">
        <v>31</v>
      </c>
      <c r="AA4" t="s">
        <v>32</v>
      </c>
      <c r="AB4" t="s">
        <v>54</v>
      </c>
      <c r="AC4" t="s">
        <v>284</v>
      </c>
      <c r="AD4" t="s">
        <v>285</v>
      </c>
      <c r="AE4" t="s">
        <v>55</v>
      </c>
      <c r="AF4" t="s">
        <v>33</v>
      </c>
      <c r="AG4" t="s">
        <v>288</v>
      </c>
      <c r="AH4" t="s">
        <v>289</v>
      </c>
      <c r="AI4" t="s">
        <v>55</v>
      </c>
      <c r="AJ4" t="s">
        <v>34</v>
      </c>
      <c r="AK4" t="s">
        <v>291</v>
      </c>
      <c r="AL4" t="s">
        <v>292</v>
      </c>
      <c r="AM4" t="s">
        <v>55</v>
      </c>
      <c r="AN4" t="s">
        <v>33</v>
      </c>
      <c r="AO4" t="s">
        <v>294</v>
      </c>
      <c r="AP4" t="s">
        <v>295</v>
      </c>
      <c r="AQ4" t="s">
        <v>55</v>
      </c>
      <c r="AR4" t="s">
        <v>33</v>
      </c>
      <c r="AS4" t="s">
        <v>297</v>
      </c>
      <c r="AT4" t="s">
        <v>298</v>
      </c>
      <c r="AU4" t="s">
        <v>55</v>
      </c>
      <c r="AV4" t="s">
        <v>33</v>
      </c>
      <c r="AW4" t="s">
        <v>305</v>
      </c>
      <c r="AX4" t="s">
        <v>526</v>
      </c>
      <c r="AY4" t="s">
        <v>519</v>
      </c>
      <c r="AZ4" t="s">
        <v>522</v>
      </c>
      <c r="BA4" t="s">
        <v>523</v>
      </c>
    </row>
    <row r="5" spans="1:61" x14ac:dyDescent="0.15">
      <c r="A5" s="1" t="s">
        <v>35</v>
      </c>
      <c r="B5" s="1" t="s">
        <v>10</v>
      </c>
      <c r="C5" t="s">
        <v>56</v>
      </c>
      <c r="D5" s="1" t="s">
        <v>5</v>
      </c>
      <c r="E5" t="s">
        <v>58</v>
      </c>
      <c r="F5" s="30" t="s">
        <v>570</v>
      </c>
      <c r="G5" s="1" t="s">
        <v>48</v>
      </c>
      <c r="H5" t="s">
        <v>51</v>
      </c>
      <c r="I5" t="s">
        <v>506</v>
      </c>
      <c r="J5" s="1" t="s">
        <v>45</v>
      </c>
      <c r="K5" s="16" t="s">
        <v>392</v>
      </c>
      <c r="L5" s="1" t="s">
        <v>174</v>
      </c>
      <c r="M5" s="1" t="s">
        <v>309</v>
      </c>
      <c r="N5" s="1" t="s">
        <v>36</v>
      </c>
      <c r="O5" s="1" t="s">
        <v>37</v>
      </c>
      <c r="P5" s="1" t="s">
        <v>11</v>
      </c>
      <c r="Q5" s="1" t="s">
        <v>38</v>
      </c>
      <c r="R5" s="1" t="s">
        <v>6</v>
      </c>
      <c r="S5" s="2" t="s">
        <v>12</v>
      </c>
      <c r="T5" s="1" t="s">
        <v>39</v>
      </c>
      <c r="U5" s="1" t="s">
        <v>40</v>
      </c>
      <c r="V5" s="1" t="s">
        <v>7</v>
      </c>
      <c r="W5" s="1" t="s">
        <v>41</v>
      </c>
      <c r="X5" s="1" t="s">
        <v>8</v>
      </c>
      <c r="Y5" s="13" t="s">
        <v>370</v>
      </c>
      <c r="Z5" s="1" t="s">
        <v>42</v>
      </c>
      <c r="AA5" s="1" t="s">
        <v>43</v>
      </c>
      <c r="AB5" s="1" t="s">
        <v>9</v>
      </c>
      <c r="AC5" s="1" t="s">
        <v>286</v>
      </c>
      <c r="AD5" s="1" t="s">
        <v>275</v>
      </c>
      <c r="AE5" s="1" t="s">
        <v>274</v>
      </c>
      <c r="AF5" s="1" t="s">
        <v>287</v>
      </c>
      <c r="AG5" s="1" t="s">
        <v>290</v>
      </c>
      <c r="AH5" s="1" t="s">
        <v>277</v>
      </c>
      <c r="AI5" s="1" t="s">
        <v>276</v>
      </c>
      <c r="AJ5" s="1" t="s">
        <v>300</v>
      </c>
      <c r="AK5" s="1" t="s">
        <v>293</v>
      </c>
      <c r="AL5" s="1" t="s">
        <v>278</v>
      </c>
      <c r="AM5" s="1" t="s">
        <v>279</v>
      </c>
      <c r="AN5" s="1" t="s">
        <v>301</v>
      </c>
      <c r="AO5" s="1" t="s">
        <v>296</v>
      </c>
      <c r="AP5" s="1" t="s">
        <v>280</v>
      </c>
      <c r="AQ5" s="1" t="s">
        <v>281</v>
      </c>
      <c r="AR5" s="1" t="s">
        <v>302</v>
      </c>
      <c r="AS5" s="1" t="s">
        <v>299</v>
      </c>
      <c r="AT5" s="1" t="s">
        <v>282</v>
      </c>
      <c r="AU5" s="1" t="s">
        <v>283</v>
      </c>
      <c r="AV5" s="1" t="s">
        <v>303</v>
      </c>
      <c r="AW5" s="1" t="s">
        <v>304</v>
      </c>
      <c r="AX5" s="1" t="s">
        <v>521</v>
      </c>
      <c r="AY5" s="1" t="s">
        <v>527</v>
      </c>
      <c r="AZ5" s="1" t="s">
        <v>525</v>
      </c>
      <c r="BA5" s="1" t="s">
        <v>524</v>
      </c>
    </row>
    <row r="6" spans="1:61" x14ac:dyDescent="0.15">
      <c r="A6">
        <v>3000015</v>
      </c>
      <c r="B6">
        <v>800001</v>
      </c>
      <c r="C6" s="4" t="s">
        <v>59</v>
      </c>
      <c r="D6">
        <v>900001</v>
      </c>
      <c r="E6" s="19" t="s">
        <v>310</v>
      </c>
      <c r="F6" s="29">
        <v>1</v>
      </c>
      <c r="G6">
        <v>29800</v>
      </c>
      <c r="H6" s="1">
        <v>10501</v>
      </c>
      <c r="I6" s="1" t="s">
        <v>514</v>
      </c>
      <c r="J6" s="25" t="s">
        <v>513</v>
      </c>
      <c r="M6">
        <v>1</v>
      </c>
      <c r="N6" s="1">
        <v>1</v>
      </c>
      <c r="O6">
        <v>630</v>
      </c>
      <c r="P6">
        <v>22.3</v>
      </c>
      <c r="Q6">
        <v>4370</v>
      </c>
      <c r="R6">
        <v>174.8</v>
      </c>
      <c r="S6">
        <v>25</v>
      </c>
      <c r="T6">
        <v>7</v>
      </c>
      <c r="U6">
        <v>7</v>
      </c>
      <c r="V6">
        <v>5</v>
      </c>
      <c r="W6">
        <v>1</v>
      </c>
      <c r="X6" s="8">
        <v>1</v>
      </c>
      <c r="Y6" s="12" t="s">
        <v>485</v>
      </c>
      <c r="Z6">
        <v>4200901</v>
      </c>
      <c r="AA6">
        <v>4200109</v>
      </c>
      <c r="AB6">
        <v>4200110</v>
      </c>
      <c r="AC6" t="e">
        <f>VLOOKUP($A6+10000000,#REF!,13,FALSE)</f>
        <v>#REF!</v>
      </c>
      <c r="AD6">
        <v>320015</v>
      </c>
      <c r="AE6" t="e">
        <f>VLOOKUP($A6+10000000,#REF!,12,FALSE)</f>
        <v>#REF!</v>
      </c>
      <c r="AF6" t="e">
        <f>VLOOKUP(AE6,#REF!,4,FALSE)</f>
        <v>#REF!</v>
      </c>
      <c r="AG6" t="e">
        <f>VLOOKUP($A6+20000000,#REF!,13,FALSE)</f>
        <v>#REF!</v>
      </c>
      <c r="AH6">
        <v>330015</v>
      </c>
      <c r="AI6" t="e">
        <f>VLOOKUP($A6+20000000,#REF!,12,FALSE)</f>
        <v>#REF!</v>
      </c>
      <c r="AJ6" t="e">
        <f>VLOOKUP(AI6,#REF!,4,FALSE)</f>
        <v>#REF!</v>
      </c>
      <c r="AK6" t="e">
        <f>VLOOKUP($A6+30000000,#REF!,13,FALSE)</f>
        <v>#REF!</v>
      </c>
      <c r="AL6">
        <v>340015</v>
      </c>
      <c r="AM6" t="e">
        <f>VLOOKUP($A6+30000000,#REF!,12,FALSE)</f>
        <v>#REF!</v>
      </c>
      <c r="AN6" t="e">
        <f>VLOOKUP(AM6,#REF!,4,FALSE)</f>
        <v>#REF!</v>
      </c>
      <c r="AO6" t="e">
        <f>VLOOKUP($A6+40000000,#REF!,13,FALSE)</f>
        <v>#REF!</v>
      </c>
      <c r="AP6">
        <v>350015</v>
      </c>
      <c r="AQ6" t="e">
        <f>VLOOKUP($A6+40000000,#REF!,12,FALSE)</f>
        <v>#REF!</v>
      </c>
      <c r="AR6" t="e">
        <f>VLOOKUP(AQ6,#REF!,4,FALSE)</f>
        <v>#REF!</v>
      </c>
      <c r="AS6" t="e">
        <f>VLOOKUP($A6+50000000,#REF!,13,FALSE)</f>
        <v>#REF!</v>
      </c>
      <c r="AT6">
        <v>360015</v>
      </c>
      <c r="AU6" t="e">
        <f>VLOOKUP($A6+50000000,#REF!,12,FALSE)</f>
        <v>#REF!</v>
      </c>
      <c r="AV6" t="e">
        <f>VLOOKUP(AU6,#REF!,4,FALSE)</f>
        <v>#REF!</v>
      </c>
      <c r="AW6" t="s">
        <v>306</v>
      </c>
      <c r="AX6">
        <v>4100003</v>
      </c>
      <c r="AY6" s="26" t="s">
        <v>520</v>
      </c>
      <c r="AZ6" s="26" t="s">
        <v>529</v>
      </c>
      <c r="BA6" t="str">
        <f>BE6&amp;"|"&amp;BF6&amp;"|"&amp;BG6&amp;"|"&amp;BH6&amp;"|"&amp;BI6</f>
        <v>4421001|4421002|4421003|4421004|4421005</v>
      </c>
      <c r="BE6" s="7">
        <v>4421001</v>
      </c>
      <c r="BF6">
        <v>4421002</v>
      </c>
      <c r="BG6">
        <v>4421003</v>
      </c>
      <c r="BH6">
        <v>4421004</v>
      </c>
      <c r="BI6">
        <v>4421005</v>
      </c>
    </row>
    <row r="7" spans="1:61" x14ac:dyDescent="0.15">
      <c r="A7">
        <v>3000016</v>
      </c>
      <c r="B7">
        <v>800002</v>
      </c>
      <c r="C7" s="4" t="s">
        <v>60</v>
      </c>
      <c r="D7">
        <v>900002</v>
      </c>
      <c r="E7" s="19" t="s">
        <v>311</v>
      </c>
      <c r="F7" s="29">
        <v>1</v>
      </c>
      <c r="G7">
        <v>29800</v>
      </c>
      <c r="H7" s="1">
        <v>10502</v>
      </c>
      <c r="I7" s="1" t="s">
        <v>197</v>
      </c>
      <c r="J7" s="11" t="s">
        <v>197</v>
      </c>
      <c r="M7">
        <v>1</v>
      </c>
      <c r="N7" s="1">
        <v>1</v>
      </c>
      <c r="O7">
        <v>730</v>
      </c>
      <c r="P7">
        <v>28.2</v>
      </c>
      <c r="Q7">
        <v>2240</v>
      </c>
      <c r="R7">
        <v>89.6</v>
      </c>
      <c r="S7">
        <v>5</v>
      </c>
      <c r="T7">
        <v>9</v>
      </c>
      <c r="U7">
        <v>12</v>
      </c>
      <c r="V7">
        <v>5</v>
      </c>
      <c r="W7">
        <v>2</v>
      </c>
      <c r="X7" s="8">
        <v>1</v>
      </c>
      <c r="Y7" s="12" t="s">
        <v>485</v>
      </c>
      <c r="Z7">
        <v>4200902</v>
      </c>
      <c r="AA7">
        <v>4200111</v>
      </c>
      <c r="AB7">
        <v>4200112</v>
      </c>
      <c r="AC7" t="e">
        <f>VLOOKUP($A7+10000000,#REF!,13,FALSE)</f>
        <v>#REF!</v>
      </c>
      <c r="AD7">
        <v>320016</v>
      </c>
      <c r="AE7" t="e">
        <f>VLOOKUP($A7+10000000,#REF!,12,FALSE)</f>
        <v>#REF!</v>
      </c>
      <c r="AF7" t="e">
        <f>VLOOKUP(AE7,#REF!,4,FALSE)</f>
        <v>#REF!</v>
      </c>
      <c r="AG7" t="e">
        <f>VLOOKUP($A7+20000000,#REF!,13,FALSE)</f>
        <v>#REF!</v>
      </c>
      <c r="AH7">
        <v>330016</v>
      </c>
      <c r="AI7" t="e">
        <f>VLOOKUP($A7+20000000,#REF!,12,FALSE)</f>
        <v>#REF!</v>
      </c>
      <c r="AJ7" t="e">
        <f>VLOOKUP(AI7,#REF!,4,FALSE)</f>
        <v>#REF!</v>
      </c>
      <c r="AK7" t="e">
        <f>VLOOKUP($A7+30000000,#REF!,13,FALSE)</f>
        <v>#REF!</v>
      </c>
      <c r="AL7">
        <v>340016</v>
      </c>
      <c r="AM7" t="e">
        <f>VLOOKUP($A7+30000000,#REF!,12,FALSE)</f>
        <v>#REF!</v>
      </c>
      <c r="AN7" t="e">
        <f>VLOOKUP(AM7,#REF!,4,FALSE)</f>
        <v>#REF!</v>
      </c>
      <c r="AO7" t="e">
        <f>VLOOKUP($A7+40000000,#REF!,13,FALSE)</f>
        <v>#REF!</v>
      </c>
      <c r="AP7">
        <v>350016</v>
      </c>
      <c r="AQ7" t="e">
        <f>VLOOKUP($A7+40000000,#REF!,12,FALSE)</f>
        <v>#REF!</v>
      </c>
      <c r="AR7" t="e">
        <f>VLOOKUP(AQ7,#REF!,4,FALSE)</f>
        <v>#REF!</v>
      </c>
      <c r="AS7" t="e">
        <f>VLOOKUP($A7+50000000,#REF!,13,FALSE)</f>
        <v>#REF!</v>
      </c>
      <c r="AT7">
        <v>360016</v>
      </c>
      <c r="AU7" t="e">
        <f>VLOOKUP($A7+50000000,#REF!,12,FALSE)</f>
        <v>#REF!</v>
      </c>
      <c r="AV7" t="e">
        <f>VLOOKUP(AU7,#REF!,4,FALSE)</f>
        <v>#REF!</v>
      </c>
      <c r="AW7" t="s">
        <v>317</v>
      </c>
      <c r="AX7">
        <v>4100003</v>
      </c>
      <c r="AY7" s="26" t="s">
        <v>520</v>
      </c>
      <c r="AZ7" s="26" t="s">
        <v>529</v>
      </c>
      <c r="BA7" t="str">
        <f>BE7&amp;"|"&amp;BF7&amp;"|"&amp;BG7&amp;"|"&amp;BH7&amp;"|"&amp;BI7</f>
        <v>4421006|4421007|4421008|4421009|4421010</v>
      </c>
      <c r="BE7" s="7">
        <v>4421006</v>
      </c>
      <c r="BF7">
        <v>4421007</v>
      </c>
      <c r="BG7">
        <v>4421008</v>
      </c>
      <c r="BH7">
        <v>4421009</v>
      </c>
      <c r="BI7">
        <v>4421010</v>
      </c>
    </row>
    <row r="8" spans="1:61" x14ac:dyDescent="0.15">
      <c r="A8">
        <v>3000017</v>
      </c>
      <c r="B8">
        <v>800003</v>
      </c>
      <c r="C8" s="4" t="s">
        <v>61</v>
      </c>
      <c r="D8">
        <v>900003</v>
      </c>
      <c r="E8" s="19" t="s">
        <v>415</v>
      </c>
      <c r="F8" s="29">
        <v>1</v>
      </c>
      <c r="G8">
        <v>28800</v>
      </c>
      <c r="H8" s="1">
        <v>10503</v>
      </c>
      <c r="I8" s="1" t="s">
        <v>198</v>
      </c>
      <c r="J8" s="11" t="s">
        <v>198</v>
      </c>
      <c r="K8" s="16" t="str">
        <f>J8&amp;"_atk_bullet"</f>
        <v>medusa_atk_bullet</v>
      </c>
      <c r="M8">
        <v>1</v>
      </c>
      <c r="N8" s="1">
        <v>1</v>
      </c>
      <c r="O8">
        <v>820</v>
      </c>
      <c r="P8">
        <v>28.5</v>
      </c>
      <c r="Q8">
        <v>1830</v>
      </c>
      <c r="R8">
        <v>73.2</v>
      </c>
      <c r="S8">
        <v>5</v>
      </c>
      <c r="T8">
        <v>10</v>
      </c>
      <c r="U8">
        <v>11</v>
      </c>
      <c r="V8">
        <v>5</v>
      </c>
      <c r="W8">
        <v>3</v>
      </c>
      <c r="X8" s="8">
        <v>1</v>
      </c>
      <c r="Y8" s="12" t="s">
        <v>485</v>
      </c>
      <c r="Z8">
        <v>4200903</v>
      </c>
      <c r="AA8">
        <v>4200113</v>
      </c>
      <c r="AB8">
        <v>4200114</v>
      </c>
      <c r="AC8" t="e">
        <f>VLOOKUP($A8+10000000,#REF!,13,FALSE)</f>
        <v>#REF!</v>
      </c>
      <c r="AD8">
        <v>320017</v>
      </c>
      <c r="AE8" t="e">
        <f>VLOOKUP($A8+10000000,#REF!,12,FALSE)</f>
        <v>#REF!</v>
      </c>
      <c r="AF8" t="e">
        <f>VLOOKUP(AE8,#REF!,4,FALSE)</f>
        <v>#REF!</v>
      </c>
      <c r="AG8" t="e">
        <f>VLOOKUP($A8+20000000,#REF!,13,FALSE)</f>
        <v>#REF!</v>
      </c>
      <c r="AH8">
        <v>330017</v>
      </c>
      <c r="AI8" t="e">
        <f>VLOOKUP($A8+20000000,#REF!,12,FALSE)</f>
        <v>#REF!</v>
      </c>
      <c r="AJ8" t="e">
        <f>VLOOKUP(AI8,#REF!,4,FALSE)</f>
        <v>#REF!</v>
      </c>
      <c r="AK8" t="e">
        <f>VLOOKUP($A8+30000000,#REF!,13,FALSE)</f>
        <v>#REF!</v>
      </c>
      <c r="AL8">
        <v>340017</v>
      </c>
      <c r="AM8" t="e">
        <f>VLOOKUP($A8+30000000,#REF!,12,FALSE)</f>
        <v>#REF!</v>
      </c>
      <c r="AN8" t="e">
        <f>VLOOKUP(AM8,#REF!,4,FALSE)</f>
        <v>#REF!</v>
      </c>
      <c r="AO8" t="e">
        <f>VLOOKUP($A8+40000000,#REF!,13,FALSE)</f>
        <v>#REF!</v>
      </c>
      <c r="AP8">
        <v>350017</v>
      </c>
      <c r="AQ8" t="e">
        <f>VLOOKUP($A8+40000000,#REF!,12,FALSE)</f>
        <v>#REF!</v>
      </c>
      <c r="AR8" t="e">
        <f>VLOOKUP(AQ8,#REF!,4,FALSE)</f>
        <v>#REF!</v>
      </c>
      <c r="AS8" t="e">
        <f>VLOOKUP($A8+50000000,#REF!,13,FALSE)</f>
        <v>#REF!</v>
      </c>
      <c r="AT8">
        <v>360017</v>
      </c>
      <c r="AU8" t="e">
        <f>VLOOKUP($A8+50000000,#REF!,12,FALSE)</f>
        <v>#REF!</v>
      </c>
      <c r="AV8" t="e">
        <f>VLOOKUP(AU8,#REF!,4,FALSE)</f>
        <v>#REF!</v>
      </c>
      <c r="AW8" t="s">
        <v>318</v>
      </c>
      <c r="AX8">
        <v>4100003</v>
      </c>
      <c r="AY8" s="26" t="s">
        <v>520</v>
      </c>
      <c r="AZ8" s="26" t="s">
        <v>529</v>
      </c>
      <c r="BA8" t="str">
        <f>BE8&amp;"|"&amp;BF8&amp;"|"&amp;BG8&amp;"|"&amp;BH8&amp;"|"&amp;BI8</f>
        <v>4421011|4421012|4421013|4421014|4421015</v>
      </c>
      <c r="BE8" s="7">
        <v>4421011</v>
      </c>
      <c r="BF8">
        <v>4421012</v>
      </c>
      <c r="BG8">
        <v>4421013</v>
      </c>
      <c r="BH8">
        <v>4421014</v>
      </c>
      <c r="BI8">
        <v>4421015</v>
      </c>
    </row>
    <row r="9" spans="1:61" x14ac:dyDescent="0.15">
      <c r="A9">
        <v>3000018</v>
      </c>
      <c r="B9">
        <v>800004</v>
      </c>
      <c r="C9" s="4" t="s">
        <v>62</v>
      </c>
      <c r="D9">
        <v>900004</v>
      </c>
      <c r="E9" s="19" t="s">
        <v>377</v>
      </c>
      <c r="F9" s="29">
        <v>1</v>
      </c>
      <c r="G9">
        <v>25800</v>
      </c>
      <c r="H9" s="1">
        <v>10504</v>
      </c>
      <c r="I9" s="1" t="s">
        <v>199</v>
      </c>
      <c r="J9" s="11" t="s">
        <v>199</v>
      </c>
      <c r="M9">
        <v>1</v>
      </c>
      <c r="N9" s="1">
        <v>1</v>
      </c>
      <c r="O9">
        <v>670</v>
      </c>
      <c r="P9">
        <v>24.4</v>
      </c>
      <c r="Q9">
        <v>3120</v>
      </c>
      <c r="R9">
        <v>124.9</v>
      </c>
      <c r="S9">
        <v>5</v>
      </c>
      <c r="T9">
        <v>12</v>
      </c>
      <c r="U9">
        <v>9</v>
      </c>
      <c r="V9">
        <v>5</v>
      </c>
      <c r="W9">
        <v>4</v>
      </c>
      <c r="X9" s="8">
        <v>1</v>
      </c>
      <c r="Y9" s="12" t="s">
        <v>485</v>
      </c>
      <c r="Z9">
        <v>4200904</v>
      </c>
      <c r="AA9">
        <v>4200115</v>
      </c>
      <c r="AB9">
        <v>4200116</v>
      </c>
      <c r="AC9" t="e">
        <f>VLOOKUP($A9+10000000,#REF!,13,FALSE)</f>
        <v>#REF!</v>
      </c>
      <c r="AD9">
        <v>320018</v>
      </c>
      <c r="AE9" t="e">
        <f>VLOOKUP($A9+10000000,#REF!,12,FALSE)</f>
        <v>#REF!</v>
      </c>
      <c r="AF9" t="e">
        <f>VLOOKUP(AE9,#REF!,4,FALSE)</f>
        <v>#REF!</v>
      </c>
      <c r="AG9" t="e">
        <f>VLOOKUP($A9+20000000,#REF!,13,FALSE)</f>
        <v>#REF!</v>
      </c>
      <c r="AH9">
        <v>330018</v>
      </c>
      <c r="AI9" t="e">
        <f>VLOOKUP($A9+20000000,#REF!,12,FALSE)</f>
        <v>#REF!</v>
      </c>
      <c r="AJ9" t="e">
        <f>VLOOKUP(AI9,#REF!,4,FALSE)</f>
        <v>#REF!</v>
      </c>
      <c r="AK9" t="e">
        <f>VLOOKUP($A9+30000000,#REF!,13,FALSE)</f>
        <v>#REF!</v>
      </c>
      <c r="AL9">
        <v>340018</v>
      </c>
      <c r="AM9" t="e">
        <f>VLOOKUP($A9+30000000,#REF!,12,FALSE)</f>
        <v>#REF!</v>
      </c>
      <c r="AN9" t="e">
        <f>VLOOKUP(AM9,#REF!,4,FALSE)</f>
        <v>#REF!</v>
      </c>
      <c r="AO9" t="e">
        <f>VLOOKUP($A9+40000000,#REF!,13,FALSE)</f>
        <v>#REF!</v>
      </c>
      <c r="AP9">
        <v>350018</v>
      </c>
      <c r="AQ9" t="e">
        <f>VLOOKUP($A9+40000000,#REF!,12,FALSE)</f>
        <v>#REF!</v>
      </c>
      <c r="AR9" t="e">
        <f>VLOOKUP(AQ9,#REF!,4,FALSE)</f>
        <v>#REF!</v>
      </c>
      <c r="AS9" t="e">
        <f>VLOOKUP($A9+50000000,#REF!,13,FALSE)</f>
        <v>#REF!</v>
      </c>
      <c r="AT9">
        <v>360018</v>
      </c>
      <c r="AU9" t="e">
        <f>VLOOKUP($A9+50000000,#REF!,12,FALSE)</f>
        <v>#REF!</v>
      </c>
      <c r="AV9" t="e">
        <f>VLOOKUP(AU9,#REF!,4,FALSE)</f>
        <v>#REF!</v>
      </c>
      <c r="AW9" t="s">
        <v>319</v>
      </c>
      <c r="AX9">
        <v>4100003</v>
      </c>
      <c r="AY9" s="26" t="s">
        <v>520</v>
      </c>
      <c r="AZ9" s="26" t="s">
        <v>529</v>
      </c>
      <c r="BA9" t="str">
        <f>BE9&amp;"|"&amp;BF9&amp;"|"&amp;BG9&amp;"|"&amp;BH9&amp;"|"&amp;BI9</f>
        <v>4421016|4421017|4421018|4421019|4421020</v>
      </c>
      <c r="BE9" s="7">
        <v>4421016</v>
      </c>
      <c r="BF9">
        <v>4421017</v>
      </c>
      <c r="BG9">
        <v>4421018</v>
      </c>
      <c r="BH9">
        <v>4421019</v>
      </c>
      <c r="BI9">
        <v>4421020</v>
      </c>
    </row>
    <row r="10" spans="1:61" x14ac:dyDescent="0.15">
      <c r="A10">
        <v>3000019</v>
      </c>
      <c r="B10">
        <v>800005</v>
      </c>
      <c r="C10" s="3" t="s">
        <v>63</v>
      </c>
      <c r="D10">
        <v>900005</v>
      </c>
      <c r="E10" t="s">
        <v>568</v>
      </c>
      <c r="F10" s="29">
        <v>1</v>
      </c>
      <c r="G10">
        <v>5580</v>
      </c>
      <c r="H10" s="1">
        <f>H6-100</f>
        <v>10401</v>
      </c>
      <c r="I10" s="1"/>
      <c r="J10" s="1" t="s">
        <v>190</v>
      </c>
      <c r="M10">
        <v>1</v>
      </c>
      <c r="N10" s="1">
        <v>1</v>
      </c>
      <c r="O10">
        <v>500</v>
      </c>
      <c r="P10">
        <v>19.100000000000001</v>
      </c>
      <c r="Q10">
        <v>4050</v>
      </c>
      <c r="R10">
        <v>162</v>
      </c>
      <c r="S10">
        <v>25</v>
      </c>
      <c r="T10">
        <v>7</v>
      </c>
      <c r="U10">
        <v>7</v>
      </c>
      <c r="V10">
        <v>4</v>
      </c>
      <c r="W10">
        <v>1</v>
      </c>
      <c r="X10" s="8">
        <v>1</v>
      </c>
      <c r="Y10" s="12" t="s">
        <v>485</v>
      </c>
      <c r="Z10">
        <v>4200901</v>
      </c>
      <c r="AA10">
        <v>4200117</v>
      </c>
      <c r="AB10">
        <v>4200118</v>
      </c>
      <c r="AC10" t="e">
        <f>VLOOKUP($A10+10000000,#REF!,13,FALSE)</f>
        <v>#REF!</v>
      </c>
      <c r="AD10">
        <v>320019</v>
      </c>
      <c r="AE10" t="e">
        <f>VLOOKUP($A10+10000000,#REF!,12,FALSE)</f>
        <v>#REF!</v>
      </c>
      <c r="AF10" t="e">
        <f>VLOOKUP(AE10,#REF!,4,FALSE)</f>
        <v>#REF!</v>
      </c>
      <c r="AG10" t="e">
        <f>VLOOKUP($A10+20000000,#REF!,13,FALSE)</f>
        <v>#REF!</v>
      </c>
      <c r="AH10">
        <v>330019</v>
      </c>
      <c r="AI10" t="e">
        <f>VLOOKUP($A10+20000000,#REF!,12,FALSE)</f>
        <v>#REF!</v>
      </c>
      <c r="AJ10" t="e">
        <f>VLOOKUP(AI10,#REF!,4,FALSE)</f>
        <v>#REF!</v>
      </c>
      <c r="AK10" t="e">
        <f>VLOOKUP($A10+30000000,#REF!,13,FALSE)</f>
        <v>#REF!</v>
      </c>
      <c r="AL10">
        <v>340019</v>
      </c>
      <c r="AM10" t="e">
        <f>VLOOKUP($A10+30000000,#REF!,12,FALSE)</f>
        <v>#REF!</v>
      </c>
      <c r="AN10" t="e">
        <f>VLOOKUP(AM10,#REF!,4,FALSE)</f>
        <v>#REF!</v>
      </c>
      <c r="AO10" t="e">
        <f>VLOOKUP($A10+40000000,#REF!,13,FALSE)</f>
        <v>#REF!</v>
      </c>
      <c r="AP10">
        <v>350019</v>
      </c>
      <c r="AQ10" t="e">
        <f>VLOOKUP($A10+40000000,#REF!,12,FALSE)</f>
        <v>#REF!</v>
      </c>
      <c r="AR10" t="e">
        <f>VLOOKUP(AQ10,#REF!,4,FALSE)</f>
        <v>#REF!</v>
      </c>
      <c r="AT10">
        <v>360019</v>
      </c>
      <c r="AW10" t="s">
        <v>306</v>
      </c>
      <c r="AX10">
        <v>4100004</v>
      </c>
      <c r="AY10" s="26" t="s">
        <v>520</v>
      </c>
      <c r="AZ10" s="26" t="s">
        <v>529</v>
      </c>
      <c r="BA10" t="str">
        <f>BE10&amp;"|"&amp;BF10&amp;"|"&amp;BG10&amp;"|"&amp;BH10&amp;"|"&amp;BI10</f>
        <v>4420001|4420002|4420003|4420004|4420005</v>
      </c>
      <c r="BE10">
        <v>4420001</v>
      </c>
      <c r="BF10">
        <v>4420002</v>
      </c>
      <c r="BG10">
        <v>4420003</v>
      </c>
      <c r="BH10">
        <v>4420004</v>
      </c>
      <c r="BI10">
        <v>4420005</v>
      </c>
    </row>
    <row r="11" spans="1:61" x14ac:dyDescent="0.15">
      <c r="A11">
        <v>3000020</v>
      </c>
      <c r="B11">
        <v>800006</v>
      </c>
      <c r="C11" s="3" t="s">
        <v>64</v>
      </c>
      <c r="D11">
        <v>900006</v>
      </c>
      <c r="E11" s="20" t="s">
        <v>472</v>
      </c>
      <c r="F11" s="29">
        <v>1</v>
      </c>
      <c r="G11">
        <v>5880</v>
      </c>
      <c r="H11" s="1">
        <f t="shared" ref="H11:H25" si="0">H7-100</f>
        <v>10402</v>
      </c>
      <c r="I11" s="1"/>
      <c r="J11" t="s">
        <v>175</v>
      </c>
      <c r="M11">
        <v>1</v>
      </c>
      <c r="N11" s="1">
        <v>1</v>
      </c>
      <c r="O11">
        <v>610</v>
      </c>
      <c r="P11">
        <v>24.7</v>
      </c>
      <c r="Q11">
        <v>2030</v>
      </c>
      <c r="R11">
        <v>81.2</v>
      </c>
      <c r="S11">
        <v>5</v>
      </c>
      <c r="T11">
        <v>9</v>
      </c>
      <c r="U11">
        <v>12</v>
      </c>
      <c r="V11">
        <v>4</v>
      </c>
      <c r="W11">
        <v>2</v>
      </c>
      <c r="X11" s="8">
        <v>1</v>
      </c>
      <c r="Y11" s="12" t="s">
        <v>485</v>
      </c>
      <c r="Z11">
        <v>4200902</v>
      </c>
      <c r="AA11">
        <v>4200119</v>
      </c>
      <c r="AB11">
        <v>4200120</v>
      </c>
      <c r="AC11" t="e">
        <f>VLOOKUP($A11+10000000,#REF!,13,FALSE)</f>
        <v>#REF!</v>
      </c>
      <c r="AD11">
        <v>320020</v>
      </c>
      <c r="AE11" t="e">
        <f>VLOOKUP($A11+10000000,#REF!,12,FALSE)</f>
        <v>#REF!</v>
      </c>
      <c r="AF11" t="e">
        <f>VLOOKUP(AE11,#REF!,4,FALSE)</f>
        <v>#REF!</v>
      </c>
      <c r="AG11" t="e">
        <f>VLOOKUP($A11+20000000,#REF!,13,FALSE)</f>
        <v>#REF!</v>
      </c>
      <c r="AH11">
        <v>330020</v>
      </c>
      <c r="AI11" t="e">
        <f>VLOOKUP($A11+20000000,#REF!,12,FALSE)</f>
        <v>#REF!</v>
      </c>
      <c r="AJ11" t="e">
        <f>VLOOKUP(AI11,#REF!,4,FALSE)</f>
        <v>#REF!</v>
      </c>
      <c r="AK11" t="e">
        <f>VLOOKUP($A11+30000000,#REF!,13,FALSE)</f>
        <v>#REF!</v>
      </c>
      <c r="AL11">
        <v>340020</v>
      </c>
      <c r="AM11" t="e">
        <f>VLOOKUP($A11+30000000,#REF!,12,FALSE)</f>
        <v>#REF!</v>
      </c>
      <c r="AN11" t="e">
        <f>VLOOKUP(AM11,#REF!,4,FALSE)</f>
        <v>#REF!</v>
      </c>
      <c r="AO11" t="e">
        <f>VLOOKUP($A11+40000000,#REF!,13,FALSE)</f>
        <v>#REF!</v>
      </c>
      <c r="AP11">
        <v>350020</v>
      </c>
      <c r="AQ11" t="e">
        <f>VLOOKUP($A11+40000000,#REF!,12,FALSE)</f>
        <v>#REF!</v>
      </c>
      <c r="AR11" t="e">
        <f>VLOOKUP(AQ11,#REF!,4,FALSE)</f>
        <v>#REF!</v>
      </c>
      <c r="AT11">
        <v>360020</v>
      </c>
      <c r="AW11" t="s">
        <v>317</v>
      </c>
      <c r="AX11">
        <v>4100004</v>
      </c>
      <c r="AY11" s="26" t="s">
        <v>520</v>
      </c>
      <c r="AZ11" s="26" t="s">
        <v>529</v>
      </c>
      <c r="BA11" t="str">
        <f t="shared" ref="BA11:BA74" si="1">BE11&amp;"|"&amp;BF11&amp;"|"&amp;BG11&amp;"|"&amp;BH11&amp;"|"&amp;BI11</f>
        <v>4420006|4420007|4420008|4420009|4420010</v>
      </c>
      <c r="BE11">
        <v>4420006</v>
      </c>
      <c r="BF11">
        <v>4420007</v>
      </c>
      <c r="BG11">
        <v>4420008</v>
      </c>
      <c r="BH11">
        <v>4420009</v>
      </c>
      <c r="BI11">
        <v>4420010</v>
      </c>
    </row>
    <row r="12" spans="1:61" x14ac:dyDescent="0.15">
      <c r="A12">
        <v>3000021</v>
      </c>
      <c r="B12">
        <v>800007</v>
      </c>
      <c r="C12" s="3" t="s">
        <v>65</v>
      </c>
      <c r="D12">
        <v>900007</v>
      </c>
      <c r="E12" s="19" t="s">
        <v>416</v>
      </c>
      <c r="F12" s="29">
        <v>1</v>
      </c>
      <c r="G12">
        <v>5980</v>
      </c>
      <c r="H12" s="1">
        <f t="shared" si="0"/>
        <v>10403</v>
      </c>
      <c r="I12" s="1"/>
      <c r="J12" s="9" t="s">
        <v>191</v>
      </c>
      <c r="K12" s="16" t="str">
        <f>J12&amp;"_atk_bullet"</f>
        <v>qin_atk_bullet</v>
      </c>
      <c r="M12">
        <v>1</v>
      </c>
      <c r="N12" s="1">
        <v>1</v>
      </c>
      <c r="O12">
        <v>720</v>
      </c>
      <c r="P12">
        <v>24.5</v>
      </c>
      <c r="Q12">
        <v>1650</v>
      </c>
      <c r="R12">
        <v>66</v>
      </c>
      <c r="S12">
        <v>5</v>
      </c>
      <c r="T12">
        <v>10</v>
      </c>
      <c r="U12">
        <v>11</v>
      </c>
      <c r="V12">
        <v>4</v>
      </c>
      <c r="W12">
        <v>3</v>
      </c>
      <c r="X12" s="8">
        <v>1</v>
      </c>
      <c r="Y12" s="12" t="s">
        <v>485</v>
      </c>
      <c r="Z12">
        <v>4200903</v>
      </c>
      <c r="AA12">
        <v>4200121</v>
      </c>
      <c r="AB12">
        <v>4200122</v>
      </c>
      <c r="AC12" t="e">
        <f>VLOOKUP($A12+10000000,#REF!,13,FALSE)</f>
        <v>#REF!</v>
      </c>
      <c r="AD12">
        <v>320021</v>
      </c>
      <c r="AE12" t="e">
        <f>VLOOKUP($A12+10000000,#REF!,12,FALSE)</f>
        <v>#REF!</v>
      </c>
      <c r="AF12" t="e">
        <f>VLOOKUP(AE12,#REF!,4,FALSE)</f>
        <v>#REF!</v>
      </c>
      <c r="AG12" t="e">
        <f>VLOOKUP($A12+20000000,#REF!,13,FALSE)</f>
        <v>#REF!</v>
      </c>
      <c r="AH12">
        <v>330021</v>
      </c>
      <c r="AI12" t="e">
        <f>VLOOKUP($A12+20000000,#REF!,12,FALSE)</f>
        <v>#REF!</v>
      </c>
      <c r="AJ12" t="e">
        <f>VLOOKUP(AI12,#REF!,4,FALSE)</f>
        <v>#REF!</v>
      </c>
      <c r="AK12" t="e">
        <f>VLOOKUP($A12+30000000,#REF!,13,FALSE)</f>
        <v>#REF!</v>
      </c>
      <c r="AL12">
        <v>340021</v>
      </c>
      <c r="AM12" t="e">
        <f>VLOOKUP($A12+30000000,#REF!,12,FALSE)</f>
        <v>#REF!</v>
      </c>
      <c r="AN12" t="e">
        <f>VLOOKUP(AM12,#REF!,4,FALSE)</f>
        <v>#REF!</v>
      </c>
      <c r="AO12" t="e">
        <f>VLOOKUP($A12+40000000,#REF!,13,FALSE)</f>
        <v>#REF!</v>
      </c>
      <c r="AP12">
        <v>350021</v>
      </c>
      <c r="AQ12" t="e">
        <f>VLOOKUP($A12+40000000,#REF!,12,FALSE)</f>
        <v>#REF!</v>
      </c>
      <c r="AR12" t="e">
        <f>VLOOKUP(AQ12,#REF!,4,FALSE)</f>
        <v>#REF!</v>
      </c>
      <c r="AT12">
        <v>360021</v>
      </c>
      <c r="AW12" t="s">
        <v>318</v>
      </c>
      <c r="AX12">
        <v>4100004</v>
      </c>
      <c r="AY12" s="26" t="s">
        <v>520</v>
      </c>
      <c r="AZ12" s="26" t="s">
        <v>529</v>
      </c>
      <c r="BA12" t="str">
        <f t="shared" si="1"/>
        <v>4420011|4420012|4420013|4420014|4420015</v>
      </c>
      <c r="BE12">
        <v>4420011</v>
      </c>
      <c r="BF12">
        <v>4420012</v>
      </c>
      <c r="BG12">
        <v>4420013</v>
      </c>
      <c r="BH12">
        <v>4420014</v>
      </c>
      <c r="BI12">
        <v>4420015</v>
      </c>
    </row>
    <row r="13" spans="1:61" x14ac:dyDescent="0.15">
      <c r="A13">
        <v>3000022</v>
      </c>
      <c r="B13">
        <v>800008</v>
      </c>
      <c r="C13" s="3" t="s">
        <v>66</v>
      </c>
      <c r="D13">
        <v>900008</v>
      </c>
      <c r="E13" s="19" t="s">
        <v>417</v>
      </c>
      <c r="F13" s="29">
        <v>1</v>
      </c>
      <c r="G13">
        <v>5280</v>
      </c>
      <c r="H13" s="1">
        <f t="shared" si="0"/>
        <v>10404</v>
      </c>
      <c r="I13" s="1"/>
      <c r="J13" s="9" t="s">
        <v>192</v>
      </c>
      <c r="M13">
        <v>1</v>
      </c>
      <c r="N13" s="1">
        <v>1</v>
      </c>
      <c r="O13">
        <v>530</v>
      </c>
      <c r="P13">
        <v>20.100000000000001</v>
      </c>
      <c r="Q13">
        <v>2960</v>
      </c>
      <c r="R13">
        <v>118.5</v>
      </c>
      <c r="S13">
        <v>5</v>
      </c>
      <c r="T13">
        <v>12</v>
      </c>
      <c r="U13">
        <v>9</v>
      </c>
      <c r="V13">
        <v>4</v>
      </c>
      <c r="W13">
        <v>4</v>
      </c>
      <c r="X13" s="8">
        <v>1</v>
      </c>
      <c r="Y13" s="12" t="s">
        <v>485</v>
      </c>
      <c r="Z13">
        <v>4200904</v>
      </c>
      <c r="AA13">
        <v>4200123</v>
      </c>
      <c r="AB13">
        <v>4200124</v>
      </c>
      <c r="AC13" t="e">
        <f>VLOOKUP($A13+10000000,#REF!,13,FALSE)</f>
        <v>#REF!</v>
      </c>
      <c r="AD13">
        <v>320022</v>
      </c>
      <c r="AE13" t="e">
        <f>VLOOKUP($A13+10000000,#REF!,12,FALSE)</f>
        <v>#REF!</v>
      </c>
      <c r="AF13" t="e">
        <f>VLOOKUP(AE13,#REF!,4,FALSE)</f>
        <v>#REF!</v>
      </c>
      <c r="AG13" t="e">
        <f>VLOOKUP($A13+20000000,#REF!,13,FALSE)</f>
        <v>#REF!</v>
      </c>
      <c r="AH13">
        <v>330022</v>
      </c>
      <c r="AI13" t="e">
        <f>VLOOKUP($A13+20000000,#REF!,12,FALSE)</f>
        <v>#REF!</v>
      </c>
      <c r="AJ13" t="e">
        <f>VLOOKUP(AI13,#REF!,4,FALSE)</f>
        <v>#REF!</v>
      </c>
      <c r="AK13" t="e">
        <f>VLOOKUP($A13+30000000,#REF!,13,FALSE)</f>
        <v>#REF!</v>
      </c>
      <c r="AL13">
        <v>340022</v>
      </c>
      <c r="AM13" t="e">
        <f>VLOOKUP($A13+30000000,#REF!,12,FALSE)</f>
        <v>#REF!</v>
      </c>
      <c r="AN13" t="e">
        <f>VLOOKUP(AM13,#REF!,4,FALSE)</f>
        <v>#REF!</v>
      </c>
      <c r="AO13" t="e">
        <f>VLOOKUP($A13+40000000,#REF!,13,FALSE)</f>
        <v>#REF!</v>
      </c>
      <c r="AP13">
        <v>350022</v>
      </c>
      <c r="AQ13" t="e">
        <f>VLOOKUP($A13+40000000,#REF!,12,FALSE)</f>
        <v>#REF!</v>
      </c>
      <c r="AR13" t="e">
        <f>VLOOKUP(AQ13,#REF!,4,FALSE)</f>
        <v>#REF!</v>
      </c>
      <c r="AT13">
        <v>360022</v>
      </c>
      <c r="AW13" t="s">
        <v>319</v>
      </c>
      <c r="AX13">
        <v>4100004</v>
      </c>
      <c r="AY13" t="s">
        <v>520</v>
      </c>
      <c r="AZ13" s="3" t="str">
        <f>BE13&amp;"|"&amp;BF13&amp;"|"&amp;BG13&amp;"|"&amp;BH13&amp;"|"&amp;BI13</f>
        <v>4420521|4420522|4420523|4420524|4420525</v>
      </c>
      <c r="BA13" s="26" t="s">
        <v>529</v>
      </c>
      <c r="BE13">
        <v>4420521</v>
      </c>
      <c r="BF13">
        <v>4420522</v>
      </c>
      <c r="BG13">
        <v>4420523</v>
      </c>
      <c r="BH13">
        <v>4420524</v>
      </c>
      <c r="BI13">
        <v>4420525</v>
      </c>
    </row>
    <row r="14" spans="1:61" x14ac:dyDescent="0.15">
      <c r="A14">
        <v>3000023</v>
      </c>
      <c r="B14">
        <v>800009</v>
      </c>
      <c r="C14" s="5" t="s">
        <v>67</v>
      </c>
      <c r="D14">
        <v>900009</v>
      </c>
      <c r="E14" s="19" t="s">
        <v>418</v>
      </c>
      <c r="F14" s="29">
        <v>1</v>
      </c>
      <c r="G14">
        <v>980</v>
      </c>
      <c r="H14" s="1">
        <f t="shared" si="0"/>
        <v>10301</v>
      </c>
      <c r="I14" s="1"/>
      <c r="J14" s="11" t="s">
        <v>220</v>
      </c>
      <c r="M14">
        <v>1</v>
      </c>
      <c r="N14" s="1">
        <v>1</v>
      </c>
      <c r="O14">
        <v>520</v>
      </c>
      <c r="P14">
        <v>18</v>
      </c>
      <c r="Q14">
        <v>3450</v>
      </c>
      <c r="R14">
        <v>138</v>
      </c>
      <c r="S14">
        <v>25</v>
      </c>
      <c r="T14">
        <v>7</v>
      </c>
      <c r="U14">
        <v>7</v>
      </c>
      <c r="V14">
        <v>3</v>
      </c>
      <c r="W14">
        <v>1</v>
      </c>
      <c r="X14" s="8">
        <v>1</v>
      </c>
      <c r="Y14" s="12" t="s">
        <v>485</v>
      </c>
      <c r="Z14">
        <v>4200901</v>
      </c>
      <c r="AA14">
        <v>4200125</v>
      </c>
      <c r="AB14">
        <v>4200126</v>
      </c>
      <c r="AC14" t="e">
        <f>VLOOKUP($A14+10000000,#REF!,13,FALSE)</f>
        <v>#REF!</v>
      </c>
      <c r="AD14">
        <v>320023</v>
      </c>
      <c r="AE14" t="e">
        <f>VLOOKUP($A14+10000000,#REF!,12,FALSE)</f>
        <v>#REF!</v>
      </c>
      <c r="AF14" t="e">
        <f>VLOOKUP(AE14,#REF!,4,FALSE)</f>
        <v>#REF!</v>
      </c>
      <c r="AG14" t="e">
        <f>VLOOKUP($A14+20000000,#REF!,13,FALSE)</f>
        <v>#REF!</v>
      </c>
      <c r="AH14">
        <v>330023</v>
      </c>
      <c r="AI14" t="e">
        <f>VLOOKUP($A14+20000000,#REF!,12,FALSE)</f>
        <v>#REF!</v>
      </c>
      <c r="AJ14" t="e">
        <f>VLOOKUP(AI14,#REF!,4,FALSE)</f>
        <v>#REF!</v>
      </c>
      <c r="AK14" t="e">
        <f>VLOOKUP($A14+30000000,#REF!,13,FALSE)</f>
        <v>#REF!</v>
      </c>
      <c r="AL14">
        <v>340023</v>
      </c>
      <c r="AM14" t="e">
        <f>VLOOKUP($A14+30000000,#REF!,12,FALSE)</f>
        <v>#REF!</v>
      </c>
      <c r="AN14" t="e">
        <f>VLOOKUP(AM14,#REF!,4,FALSE)</f>
        <v>#REF!</v>
      </c>
      <c r="AP14">
        <v>350023</v>
      </c>
      <c r="AT14">
        <v>360023</v>
      </c>
      <c r="AW14" t="s">
        <v>306</v>
      </c>
      <c r="AX14">
        <v>4100005</v>
      </c>
      <c r="AY14" t="s">
        <v>520</v>
      </c>
      <c r="AZ14" t="s">
        <v>529</v>
      </c>
      <c r="BA14" t="str">
        <f t="shared" si="1"/>
        <v>4420201|4420202|4420203|4420204|4420205</v>
      </c>
      <c r="BE14">
        <v>4420201</v>
      </c>
      <c r="BF14">
        <v>4420202</v>
      </c>
      <c r="BG14">
        <v>4420203</v>
      </c>
      <c r="BH14">
        <v>4420204</v>
      </c>
      <c r="BI14">
        <v>4420205</v>
      </c>
    </row>
    <row r="15" spans="1:61" x14ac:dyDescent="0.15">
      <c r="A15">
        <v>3000024</v>
      </c>
      <c r="B15">
        <v>800010</v>
      </c>
      <c r="C15" s="5" t="s">
        <v>68</v>
      </c>
      <c r="D15">
        <v>900010</v>
      </c>
      <c r="E15" s="20" t="s">
        <v>475</v>
      </c>
      <c r="F15" s="29">
        <v>1</v>
      </c>
      <c r="G15">
        <v>880</v>
      </c>
      <c r="H15" s="1">
        <f t="shared" si="0"/>
        <v>10302</v>
      </c>
      <c r="I15" s="1"/>
      <c r="J15" s="11" t="s">
        <v>221</v>
      </c>
      <c r="M15">
        <v>1</v>
      </c>
      <c r="N15" s="1">
        <v>1</v>
      </c>
      <c r="O15">
        <v>590</v>
      </c>
      <c r="P15">
        <v>23</v>
      </c>
      <c r="Q15">
        <v>1750</v>
      </c>
      <c r="R15">
        <v>70</v>
      </c>
      <c r="S15">
        <v>5</v>
      </c>
      <c r="T15">
        <v>9</v>
      </c>
      <c r="U15">
        <v>12</v>
      </c>
      <c r="V15">
        <v>3</v>
      </c>
      <c r="W15">
        <v>2</v>
      </c>
      <c r="X15" s="8">
        <v>1</v>
      </c>
      <c r="Y15" s="12" t="s">
        <v>485</v>
      </c>
      <c r="Z15">
        <v>4200902</v>
      </c>
      <c r="AA15">
        <v>4200127</v>
      </c>
      <c r="AB15">
        <v>4200128</v>
      </c>
      <c r="AC15" t="e">
        <f>VLOOKUP($A15+10000000,#REF!,13,FALSE)</f>
        <v>#REF!</v>
      </c>
      <c r="AD15">
        <v>320024</v>
      </c>
      <c r="AE15" t="e">
        <f>VLOOKUP($A15+10000000,#REF!,12,FALSE)</f>
        <v>#REF!</v>
      </c>
      <c r="AF15" t="e">
        <f>VLOOKUP(AE15,#REF!,4,FALSE)</f>
        <v>#REF!</v>
      </c>
      <c r="AG15" t="e">
        <f>VLOOKUP($A15+20000000,#REF!,13,FALSE)</f>
        <v>#REF!</v>
      </c>
      <c r="AH15">
        <v>330024</v>
      </c>
      <c r="AI15" t="e">
        <f>VLOOKUP($A15+20000000,#REF!,12,FALSE)</f>
        <v>#REF!</v>
      </c>
      <c r="AJ15" t="e">
        <f>VLOOKUP(AI15,#REF!,4,FALSE)</f>
        <v>#REF!</v>
      </c>
      <c r="AK15" t="e">
        <f>VLOOKUP($A15+30000000,#REF!,13,FALSE)</f>
        <v>#REF!</v>
      </c>
      <c r="AL15">
        <v>340024</v>
      </c>
      <c r="AM15" t="e">
        <f>VLOOKUP($A15+30000000,#REF!,12,FALSE)</f>
        <v>#REF!</v>
      </c>
      <c r="AN15" t="e">
        <f>VLOOKUP(AM15,#REF!,4,FALSE)</f>
        <v>#REF!</v>
      </c>
      <c r="AP15">
        <v>350024</v>
      </c>
      <c r="AT15">
        <v>360024</v>
      </c>
      <c r="AW15" t="s">
        <v>317</v>
      </c>
      <c r="AX15">
        <v>4100005</v>
      </c>
      <c r="AY15" s="26" t="s">
        <v>520</v>
      </c>
      <c r="AZ15" s="26" t="s">
        <v>529</v>
      </c>
      <c r="BA15" t="str">
        <f t="shared" si="1"/>
        <v>4420206|4420207|4420208|4420209|4420210</v>
      </c>
      <c r="BE15">
        <v>4420206</v>
      </c>
      <c r="BF15">
        <v>4420207</v>
      </c>
      <c r="BG15">
        <v>4420208</v>
      </c>
      <c r="BH15">
        <v>4420209</v>
      </c>
      <c r="BI15">
        <v>4420210</v>
      </c>
    </row>
    <row r="16" spans="1:61" x14ac:dyDescent="0.15">
      <c r="A16">
        <v>3000025</v>
      </c>
      <c r="B16">
        <v>800011</v>
      </c>
      <c r="C16" s="5" t="s">
        <v>69</v>
      </c>
      <c r="D16">
        <v>900011</v>
      </c>
      <c r="E16" s="19" t="s">
        <v>419</v>
      </c>
      <c r="F16" s="29">
        <v>1</v>
      </c>
      <c r="G16">
        <v>880</v>
      </c>
      <c r="H16" s="1">
        <f t="shared" si="0"/>
        <v>10303</v>
      </c>
      <c r="I16" s="1"/>
      <c r="J16" s="11" t="s">
        <v>222</v>
      </c>
      <c r="K16" s="16" t="str">
        <f>J16&amp;"_atk_bullet"</f>
        <v>xiang_atk_bullet</v>
      </c>
      <c r="M16">
        <v>1</v>
      </c>
      <c r="N16" s="1">
        <v>1</v>
      </c>
      <c r="O16">
        <v>640</v>
      </c>
      <c r="P16">
        <v>22.6</v>
      </c>
      <c r="Q16">
        <v>1560</v>
      </c>
      <c r="R16">
        <v>62.4</v>
      </c>
      <c r="S16">
        <v>5</v>
      </c>
      <c r="T16">
        <v>10</v>
      </c>
      <c r="U16">
        <v>11</v>
      </c>
      <c r="V16">
        <v>3</v>
      </c>
      <c r="W16">
        <v>3</v>
      </c>
      <c r="X16" s="8">
        <v>1</v>
      </c>
      <c r="Y16" s="12" t="s">
        <v>485</v>
      </c>
      <c r="Z16">
        <v>4200903</v>
      </c>
      <c r="AA16">
        <v>4200129</v>
      </c>
      <c r="AB16">
        <v>4200130</v>
      </c>
      <c r="AC16" t="e">
        <f>VLOOKUP($A16+10000000,#REF!,13,FALSE)</f>
        <v>#REF!</v>
      </c>
      <c r="AD16">
        <v>320025</v>
      </c>
      <c r="AE16" t="e">
        <f>VLOOKUP($A16+10000000,#REF!,12,FALSE)</f>
        <v>#REF!</v>
      </c>
      <c r="AF16" t="e">
        <f>VLOOKUP(AE16,#REF!,4,FALSE)</f>
        <v>#REF!</v>
      </c>
      <c r="AG16" t="e">
        <f>VLOOKUP($A16+20000000,#REF!,13,FALSE)</f>
        <v>#REF!</v>
      </c>
      <c r="AH16">
        <v>330025</v>
      </c>
      <c r="AI16" t="e">
        <f>VLOOKUP($A16+20000000,#REF!,12,FALSE)</f>
        <v>#REF!</v>
      </c>
      <c r="AJ16" t="e">
        <f>VLOOKUP(AI16,#REF!,4,FALSE)</f>
        <v>#REF!</v>
      </c>
      <c r="AK16" t="e">
        <f>VLOOKUP($A16+30000000,#REF!,13,FALSE)</f>
        <v>#REF!</v>
      </c>
      <c r="AL16">
        <v>340025</v>
      </c>
      <c r="AM16" t="e">
        <f>VLOOKUP($A16+30000000,#REF!,12,FALSE)</f>
        <v>#REF!</v>
      </c>
      <c r="AN16" t="e">
        <f>VLOOKUP(AM16,#REF!,4,FALSE)</f>
        <v>#REF!</v>
      </c>
      <c r="AP16">
        <v>350025</v>
      </c>
      <c r="AT16">
        <v>360025</v>
      </c>
      <c r="AW16" t="s">
        <v>318</v>
      </c>
      <c r="AX16">
        <v>4100005</v>
      </c>
      <c r="AY16" s="26" t="s">
        <v>520</v>
      </c>
      <c r="AZ16" s="26" t="s">
        <v>529</v>
      </c>
      <c r="BA16" t="str">
        <f t="shared" si="1"/>
        <v>4420211|4420212|4420213|4420214|4420215</v>
      </c>
      <c r="BE16">
        <v>4420211</v>
      </c>
      <c r="BF16">
        <v>4420212</v>
      </c>
      <c r="BG16">
        <v>4420213</v>
      </c>
      <c r="BH16">
        <v>4420214</v>
      </c>
      <c r="BI16">
        <v>4420215</v>
      </c>
    </row>
    <row r="17" spans="1:61" x14ac:dyDescent="0.15">
      <c r="A17">
        <v>3000026</v>
      </c>
      <c r="B17">
        <v>800012</v>
      </c>
      <c r="C17" s="5" t="s">
        <v>70</v>
      </c>
      <c r="D17">
        <v>900012</v>
      </c>
      <c r="E17" s="19" t="s">
        <v>420</v>
      </c>
      <c r="F17" s="29">
        <v>1</v>
      </c>
      <c r="G17">
        <v>880</v>
      </c>
      <c r="H17" s="1">
        <f t="shared" si="0"/>
        <v>10304</v>
      </c>
      <c r="I17" s="1"/>
      <c r="J17" s="11" t="s">
        <v>223</v>
      </c>
      <c r="M17">
        <v>1</v>
      </c>
      <c r="N17" s="1">
        <v>1</v>
      </c>
      <c r="O17">
        <v>500</v>
      </c>
      <c r="P17">
        <v>18.7</v>
      </c>
      <c r="Q17">
        <v>2630</v>
      </c>
      <c r="R17">
        <v>105.2</v>
      </c>
      <c r="S17">
        <v>5</v>
      </c>
      <c r="T17">
        <v>12</v>
      </c>
      <c r="U17">
        <v>9</v>
      </c>
      <c r="V17">
        <v>3</v>
      </c>
      <c r="W17">
        <v>4</v>
      </c>
      <c r="X17" s="8">
        <v>1</v>
      </c>
      <c r="Y17" s="12" t="s">
        <v>485</v>
      </c>
      <c r="Z17">
        <v>4200904</v>
      </c>
      <c r="AA17">
        <v>4200131</v>
      </c>
      <c r="AB17">
        <v>4200132</v>
      </c>
      <c r="AC17" t="e">
        <f>VLOOKUP($A17+10000000,#REF!,13,FALSE)</f>
        <v>#REF!</v>
      </c>
      <c r="AD17">
        <v>320026</v>
      </c>
      <c r="AE17" t="e">
        <f>VLOOKUP($A17+10000000,#REF!,12,FALSE)</f>
        <v>#REF!</v>
      </c>
      <c r="AF17" t="e">
        <f>VLOOKUP(AE17,#REF!,4,FALSE)</f>
        <v>#REF!</v>
      </c>
      <c r="AG17" t="e">
        <f>VLOOKUP($A17+20000000,#REF!,13,FALSE)</f>
        <v>#REF!</v>
      </c>
      <c r="AH17">
        <v>330026</v>
      </c>
      <c r="AI17" t="e">
        <f>VLOOKUP($A17+20000000,#REF!,12,FALSE)</f>
        <v>#REF!</v>
      </c>
      <c r="AJ17" t="e">
        <f>VLOOKUP(AI17,#REF!,4,FALSE)</f>
        <v>#REF!</v>
      </c>
      <c r="AK17" t="e">
        <f>VLOOKUP($A17+30000000,#REF!,13,FALSE)</f>
        <v>#REF!</v>
      </c>
      <c r="AL17">
        <v>340026</v>
      </c>
      <c r="AM17" t="e">
        <f>VLOOKUP($A17+30000000,#REF!,12,FALSE)</f>
        <v>#REF!</v>
      </c>
      <c r="AN17" t="e">
        <f>VLOOKUP(AM17,#REF!,4,FALSE)</f>
        <v>#REF!</v>
      </c>
      <c r="AP17">
        <v>350026</v>
      </c>
      <c r="AT17">
        <v>360026</v>
      </c>
      <c r="AW17" t="s">
        <v>319</v>
      </c>
      <c r="AX17">
        <v>4100005</v>
      </c>
      <c r="AY17" s="26" t="s">
        <v>520</v>
      </c>
      <c r="AZ17" s="26" t="s">
        <v>529</v>
      </c>
      <c r="BA17" t="str">
        <f t="shared" si="1"/>
        <v>4420216|4420217|4420218|4420219|4420220</v>
      </c>
      <c r="BE17">
        <v>4420216</v>
      </c>
      <c r="BF17">
        <v>4420217</v>
      </c>
      <c r="BG17">
        <v>4420218</v>
      </c>
      <c r="BH17">
        <v>4420219</v>
      </c>
      <c r="BI17">
        <v>4420220</v>
      </c>
    </row>
    <row r="18" spans="1:61" x14ac:dyDescent="0.15">
      <c r="A18">
        <v>3000027</v>
      </c>
      <c r="B18">
        <v>800013</v>
      </c>
      <c r="C18" s="6" t="s">
        <v>71</v>
      </c>
      <c r="D18">
        <v>900013</v>
      </c>
      <c r="E18" s="19" t="s">
        <v>398</v>
      </c>
      <c r="F18" s="29">
        <v>1</v>
      </c>
      <c r="G18">
        <v>198</v>
      </c>
      <c r="H18" s="1">
        <f t="shared" si="0"/>
        <v>10201</v>
      </c>
      <c r="I18" s="1"/>
      <c r="J18" s="11" t="s">
        <v>325</v>
      </c>
      <c r="M18">
        <v>1</v>
      </c>
      <c r="N18" s="1">
        <v>1</v>
      </c>
      <c r="O18">
        <v>440</v>
      </c>
      <c r="P18">
        <v>16.8</v>
      </c>
      <c r="Q18">
        <v>3270</v>
      </c>
      <c r="R18">
        <v>130.80000000000001</v>
      </c>
      <c r="S18">
        <v>25</v>
      </c>
      <c r="T18">
        <v>7</v>
      </c>
      <c r="U18">
        <v>7</v>
      </c>
      <c r="V18">
        <v>2</v>
      </c>
      <c r="W18">
        <v>1</v>
      </c>
      <c r="X18" s="8">
        <v>1</v>
      </c>
      <c r="Y18" s="12" t="s">
        <v>485</v>
      </c>
      <c r="Z18">
        <v>4200901</v>
      </c>
      <c r="AA18">
        <v>4200133</v>
      </c>
      <c r="AB18">
        <v>4200134</v>
      </c>
      <c r="AC18" t="e">
        <f>VLOOKUP($A18+10000000,#REF!,13,FALSE)</f>
        <v>#REF!</v>
      </c>
      <c r="AD18">
        <v>320027</v>
      </c>
      <c r="AE18" t="e">
        <f>VLOOKUP($A18+10000000,#REF!,12,FALSE)</f>
        <v>#REF!</v>
      </c>
      <c r="AF18" t="e">
        <f>VLOOKUP(AE18,#REF!,4,FALSE)</f>
        <v>#REF!</v>
      </c>
      <c r="AG18" t="e">
        <f>VLOOKUP($A18+20000000,#REF!,13,FALSE)</f>
        <v>#REF!</v>
      </c>
      <c r="AH18">
        <v>330027</v>
      </c>
      <c r="AI18" t="e">
        <f>VLOOKUP($A18+20000000,#REF!,12,FALSE)</f>
        <v>#REF!</v>
      </c>
      <c r="AJ18" t="e">
        <f>VLOOKUP(AI18,#REF!,4,FALSE)</f>
        <v>#REF!</v>
      </c>
      <c r="AL18">
        <v>340027</v>
      </c>
      <c r="AP18">
        <v>350027</v>
      </c>
      <c r="AT18">
        <v>360027</v>
      </c>
      <c r="AW18" t="s">
        <v>306</v>
      </c>
      <c r="AX18">
        <v>4100006</v>
      </c>
      <c r="AY18" s="26" t="s">
        <v>520</v>
      </c>
      <c r="AZ18" s="26" t="s">
        <v>529</v>
      </c>
      <c r="BA18" t="str">
        <f t="shared" si="1"/>
        <v>4420201|4420202|4420203|4420204|4420205</v>
      </c>
      <c r="BE18">
        <v>4420201</v>
      </c>
      <c r="BF18">
        <v>4420202</v>
      </c>
      <c r="BG18">
        <v>4420203</v>
      </c>
      <c r="BH18">
        <v>4420204</v>
      </c>
      <c r="BI18">
        <v>4420205</v>
      </c>
    </row>
    <row r="19" spans="1:61" x14ac:dyDescent="0.15">
      <c r="A19">
        <v>3000028</v>
      </c>
      <c r="B19">
        <v>800014</v>
      </c>
      <c r="C19" s="6" t="s">
        <v>72</v>
      </c>
      <c r="D19">
        <v>900014</v>
      </c>
      <c r="E19" s="19" t="s">
        <v>399</v>
      </c>
      <c r="F19" s="29">
        <v>1</v>
      </c>
      <c r="G19">
        <v>168</v>
      </c>
      <c r="H19" s="1">
        <f t="shared" si="0"/>
        <v>10202</v>
      </c>
      <c r="I19" s="1"/>
      <c r="J19" s="11" t="s">
        <v>326</v>
      </c>
      <c r="M19">
        <v>1</v>
      </c>
      <c r="N19" s="1">
        <v>1</v>
      </c>
      <c r="O19">
        <v>540</v>
      </c>
      <c r="P19">
        <v>21.8</v>
      </c>
      <c r="Q19">
        <v>1620</v>
      </c>
      <c r="R19">
        <v>64.8</v>
      </c>
      <c r="S19">
        <v>5</v>
      </c>
      <c r="T19">
        <v>9</v>
      </c>
      <c r="U19">
        <v>12</v>
      </c>
      <c r="V19">
        <v>2</v>
      </c>
      <c r="W19">
        <v>2</v>
      </c>
      <c r="X19" s="8">
        <v>1</v>
      </c>
      <c r="Y19" s="12" t="s">
        <v>485</v>
      </c>
      <c r="Z19">
        <v>4200902</v>
      </c>
      <c r="AA19">
        <v>4200135</v>
      </c>
      <c r="AB19">
        <v>4200136</v>
      </c>
      <c r="AC19" t="e">
        <f>VLOOKUP($A19+10000000,#REF!,13,FALSE)</f>
        <v>#REF!</v>
      </c>
      <c r="AD19">
        <v>320028</v>
      </c>
      <c r="AE19" t="e">
        <f>VLOOKUP($A19+10000000,#REF!,12,FALSE)</f>
        <v>#REF!</v>
      </c>
      <c r="AF19" t="e">
        <f>VLOOKUP(AE19,#REF!,4,FALSE)</f>
        <v>#REF!</v>
      </c>
      <c r="AG19" t="e">
        <f>VLOOKUP($A19+20000000,#REF!,13,FALSE)</f>
        <v>#REF!</v>
      </c>
      <c r="AH19">
        <v>330028</v>
      </c>
      <c r="AI19" t="e">
        <f>VLOOKUP($A19+20000000,#REF!,12,FALSE)</f>
        <v>#REF!</v>
      </c>
      <c r="AJ19" t="e">
        <f>VLOOKUP(AI19,#REF!,4,FALSE)</f>
        <v>#REF!</v>
      </c>
      <c r="AL19">
        <v>340028</v>
      </c>
      <c r="AP19">
        <v>350028</v>
      </c>
      <c r="AT19">
        <v>360028</v>
      </c>
      <c r="AW19" t="s">
        <v>317</v>
      </c>
      <c r="AX19">
        <v>4100006</v>
      </c>
      <c r="AY19" s="26" t="s">
        <v>520</v>
      </c>
      <c r="AZ19" s="26" t="s">
        <v>529</v>
      </c>
      <c r="BA19" t="str">
        <f t="shared" si="1"/>
        <v>4420206|4420207|4420208|4420209|4420210</v>
      </c>
      <c r="BE19">
        <v>4420206</v>
      </c>
      <c r="BF19">
        <v>4420207</v>
      </c>
      <c r="BG19">
        <v>4420208</v>
      </c>
      <c r="BH19">
        <v>4420209</v>
      </c>
      <c r="BI19">
        <v>4420210</v>
      </c>
    </row>
    <row r="20" spans="1:61" x14ac:dyDescent="0.15">
      <c r="A20">
        <v>3000029</v>
      </c>
      <c r="B20">
        <v>800015</v>
      </c>
      <c r="C20" s="6" t="s">
        <v>73</v>
      </c>
      <c r="D20">
        <v>900015</v>
      </c>
      <c r="E20" s="19" t="s">
        <v>421</v>
      </c>
      <c r="F20" s="29">
        <v>1</v>
      </c>
      <c r="G20">
        <v>198</v>
      </c>
      <c r="H20" s="1">
        <f t="shared" si="0"/>
        <v>10203</v>
      </c>
      <c r="I20" s="1"/>
      <c r="J20" s="11" t="s">
        <v>327</v>
      </c>
      <c r="K20" s="16" t="str">
        <f>J20&amp;"_atk_bullet"</f>
        <v>rong_atk_bullet</v>
      </c>
      <c r="M20">
        <v>1</v>
      </c>
      <c r="N20" s="1">
        <v>1</v>
      </c>
      <c r="O20">
        <v>600</v>
      </c>
      <c r="P20">
        <v>23.6</v>
      </c>
      <c r="Q20">
        <v>1430</v>
      </c>
      <c r="R20">
        <v>57.2</v>
      </c>
      <c r="S20">
        <v>5</v>
      </c>
      <c r="T20">
        <v>10</v>
      </c>
      <c r="U20">
        <v>11</v>
      </c>
      <c r="V20">
        <v>2</v>
      </c>
      <c r="W20">
        <v>3</v>
      </c>
      <c r="X20" s="8">
        <v>1</v>
      </c>
      <c r="Y20" s="12" t="s">
        <v>485</v>
      </c>
      <c r="Z20">
        <v>4200903</v>
      </c>
      <c r="AA20">
        <v>4200137</v>
      </c>
      <c r="AB20">
        <v>4200138</v>
      </c>
      <c r="AC20" t="e">
        <f>VLOOKUP($A20+10000000,#REF!,13,FALSE)</f>
        <v>#REF!</v>
      </c>
      <c r="AD20">
        <v>320029</v>
      </c>
      <c r="AE20" t="e">
        <f>VLOOKUP($A20+10000000,#REF!,12,FALSE)</f>
        <v>#REF!</v>
      </c>
      <c r="AF20" t="e">
        <f>VLOOKUP(AE20,#REF!,4,FALSE)</f>
        <v>#REF!</v>
      </c>
      <c r="AG20" t="e">
        <f>VLOOKUP($A20+20000000,#REF!,13,FALSE)</f>
        <v>#REF!</v>
      </c>
      <c r="AH20">
        <v>330029</v>
      </c>
      <c r="AI20" t="e">
        <f>VLOOKUP($A20+20000000,#REF!,12,FALSE)</f>
        <v>#REF!</v>
      </c>
      <c r="AJ20" t="e">
        <f>VLOOKUP(AI20,#REF!,4,FALSE)</f>
        <v>#REF!</v>
      </c>
      <c r="AL20">
        <v>340029</v>
      </c>
      <c r="AP20">
        <v>350029</v>
      </c>
      <c r="AT20">
        <v>360029</v>
      </c>
      <c r="AW20" t="s">
        <v>318</v>
      </c>
      <c r="AX20">
        <v>4100006</v>
      </c>
      <c r="AY20" s="26" t="s">
        <v>520</v>
      </c>
      <c r="AZ20" s="26" t="s">
        <v>529</v>
      </c>
      <c r="BA20" t="str">
        <f t="shared" si="1"/>
        <v>4420211|4420212|4420213|4420214|4420215</v>
      </c>
      <c r="BE20">
        <v>4420211</v>
      </c>
      <c r="BF20">
        <v>4420212</v>
      </c>
      <c r="BG20">
        <v>4420213</v>
      </c>
      <c r="BH20">
        <v>4420214</v>
      </c>
      <c r="BI20">
        <v>4420215</v>
      </c>
    </row>
    <row r="21" spans="1:61" x14ac:dyDescent="0.15">
      <c r="A21">
        <v>3000030</v>
      </c>
      <c r="B21">
        <v>800016</v>
      </c>
      <c r="C21" s="17" t="s">
        <v>422</v>
      </c>
      <c r="D21">
        <v>900016</v>
      </c>
      <c r="E21" s="20" t="s">
        <v>479</v>
      </c>
      <c r="F21" s="29">
        <v>1</v>
      </c>
      <c r="G21">
        <v>168</v>
      </c>
      <c r="H21" s="1">
        <f t="shared" si="0"/>
        <v>10204</v>
      </c>
      <c r="I21" s="1"/>
      <c r="J21" s="11" t="s">
        <v>328</v>
      </c>
      <c r="M21">
        <v>1</v>
      </c>
      <c r="N21" s="1">
        <v>1</v>
      </c>
      <c r="O21">
        <v>490</v>
      </c>
      <c r="P21">
        <v>18.3</v>
      </c>
      <c r="Q21">
        <v>2340</v>
      </c>
      <c r="R21">
        <v>93.7</v>
      </c>
      <c r="S21">
        <v>5</v>
      </c>
      <c r="T21">
        <v>12</v>
      </c>
      <c r="U21">
        <v>9</v>
      </c>
      <c r="V21">
        <v>2</v>
      </c>
      <c r="W21">
        <v>4</v>
      </c>
      <c r="X21" s="8">
        <v>1</v>
      </c>
      <c r="Y21" s="12" t="s">
        <v>485</v>
      </c>
      <c r="Z21">
        <v>4200904</v>
      </c>
      <c r="AA21">
        <v>4200139</v>
      </c>
      <c r="AB21">
        <v>4200140</v>
      </c>
      <c r="AC21" t="e">
        <f>VLOOKUP($A21+10000000,#REF!,13,FALSE)</f>
        <v>#REF!</v>
      </c>
      <c r="AD21">
        <v>320030</v>
      </c>
      <c r="AE21" t="e">
        <f>VLOOKUP($A21+10000000,#REF!,12,FALSE)</f>
        <v>#REF!</v>
      </c>
      <c r="AF21" t="e">
        <f>VLOOKUP(AE21,#REF!,4,FALSE)</f>
        <v>#REF!</v>
      </c>
      <c r="AG21" t="e">
        <f>VLOOKUP($A21+20000000,#REF!,13,FALSE)</f>
        <v>#REF!</v>
      </c>
      <c r="AH21">
        <v>330030</v>
      </c>
      <c r="AI21" t="e">
        <f>VLOOKUP($A21+20000000,#REF!,12,FALSE)</f>
        <v>#REF!</v>
      </c>
      <c r="AJ21" t="e">
        <f>VLOOKUP(AI21,#REF!,4,FALSE)</f>
        <v>#REF!</v>
      </c>
      <c r="AL21">
        <v>340030</v>
      </c>
      <c r="AP21">
        <v>350030</v>
      </c>
      <c r="AT21">
        <v>360030</v>
      </c>
      <c r="AW21" s="23" t="s">
        <v>488</v>
      </c>
      <c r="AX21">
        <v>4100006</v>
      </c>
      <c r="AY21" s="26" t="s">
        <v>520</v>
      </c>
      <c r="AZ21" s="26" t="s">
        <v>529</v>
      </c>
      <c r="BA21" t="str">
        <f t="shared" si="1"/>
        <v>4420216|4420217|4420218|4420219|4420220</v>
      </c>
      <c r="BE21">
        <v>4420216</v>
      </c>
      <c r="BF21">
        <v>4420217</v>
      </c>
      <c r="BG21">
        <v>4420218</v>
      </c>
      <c r="BH21">
        <v>4420219</v>
      </c>
      <c r="BI21">
        <v>4420220</v>
      </c>
    </row>
    <row r="22" spans="1:61" x14ac:dyDescent="0.15">
      <c r="A22">
        <v>3000031</v>
      </c>
      <c r="B22">
        <v>800017</v>
      </c>
      <c r="C22" s="7" t="s">
        <v>74</v>
      </c>
      <c r="D22">
        <v>900017</v>
      </c>
      <c r="E22" s="19" t="s">
        <v>378</v>
      </c>
      <c r="F22" s="29">
        <v>1</v>
      </c>
      <c r="G22">
        <v>28</v>
      </c>
      <c r="H22" s="1">
        <f t="shared" si="0"/>
        <v>10101</v>
      </c>
      <c r="I22" s="1"/>
      <c r="J22" s="15" t="s">
        <v>376</v>
      </c>
      <c r="M22">
        <v>1</v>
      </c>
      <c r="N22" s="1">
        <v>1</v>
      </c>
      <c r="O22">
        <v>440</v>
      </c>
      <c r="P22">
        <v>16.100000000000001</v>
      </c>
      <c r="Q22">
        <v>3220</v>
      </c>
      <c r="R22">
        <v>128.80000000000001</v>
      </c>
      <c r="S22">
        <v>25</v>
      </c>
      <c r="T22">
        <v>7</v>
      </c>
      <c r="U22">
        <v>7</v>
      </c>
      <c r="V22">
        <v>1</v>
      </c>
      <c r="W22">
        <v>1</v>
      </c>
      <c r="X22" s="8">
        <v>1</v>
      </c>
      <c r="Y22" s="12" t="s">
        <v>485</v>
      </c>
      <c r="Z22">
        <v>4200901</v>
      </c>
      <c r="AA22">
        <v>4200141</v>
      </c>
      <c r="AC22" t="e">
        <f>VLOOKUP($A22+10000000,#REF!,13,FALSE)</f>
        <v>#REF!</v>
      </c>
      <c r="AD22">
        <v>320031</v>
      </c>
      <c r="AE22" t="e">
        <f>VLOOKUP($A22+10000000,#REF!,12,FALSE)</f>
        <v>#REF!</v>
      </c>
      <c r="AF22" t="e">
        <f>VLOOKUP(AE22,#REF!,4,FALSE)</f>
        <v>#REF!</v>
      </c>
      <c r="AH22">
        <v>330031</v>
      </c>
      <c r="AL22">
        <v>340031</v>
      </c>
      <c r="AP22">
        <v>350031</v>
      </c>
      <c r="AT22">
        <v>360031</v>
      </c>
      <c r="AW22" t="s">
        <v>306</v>
      </c>
      <c r="AX22">
        <v>4100007</v>
      </c>
      <c r="AY22" s="26" t="s">
        <v>520</v>
      </c>
      <c r="AZ22" s="26" t="s">
        <v>529</v>
      </c>
      <c r="BA22" t="str">
        <f t="shared" si="1"/>
        <v>4420201|4420202|4420203|4420204|4420205</v>
      </c>
      <c r="BE22">
        <v>4420201</v>
      </c>
      <c r="BF22">
        <v>4420202</v>
      </c>
      <c r="BG22">
        <v>4420203</v>
      </c>
      <c r="BH22">
        <v>4420204</v>
      </c>
      <c r="BI22">
        <v>4420205</v>
      </c>
    </row>
    <row r="23" spans="1:61" x14ac:dyDescent="0.15">
      <c r="A23">
        <v>3000032</v>
      </c>
      <c r="B23">
        <v>800018</v>
      </c>
      <c r="C23" s="7" t="s">
        <v>75</v>
      </c>
      <c r="D23">
        <v>900018</v>
      </c>
      <c r="E23" s="19" t="s">
        <v>423</v>
      </c>
      <c r="F23" s="29">
        <v>1</v>
      </c>
      <c r="G23">
        <v>28</v>
      </c>
      <c r="H23" s="1">
        <f t="shared" si="0"/>
        <v>10102</v>
      </c>
      <c r="I23" s="1"/>
      <c r="J23" s="11" t="s">
        <v>349</v>
      </c>
      <c r="M23">
        <v>1</v>
      </c>
      <c r="N23" s="1">
        <v>1</v>
      </c>
      <c r="O23">
        <v>520</v>
      </c>
      <c r="P23">
        <v>21</v>
      </c>
      <c r="Q23">
        <v>1600</v>
      </c>
      <c r="R23">
        <v>64</v>
      </c>
      <c r="S23">
        <v>5</v>
      </c>
      <c r="T23">
        <v>9</v>
      </c>
      <c r="U23">
        <v>12</v>
      </c>
      <c r="V23">
        <v>1</v>
      </c>
      <c r="W23">
        <v>2</v>
      </c>
      <c r="X23" s="8">
        <v>1</v>
      </c>
      <c r="Y23" s="12" t="s">
        <v>485</v>
      </c>
      <c r="Z23">
        <v>4200902</v>
      </c>
      <c r="AA23">
        <v>4200143</v>
      </c>
      <c r="AC23" t="e">
        <f>VLOOKUP($A23+10000000,#REF!,13,FALSE)</f>
        <v>#REF!</v>
      </c>
      <c r="AD23">
        <v>320032</v>
      </c>
      <c r="AE23" t="e">
        <f>VLOOKUP($A23+10000000,#REF!,12,FALSE)</f>
        <v>#REF!</v>
      </c>
      <c r="AF23" t="e">
        <f>VLOOKUP(AE23,#REF!,4,FALSE)</f>
        <v>#REF!</v>
      </c>
      <c r="AH23">
        <v>330032</v>
      </c>
      <c r="AL23">
        <v>340032</v>
      </c>
      <c r="AP23">
        <v>350032</v>
      </c>
      <c r="AT23">
        <v>360032</v>
      </c>
      <c r="AW23" t="s">
        <v>317</v>
      </c>
      <c r="AX23">
        <v>4100007</v>
      </c>
      <c r="AY23" s="26" t="s">
        <v>520</v>
      </c>
      <c r="AZ23" s="26" t="s">
        <v>529</v>
      </c>
      <c r="BA23" t="str">
        <f t="shared" si="1"/>
        <v>4420206|4420207|4420208|4420209|4420210</v>
      </c>
      <c r="BE23">
        <v>4420206</v>
      </c>
      <c r="BF23">
        <v>4420207</v>
      </c>
      <c r="BG23">
        <v>4420208</v>
      </c>
      <c r="BH23">
        <v>4420209</v>
      </c>
      <c r="BI23">
        <v>4420210</v>
      </c>
    </row>
    <row r="24" spans="1:61" x14ac:dyDescent="0.15">
      <c r="A24">
        <v>3000033</v>
      </c>
      <c r="B24">
        <v>800019</v>
      </c>
      <c r="C24" s="7" t="s">
        <v>76</v>
      </c>
      <c r="D24">
        <v>900019</v>
      </c>
      <c r="E24" s="19" t="s">
        <v>424</v>
      </c>
      <c r="F24" s="29">
        <v>1</v>
      </c>
      <c r="G24">
        <v>28</v>
      </c>
      <c r="H24" s="1">
        <f t="shared" si="0"/>
        <v>10103</v>
      </c>
      <c r="I24" s="1"/>
      <c r="J24" s="11" t="s">
        <v>350</v>
      </c>
      <c r="K24" s="16" t="str">
        <f>J24&amp;"_atk_bullet"</f>
        <v>rage_atk_bullet</v>
      </c>
      <c r="M24">
        <v>1</v>
      </c>
      <c r="N24" s="1">
        <v>1</v>
      </c>
      <c r="O24">
        <v>590</v>
      </c>
      <c r="P24">
        <v>23.2</v>
      </c>
      <c r="Q24">
        <v>1350</v>
      </c>
      <c r="R24">
        <v>54</v>
      </c>
      <c r="S24">
        <v>5</v>
      </c>
      <c r="T24">
        <v>10</v>
      </c>
      <c r="U24">
        <v>11</v>
      </c>
      <c r="V24">
        <v>1</v>
      </c>
      <c r="W24">
        <v>3</v>
      </c>
      <c r="X24" s="8">
        <v>1</v>
      </c>
      <c r="Y24" s="12" t="s">
        <v>485</v>
      </c>
      <c r="Z24">
        <v>4200903</v>
      </c>
      <c r="AA24">
        <v>4200145</v>
      </c>
      <c r="AC24" t="e">
        <f>VLOOKUP($A24+10000000,#REF!,13,FALSE)</f>
        <v>#REF!</v>
      </c>
      <c r="AD24">
        <v>320033</v>
      </c>
      <c r="AE24" t="e">
        <f>VLOOKUP($A24+10000000,#REF!,12,FALSE)</f>
        <v>#REF!</v>
      </c>
      <c r="AF24" t="e">
        <f>VLOOKUP(AE24,#REF!,4,FALSE)</f>
        <v>#REF!</v>
      </c>
      <c r="AH24">
        <v>330033</v>
      </c>
      <c r="AL24">
        <v>340033</v>
      </c>
      <c r="AP24">
        <v>350033</v>
      </c>
      <c r="AT24">
        <v>360033</v>
      </c>
      <c r="AW24" t="s">
        <v>318</v>
      </c>
      <c r="AX24">
        <v>4100007</v>
      </c>
      <c r="AY24" s="26" t="s">
        <v>520</v>
      </c>
      <c r="AZ24" s="26" t="s">
        <v>529</v>
      </c>
      <c r="BA24" t="str">
        <f t="shared" si="1"/>
        <v>4420211|4420212|4420213|4420214|4420215</v>
      </c>
      <c r="BE24">
        <v>4420211</v>
      </c>
      <c r="BF24">
        <v>4420212</v>
      </c>
      <c r="BG24">
        <v>4420213</v>
      </c>
      <c r="BH24">
        <v>4420214</v>
      </c>
      <c r="BI24">
        <v>4420215</v>
      </c>
    </row>
    <row r="25" spans="1:61" x14ac:dyDescent="0.15">
      <c r="A25">
        <v>3000034</v>
      </c>
      <c r="B25">
        <v>800020</v>
      </c>
      <c r="C25" s="7" t="s">
        <v>77</v>
      </c>
      <c r="D25">
        <v>900020</v>
      </c>
      <c r="E25" s="19" t="s">
        <v>312</v>
      </c>
      <c r="F25" s="29">
        <v>1</v>
      </c>
      <c r="G25">
        <v>28</v>
      </c>
      <c r="H25" s="1">
        <f t="shared" si="0"/>
        <v>10104</v>
      </c>
      <c r="I25" s="1"/>
      <c r="J25" s="11" t="s">
        <v>351</v>
      </c>
      <c r="M25">
        <v>1</v>
      </c>
      <c r="N25" s="1">
        <v>1</v>
      </c>
      <c r="O25">
        <v>460</v>
      </c>
      <c r="P25">
        <v>17.2</v>
      </c>
      <c r="Q25">
        <v>2350</v>
      </c>
      <c r="R25">
        <v>94.1</v>
      </c>
      <c r="S25">
        <v>5</v>
      </c>
      <c r="T25">
        <v>12</v>
      </c>
      <c r="U25">
        <v>9</v>
      </c>
      <c r="V25">
        <v>1</v>
      </c>
      <c r="W25">
        <v>4</v>
      </c>
      <c r="X25" s="8">
        <v>1</v>
      </c>
      <c r="Y25" s="12" t="s">
        <v>485</v>
      </c>
      <c r="Z25">
        <v>4200904</v>
      </c>
      <c r="AA25">
        <v>4200147</v>
      </c>
      <c r="AC25" t="e">
        <f>VLOOKUP($A25+10000000,#REF!,13,FALSE)</f>
        <v>#REF!</v>
      </c>
      <c r="AD25">
        <v>320034</v>
      </c>
      <c r="AE25" t="e">
        <f>VLOOKUP($A25+10000000,#REF!,12,FALSE)</f>
        <v>#REF!</v>
      </c>
      <c r="AF25" t="e">
        <f>VLOOKUP(AE25,#REF!,4,FALSE)</f>
        <v>#REF!</v>
      </c>
      <c r="AH25">
        <v>330034</v>
      </c>
      <c r="AL25">
        <v>340034</v>
      </c>
      <c r="AP25">
        <v>350034</v>
      </c>
      <c r="AT25">
        <v>360034</v>
      </c>
      <c r="AW25" t="s">
        <v>319</v>
      </c>
      <c r="AX25">
        <v>4100007</v>
      </c>
      <c r="AY25" s="26" t="s">
        <v>520</v>
      </c>
      <c r="AZ25" s="26" t="s">
        <v>529</v>
      </c>
      <c r="BA25" t="str">
        <f t="shared" si="1"/>
        <v>4420216|4420217|4420218|4420219|4420220</v>
      </c>
      <c r="BE25">
        <v>4420216</v>
      </c>
      <c r="BF25">
        <v>4420217</v>
      </c>
      <c r="BG25">
        <v>4420218</v>
      </c>
      <c r="BH25">
        <v>4420219</v>
      </c>
      <c r="BI25">
        <v>4420220</v>
      </c>
    </row>
    <row r="26" spans="1:61" x14ac:dyDescent="0.15">
      <c r="A26">
        <v>3000035</v>
      </c>
      <c r="B26">
        <v>800021</v>
      </c>
      <c r="C26" s="4" t="s">
        <v>80</v>
      </c>
      <c r="D26">
        <v>900021</v>
      </c>
      <c r="E26" s="19" t="s">
        <v>425</v>
      </c>
      <c r="F26" s="29">
        <v>1</v>
      </c>
      <c r="G26">
        <v>25800</v>
      </c>
      <c r="H26" s="1">
        <v>10505</v>
      </c>
      <c r="I26" s="1" t="s">
        <v>200</v>
      </c>
      <c r="J26" s="11" t="s">
        <v>200</v>
      </c>
      <c r="M26">
        <v>1</v>
      </c>
      <c r="N26" s="1">
        <v>1</v>
      </c>
      <c r="O26">
        <v>610</v>
      </c>
      <c r="P26">
        <v>21.9</v>
      </c>
      <c r="Q26">
        <v>4500</v>
      </c>
      <c r="R26">
        <v>180</v>
      </c>
      <c r="S26">
        <v>25</v>
      </c>
      <c r="T26">
        <v>7</v>
      </c>
      <c r="U26">
        <v>7</v>
      </c>
      <c r="V26">
        <v>5</v>
      </c>
      <c r="W26">
        <v>1</v>
      </c>
      <c r="X26" s="8">
        <v>1</v>
      </c>
      <c r="Y26" s="12" t="s">
        <v>485</v>
      </c>
      <c r="Z26">
        <v>4200901</v>
      </c>
      <c r="AA26">
        <v>4200149</v>
      </c>
      <c r="AB26">
        <v>4200150</v>
      </c>
      <c r="AC26" t="e">
        <f>VLOOKUP($A26+10000000,#REF!,13,FALSE)</f>
        <v>#REF!</v>
      </c>
      <c r="AD26">
        <v>320035</v>
      </c>
      <c r="AE26" t="e">
        <f>VLOOKUP($A26+10000000,#REF!,12,FALSE)</f>
        <v>#REF!</v>
      </c>
      <c r="AF26" t="e">
        <f>VLOOKUP(AE26,#REF!,4,FALSE)</f>
        <v>#REF!</v>
      </c>
      <c r="AG26" t="e">
        <f>VLOOKUP($A26+20000000,#REF!,13,FALSE)</f>
        <v>#REF!</v>
      </c>
      <c r="AH26">
        <v>330035</v>
      </c>
      <c r="AI26" t="e">
        <f>VLOOKUP($A26+20000000,#REF!,12,FALSE)</f>
        <v>#REF!</v>
      </c>
      <c r="AJ26" t="e">
        <f>VLOOKUP(AI26,#REF!,4,FALSE)</f>
        <v>#REF!</v>
      </c>
      <c r="AK26" t="e">
        <f>VLOOKUP($A26+30000000,#REF!,13,FALSE)</f>
        <v>#REF!</v>
      </c>
      <c r="AL26">
        <v>340035</v>
      </c>
      <c r="AM26" t="e">
        <f>VLOOKUP($A26+30000000,#REF!,12,FALSE)</f>
        <v>#REF!</v>
      </c>
      <c r="AN26" t="e">
        <f>VLOOKUP(AM26,#REF!,4,FALSE)</f>
        <v>#REF!</v>
      </c>
      <c r="AO26" t="e">
        <f>VLOOKUP($A26+40000000,#REF!,13,FALSE)</f>
        <v>#REF!</v>
      </c>
      <c r="AP26">
        <v>350035</v>
      </c>
      <c r="AQ26" t="e">
        <f>VLOOKUP($A26+40000000,#REF!,12,FALSE)</f>
        <v>#REF!</v>
      </c>
      <c r="AR26" t="e">
        <f>VLOOKUP(AQ26,#REF!,4,FALSE)</f>
        <v>#REF!</v>
      </c>
      <c r="AS26" t="e">
        <f>VLOOKUP($A26+50000000,#REF!,13,FALSE)</f>
        <v>#REF!</v>
      </c>
      <c r="AT26">
        <v>360035</v>
      </c>
      <c r="AU26" t="e">
        <f>VLOOKUP($A26+50000000,#REF!,12,FALSE)</f>
        <v>#REF!</v>
      </c>
      <c r="AV26" t="e">
        <f>VLOOKUP(AU26,#REF!,4,FALSE)</f>
        <v>#REF!</v>
      </c>
      <c r="AW26" t="s">
        <v>306</v>
      </c>
      <c r="AX26">
        <v>4100003</v>
      </c>
      <c r="AY26" s="26" t="s">
        <v>520</v>
      </c>
      <c r="AZ26" s="26" t="s">
        <v>529</v>
      </c>
      <c r="BA26" t="str">
        <f t="shared" si="1"/>
        <v>4421021|4421022|4421023|4421024|4421025</v>
      </c>
      <c r="BE26" s="7">
        <v>4421021</v>
      </c>
      <c r="BF26">
        <v>4421022</v>
      </c>
      <c r="BG26">
        <v>4421023</v>
      </c>
      <c r="BH26">
        <v>4421024</v>
      </c>
      <c r="BI26">
        <v>4421025</v>
      </c>
    </row>
    <row r="27" spans="1:61" x14ac:dyDescent="0.15">
      <c r="A27">
        <v>3000036</v>
      </c>
      <c r="B27">
        <v>800022</v>
      </c>
      <c r="C27" s="4" t="s">
        <v>81</v>
      </c>
      <c r="D27">
        <v>900022</v>
      </c>
      <c r="E27" s="19" t="s">
        <v>426</v>
      </c>
      <c r="F27" s="29">
        <v>1</v>
      </c>
      <c r="G27">
        <v>22800</v>
      </c>
      <c r="H27" s="1">
        <v>10506</v>
      </c>
      <c r="I27" s="1" t="s">
        <v>201</v>
      </c>
      <c r="J27" t="s">
        <v>201</v>
      </c>
      <c r="M27">
        <v>1</v>
      </c>
      <c r="N27" s="1">
        <v>1</v>
      </c>
      <c r="O27">
        <v>740</v>
      </c>
      <c r="P27">
        <v>28.8</v>
      </c>
      <c r="Q27">
        <v>2210</v>
      </c>
      <c r="R27">
        <v>88.4</v>
      </c>
      <c r="S27">
        <v>5</v>
      </c>
      <c r="T27">
        <v>9</v>
      </c>
      <c r="U27">
        <v>12</v>
      </c>
      <c r="V27">
        <v>5</v>
      </c>
      <c r="W27">
        <v>2</v>
      </c>
      <c r="X27" s="8">
        <v>1</v>
      </c>
      <c r="Y27" s="12" t="s">
        <v>485</v>
      </c>
      <c r="Z27">
        <v>4200902</v>
      </c>
      <c r="AA27">
        <v>4200151</v>
      </c>
      <c r="AB27">
        <v>4200152</v>
      </c>
      <c r="AC27" t="e">
        <f>VLOOKUP($A27+10000000,#REF!,13,FALSE)</f>
        <v>#REF!</v>
      </c>
      <c r="AD27">
        <v>320036</v>
      </c>
      <c r="AE27" t="e">
        <f>VLOOKUP($A27+10000000,#REF!,12,FALSE)</f>
        <v>#REF!</v>
      </c>
      <c r="AF27" t="e">
        <f>VLOOKUP(AE27,#REF!,4,FALSE)</f>
        <v>#REF!</v>
      </c>
      <c r="AG27" t="e">
        <f>VLOOKUP($A27+20000000,#REF!,13,FALSE)</f>
        <v>#REF!</v>
      </c>
      <c r="AH27">
        <v>330036</v>
      </c>
      <c r="AI27" t="e">
        <f>VLOOKUP($A27+20000000,#REF!,12,FALSE)</f>
        <v>#REF!</v>
      </c>
      <c r="AJ27" t="e">
        <f>VLOOKUP(AI27,#REF!,4,FALSE)</f>
        <v>#REF!</v>
      </c>
      <c r="AK27" t="e">
        <f>VLOOKUP($A27+30000000,#REF!,13,FALSE)</f>
        <v>#REF!</v>
      </c>
      <c r="AL27">
        <v>340036</v>
      </c>
      <c r="AM27" t="e">
        <f>VLOOKUP($A27+30000000,#REF!,12,FALSE)</f>
        <v>#REF!</v>
      </c>
      <c r="AN27" t="e">
        <f>VLOOKUP(AM27,#REF!,4,FALSE)</f>
        <v>#REF!</v>
      </c>
      <c r="AO27" t="e">
        <f>VLOOKUP($A27+40000000,#REF!,13,FALSE)</f>
        <v>#REF!</v>
      </c>
      <c r="AP27">
        <v>350036</v>
      </c>
      <c r="AQ27" t="e">
        <f>VLOOKUP($A27+40000000,#REF!,12,FALSE)</f>
        <v>#REF!</v>
      </c>
      <c r="AR27" t="e">
        <f>VLOOKUP(AQ27,#REF!,4,FALSE)</f>
        <v>#REF!</v>
      </c>
      <c r="AS27" t="e">
        <f>VLOOKUP($A27+50000000,#REF!,13,FALSE)</f>
        <v>#REF!</v>
      </c>
      <c r="AT27">
        <v>360036</v>
      </c>
      <c r="AU27" t="e">
        <f>VLOOKUP($A27+50000000,#REF!,12,FALSE)</f>
        <v>#REF!</v>
      </c>
      <c r="AV27" t="e">
        <f>VLOOKUP(AU27,#REF!,4,FALSE)</f>
        <v>#REF!</v>
      </c>
      <c r="AW27" t="s">
        <v>317</v>
      </c>
      <c r="AX27">
        <v>4100003</v>
      </c>
      <c r="AY27" s="26" t="s">
        <v>520</v>
      </c>
      <c r="AZ27" s="3" t="str">
        <f>BE27&amp;"|"&amp;BF27&amp;"|"&amp;BG27&amp;"|"&amp;BH27&amp;"|"&amp;BI27</f>
        <v>4421026|4421027|4421028|4421029|4421030</v>
      </c>
      <c r="BA27" s="26" t="s">
        <v>528</v>
      </c>
      <c r="BE27" s="7">
        <v>4421026</v>
      </c>
      <c r="BF27">
        <v>4421027</v>
      </c>
      <c r="BG27">
        <v>4421028</v>
      </c>
      <c r="BH27">
        <v>4421029</v>
      </c>
      <c r="BI27">
        <v>4421030</v>
      </c>
    </row>
    <row r="28" spans="1:61" x14ac:dyDescent="0.15">
      <c r="A28">
        <v>3000037</v>
      </c>
      <c r="B28">
        <v>800023</v>
      </c>
      <c r="C28" s="4" t="s">
        <v>82</v>
      </c>
      <c r="D28">
        <v>900023</v>
      </c>
      <c r="E28" s="19" t="s">
        <v>427</v>
      </c>
      <c r="F28" s="29">
        <v>1</v>
      </c>
      <c r="G28">
        <v>28800</v>
      </c>
      <c r="H28" s="1">
        <v>10507</v>
      </c>
      <c r="I28" s="1" t="s">
        <v>202</v>
      </c>
      <c r="J28" s="11" t="s">
        <v>202</v>
      </c>
      <c r="K28" s="16" t="str">
        <f>J28&amp;"_atk_bullet"</f>
        <v>hou_atk_bullet</v>
      </c>
      <c r="M28">
        <v>1</v>
      </c>
      <c r="N28" s="1">
        <v>1</v>
      </c>
      <c r="O28">
        <v>850</v>
      </c>
      <c r="P28">
        <v>33.6</v>
      </c>
      <c r="Q28">
        <v>1770</v>
      </c>
      <c r="R28">
        <v>70.8</v>
      </c>
      <c r="S28">
        <v>5</v>
      </c>
      <c r="T28">
        <v>10</v>
      </c>
      <c r="U28">
        <v>11</v>
      </c>
      <c r="V28">
        <v>5</v>
      </c>
      <c r="W28">
        <v>3</v>
      </c>
      <c r="X28" s="8">
        <v>1</v>
      </c>
      <c r="Y28" s="12" t="s">
        <v>485</v>
      </c>
      <c r="Z28">
        <v>4200903</v>
      </c>
      <c r="AA28">
        <v>4200153</v>
      </c>
      <c r="AB28">
        <v>4200154</v>
      </c>
      <c r="AC28" t="e">
        <f>VLOOKUP($A28+10000000,#REF!,13,FALSE)</f>
        <v>#REF!</v>
      </c>
      <c r="AD28">
        <v>320037</v>
      </c>
      <c r="AE28" t="e">
        <f>VLOOKUP($A28+10000000,#REF!,12,FALSE)</f>
        <v>#REF!</v>
      </c>
      <c r="AF28" t="e">
        <f>VLOOKUP(AE28,#REF!,4,FALSE)</f>
        <v>#REF!</v>
      </c>
      <c r="AG28" t="e">
        <f>VLOOKUP($A28+20000000,#REF!,13,FALSE)</f>
        <v>#REF!</v>
      </c>
      <c r="AH28">
        <v>330037</v>
      </c>
      <c r="AI28" t="e">
        <f>VLOOKUP($A28+20000000,#REF!,12,FALSE)</f>
        <v>#REF!</v>
      </c>
      <c r="AJ28" t="e">
        <f>VLOOKUP(AI28,#REF!,4,FALSE)</f>
        <v>#REF!</v>
      </c>
      <c r="AK28" t="e">
        <f>VLOOKUP($A28+30000000,#REF!,13,FALSE)</f>
        <v>#REF!</v>
      </c>
      <c r="AL28">
        <v>340037</v>
      </c>
      <c r="AM28" t="e">
        <f>VLOOKUP($A28+30000000,#REF!,12,FALSE)</f>
        <v>#REF!</v>
      </c>
      <c r="AN28" t="e">
        <f>VLOOKUP(AM28,#REF!,4,FALSE)</f>
        <v>#REF!</v>
      </c>
      <c r="AO28" t="e">
        <f>VLOOKUP($A28+40000000,#REF!,13,FALSE)</f>
        <v>#REF!</v>
      </c>
      <c r="AP28">
        <v>350037</v>
      </c>
      <c r="AQ28" t="e">
        <f>VLOOKUP($A28+40000000,#REF!,12,FALSE)</f>
        <v>#REF!</v>
      </c>
      <c r="AR28" t="e">
        <f>VLOOKUP(AQ28,#REF!,4,FALSE)</f>
        <v>#REF!</v>
      </c>
      <c r="AS28" t="e">
        <f>VLOOKUP($A28+50000000,#REF!,13,FALSE)</f>
        <v>#REF!</v>
      </c>
      <c r="AT28">
        <v>360037</v>
      </c>
      <c r="AU28" t="e">
        <f>VLOOKUP($A28+50000000,#REF!,12,FALSE)</f>
        <v>#REF!</v>
      </c>
      <c r="AV28" t="e">
        <f>VLOOKUP(AU28,#REF!,4,FALSE)</f>
        <v>#REF!</v>
      </c>
      <c r="AW28" t="s">
        <v>318</v>
      </c>
      <c r="AX28">
        <v>4100003</v>
      </c>
      <c r="AY28" s="26" t="s">
        <v>520</v>
      </c>
      <c r="AZ28" s="26" t="s">
        <v>529</v>
      </c>
      <c r="BA28" t="str">
        <f t="shared" si="1"/>
        <v>4421031|4421032|4421033|4421034|4421035</v>
      </c>
      <c r="BE28" s="7">
        <v>4421031</v>
      </c>
      <c r="BF28">
        <v>4421032</v>
      </c>
      <c r="BG28">
        <v>4421033</v>
      </c>
      <c r="BH28">
        <v>4421034</v>
      </c>
      <c r="BI28">
        <v>4421035</v>
      </c>
    </row>
    <row r="29" spans="1:61" x14ac:dyDescent="0.15">
      <c r="A29">
        <v>3000038</v>
      </c>
      <c r="B29">
        <v>800024</v>
      </c>
      <c r="C29" s="4" t="s">
        <v>83</v>
      </c>
      <c r="D29">
        <v>900024</v>
      </c>
      <c r="E29" s="19" t="s">
        <v>313</v>
      </c>
      <c r="F29" s="29">
        <v>1</v>
      </c>
      <c r="G29">
        <v>22800</v>
      </c>
      <c r="H29" s="1">
        <v>10508</v>
      </c>
      <c r="I29" s="1" t="s">
        <v>203</v>
      </c>
      <c r="J29" s="11" t="s">
        <v>203</v>
      </c>
      <c r="M29">
        <v>1</v>
      </c>
      <c r="N29" s="1">
        <v>1</v>
      </c>
      <c r="O29">
        <v>630</v>
      </c>
      <c r="P29">
        <v>23</v>
      </c>
      <c r="Q29">
        <v>3320</v>
      </c>
      <c r="R29">
        <v>133.1</v>
      </c>
      <c r="S29">
        <v>5</v>
      </c>
      <c r="T29">
        <v>12</v>
      </c>
      <c r="U29">
        <v>9</v>
      </c>
      <c r="V29">
        <v>5</v>
      </c>
      <c r="W29">
        <v>4</v>
      </c>
      <c r="X29" s="8">
        <v>1</v>
      </c>
      <c r="Y29" s="12" t="s">
        <v>485</v>
      </c>
      <c r="Z29">
        <v>4200904</v>
      </c>
      <c r="AA29">
        <v>4200155</v>
      </c>
      <c r="AB29">
        <v>4200156</v>
      </c>
      <c r="AC29" t="e">
        <f>VLOOKUP($A29+10000000,#REF!,13,FALSE)</f>
        <v>#REF!</v>
      </c>
      <c r="AD29">
        <v>320038</v>
      </c>
      <c r="AE29" t="e">
        <f>VLOOKUP($A29+10000000,#REF!,12,FALSE)</f>
        <v>#REF!</v>
      </c>
      <c r="AF29" t="e">
        <f>VLOOKUP(AE29,#REF!,4,FALSE)</f>
        <v>#REF!</v>
      </c>
      <c r="AG29" t="e">
        <f>VLOOKUP($A29+20000000,#REF!,13,FALSE)</f>
        <v>#REF!</v>
      </c>
      <c r="AH29">
        <v>330038</v>
      </c>
      <c r="AI29" t="e">
        <f>VLOOKUP($A29+20000000,#REF!,12,FALSE)</f>
        <v>#REF!</v>
      </c>
      <c r="AJ29" t="e">
        <f>VLOOKUP(AI29,#REF!,4,FALSE)</f>
        <v>#REF!</v>
      </c>
      <c r="AK29" t="e">
        <f>VLOOKUP($A29+30000000,#REF!,13,FALSE)</f>
        <v>#REF!</v>
      </c>
      <c r="AL29">
        <v>340038</v>
      </c>
      <c r="AM29" t="e">
        <f>VLOOKUP($A29+30000000,#REF!,12,FALSE)</f>
        <v>#REF!</v>
      </c>
      <c r="AN29" t="e">
        <f>VLOOKUP(AM29,#REF!,4,FALSE)</f>
        <v>#REF!</v>
      </c>
      <c r="AO29" t="e">
        <f>VLOOKUP($A29+40000000,#REF!,13,FALSE)</f>
        <v>#REF!</v>
      </c>
      <c r="AP29">
        <v>350038</v>
      </c>
      <c r="AQ29" t="e">
        <f>VLOOKUP($A29+40000000,#REF!,12,FALSE)</f>
        <v>#REF!</v>
      </c>
      <c r="AR29" t="e">
        <f>VLOOKUP(AQ29,#REF!,4,FALSE)</f>
        <v>#REF!</v>
      </c>
      <c r="AS29" t="e">
        <f>VLOOKUP($A29+50000000,#REF!,13,FALSE)</f>
        <v>#REF!</v>
      </c>
      <c r="AT29">
        <v>360038</v>
      </c>
      <c r="AU29" t="e">
        <f>VLOOKUP($A29+50000000,#REF!,12,FALSE)</f>
        <v>#REF!</v>
      </c>
      <c r="AV29" t="e">
        <f>VLOOKUP(AU29,#REF!,4,FALSE)</f>
        <v>#REF!</v>
      </c>
      <c r="AW29" t="s">
        <v>319</v>
      </c>
      <c r="AX29">
        <v>4100003</v>
      </c>
      <c r="AY29" s="26" t="s">
        <v>520</v>
      </c>
      <c r="AZ29" s="26" t="s">
        <v>529</v>
      </c>
      <c r="BA29" t="str">
        <f t="shared" si="1"/>
        <v>4421036|4421037|4421038|4421039|4421040</v>
      </c>
      <c r="BE29" s="7">
        <v>4421036</v>
      </c>
      <c r="BF29">
        <v>4421037</v>
      </c>
      <c r="BG29">
        <v>4421038</v>
      </c>
      <c r="BH29">
        <v>4421039</v>
      </c>
      <c r="BI29">
        <v>4421040</v>
      </c>
    </row>
    <row r="30" spans="1:61" x14ac:dyDescent="0.15">
      <c r="A30">
        <v>3000039</v>
      </c>
      <c r="B30">
        <v>800025</v>
      </c>
      <c r="C30" s="3" t="s">
        <v>84</v>
      </c>
      <c r="D30">
        <v>900025</v>
      </c>
      <c r="E30" s="19" t="s">
        <v>400</v>
      </c>
      <c r="F30" s="29">
        <v>1</v>
      </c>
      <c r="G30">
        <v>4980</v>
      </c>
      <c r="H30" s="1">
        <f>H26-100</f>
        <v>10405</v>
      </c>
      <c r="I30" s="1"/>
      <c r="J30" t="s">
        <v>189</v>
      </c>
      <c r="M30">
        <v>1</v>
      </c>
      <c r="N30" s="1">
        <v>1</v>
      </c>
      <c r="O30">
        <v>540</v>
      </c>
      <c r="P30">
        <v>19.100000000000001</v>
      </c>
      <c r="Q30">
        <v>4010</v>
      </c>
      <c r="R30">
        <v>160.4</v>
      </c>
      <c r="S30">
        <v>25</v>
      </c>
      <c r="T30">
        <v>7</v>
      </c>
      <c r="U30">
        <v>7</v>
      </c>
      <c r="V30">
        <v>4</v>
      </c>
      <c r="W30">
        <v>1</v>
      </c>
      <c r="X30" s="8">
        <v>1</v>
      </c>
      <c r="Y30" s="12" t="s">
        <v>485</v>
      </c>
      <c r="Z30">
        <v>4200901</v>
      </c>
      <c r="AA30">
        <v>4200157</v>
      </c>
      <c r="AB30">
        <v>4200158</v>
      </c>
      <c r="AC30" t="e">
        <f>VLOOKUP($A30+10000000,#REF!,13,FALSE)</f>
        <v>#REF!</v>
      </c>
      <c r="AD30">
        <v>320039</v>
      </c>
      <c r="AE30" t="e">
        <f>VLOOKUP($A30+10000000,#REF!,12,FALSE)</f>
        <v>#REF!</v>
      </c>
      <c r="AF30" t="e">
        <f>VLOOKUP(AE30,#REF!,4,FALSE)</f>
        <v>#REF!</v>
      </c>
      <c r="AG30" t="e">
        <f>VLOOKUP($A30+20000000,#REF!,13,FALSE)</f>
        <v>#REF!</v>
      </c>
      <c r="AH30">
        <v>330039</v>
      </c>
      <c r="AI30" t="e">
        <f>VLOOKUP($A30+20000000,#REF!,12,FALSE)</f>
        <v>#REF!</v>
      </c>
      <c r="AJ30" t="e">
        <f>VLOOKUP(AI30,#REF!,4,FALSE)</f>
        <v>#REF!</v>
      </c>
      <c r="AK30" t="e">
        <f>VLOOKUP($A30+30000000,#REF!,13,FALSE)</f>
        <v>#REF!</v>
      </c>
      <c r="AL30">
        <v>340039</v>
      </c>
      <c r="AM30" t="e">
        <f>VLOOKUP($A30+30000000,#REF!,12,FALSE)</f>
        <v>#REF!</v>
      </c>
      <c r="AN30" t="e">
        <f>VLOOKUP(AM30,#REF!,4,FALSE)</f>
        <v>#REF!</v>
      </c>
      <c r="AO30" t="e">
        <f>VLOOKUP($A30+40000000,#REF!,13,FALSE)</f>
        <v>#REF!</v>
      </c>
      <c r="AP30">
        <v>350039</v>
      </c>
      <c r="AQ30" t="e">
        <f>VLOOKUP($A30+40000000,#REF!,12,FALSE)</f>
        <v>#REF!</v>
      </c>
      <c r="AR30" t="e">
        <f>VLOOKUP(AQ30,#REF!,4,FALSE)</f>
        <v>#REF!</v>
      </c>
      <c r="AT30">
        <v>360039</v>
      </c>
      <c r="AW30" t="s">
        <v>486</v>
      </c>
      <c r="AX30">
        <v>4100004</v>
      </c>
      <c r="AY30" s="26" t="s">
        <v>520</v>
      </c>
      <c r="AZ30" s="26" t="s">
        <v>529</v>
      </c>
      <c r="BA30" t="str">
        <f t="shared" si="1"/>
        <v>4420001|4420002|4420003|4420004|4420005</v>
      </c>
      <c r="BE30">
        <v>4420001</v>
      </c>
      <c r="BF30">
        <v>4420002</v>
      </c>
      <c r="BG30">
        <v>4420003</v>
      </c>
      <c r="BH30">
        <v>4420004</v>
      </c>
      <c r="BI30">
        <v>4420005</v>
      </c>
    </row>
    <row r="31" spans="1:61" x14ac:dyDescent="0.15">
      <c r="A31">
        <v>3000040</v>
      </c>
      <c r="B31">
        <v>800026</v>
      </c>
      <c r="C31" s="3" t="s">
        <v>85</v>
      </c>
      <c r="D31">
        <v>900026</v>
      </c>
      <c r="E31" s="19" t="s">
        <v>314</v>
      </c>
      <c r="F31" s="29">
        <v>1</v>
      </c>
      <c r="G31">
        <v>4980</v>
      </c>
      <c r="H31" s="1">
        <f t="shared" ref="H31:H45" si="2">H27-100</f>
        <v>10406</v>
      </c>
      <c r="I31" s="1"/>
      <c r="J31" t="s">
        <v>185</v>
      </c>
      <c r="M31">
        <v>1</v>
      </c>
      <c r="N31" s="1">
        <v>1</v>
      </c>
      <c r="O31">
        <v>630</v>
      </c>
      <c r="P31">
        <v>24.3</v>
      </c>
      <c r="Q31">
        <v>2070</v>
      </c>
      <c r="R31">
        <v>82.8</v>
      </c>
      <c r="S31">
        <v>5</v>
      </c>
      <c r="T31">
        <v>9</v>
      </c>
      <c r="U31">
        <v>12</v>
      </c>
      <c r="V31">
        <v>4</v>
      </c>
      <c r="W31">
        <v>2</v>
      </c>
      <c r="X31" s="8">
        <v>1</v>
      </c>
      <c r="Y31" s="12" t="s">
        <v>485</v>
      </c>
      <c r="Z31">
        <v>4200902</v>
      </c>
      <c r="AA31">
        <v>4200159</v>
      </c>
      <c r="AB31">
        <v>4200160</v>
      </c>
      <c r="AC31" t="e">
        <f>VLOOKUP($A31+10000000,#REF!,13,FALSE)</f>
        <v>#REF!</v>
      </c>
      <c r="AD31">
        <v>320040</v>
      </c>
      <c r="AE31" t="e">
        <f>VLOOKUP($A31+10000000,#REF!,12,FALSE)</f>
        <v>#REF!</v>
      </c>
      <c r="AF31" t="e">
        <f>VLOOKUP(AE31,#REF!,4,FALSE)</f>
        <v>#REF!</v>
      </c>
      <c r="AG31" t="e">
        <f>VLOOKUP($A31+20000000,#REF!,13,FALSE)</f>
        <v>#REF!</v>
      </c>
      <c r="AH31">
        <v>330040</v>
      </c>
      <c r="AI31" t="e">
        <f>VLOOKUP($A31+20000000,#REF!,12,FALSE)</f>
        <v>#REF!</v>
      </c>
      <c r="AJ31" t="e">
        <f>VLOOKUP(AI31,#REF!,4,FALSE)</f>
        <v>#REF!</v>
      </c>
      <c r="AK31" t="e">
        <f>VLOOKUP($A31+30000000,#REF!,13,FALSE)</f>
        <v>#REF!</v>
      </c>
      <c r="AL31">
        <v>340040</v>
      </c>
      <c r="AM31" t="e">
        <f>VLOOKUP($A31+30000000,#REF!,12,FALSE)</f>
        <v>#REF!</v>
      </c>
      <c r="AN31" t="e">
        <f>VLOOKUP(AM31,#REF!,4,FALSE)</f>
        <v>#REF!</v>
      </c>
      <c r="AO31" t="e">
        <f>VLOOKUP($A31+40000000,#REF!,13,FALSE)</f>
        <v>#REF!</v>
      </c>
      <c r="AP31">
        <v>350040</v>
      </c>
      <c r="AQ31" t="e">
        <f>VLOOKUP($A31+40000000,#REF!,12,FALSE)</f>
        <v>#REF!</v>
      </c>
      <c r="AR31" t="e">
        <f>VLOOKUP(AQ31,#REF!,4,FALSE)</f>
        <v>#REF!</v>
      </c>
      <c r="AT31">
        <v>360040</v>
      </c>
      <c r="AW31" t="s">
        <v>394</v>
      </c>
      <c r="AX31">
        <v>4100004</v>
      </c>
      <c r="AY31" s="26" t="s">
        <v>520</v>
      </c>
      <c r="AZ31" s="26" t="s">
        <v>528</v>
      </c>
      <c r="BA31" t="str">
        <f t="shared" si="1"/>
        <v>4420006|4420007|4420008|4420009|4420010</v>
      </c>
      <c r="BE31">
        <v>4420006</v>
      </c>
      <c r="BF31">
        <v>4420007</v>
      </c>
      <c r="BG31">
        <v>4420008</v>
      </c>
      <c r="BH31">
        <v>4420009</v>
      </c>
      <c r="BI31">
        <v>4420010</v>
      </c>
    </row>
    <row r="32" spans="1:61" x14ac:dyDescent="0.15">
      <c r="A32">
        <v>3000041</v>
      </c>
      <c r="B32">
        <v>800027</v>
      </c>
      <c r="C32" s="3" t="s">
        <v>86</v>
      </c>
      <c r="D32">
        <v>900027</v>
      </c>
      <c r="E32" s="19" t="s">
        <v>428</v>
      </c>
      <c r="F32" s="29">
        <v>1</v>
      </c>
      <c r="G32">
        <v>5580</v>
      </c>
      <c r="H32" s="1">
        <f t="shared" si="2"/>
        <v>10407</v>
      </c>
      <c r="I32" s="1"/>
      <c r="J32" t="s">
        <v>187</v>
      </c>
      <c r="K32" s="16" t="str">
        <f>J32&amp;"_atk_bullet"</f>
        <v>han_atk_bullet</v>
      </c>
      <c r="M32">
        <v>1</v>
      </c>
      <c r="N32" s="1">
        <v>1</v>
      </c>
      <c r="O32">
        <v>700</v>
      </c>
      <c r="P32">
        <v>27.2</v>
      </c>
      <c r="Q32">
        <v>1720</v>
      </c>
      <c r="R32">
        <v>68.8</v>
      </c>
      <c r="S32">
        <v>5</v>
      </c>
      <c r="T32">
        <v>10</v>
      </c>
      <c r="U32">
        <v>11</v>
      </c>
      <c r="V32">
        <v>4</v>
      </c>
      <c r="W32">
        <v>3</v>
      </c>
      <c r="X32" s="8">
        <v>1</v>
      </c>
      <c r="Y32" s="12" t="s">
        <v>485</v>
      </c>
      <c r="Z32">
        <v>4200903</v>
      </c>
      <c r="AA32">
        <v>4200161</v>
      </c>
      <c r="AB32">
        <v>4200162</v>
      </c>
      <c r="AC32" t="e">
        <f>VLOOKUP($A32+10000000,#REF!,13,FALSE)</f>
        <v>#REF!</v>
      </c>
      <c r="AD32">
        <v>320041</v>
      </c>
      <c r="AE32" t="e">
        <f>VLOOKUP($A32+10000000,#REF!,12,FALSE)</f>
        <v>#REF!</v>
      </c>
      <c r="AF32" t="e">
        <f>VLOOKUP(AE32,#REF!,4,FALSE)</f>
        <v>#REF!</v>
      </c>
      <c r="AG32" t="e">
        <f>VLOOKUP($A32+20000000,#REF!,13,FALSE)</f>
        <v>#REF!</v>
      </c>
      <c r="AH32">
        <v>330041</v>
      </c>
      <c r="AI32" t="e">
        <f>VLOOKUP($A32+20000000,#REF!,12,FALSE)</f>
        <v>#REF!</v>
      </c>
      <c r="AJ32" t="e">
        <f>VLOOKUP(AI32,#REF!,4,FALSE)</f>
        <v>#REF!</v>
      </c>
      <c r="AK32" t="e">
        <f>VLOOKUP($A32+30000000,#REF!,13,FALSE)</f>
        <v>#REF!</v>
      </c>
      <c r="AL32">
        <v>340041</v>
      </c>
      <c r="AM32" t="e">
        <f>VLOOKUP($A32+30000000,#REF!,12,FALSE)</f>
        <v>#REF!</v>
      </c>
      <c r="AN32" t="e">
        <f>VLOOKUP(AM32,#REF!,4,FALSE)</f>
        <v>#REF!</v>
      </c>
      <c r="AO32" t="e">
        <f>VLOOKUP($A32+40000000,#REF!,13,FALSE)</f>
        <v>#REF!</v>
      </c>
      <c r="AP32">
        <v>350041</v>
      </c>
      <c r="AQ32" t="e">
        <f>VLOOKUP($A32+40000000,#REF!,12,FALSE)</f>
        <v>#REF!</v>
      </c>
      <c r="AR32" t="e">
        <f>VLOOKUP(AQ32,#REF!,4,FALSE)</f>
        <v>#REF!</v>
      </c>
      <c r="AT32">
        <v>360041</v>
      </c>
      <c r="AW32" t="s">
        <v>318</v>
      </c>
      <c r="AX32">
        <v>4100004</v>
      </c>
      <c r="AY32" t="s">
        <v>520</v>
      </c>
      <c r="AZ32" s="3" t="str">
        <f>BE32&amp;"|"&amp;BF32&amp;"|"&amp;BG32&amp;"|"&amp;BH32&amp;"|"&amp;BI32</f>
        <v>4420531|4420532|4420533|4420534|4420535</v>
      </c>
      <c r="BA32" s="26" t="s">
        <v>529</v>
      </c>
      <c r="BE32">
        <v>4420531</v>
      </c>
      <c r="BF32">
        <v>4420532</v>
      </c>
      <c r="BG32">
        <v>4420533</v>
      </c>
      <c r="BH32">
        <v>4420534</v>
      </c>
      <c r="BI32">
        <v>4420535</v>
      </c>
    </row>
    <row r="33" spans="1:61" x14ac:dyDescent="0.15">
      <c r="A33">
        <v>3000042</v>
      </c>
      <c r="B33">
        <v>800028</v>
      </c>
      <c r="C33" s="3" t="s">
        <v>87</v>
      </c>
      <c r="D33">
        <v>900028</v>
      </c>
      <c r="E33" s="19" t="s">
        <v>429</v>
      </c>
      <c r="F33" s="29">
        <v>1</v>
      </c>
      <c r="G33">
        <v>4980</v>
      </c>
      <c r="H33" s="1">
        <f t="shared" si="2"/>
        <v>10408</v>
      </c>
      <c r="I33" s="1"/>
      <c r="J33" t="s">
        <v>183</v>
      </c>
      <c r="M33">
        <v>1</v>
      </c>
      <c r="N33" s="1">
        <v>1</v>
      </c>
      <c r="O33">
        <v>600</v>
      </c>
      <c r="P33">
        <v>21.2</v>
      </c>
      <c r="Q33">
        <v>2840</v>
      </c>
      <c r="R33">
        <v>113.8</v>
      </c>
      <c r="S33">
        <v>5</v>
      </c>
      <c r="T33">
        <v>12</v>
      </c>
      <c r="U33">
        <v>9</v>
      </c>
      <c r="V33">
        <v>4</v>
      </c>
      <c r="W33">
        <v>4</v>
      </c>
      <c r="X33" s="8">
        <v>1</v>
      </c>
      <c r="Y33" s="12" t="s">
        <v>485</v>
      </c>
      <c r="Z33">
        <v>4200904</v>
      </c>
      <c r="AA33">
        <v>4200163</v>
      </c>
      <c r="AB33">
        <v>4200164</v>
      </c>
      <c r="AC33" t="e">
        <f>VLOOKUP($A33+10000000,#REF!,13,FALSE)</f>
        <v>#REF!</v>
      </c>
      <c r="AD33">
        <v>320042</v>
      </c>
      <c r="AE33" t="e">
        <f>VLOOKUP($A33+10000000,#REF!,12,FALSE)</f>
        <v>#REF!</v>
      </c>
      <c r="AF33" t="e">
        <f>VLOOKUP(AE33,#REF!,4,FALSE)</f>
        <v>#REF!</v>
      </c>
      <c r="AG33" t="e">
        <f>VLOOKUP($A33+20000000,#REF!,13,FALSE)</f>
        <v>#REF!</v>
      </c>
      <c r="AH33">
        <v>330042</v>
      </c>
      <c r="AI33" t="e">
        <f>VLOOKUP($A33+20000000,#REF!,12,FALSE)</f>
        <v>#REF!</v>
      </c>
      <c r="AJ33" t="e">
        <f>VLOOKUP(AI33,#REF!,4,FALSE)</f>
        <v>#REF!</v>
      </c>
      <c r="AK33" t="e">
        <f>VLOOKUP($A33+30000000,#REF!,13,FALSE)</f>
        <v>#REF!</v>
      </c>
      <c r="AL33">
        <v>340042</v>
      </c>
      <c r="AM33" t="e">
        <f>VLOOKUP($A33+30000000,#REF!,12,FALSE)</f>
        <v>#REF!</v>
      </c>
      <c r="AN33" t="e">
        <f>VLOOKUP(AM33,#REF!,4,FALSE)</f>
        <v>#REF!</v>
      </c>
      <c r="AO33" t="e">
        <f>VLOOKUP($A33+40000000,#REF!,13,FALSE)</f>
        <v>#REF!</v>
      </c>
      <c r="AP33">
        <v>350042</v>
      </c>
      <c r="AQ33" t="e">
        <f>VLOOKUP($A33+40000000,#REF!,12,FALSE)</f>
        <v>#REF!</v>
      </c>
      <c r="AR33" t="e">
        <f>VLOOKUP(AQ33,#REF!,4,FALSE)</f>
        <v>#REF!</v>
      </c>
      <c r="AT33">
        <v>360042</v>
      </c>
      <c r="AW33" t="s">
        <v>319</v>
      </c>
      <c r="AX33">
        <v>4100004</v>
      </c>
      <c r="AY33" t="s">
        <v>520</v>
      </c>
      <c r="AZ33" t="s">
        <v>528</v>
      </c>
      <c r="BA33" t="str">
        <f t="shared" si="1"/>
        <v>4420016|4420017|4420018|4420019|4420020</v>
      </c>
      <c r="BE33">
        <v>4420016</v>
      </c>
      <c r="BF33">
        <v>4420017</v>
      </c>
      <c r="BG33">
        <v>4420018</v>
      </c>
      <c r="BH33">
        <v>4420019</v>
      </c>
      <c r="BI33">
        <v>4420020</v>
      </c>
    </row>
    <row r="34" spans="1:61" x14ac:dyDescent="0.15">
      <c r="A34">
        <v>3000043</v>
      </c>
      <c r="B34">
        <v>800029</v>
      </c>
      <c r="C34" s="5" t="s">
        <v>88</v>
      </c>
      <c r="D34">
        <v>900029</v>
      </c>
      <c r="E34" s="19" t="s">
        <v>430</v>
      </c>
      <c r="F34" s="29">
        <v>1</v>
      </c>
      <c r="G34">
        <v>880</v>
      </c>
      <c r="H34" s="1">
        <f t="shared" si="2"/>
        <v>10305</v>
      </c>
      <c r="I34" s="1"/>
      <c r="J34" s="11" t="s">
        <v>224</v>
      </c>
      <c r="M34">
        <v>1</v>
      </c>
      <c r="N34" s="1">
        <v>1</v>
      </c>
      <c r="O34">
        <v>510</v>
      </c>
      <c r="P34">
        <v>18</v>
      </c>
      <c r="Q34">
        <v>3450</v>
      </c>
      <c r="R34">
        <v>138</v>
      </c>
      <c r="S34">
        <v>25</v>
      </c>
      <c r="T34">
        <v>7</v>
      </c>
      <c r="U34">
        <v>7</v>
      </c>
      <c r="V34">
        <v>3</v>
      </c>
      <c r="W34">
        <v>1</v>
      </c>
      <c r="X34" s="8">
        <v>1</v>
      </c>
      <c r="Y34" s="12" t="s">
        <v>485</v>
      </c>
      <c r="Z34">
        <v>4200901</v>
      </c>
      <c r="AA34">
        <v>4200165</v>
      </c>
      <c r="AB34">
        <v>4200166</v>
      </c>
      <c r="AC34" t="e">
        <f>VLOOKUP($A34+10000000,#REF!,13,FALSE)</f>
        <v>#REF!</v>
      </c>
      <c r="AD34">
        <v>320043</v>
      </c>
      <c r="AE34" t="e">
        <f>VLOOKUP($A34+10000000,#REF!,12,FALSE)</f>
        <v>#REF!</v>
      </c>
      <c r="AF34" t="e">
        <f>VLOOKUP(AE34,#REF!,4,FALSE)</f>
        <v>#REF!</v>
      </c>
      <c r="AG34" t="e">
        <f>VLOOKUP($A34+20000000,#REF!,13,FALSE)</f>
        <v>#REF!</v>
      </c>
      <c r="AH34">
        <v>330043</v>
      </c>
      <c r="AI34" t="e">
        <f>VLOOKUP($A34+20000000,#REF!,12,FALSE)</f>
        <v>#REF!</v>
      </c>
      <c r="AJ34" t="e">
        <f>VLOOKUP(AI34,#REF!,4,FALSE)</f>
        <v>#REF!</v>
      </c>
      <c r="AK34" t="e">
        <f>VLOOKUP($A34+30000000,#REF!,13,FALSE)</f>
        <v>#REF!</v>
      </c>
      <c r="AL34">
        <v>340043</v>
      </c>
      <c r="AM34" t="e">
        <f>VLOOKUP($A34+30000000,#REF!,12,FALSE)</f>
        <v>#REF!</v>
      </c>
      <c r="AN34" t="e">
        <f>VLOOKUP(AM34,#REF!,4,FALSE)</f>
        <v>#REF!</v>
      </c>
      <c r="AP34">
        <v>350043</v>
      </c>
      <c r="AT34">
        <v>360043</v>
      </c>
      <c r="AW34" t="s">
        <v>306</v>
      </c>
      <c r="AX34">
        <v>4100005</v>
      </c>
      <c r="AY34" t="s">
        <v>520</v>
      </c>
      <c r="AZ34" t="s">
        <v>528</v>
      </c>
      <c r="BA34" t="str">
        <f t="shared" si="1"/>
        <v>4420201|4420202|4420203|4420204|4420205</v>
      </c>
      <c r="BE34">
        <v>4420201</v>
      </c>
      <c r="BF34">
        <v>4420202</v>
      </c>
      <c r="BG34">
        <v>4420203</v>
      </c>
      <c r="BH34">
        <v>4420204</v>
      </c>
      <c r="BI34">
        <v>4420205</v>
      </c>
    </row>
    <row r="35" spans="1:61" x14ac:dyDescent="0.15">
      <c r="A35">
        <v>3000044</v>
      </c>
      <c r="B35">
        <v>800030</v>
      </c>
      <c r="C35" s="5" t="s">
        <v>89</v>
      </c>
      <c r="D35">
        <v>900030</v>
      </c>
      <c r="E35" s="19" t="s">
        <v>431</v>
      </c>
      <c r="F35" s="29">
        <v>1</v>
      </c>
      <c r="G35">
        <v>880</v>
      </c>
      <c r="H35" s="1">
        <f t="shared" si="2"/>
        <v>10306</v>
      </c>
      <c r="I35" s="1"/>
      <c r="J35" s="11" t="s">
        <v>225</v>
      </c>
      <c r="M35">
        <v>1</v>
      </c>
      <c r="N35" s="1">
        <v>1</v>
      </c>
      <c r="O35">
        <v>590</v>
      </c>
      <c r="P35">
        <v>22.2</v>
      </c>
      <c r="Q35">
        <v>1840</v>
      </c>
      <c r="R35">
        <v>73.599999999999994</v>
      </c>
      <c r="S35">
        <v>5</v>
      </c>
      <c r="T35">
        <v>9</v>
      </c>
      <c r="U35">
        <v>12</v>
      </c>
      <c r="V35">
        <v>3</v>
      </c>
      <c r="W35">
        <v>2</v>
      </c>
      <c r="X35" s="8">
        <v>1</v>
      </c>
      <c r="Y35" s="12" t="s">
        <v>485</v>
      </c>
      <c r="Z35">
        <v>4200902</v>
      </c>
      <c r="AA35">
        <v>4200167</v>
      </c>
      <c r="AB35">
        <v>4200168</v>
      </c>
      <c r="AC35" t="e">
        <f>VLOOKUP($A35+10000000,#REF!,13,FALSE)</f>
        <v>#REF!</v>
      </c>
      <c r="AD35">
        <v>320044</v>
      </c>
      <c r="AE35" t="e">
        <f>VLOOKUP($A35+10000000,#REF!,12,FALSE)</f>
        <v>#REF!</v>
      </c>
      <c r="AF35" t="e">
        <f>VLOOKUP(AE35,#REF!,4,FALSE)</f>
        <v>#REF!</v>
      </c>
      <c r="AG35" t="e">
        <f>VLOOKUP($A35+20000000,#REF!,13,FALSE)</f>
        <v>#REF!</v>
      </c>
      <c r="AH35">
        <v>330044</v>
      </c>
      <c r="AI35" t="e">
        <f>VLOOKUP($A35+20000000,#REF!,12,FALSE)</f>
        <v>#REF!</v>
      </c>
      <c r="AJ35" t="e">
        <f>VLOOKUP(AI35,#REF!,4,FALSE)</f>
        <v>#REF!</v>
      </c>
      <c r="AK35" t="e">
        <f>VLOOKUP($A35+30000000,#REF!,13,FALSE)</f>
        <v>#REF!</v>
      </c>
      <c r="AL35">
        <v>340044</v>
      </c>
      <c r="AM35" t="e">
        <f>VLOOKUP($A35+30000000,#REF!,12,FALSE)</f>
        <v>#REF!</v>
      </c>
      <c r="AN35" t="e">
        <f>VLOOKUP(AM35,#REF!,4,FALSE)</f>
        <v>#REF!</v>
      </c>
      <c r="AP35">
        <v>350044</v>
      </c>
      <c r="AT35">
        <v>360044</v>
      </c>
      <c r="AW35" s="23" t="s">
        <v>489</v>
      </c>
      <c r="AX35">
        <v>4100005</v>
      </c>
      <c r="AY35" s="26" t="s">
        <v>520</v>
      </c>
      <c r="AZ35" s="26" t="s">
        <v>528</v>
      </c>
      <c r="BA35" t="str">
        <f t="shared" si="1"/>
        <v>4420206|4420207|4420208|4420209|4420210</v>
      </c>
      <c r="BE35">
        <v>4420206</v>
      </c>
      <c r="BF35">
        <v>4420207</v>
      </c>
      <c r="BG35">
        <v>4420208</v>
      </c>
      <c r="BH35">
        <v>4420209</v>
      </c>
      <c r="BI35">
        <v>4420210</v>
      </c>
    </row>
    <row r="36" spans="1:61" x14ac:dyDescent="0.15">
      <c r="A36">
        <v>3000045</v>
      </c>
      <c r="B36">
        <v>800031</v>
      </c>
      <c r="C36" s="5" t="s">
        <v>90</v>
      </c>
      <c r="D36">
        <v>900031</v>
      </c>
      <c r="E36" s="19" t="s">
        <v>432</v>
      </c>
      <c r="F36" s="29">
        <v>1</v>
      </c>
      <c r="G36">
        <v>980</v>
      </c>
      <c r="H36" s="1">
        <f t="shared" si="2"/>
        <v>10307</v>
      </c>
      <c r="I36" s="1"/>
      <c r="J36" s="11" t="s">
        <v>226</v>
      </c>
      <c r="K36" s="16" t="str">
        <f>J36&amp;"_atk_bullet"</f>
        <v>huang_atk_bullet</v>
      </c>
      <c r="M36">
        <v>1</v>
      </c>
      <c r="N36" s="1">
        <v>1</v>
      </c>
      <c r="O36">
        <v>630</v>
      </c>
      <c r="P36">
        <v>24</v>
      </c>
      <c r="Q36">
        <v>1590</v>
      </c>
      <c r="R36">
        <v>63.6</v>
      </c>
      <c r="S36">
        <v>5</v>
      </c>
      <c r="T36">
        <v>10</v>
      </c>
      <c r="U36">
        <v>11</v>
      </c>
      <c r="V36">
        <v>3</v>
      </c>
      <c r="W36">
        <v>3</v>
      </c>
      <c r="X36" s="8">
        <v>1</v>
      </c>
      <c r="Y36" s="12" t="s">
        <v>485</v>
      </c>
      <c r="Z36">
        <v>4200903</v>
      </c>
      <c r="AA36">
        <v>4200169</v>
      </c>
      <c r="AB36">
        <v>4200170</v>
      </c>
      <c r="AC36" t="e">
        <f>VLOOKUP($A36+10000000,#REF!,13,FALSE)</f>
        <v>#REF!</v>
      </c>
      <c r="AD36">
        <v>320045</v>
      </c>
      <c r="AE36" t="e">
        <f>VLOOKUP($A36+10000000,#REF!,12,FALSE)</f>
        <v>#REF!</v>
      </c>
      <c r="AF36" t="e">
        <f>VLOOKUP(AE36,#REF!,4,FALSE)</f>
        <v>#REF!</v>
      </c>
      <c r="AG36" t="e">
        <f>VLOOKUP($A36+20000000,#REF!,13,FALSE)</f>
        <v>#REF!</v>
      </c>
      <c r="AH36">
        <v>330045</v>
      </c>
      <c r="AI36" t="e">
        <f>VLOOKUP($A36+20000000,#REF!,12,FALSE)</f>
        <v>#REF!</v>
      </c>
      <c r="AJ36" t="e">
        <f>VLOOKUP(AI36,#REF!,4,FALSE)</f>
        <v>#REF!</v>
      </c>
      <c r="AK36" t="e">
        <f>VLOOKUP($A36+30000000,#REF!,13,FALSE)</f>
        <v>#REF!</v>
      </c>
      <c r="AL36">
        <v>340045</v>
      </c>
      <c r="AM36" t="e">
        <f>VLOOKUP($A36+30000000,#REF!,12,FALSE)</f>
        <v>#REF!</v>
      </c>
      <c r="AN36" t="e">
        <f>VLOOKUP(AM36,#REF!,4,FALSE)</f>
        <v>#REF!</v>
      </c>
      <c r="AP36">
        <v>350045</v>
      </c>
      <c r="AT36">
        <v>360045</v>
      </c>
      <c r="AW36" t="s">
        <v>318</v>
      </c>
      <c r="AX36">
        <v>4100005</v>
      </c>
      <c r="AY36" s="26" t="s">
        <v>520</v>
      </c>
      <c r="AZ36" s="26" t="s">
        <v>528</v>
      </c>
      <c r="BA36" t="str">
        <f t="shared" si="1"/>
        <v>4420211|4420212|4420213|4420214|4420215</v>
      </c>
      <c r="BE36">
        <v>4420211</v>
      </c>
      <c r="BF36">
        <v>4420212</v>
      </c>
      <c r="BG36">
        <v>4420213</v>
      </c>
      <c r="BH36">
        <v>4420214</v>
      </c>
      <c r="BI36">
        <v>4420215</v>
      </c>
    </row>
    <row r="37" spans="1:61" x14ac:dyDescent="0.15">
      <c r="A37">
        <v>3000046</v>
      </c>
      <c r="B37">
        <v>800032</v>
      </c>
      <c r="C37" s="5" t="s">
        <v>91</v>
      </c>
      <c r="D37">
        <v>900032</v>
      </c>
      <c r="E37" s="19" t="s">
        <v>433</v>
      </c>
      <c r="F37" s="29">
        <v>1</v>
      </c>
      <c r="G37">
        <v>880</v>
      </c>
      <c r="H37" s="1">
        <f t="shared" si="2"/>
        <v>10308</v>
      </c>
      <c r="I37" s="1"/>
      <c r="J37" s="11" t="s">
        <v>227</v>
      </c>
      <c r="M37">
        <v>1</v>
      </c>
      <c r="N37" s="1">
        <v>1</v>
      </c>
      <c r="O37">
        <v>490</v>
      </c>
      <c r="P37">
        <v>18.7</v>
      </c>
      <c r="Q37">
        <v>2610</v>
      </c>
      <c r="R37">
        <v>104.4</v>
      </c>
      <c r="S37">
        <v>5</v>
      </c>
      <c r="T37">
        <v>12</v>
      </c>
      <c r="U37">
        <v>9</v>
      </c>
      <c r="V37">
        <v>3</v>
      </c>
      <c r="W37">
        <v>4</v>
      </c>
      <c r="X37" s="8">
        <v>1</v>
      </c>
      <c r="Y37" s="12" t="s">
        <v>485</v>
      </c>
      <c r="Z37">
        <v>4200904</v>
      </c>
      <c r="AA37">
        <v>4200171</v>
      </c>
      <c r="AB37">
        <v>4200172</v>
      </c>
      <c r="AC37" t="e">
        <f>VLOOKUP($A37+10000000,#REF!,13,FALSE)</f>
        <v>#REF!</v>
      </c>
      <c r="AD37">
        <v>320046</v>
      </c>
      <c r="AE37" t="e">
        <f>VLOOKUP($A37+10000000,#REF!,12,FALSE)</f>
        <v>#REF!</v>
      </c>
      <c r="AF37" t="e">
        <f>VLOOKUP(AE37,#REF!,4,FALSE)</f>
        <v>#REF!</v>
      </c>
      <c r="AG37" t="e">
        <f>VLOOKUP($A37+20000000,#REF!,13,FALSE)</f>
        <v>#REF!</v>
      </c>
      <c r="AH37">
        <v>330046</v>
      </c>
      <c r="AI37" t="e">
        <f>VLOOKUP($A37+20000000,#REF!,12,FALSE)</f>
        <v>#REF!</v>
      </c>
      <c r="AJ37" t="e">
        <f>VLOOKUP(AI37,#REF!,4,FALSE)</f>
        <v>#REF!</v>
      </c>
      <c r="AK37" t="e">
        <f>VLOOKUP($A37+30000000,#REF!,13,FALSE)</f>
        <v>#REF!</v>
      </c>
      <c r="AL37">
        <v>340046</v>
      </c>
      <c r="AM37" t="e">
        <f>VLOOKUP($A37+30000000,#REF!,12,FALSE)</f>
        <v>#REF!</v>
      </c>
      <c r="AN37" t="e">
        <f>VLOOKUP(AM37,#REF!,4,FALSE)</f>
        <v>#REF!</v>
      </c>
      <c r="AP37">
        <v>350046</v>
      </c>
      <c r="AT37">
        <v>360046</v>
      </c>
      <c r="AW37" t="s">
        <v>319</v>
      </c>
      <c r="AX37">
        <v>4100005</v>
      </c>
      <c r="AY37" s="26" t="s">
        <v>520</v>
      </c>
      <c r="AZ37" s="26" t="s">
        <v>528</v>
      </c>
      <c r="BA37" t="str">
        <f t="shared" si="1"/>
        <v>4420216|4420217|4420218|4420219|4420220</v>
      </c>
      <c r="BE37">
        <v>4420216</v>
      </c>
      <c r="BF37">
        <v>4420217</v>
      </c>
      <c r="BG37">
        <v>4420218</v>
      </c>
      <c r="BH37">
        <v>4420219</v>
      </c>
      <c r="BI37">
        <v>4420220</v>
      </c>
    </row>
    <row r="38" spans="1:61" x14ac:dyDescent="0.15">
      <c r="A38">
        <v>3000047</v>
      </c>
      <c r="B38">
        <v>800033</v>
      </c>
      <c r="C38" s="6" t="s">
        <v>78</v>
      </c>
      <c r="D38">
        <v>900033</v>
      </c>
      <c r="E38" s="19" t="s">
        <v>434</v>
      </c>
      <c r="F38" s="29">
        <v>1</v>
      </c>
      <c r="G38">
        <v>198</v>
      </c>
      <c r="H38" s="1">
        <f t="shared" si="2"/>
        <v>10205</v>
      </c>
      <c r="I38" s="1"/>
      <c r="J38" s="11" t="s">
        <v>329</v>
      </c>
      <c r="M38">
        <v>1</v>
      </c>
      <c r="N38" s="1">
        <v>1</v>
      </c>
      <c r="O38">
        <v>480</v>
      </c>
      <c r="P38">
        <v>16.8</v>
      </c>
      <c r="Q38">
        <v>3240</v>
      </c>
      <c r="R38">
        <v>129.6</v>
      </c>
      <c r="S38">
        <v>25</v>
      </c>
      <c r="T38">
        <v>7</v>
      </c>
      <c r="U38">
        <v>7</v>
      </c>
      <c r="V38">
        <v>2</v>
      </c>
      <c r="W38">
        <v>1</v>
      </c>
      <c r="X38" s="8">
        <v>1</v>
      </c>
      <c r="Y38" s="12" t="s">
        <v>485</v>
      </c>
      <c r="Z38">
        <v>4200901</v>
      </c>
      <c r="AA38">
        <v>4200173</v>
      </c>
      <c r="AB38">
        <v>4200174</v>
      </c>
      <c r="AC38" t="e">
        <f>VLOOKUP($A38+10000000,#REF!,13,FALSE)</f>
        <v>#REF!</v>
      </c>
      <c r="AD38">
        <v>320047</v>
      </c>
      <c r="AE38" t="e">
        <f>VLOOKUP($A38+10000000,#REF!,12,FALSE)</f>
        <v>#REF!</v>
      </c>
      <c r="AF38" t="e">
        <f>VLOOKUP(AE38,#REF!,4,FALSE)</f>
        <v>#REF!</v>
      </c>
      <c r="AG38" t="e">
        <f>VLOOKUP($A38+20000000,#REF!,13,FALSE)</f>
        <v>#REF!</v>
      </c>
      <c r="AH38">
        <v>330047</v>
      </c>
      <c r="AI38" t="e">
        <f>VLOOKUP($A38+20000000,#REF!,12,FALSE)</f>
        <v>#REF!</v>
      </c>
      <c r="AJ38" t="e">
        <f>VLOOKUP(AI38,#REF!,4,FALSE)</f>
        <v>#REF!</v>
      </c>
      <c r="AL38">
        <v>340047</v>
      </c>
      <c r="AP38">
        <v>350047</v>
      </c>
      <c r="AT38">
        <v>360047</v>
      </c>
      <c r="AW38" t="s">
        <v>306</v>
      </c>
      <c r="AX38">
        <v>4100006</v>
      </c>
      <c r="AY38" s="26" t="s">
        <v>520</v>
      </c>
      <c r="AZ38" s="26" t="s">
        <v>528</v>
      </c>
      <c r="BA38" t="str">
        <f t="shared" si="1"/>
        <v>4420201|4420202|4420203|4420204|4420205</v>
      </c>
      <c r="BE38">
        <v>4420201</v>
      </c>
      <c r="BF38">
        <v>4420202</v>
      </c>
      <c r="BG38">
        <v>4420203</v>
      </c>
      <c r="BH38">
        <v>4420204</v>
      </c>
      <c r="BI38">
        <v>4420205</v>
      </c>
    </row>
    <row r="39" spans="1:61" x14ac:dyDescent="0.15">
      <c r="A39">
        <v>3000048</v>
      </c>
      <c r="B39">
        <v>800034</v>
      </c>
      <c r="C39" s="6" t="s">
        <v>92</v>
      </c>
      <c r="D39">
        <v>900034</v>
      </c>
      <c r="E39" s="19" t="s">
        <v>435</v>
      </c>
      <c r="F39" s="29">
        <v>1</v>
      </c>
      <c r="G39">
        <v>258</v>
      </c>
      <c r="H39" s="1">
        <f t="shared" si="2"/>
        <v>10206</v>
      </c>
      <c r="I39" s="1"/>
      <c r="J39" s="11" t="s">
        <v>330</v>
      </c>
      <c r="M39">
        <v>1</v>
      </c>
      <c r="N39" s="1">
        <v>1</v>
      </c>
      <c r="O39">
        <v>560</v>
      </c>
      <c r="P39">
        <v>21.4</v>
      </c>
      <c r="Q39">
        <v>1680</v>
      </c>
      <c r="R39">
        <v>67.2</v>
      </c>
      <c r="S39">
        <v>5</v>
      </c>
      <c r="T39">
        <v>9</v>
      </c>
      <c r="U39">
        <v>12</v>
      </c>
      <c r="V39">
        <v>2</v>
      </c>
      <c r="W39">
        <v>2</v>
      </c>
      <c r="X39" s="8">
        <v>1</v>
      </c>
      <c r="Y39" s="12" t="s">
        <v>485</v>
      </c>
      <c r="Z39">
        <v>4200902</v>
      </c>
      <c r="AA39">
        <v>4200175</v>
      </c>
      <c r="AB39">
        <v>4200176</v>
      </c>
      <c r="AC39" t="e">
        <f>VLOOKUP($A39+10000000,#REF!,13,FALSE)</f>
        <v>#REF!</v>
      </c>
      <c r="AD39">
        <v>320048</v>
      </c>
      <c r="AE39" t="e">
        <f>VLOOKUP($A39+10000000,#REF!,12,FALSE)</f>
        <v>#REF!</v>
      </c>
      <c r="AF39" t="e">
        <f>VLOOKUP(AE39,#REF!,4,FALSE)</f>
        <v>#REF!</v>
      </c>
      <c r="AG39" t="e">
        <f>VLOOKUP($A39+20000000,#REF!,13,FALSE)</f>
        <v>#REF!</v>
      </c>
      <c r="AH39">
        <v>330048</v>
      </c>
      <c r="AI39" t="e">
        <f>VLOOKUP($A39+20000000,#REF!,12,FALSE)</f>
        <v>#REF!</v>
      </c>
      <c r="AJ39" t="e">
        <f>VLOOKUP(AI39,#REF!,4,FALSE)</f>
        <v>#REF!</v>
      </c>
      <c r="AL39">
        <v>340048</v>
      </c>
      <c r="AP39">
        <v>350048</v>
      </c>
      <c r="AT39">
        <v>360048</v>
      </c>
      <c r="AW39" t="s">
        <v>317</v>
      </c>
      <c r="AX39">
        <v>4100006</v>
      </c>
      <c r="AY39" s="26" t="s">
        <v>520</v>
      </c>
      <c r="AZ39" s="26" t="s">
        <v>528</v>
      </c>
      <c r="BA39" t="str">
        <f t="shared" si="1"/>
        <v>4420206|4420207|4420208|4420209|4420210</v>
      </c>
      <c r="BE39">
        <v>4420206</v>
      </c>
      <c r="BF39">
        <v>4420207</v>
      </c>
      <c r="BG39">
        <v>4420208</v>
      </c>
      <c r="BH39">
        <v>4420209</v>
      </c>
      <c r="BI39">
        <v>4420210</v>
      </c>
    </row>
    <row r="40" spans="1:61" x14ac:dyDescent="0.15">
      <c r="A40">
        <v>3000049</v>
      </c>
      <c r="B40">
        <v>800035</v>
      </c>
      <c r="C40" s="6" t="s">
        <v>93</v>
      </c>
      <c r="D40">
        <v>900035</v>
      </c>
      <c r="E40" s="19" t="s">
        <v>436</v>
      </c>
      <c r="F40" s="29">
        <v>1</v>
      </c>
      <c r="G40">
        <v>198</v>
      </c>
      <c r="H40" s="1">
        <f t="shared" si="2"/>
        <v>10207</v>
      </c>
      <c r="I40" s="1"/>
      <c r="J40" s="11" t="s">
        <v>331</v>
      </c>
      <c r="K40" s="16" t="str">
        <f>J40&amp;"_atk_bullet"</f>
        <v>laura_atk_bullet</v>
      </c>
      <c r="M40">
        <v>1</v>
      </c>
      <c r="N40" s="1">
        <v>1</v>
      </c>
      <c r="O40">
        <v>610</v>
      </c>
      <c r="P40">
        <v>23.6</v>
      </c>
      <c r="Q40">
        <v>1430</v>
      </c>
      <c r="R40">
        <v>57.2</v>
      </c>
      <c r="S40">
        <v>5</v>
      </c>
      <c r="T40">
        <v>10</v>
      </c>
      <c r="U40">
        <v>11</v>
      </c>
      <c r="V40">
        <v>2</v>
      </c>
      <c r="W40">
        <v>3</v>
      </c>
      <c r="X40" s="8">
        <v>1</v>
      </c>
      <c r="Y40" s="12" t="s">
        <v>485</v>
      </c>
      <c r="Z40">
        <v>4200903</v>
      </c>
      <c r="AA40">
        <v>4200177</v>
      </c>
      <c r="AB40">
        <v>4200178</v>
      </c>
      <c r="AC40" t="e">
        <f>VLOOKUP($A40+10000000,#REF!,13,FALSE)</f>
        <v>#REF!</v>
      </c>
      <c r="AD40">
        <v>320049</v>
      </c>
      <c r="AE40" t="e">
        <f>VLOOKUP($A40+10000000,#REF!,12,FALSE)</f>
        <v>#REF!</v>
      </c>
      <c r="AF40" t="e">
        <f>VLOOKUP(AE40,#REF!,4,FALSE)</f>
        <v>#REF!</v>
      </c>
      <c r="AG40" t="e">
        <f>VLOOKUP($A40+20000000,#REF!,13,FALSE)</f>
        <v>#REF!</v>
      </c>
      <c r="AH40">
        <v>330049</v>
      </c>
      <c r="AI40" t="e">
        <f>VLOOKUP($A40+20000000,#REF!,12,FALSE)</f>
        <v>#REF!</v>
      </c>
      <c r="AJ40" t="e">
        <f>VLOOKUP(AI40,#REF!,4,FALSE)</f>
        <v>#REF!</v>
      </c>
      <c r="AL40">
        <v>340049</v>
      </c>
      <c r="AP40">
        <v>350049</v>
      </c>
      <c r="AT40">
        <v>360049</v>
      </c>
      <c r="AW40" s="23" t="s">
        <v>490</v>
      </c>
      <c r="AX40">
        <v>4100006</v>
      </c>
      <c r="AY40" s="26" t="s">
        <v>520</v>
      </c>
      <c r="AZ40" s="26" t="s">
        <v>528</v>
      </c>
      <c r="BA40" t="str">
        <f t="shared" si="1"/>
        <v>4420211|4420212|4420213|4420214|4420215</v>
      </c>
      <c r="BE40">
        <v>4420211</v>
      </c>
      <c r="BF40">
        <v>4420212</v>
      </c>
      <c r="BG40">
        <v>4420213</v>
      </c>
      <c r="BH40">
        <v>4420214</v>
      </c>
      <c r="BI40">
        <v>4420215</v>
      </c>
    </row>
    <row r="41" spans="1:61" x14ac:dyDescent="0.15">
      <c r="A41">
        <v>3000050</v>
      </c>
      <c r="B41">
        <v>800036</v>
      </c>
      <c r="C41" s="6" t="s">
        <v>79</v>
      </c>
      <c r="D41">
        <v>900036</v>
      </c>
      <c r="E41" s="19" t="s">
        <v>437</v>
      </c>
      <c r="F41" s="29">
        <v>1</v>
      </c>
      <c r="G41">
        <v>198</v>
      </c>
      <c r="H41" s="1">
        <f t="shared" si="2"/>
        <v>10208</v>
      </c>
      <c r="I41" s="1"/>
      <c r="J41" s="11" t="s">
        <v>332</v>
      </c>
      <c r="M41">
        <v>1</v>
      </c>
      <c r="N41" s="1">
        <v>1</v>
      </c>
      <c r="O41">
        <v>480</v>
      </c>
      <c r="P41">
        <v>17.2</v>
      </c>
      <c r="Q41">
        <v>2490</v>
      </c>
      <c r="R41">
        <v>99.7</v>
      </c>
      <c r="S41">
        <v>5</v>
      </c>
      <c r="T41">
        <v>12</v>
      </c>
      <c r="U41">
        <v>9</v>
      </c>
      <c r="V41">
        <v>2</v>
      </c>
      <c r="W41">
        <v>4</v>
      </c>
      <c r="X41" s="8">
        <v>1</v>
      </c>
      <c r="Y41" s="12" t="s">
        <v>485</v>
      </c>
      <c r="Z41">
        <v>4200904</v>
      </c>
      <c r="AA41">
        <v>4200179</v>
      </c>
      <c r="AB41">
        <v>4200180</v>
      </c>
      <c r="AC41" t="e">
        <f>VLOOKUP($A41+10000000,#REF!,13,FALSE)</f>
        <v>#REF!</v>
      </c>
      <c r="AD41">
        <v>320050</v>
      </c>
      <c r="AE41" t="e">
        <f>VLOOKUP($A41+10000000,#REF!,12,FALSE)</f>
        <v>#REF!</v>
      </c>
      <c r="AF41" t="e">
        <f>VLOOKUP(AE41,#REF!,4,FALSE)</f>
        <v>#REF!</v>
      </c>
      <c r="AG41" t="e">
        <f>VLOOKUP($A41+20000000,#REF!,13,FALSE)</f>
        <v>#REF!</v>
      </c>
      <c r="AH41">
        <v>330050</v>
      </c>
      <c r="AI41" t="e">
        <f>VLOOKUP($A41+20000000,#REF!,12,FALSE)</f>
        <v>#REF!</v>
      </c>
      <c r="AJ41" t="e">
        <f>VLOOKUP(AI41,#REF!,4,FALSE)</f>
        <v>#REF!</v>
      </c>
      <c r="AL41">
        <v>340050</v>
      </c>
      <c r="AP41">
        <v>350050</v>
      </c>
      <c r="AT41">
        <v>360050</v>
      </c>
      <c r="AW41" t="s">
        <v>319</v>
      </c>
      <c r="AX41">
        <v>4100006</v>
      </c>
      <c r="AY41" s="26" t="s">
        <v>520</v>
      </c>
      <c r="AZ41" s="26" t="s">
        <v>528</v>
      </c>
      <c r="BA41" t="str">
        <f t="shared" si="1"/>
        <v>4420216|4420217|4420218|4420219|4420220</v>
      </c>
      <c r="BE41">
        <v>4420216</v>
      </c>
      <c r="BF41">
        <v>4420217</v>
      </c>
      <c r="BG41">
        <v>4420218</v>
      </c>
      <c r="BH41">
        <v>4420219</v>
      </c>
      <c r="BI41">
        <v>4420220</v>
      </c>
    </row>
    <row r="42" spans="1:61" x14ac:dyDescent="0.15">
      <c r="A42">
        <v>3000051</v>
      </c>
      <c r="B42">
        <v>800037</v>
      </c>
      <c r="C42" s="7" t="s">
        <v>94</v>
      </c>
      <c r="D42">
        <v>900037</v>
      </c>
      <c r="E42" s="19" t="s">
        <v>397</v>
      </c>
      <c r="F42" s="29">
        <v>1</v>
      </c>
      <c r="G42">
        <v>28</v>
      </c>
      <c r="H42" s="1">
        <f t="shared" si="2"/>
        <v>10105</v>
      </c>
      <c r="I42" s="1"/>
      <c r="J42" s="11" t="s">
        <v>352</v>
      </c>
      <c r="M42">
        <v>1</v>
      </c>
      <c r="N42" s="1">
        <v>1</v>
      </c>
      <c r="O42">
        <v>420</v>
      </c>
      <c r="P42">
        <v>15.8</v>
      </c>
      <c r="Q42">
        <v>3250</v>
      </c>
      <c r="R42">
        <v>130</v>
      </c>
      <c r="S42">
        <v>25</v>
      </c>
      <c r="T42">
        <v>7</v>
      </c>
      <c r="U42">
        <v>7</v>
      </c>
      <c r="V42">
        <v>1</v>
      </c>
      <c r="W42">
        <v>1</v>
      </c>
      <c r="X42" s="8">
        <v>1</v>
      </c>
      <c r="Y42" s="12" t="s">
        <v>485</v>
      </c>
      <c r="Z42">
        <v>4200901</v>
      </c>
      <c r="AA42">
        <v>4200181</v>
      </c>
      <c r="AC42" t="e">
        <f>VLOOKUP($A42+10000000,#REF!,13,FALSE)</f>
        <v>#REF!</v>
      </c>
      <c r="AD42">
        <v>320051</v>
      </c>
      <c r="AE42" t="e">
        <f>VLOOKUP($A42+10000000,#REF!,12,FALSE)</f>
        <v>#REF!</v>
      </c>
      <c r="AF42" t="e">
        <f>VLOOKUP(AE42,#REF!,4,FALSE)</f>
        <v>#REF!</v>
      </c>
      <c r="AH42">
        <v>330051</v>
      </c>
      <c r="AL42">
        <v>340051</v>
      </c>
      <c r="AP42">
        <v>350051</v>
      </c>
      <c r="AT42">
        <v>360051</v>
      </c>
      <c r="AW42" t="s">
        <v>306</v>
      </c>
      <c r="AX42">
        <v>4100007</v>
      </c>
      <c r="AY42" s="26" t="s">
        <v>520</v>
      </c>
      <c r="AZ42" s="26" t="s">
        <v>528</v>
      </c>
      <c r="BA42" t="str">
        <f t="shared" si="1"/>
        <v>4420201|4420202|4420203|4420204|4420205</v>
      </c>
      <c r="BE42">
        <v>4420201</v>
      </c>
      <c r="BF42">
        <v>4420202</v>
      </c>
      <c r="BG42">
        <v>4420203</v>
      </c>
      <c r="BH42">
        <v>4420204</v>
      </c>
      <c r="BI42">
        <v>4420205</v>
      </c>
    </row>
    <row r="43" spans="1:61" x14ac:dyDescent="0.15">
      <c r="A43">
        <v>3000052</v>
      </c>
      <c r="B43">
        <v>800038</v>
      </c>
      <c r="C43" s="7" t="s">
        <v>95</v>
      </c>
      <c r="D43">
        <v>900038</v>
      </c>
      <c r="E43" s="19" t="s">
        <v>379</v>
      </c>
      <c r="F43" s="29">
        <v>1</v>
      </c>
      <c r="G43">
        <v>28</v>
      </c>
      <c r="H43" s="1">
        <f t="shared" si="2"/>
        <v>10106</v>
      </c>
      <c r="I43" s="1"/>
      <c r="J43" s="11" t="s">
        <v>375</v>
      </c>
      <c r="M43">
        <v>1</v>
      </c>
      <c r="N43" s="1">
        <v>1</v>
      </c>
      <c r="O43">
        <v>510</v>
      </c>
      <c r="P43">
        <v>21</v>
      </c>
      <c r="Q43">
        <v>1610</v>
      </c>
      <c r="R43">
        <v>64.400000000000006</v>
      </c>
      <c r="S43">
        <v>5</v>
      </c>
      <c r="T43">
        <v>9</v>
      </c>
      <c r="U43">
        <v>12</v>
      </c>
      <c r="V43">
        <v>1</v>
      </c>
      <c r="W43">
        <v>2</v>
      </c>
      <c r="X43" s="8">
        <v>1</v>
      </c>
      <c r="Y43" s="12" t="s">
        <v>485</v>
      </c>
      <c r="Z43">
        <v>4200902</v>
      </c>
      <c r="AA43">
        <v>4200183</v>
      </c>
      <c r="AC43" t="e">
        <f>VLOOKUP($A43+10000000,#REF!,13,FALSE)</f>
        <v>#REF!</v>
      </c>
      <c r="AD43">
        <v>320052</v>
      </c>
      <c r="AE43" t="e">
        <f>VLOOKUP($A43+10000000,#REF!,12,FALSE)</f>
        <v>#REF!</v>
      </c>
      <c r="AF43" t="e">
        <f>VLOOKUP(AE43,#REF!,4,FALSE)</f>
        <v>#REF!</v>
      </c>
      <c r="AH43">
        <v>330052</v>
      </c>
      <c r="AL43">
        <v>340052</v>
      </c>
      <c r="AP43">
        <v>350052</v>
      </c>
      <c r="AT43">
        <v>360052</v>
      </c>
      <c r="AW43" t="s">
        <v>317</v>
      </c>
      <c r="AX43">
        <v>4100007</v>
      </c>
      <c r="AY43" s="26" t="s">
        <v>520</v>
      </c>
      <c r="AZ43" s="26" t="s">
        <v>528</v>
      </c>
      <c r="BA43" t="str">
        <f t="shared" si="1"/>
        <v>4420206|4420207|4420208|4420209|4420210</v>
      </c>
      <c r="BE43">
        <v>4420206</v>
      </c>
      <c r="BF43">
        <v>4420207</v>
      </c>
      <c r="BG43">
        <v>4420208</v>
      </c>
      <c r="BH43">
        <v>4420209</v>
      </c>
      <c r="BI43">
        <v>4420210</v>
      </c>
    </row>
    <row r="44" spans="1:61" x14ac:dyDescent="0.15">
      <c r="A44">
        <v>3000053</v>
      </c>
      <c r="B44">
        <v>800039</v>
      </c>
      <c r="C44" s="7" t="s">
        <v>96</v>
      </c>
      <c r="D44">
        <v>900039</v>
      </c>
      <c r="E44" s="19" t="s">
        <v>315</v>
      </c>
      <c r="F44" s="29">
        <v>1</v>
      </c>
      <c r="G44">
        <v>28</v>
      </c>
      <c r="H44" s="1">
        <f t="shared" si="2"/>
        <v>10107</v>
      </c>
      <c r="I44" s="1"/>
      <c r="J44" s="11" t="s">
        <v>353</v>
      </c>
      <c r="K44" s="16" t="str">
        <f>J44&amp;"_atk_bullet"</f>
        <v>elite_atk_bullet</v>
      </c>
      <c r="M44">
        <v>1</v>
      </c>
      <c r="N44" s="1">
        <v>1</v>
      </c>
      <c r="O44">
        <v>580</v>
      </c>
      <c r="P44">
        <v>21.6</v>
      </c>
      <c r="Q44">
        <v>1450</v>
      </c>
      <c r="R44">
        <v>58</v>
      </c>
      <c r="S44">
        <v>5</v>
      </c>
      <c r="T44">
        <v>10</v>
      </c>
      <c r="U44">
        <v>11</v>
      </c>
      <c r="V44">
        <v>1</v>
      </c>
      <c r="W44">
        <v>3</v>
      </c>
      <c r="X44" s="8">
        <v>1</v>
      </c>
      <c r="Y44" s="12" t="s">
        <v>485</v>
      </c>
      <c r="Z44">
        <v>4200903</v>
      </c>
      <c r="AA44">
        <v>4200185</v>
      </c>
      <c r="AC44" t="e">
        <f>VLOOKUP($A44+10000000,#REF!,13,FALSE)</f>
        <v>#REF!</v>
      </c>
      <c r="AD44">
        <v>320053</v>
      </c>
      <c r="AE44" t="e">
        <f>VLOOKUP($A44+10000000,#REF!,12,FALSE)</f>
        <v>#REF!</v>
      </c>
      <c r="AF44" t="e">
        <f>VLOOKUP(AE44,#REF!,4,FALSE)</f>
        <v>#REF!</v>
      </c>
      <c r="AH44">
        <v>330053</v>
      </c>
      <c r="AL44">
        <v>340053</v>
      </c>
      <c r="AP44">
        <v>350053</v>
      </c>
      <c r="AT44">
        <v>360053</v>
      </c>
      <c r="AW44" t="s">
        <v>318</v>
      </c>
      <c r="AX44">
        <v>4100007</v>
      </c>
      <c r="AY44" s="26" t="s">
        <v>520</v>
      </c>
      <c r="AZ44" s="26" t="s">
        <v>528</v>
      </c>
      <c r="BA44" t="str">
        <f t="shared" si="1"/>
        <v>4420211|4420212|4420213|4420214|4420215</v>
      </c>
      <c r="BE44">
        <v>4420211</v>
      </c>
      <c r="BF44">
        <v>4420212</v>
      </c>
      <c r="BG44">
        <v>4420213</v>
      </c>
      <c r="BH44">
        <v>4420214</v>
      </c>
      <c r="BI44">
        <v>4420215</v>
      </c>
    </row>
    <row r="45" spans="1:61" x14ac:dyDescent="0.15">
      <c r="A45">
        <v>3000054</v>
      </c>
      <c r="B45">
        <v>800040</v>
      </c>
      <c r="C45" s="7" t="s">
        <v>97</v>
      </c>
      <c r="D45">
        <v>900040</v>
      </c>
      <c r="E45" s="19" t="s">
        <v>438</v>
      </c>
      <c r="F45" s="29">
        <v>1</v>
      </c>
      <c r="G45">
        <v>28</v>
      </c>
      <c r="H45" s="1">
        <f t="shared" si="2"/>
        <v>10108</v>
      </c>
      <c r="I45" s="1"/>
      <c r="J45" s="11" t="s">
        <v>354</v>
      </c>
      <c r="M45">
        <v>1</v>
      </c>
      <c r="N45" s="1">
        <v>1</v>
      </c>
      <c r="O45">
        <v>510</v>
      </c>
      <c r="P45">
        <v>17.600000000000001</v>
      </c>
      <c r="Q45">
        <v>2310</v>
      </c>
      <c r="R45">
        <v>92.4</v>
      </c>
      <c r="S45">
        <v>5</v>
      </c>
      <c r="T45">
        <v>12</v>
      </c>
      <c r="U45">
        <v>9</v>
      </c>
      <c r="V45">
        <v>1</v>
      </c>
      <c r="W45">
        <v>4</v>
      </c>
      <c r="X45" s="8">
        <v>1</v>
      </c>
      <c r="Y45" s="12" t="s">
        <v>485</v>
      </c>
      <c r="Z45">
        <v>4200904</v>
      </c>
      <c r="AA45">
        <v>4200187</v>
      </c>
      <c r="AC45" t="e">
        <f>VLOOKUP($A45+10000000,#REF!,13,FALSE)</f>
        <v>#REF!</v>
      </c>
      <c r="AD45">
        <v>320054</v>
      </c>
      <c r="AE45" t="e">
        <f>VLOOKUP($A45+10000000,#REF!,12,FALSE)</f>
        <v>#REF!</v>
      </c>
      <c r="AF45" t="e">
        <f>VLOOKUP(AE45,#REF!,4,FALSE)</f>
        <v>#REF!</v>
      </c>
      <c r="AH45">
        <v>330054</v>
      </c>
      <c r="AL45">
        <v>340054</v>
      </c>
      <c r="AP45">
        <v>350054</v>
      </c>
      <c r="AT45">
        <v>360054</v>
      </c>
      <c r="AW45" t="s">
        <v>319</v>
      </c>
      <c r="AX45">
        <v>4100007</v>
      </c>
      <c r="AY45" s="26" t="s">
        <v>520</v>
      </c>
      <c r="AZ45" s="26" t="s">
        <v>528</v>
      </c>
      <c r="BA45" t="str">
        <f t="shared" si="1"/>
        <v>4420216|4420217|4420218|4420219|4420220</v>
      </c>
      <c r="BE45">
        <v>4420216</v>
      </c>
      <c r="BF45">
        <v>4420217</v>
      </c>
      <c r="BG45">
        <v>4420218</v>
      </c>
      <c r="BH45">
        <v>4420219</v>
      </c>
      <c r="BI45">
        <v>4420220</v>
      </c>
    </row>
    <row r="46" spans="1:61" x14ac:dyDescent="0.15">
      <c r="A46">
        <v>3000055</v>
      </c>
      <c r="B46">
        <v>800041</v>
      </c>
      <c r="C46" s="18" t="s">
        <v>401</v>
      </c>
      <c r="D46">
        <v>900041</v>
      </c>
      <c r="E46" s="19" t="s">
        <v>439</v>
      </c>
      <c r="F46" s="29">
        <v>1</v>
      </c>
      <c r="G46">
        <v>25800</v>
      </c>
      <c r="H46" s="1">
        <v>10509</v>
      </c>
      <c r="I46" s="1" t="s">
        <v>204</v>
      </c>
      <c r="J46" t="s">
        <v>204</v>
      </c>
      <c r="M46">
        <v>1</v>
      </c>
      <c r="N46" s="1">
        <v>1</v>
      </c>
      <c r="O46">
        <v>500</v>
      </c>
      <c r="P46">
        <v>17.2</v>
      </c>
      <c r="Q46">
        <v>4280</v>
      </c>
      <c r="R46">
        <v>171.2</v>
      </c>
      <c r="S46">
        <v>22</v>
      </c>
      <c r="T46">
        <v>8</v>
      </c>
      <c r="U46">
        <v>8</v>
      </c>
      <c r="V46">
        <v>5</v>
      </c>
      <c r="W46">
        <v>1</v>
      </c>
      <c r="X46" s="8">
        <v>2</v>
      </c>
      <c r="Y46" s="12" t="s">
        <v>485</v>
      </c>
      <c r="Z46">
        <v>4200901</v>
      </c>
      <c r="AA46">
        <v>4200189</v>
      </c>
      <c r="AB46">
        <v>4200190</v>
      </c>
      <c r="AC46" t="e">
        <f>VLOOKUP($A46+10000000,#REF!,13,FALSE)</f>
        <v>#REF!</v>
      </c>
      <c r="AD46">
        <v>320055</v>
      </c>
      <c r="AE46" t="e">
        <f>VLOOKUP($A46+10000000,#REF!,12,FALSE)</f>
        <v>#REF!</v>
      </c>
      <c r="AF46" t="e">
        <f>VLOOKUP(AE46,#REF!,4,FALSE)</f>
        <v>#REF!</v>
      </c>
      <c r="AG46" t="e">
        <f>VLOOKUP($A46+20000000,#REF!,13,FALSE)</f>
        <v>#REF!</v>
      </c>
      <c r="AH46">
        <v>330055</v>
      </c>
      <c r="AI46" t="e">
        <f>VLOOKUP($A46+20000000,#REF!,12,FALSE)</f>
        <v>#REF!</v>
      </c>
      <c r="AJ46" t="e">
        <f>VLOOKUP(AI46,#REF!,4,FALSE)</f>
        <v>#REF!</v>
      </c>
      <c r="AK46" t="e">
        <f>VLOOKUP($A46+30000000,#REF!,13,FALSE)</f>
        <v>#REF!</v>
      </c>
      <c r="AL46">
        <v>340055</v>
      </c>
      <c r="AM46" t="e">
        <f>VLOOKUP($A46+30000000,#REF!,12,FALSE)</f>
        <v>#REF!</v>
      </c>
      <c r="AN46" t="e">
        <f>VLOOKUP(AM46,#REF!,4,FALSE)</f>
        <v>#REF!</v>
      </c>
      <c r="AO46" t="e">
        <f>VLOOKUP($A46+40000000,#REF!,13,FALSE)</f>
        <v>#REF!</v>
      </c>
      <c r="AP46">
        <v>350055</v>
      </c>
      <c r="AQ46" t="e">
        <f>VLOOKUP($A46+40000000,#REF!,12,FALSE)</f>
        <v>#REF!</v>
      </c>
      <c r="AR46" t="e">
        <f>VLOOKUP(AQ46,#REF!,4,FALSE)</f>
        <v>#REF!</v>
      </c>
      <c r="AS46" t="e">
        <f>VLOOKUP($A46+50000000,#REF!,13,FALSE)</f>
        <v>#REF!</v>
      </c>
      <c r="AT46">
        <v>360055</v>
      </c>
      <c r="AU46" t="e">
        <f>VLOOKUP($A46+50000000,#REF!,12,FALSE)</f>
        <v>#REF!</v>
      </c>
      <c r="AV46" t="e">
        <f>VLOOKUP(AU46,#REF!,4,FALSE)</f>
        <v>#REF!</v>
      </c>
      <c r="AW46" t="s">
        <v>320</v>
      </c>
      <c r="AX46">
        <v>4100003</v>
      </c>
      <c r="AY46" s="26" t="s">
        <v>520</v>
      </c>
      <c r="AZ46" s="3" t="str">
        <f>BE46&amp;"|"&amp;BF46&amp;"|"&amp;BG46&amp;"|"&amp;BH46&amp;"|"&amp;BI46</f>
        <v>4421041|4421042|4421043|4421044|4421045</v>
      </c>
      <c r="BA46" s="26" t="s">
        <v>528</v>
      </c>
      <c r="BE46" s="7">
        <v>4421041</v>
      </c>
      <c r="BF46">
        <v>4421042</v>
      </c>
      <c r="BG46">
        <v>4421043</v>
      </c>
      <c r="BH46">
        <v>4421044</v>
      </c>
      <c r="BI46">
        <v>4421045</v>
      </c>
    </row>
    <row r="47" spans="1:61" x14ac:dyDescent="0.15">
      <c r="A47">
        <v>3000056</v>
      </c>
      <c r="B47">
        <v>800042</v>
      </c>
      <c r="C47" s="4" t="s">
        <v>98</v>
      </c>
      <c r="D47">
        <v>900042</v>
      </c>
      <c r="E47" s="19" t="s">
        <v>440</v>
      </c>
      <c r="F47" s="29">
        <v>1</v>
      </c>
      <c r="G47">
        <v>22800</v>
      </c>
      <c r="H47" s="1">
        <v>10510</v>
      </c>
      <c r="I47" s="1" t="s">
        <v>205</v>
      </c>
      <c r="J47" t="s">
        <v>205</v>
      </c>
      <c r="M47">
        <v>1</v>
      </c>
      <c r="N47" s="1">
        <v>1</v>
      </c>
      <c r="O47">
        <v>700</v>
      </c>
      <c r="P47">
        <v>26.7</v>
      </c>
      <c r="Q47">
        <v>2370</v>
      </c>
      <c r="R47">
        <v>94.8</v>
      </c>
      <c r="S47">
        <v>5</v>
      </c>
      <c r="T47">
        <v>10</v>
      </c>
      <c r="U47">
        <v>13</v>
      </c>
      <c r="V47">
        <v>5</v>
      </c>
      <c r="W47">
        <v>2</v>
      </c>
      <c r="X47" s="8">
        <v>2</v>
      </c>
      <c r="Y47" s="12" t="s">
        <v>485</v>
      </c>
      <c r="Z47">
        <v>4200902</v>
      </c>
      <c r="AA47">
        <v>4200191</v>
      </c>
      <c r="AB47">
        <v>4200192</v>
      </c>
      <c r="AC47" t="e">
        <f>VLOOKUP($A47+10000000,#REF!,13,FALSE)</f>
        <v>#REF!</v>
      </c>
      <c r="AD47">
        <v>320056</v>
      </c>
      <c r="AE47" t="e">
        <f>VLOOKUP($A47+10000000,#REF!,12,FALSE)</f>
        <v>#REF!</v>
      </c>
      <c r="AF47" t="e">
        <f>VLOOKUP(AE47,#REF!,4,FALSE)</f>
        <v>#REF!</v>
      </c>
      <c r="AG47" t="e">
        <f>VLOOKUP($A47+20000000,#REF!,13,FALSE)</f>
        <v>#REF!</v>
      </c>
      <c r="AH47">
        <v>330056</v>
      </c>
      <c r="AI47" t="e">
        <f>VLOOKUP($A47+20000000,#REF!,12,FALSE)</f>
        <v>#REF!</v>
      </c>
      <c r="AJ47" t="e">
        <f>VLOOKUP(AI47,#REF!,4,FALSE)</f>
        <v>#REF!</v>
      </c>
      <c r="AK47" t="e">
        <f>VLOOKUP($A47+30000000,#REF!,13,FALSE)</f>
        <v>#REF!</v>
      </c>
      <c r="AL47">
        <v>340056</v>
      </c>
      <c r="AM47" t="e">
        <f>VLOOKUP($A47+30000000,#REF!,12,FALSE)</f>
        <v>#REF!</v>
      </c>
      <c r="AN47" t="e">
        <f>VLOOKUP(AM47,#REF!,4,FALSE)</f>
        <v>#REF!</v>
      </c>
      <c r="AO47" t="e">
        <f>VLOOKUP($A47+40000000,#REF!,13,FALSE)</f>
        <v>#REF!</v>
      </c>
      <c r="AP47">
        <v>350056</v>
      </c>
      <c r="AQ47" t="e">
        <f>VLOOKUP($A47+40000000,#REF!,12,FALSE)</f>
        <v>#REF!</v>
      </c>
      <c r="AR47" t="e">
        <f>VLOOKUP(AQ47,#REF!,4,FALSE)</f>
        <v>#REF!</v>
      </c>
      <c r="AS47" t="e">
        <f>VLOOKUP($A47+50000000,#REF!,13,FALSE)</f>
        <v>#REF!</v>
      </c>
      <c r="AT47">
        <v>360056</v>
      </c>
      <c r="AU47" t="e">
        <f>VLOOKUP($A47+50000000,#REF!,12,FALSE)</f>
        <v>#REF!</v>
      </c>
      <c r="AV47" t="e">
        <f>VLOOKUP(AU47,#REF!,4,FALSE)</f>
        <v>#REF!</v>
      </c>
      <c r="AW47" s="23" t="s">
        <v>491</v>
      </c>
      <c r="AX47">
        <v>4100003</v>
      </c>
      <c r="AY47" s="26" t="s">
        <v>520</v>
      </c>
      <c r="AZ47" s="26" t="s">
        <v>529</v>
      </c>
      <c r="BA47" t="str">
        <f t="shared" si="1"/>
        <v>4421046|4421047|4421048|4421049|4421050</v>
      </c>
      <c r="BE47" s="7">
        <v>4421046</v>
      </c>
      <c r="BF47">
        <v>4421047</v>
      </c>
      <c r="BG47">
        <v>4421048</v>
      </c>
      <c r="BH47">
        <v>4421049</v>
      </c>
      <c r="BI47">
        <v>4421050</v>
      </c>
    </row>
    <row r="48" spans="1:61" x14ac:dyDescent="0.15">
      <c r="A48">
        <v>3000057</v>
      </c>
      <c r="B48">
        <v>800043</v>
      </c>
      <c r="C48" s="4" t="s">
        <v>99</v>
      </c>
      <c r="D48">
        <v>900043</v>
      </c>
      <c r="E48" s="20" t="s">
        <v>469</v>
      </c>
      <c r="F48" s="29">
        <v>1</v>
      </c>
      <c r="G48">
        <v>26800</v>
      </c>
      <c r="H48" s="1">
        <v>10511</v>
      </c>
      <c r="I48" s="1" t="s">
        <v>206</v>
      </c>
      <c r="J48" t="s">
        <v>206</v>
      </c>
      <c r="K48" s="16" t="str">
        <f>J48&amp;"_atk_bullet"</f>
        <v>artemis_atk_bullet</v>
      </c>
      <c r="M48">
        <v>1</v>
      </c>
      <c r="N48" s="1">
        <v>1</v>
      </c>
      <c r="O48">
        <v>780</v>
      </c>
      <c r="P48">
        <v>28.8</v>
      </c>
      <c r="Q48">
        <v>2010</v>
      </c>
      <c r="R48">
        <v>80.400000000000006</v>
      </c>
      <c r="S48">
        <v>5</v>
      </c>
      <c r="T48">
        <v>11</v>
      </c>
      <c r="U48">
        <v>12</v>
      </c>
      <c r="V48">
        <v>5</v>
      </c>
      <c r="W48">
        <v>3</v>
      </c>
      <c r="X48" s="8">
        <v>2</v>
      </c>
      <c r="Y48" s="12" t="s">
        <v>485</v>
      </c>
      <c r="Z48">
        <v>4200903</v>
      </c>
      <c r="AA48">
        <v>4200193</v>
      </c>
      <c r="AB48">
        <v>4200194</v>
      </c>
      <c r="AC48" t="e">
        <f>VLOOKUP($A48+10000000,#REF!,13,FALSE)</f>
        <v>#REF!</v>
      </c>
      <c r="AD48">
        <v>320057</v>
      </c>
      <c r="AE48" t="e">
        <f>VLOOKUP($A48+10000000,#REF!,12,FALSE)</f>
        <v>#REF!</v>
      </c>
      <c r="AF48" t="e">
        <f>VLOOKUP(AE48,#REF!,4,FALSE)</f>
        <v>#REF!</v>
      </c>
      <c r="AG48" t="e">
        <f>VLOOKUP($A48+20000000,#REF!,13,FALSE)</f>
        <v>#REF!</v>
      </c>
      <c r="AH48">
        <v>330057</v>
      </c>
      <c r="AI48" t="e">
        <f>VLOOKUP($A48+20000000,#REF!,12,FALSE)</f>
        <v>#REF!</v>
      </c>
      <c r="AJ48" t="e">
        <f>VLOOKUP(AI48,#REF!,4,FALSE)</f>
        <v>#REF!</v>
      </c>
      <c r="AK48" t="e">
        <f>VLOOKUP($A48+30000000,#REF!,13,FALSE)</f>
        <v>#REF!</v>
      </c>
      <c r="AL48">
        <v>340057</v>
      </c>
      <c r="AM48" t="e">
        <f>VLOOKUP($A48+30000000,#REF!,12,FALSE)</f>
        <v>#REF!</v>
      </c>
      <c r="AN48" t="e">
        <f>VLOOKUP(AM48,#REF!,4,FALSE)</f>
        <v>#REF!</v>
      </c>
      <c r="AO48" t="e">
        <f>VLOOKUP($A48+40000000,#REF!,13,FALSE)</f>
        <v>#REF!</v>
      </c>
      <c r="AP48">
        <v>350057</v>
      </c>
      <c r="AQ48" t="e">
        <f>VLOOKUP($A48+40000000,#REF!,12,FALSE)</f>
        <v>#REF!</v>
      </c>
      <c r="AR48" t="e">
        <f>VLOOKUP(AQ48,#REF!,4,FALSE)</f>
        <v>#REF!</v>
      </c>
      <c r="AS48" t="e">
        <f>VLOOKUP($A48+50000000,#REF!,13,FALSE)</f>
        <v>#REF!</v>
      </c>
      <c r="AT48">
        <v>360057</v>
      </c>
      <c r="AU48" t="e">
        <f>VLOOKUP($A48+50000000,#REF!,12,FALSE)</f>
        <v>#REF!</v>
      </c>
      <c r="AV48" t="e">
        <f>VLOOKUP(AU48,#REF!,4,FALSE)</f>
        <v>#REF!</v>
      </c>
      <c r="AW48" t="s">
        <v>382</v>
      </c>
      <c r="AX48">
        <v>4100003</v>
      </c>
      <c r="AY48" s="26" t="s">
        <v>520</v>
      </c>
      <c r="AZ48" s="26" t="s">
        <v>529</v>
      </c>
      <c r="BA48" t="str">
        <f t="shared" si="1"/>
        <v>4421051|4421052|4421053|4421054|4421055</v>
      </c>
      <c r="BE48" s="7">
        <v>4421051</v>
      </c>
      <c r="BF48">
        <v>4421052</v>
      </c>
      <c r="BG48">
        <v>4421053</v>
      </c>
      <c r="BH48">
        <v>4421054</v>
      </c>
      <c r="BI48">
        <v>4421055</v>
      </c>
    </row>
    <row r="49" spans="1:61" x14ac:dyDescent="0.15">
      <c r="A49">
        <v>3000058</v>
      </c>
      <c r="B49">
        <v>800044</v>
      </c>
      <c r="C49" s="4" t="s">
        <v>100</v>
      </c>
      <c r="D49">
        <v>900044</v>
      </c>
      <c r="E49" s="20" t="s">
        <v>468</v>
      </c>
      <c r="F49" s="29">
        <v>1</v>
      </c>
      <c r="G49">
        <v>25800</v>
      </c>
      <c r="H49" s="1">
        <v>10512</v>
      </c>
      <c r="I49" s="1" t="s">
        <v>207</v>
      </c>
      <c r="J49" t="s">
        <v>207</v>
      </c>
      <c r="M49">
        <v>1</v>
      </c>
      <c r="N49" s="1">
        <v>1</v>
      </c>
      <c r="O49">
        <v>620</v>
      </c>
      <c r="P49">
        <v>21.9</v>
      </c>
      <c r="Q49">
        <v>3460</v>
      </c>
      <c r="R49">
        <v>138.6</v>
      </c>
      <c r="S49">
        <v>5</v>
      </c>
      <c r="T49">
        <v>13</v>
      </c>
      <c r="U49">
        <v>10</v>
      </c>
      <c r="V49">
        <v>5</v>
      </c>
      <c r="W49">
        <v>4</v>
      </c>
      <c r="X49" s="8">
        <v>2</v>
      </c>
      <c r="Y49" s="12" t="s">
        <v>485</v>
      </c>
      <c r="Z49">
        <v>4200904</v>
      </c>
      <c r="AA49">
        <v>4200195</v>
      </c>
      <c r="AB49">
        <v>4200196</v>
      </c>
      <c r="AC49" t="e">
        <f>VLOOKUP($A49+10000000,#REF!,13,FALSE)</f>
        <v>#REF!</v>
      </c>
      <c r="AD49">
        <v>320058</v>
      </c>
      <c r="AE49" t="e">
        <f>VLOOKUP($A49+10000000,#REF!,12,FALSE)</f>
        <v>#REF!</v>
      </c>
      <c r="AF49" t="e">
        <f>VLOOKUP(AE49,#REF!,4,FALSE)</f>
        <v>#REF!</v>
      </c>
      <c r="AG49" t="e">
        <f>VLOOKUP($A49+20000000,#REF!,13,FALSE)</f>
        <v>#REF!</v>
      </c>
      <c r="AH49">
        <v>330058</v>
      </c>
      <c r="AI49" t="e">
        <f>VLOOKUP($A49+20000000,#REF!,12,FALSE)</f>
        <v>#REF!</v>
      </c>
      <c r="AJ49" t="e">
        <f>VLOOKUP(AI49,#REF!,4,FALSE)</f>
        <v>#REF!</v>
      </c>
      <c r="AK49" t="e">
        <f>VLOOKUP($A49+30000000,#REF!,13,FALSE)</f>
        <v>#REF!</v>
      </c>
      <c r="AL49">
        <v>340058</v>
      </c>
      <c r="AM49" t="e">
        <f>VLOOKUP($A49+30000000,#REF!,12,FALSE)</f>
        <v>#REF!</v>
      </c>
      <c r="AN49" t="e">
        <f>VLOOKUP(AM49,#REF!,4,FALSE)</f>
        <v>#REF!</v>
      </c>
      <c r="AO49" t="e">
        <f>VLOOKUP($A49+40000000,#REF!,13,FALSE)</f>
        <v>#REF!</v>
      </c>
      <c r="AP49">
        <v>350058</v>
      </c>
      <c r="AQ49" t="e">
        <f>VLOOKUP($A49+40000000,#REF!,12,FALSE)</f>
        <v>#REF!</v>
      </c>
      <c r="AR49" t="e">
        <f>VLOOKUP(AQ49,#REF!,4,FALSE)</f>
        <v>#REF!</v>
      </c>
      <c r="AS49" t="e">
        <f>VLOOKUP($A49+50000000,#REF!,13,FALSE)</f>
        <v>#REF!</v>
      </c>
      <c r="AT49">
        <v>360058</v>
      </c>
      <c r="AU49" t="e">
        <f>VLOOKUP($A49+50000000,#REF!,12,FALSE)</f>
        <v>#REF!</v>
      </c>
      <c r="AV49" t="e">
        <f>VLOOKUP(AU49,#REF!,4,FALSE)</f>
        <v>#REF!</v>
      </c>
      <c r="AW49" t="s">
        <v>530</v>
      </c>
      <c r="AX49">
        <v>4100003</v>
      </c>
      <c r="AY49" s="26" t="s">
        <v>520</v>
      </c>
      <c r="AZ49" s="26" t="s">
        <v>529</v>
      </c>
      <c r="BA49" t="str">
        <f t="shared" si="1"/>
        <v>4421056|4421057|4421058|4421059|4421060</v>
      </c>
      <c r="BE49" s="7">
        <v>4421056</v>
      </c>
      <c r="BF49">
        <v>4421057</v>
      </c>
      <c r="BG49">
        <v>4421058</v>
      </c>
      <c r="BH49">
        <v>4421059</v>
      </c>
      <c r="BI49">
        <v>4421060</v>
      </c>
    </row>
    <row r="50" spans="1:61" x14ac:dyDescent="0.15">
      <c r="A50">
        <v>3000059</v>
      </c>
      <c r="B50">
        <v>800045</v>
      </c>
      <c r="C50" s="3" t="s">
        <v>101</v>
      </c>
      <c r="D50">
        <v>900045</v>
      </c>
      <c r="E50" s="20" t="s">
        <v>471</v>
      </c>
      <c r="F50" s="29">
        <v>1</v>
      </c>
      <c r="G50">
        <v>5480</v>
      </c>
      <c r="H50" s="1">
        <f>H46-100</f>
        <v>10409</v>
      </c>
      <c r="I50" s="1"/>
      <c r="J50" t="s">
        <v>176</v>
      </c>
      <c r="M50">
        <v>1</v>
      </c>
      <c r="N50" s="1">
        <v>1</v>
      </c>
      <c r="O50">
        <v>460</v>
      </c>
      <c r="P50">
        <v>16.899999999999999</v>
      </c>
      <c r="Q50">
        <v>3740</v>
      </c>
      <c r="R50">
        <v>149.6</v>
      </c>
      <c r="S50">
        <v>22</v>
      </c>
      <c r="T50">
        <v>8</v>
      </c>
      <c r="U50">
        <v>8</v>
      </c>
      <c r="V50">
        <v>4</v>
      </c>
      <c r="W50">
        <v>1</v>
      </c>
      <c r="X50" s="8">
        <v>2</v>
      </c>
      <c r="Y50" s="12" t="s">
        <v>485</v>
      </c>
      <c r="Z50">
        <v>4200901</v>
      </c>
      <c r="AA50">
        <v>4200197</v>
      </c>
      <c r="AB50">
        <v>4200198</v>
      </c>
      <c r="AC50" t="e">
        <f>VLOOKUP($A50+10000000,#REF!,13,FALSE)</f>
        <v>#REF!</v>
      </c>
      <c r="AD50">
        <v>320059</v>
      </c>
      <c r="AE50" t="e">
        <f>VLOOKUP($A50+10000000,#REF!,12,FALSE)</f>
        <v>#REF!</v>
      </c>
      <c r="AF50" t="e">
        <f>VLOOKUP(AE50,#REF!,4,FALSE)</f>
        <v>#REF!</v>
      </c>
      <c r="AG50" t="e">
        <f>VLOOKUP($A50+20000000,#REF!,13,FALSE)</f>
        <v>#REF!</v>
      </c>
      <c r="AH50">
        <v>330059</v>
      </c>
      <c r="AI50" t="e">
        <f>VLOOKUP($A50+20000000,#REF!,12,FALSE)</f>
        <v>#REF!</v>
      </c>
      <c r="AJ50" t="e">
        <f>VLOOKUP(AI50,#REF!,4,FALSE)</f>
        <v>#REF!</v>
      </c>
      <c r="AK50" t="e">
        <f>VLOOKUP($A50+30000000,#REF!,13,FALSE)</f>
        <v>#REF!</v>
      </c>
      <c r="AL50">
        <v>340059</v>
      </c>
      <c r="AM50" t="e">
        <f>VLOOKUP($A50+30000000,#REF!,12,FALSE)</f>
        <v>#REF!</v>
      </c>
      <c r="AN50" t="e">
        <f>VLOOKUP(AM50,#REF!,4,FALSE)</f>
        <v>#REF!</v>
      </c>
      <c r="AO50" t="e">
        <f>VLOOKUP($A50+40000000,#REF!,13,FALSE)</f>
        <v>#REF!</v>
      </c>
      <c r="AP50">
        <v>350059</v>
      </c>
      <c r="AQ50" t="e">
        <f>VLOOKUP($A50+40000000,#REF!,12,FALSE)</f>
        <v>#REF!</v>
      </c>
      <c r="AR50" t="e">
        <f>VLOOKUP(AQ50,#REF!,4,FALSE)</f>
        <v>#REF!</v>
      </c>
      <c r="AT50">
        <v>360059</v>
      </c>
      <c r="AW50" t="s">
        <v>320</v>
      </c>
      <c r="AX50">
        <v>4100004</v>
      </c>
      <c r="AY50" s="26" t="s">
        <v>520</v>
      </c>
      <c r="AZ50" s="26" t="s">
        <v>528</v>
      </c>
      <c r="BA50" t="str">
        <f t="shared" si="1"/>
        <v>4420021|4420022|4420023|4420024|4420025</v>
      </c>
      <c r="BE50">
        <v>4420021</v>
      </c>
      <c r="BF50">
        <v>4420022</v>
      </c>
      <c r="BG50">
        <v>4420023</v>
      </c>
      <c r="BH50">
        <v>4420024</v>
      </c>
      <c r="BI50">
        <v>4420025</v>
      </c>
    </row>
    <row r="51" spans="1:61" x14ac:dyDescent="0.15">
      <c r="A51">
        <v>3000060</v>
      </c>
      <c r="B51">
        <v>800046</v>
      </c>
      <c r="C51" s="3" t="s">
        <v>102</v>
      </c>
      <c r="D51">
        <v>900046</v>
      </c>
      <c r="E51" t="s">
        <v>245</v>
      </c>
      <c r="F51" s="29">
        <v>1</v>
      </c>
      <c r="G51">
        <v>5280</v>
      </c>
      <c r="H51" s="1">
        <f t="shared" ref="H51:H65" si="3">H47-100</f>
        <v>10410</v>
      </c>
      <c r="I51" s="1"/>
      <c r="J51" s="10" t="s">
        <v>193</v>
      </c>
      <c r="M51">
        <v>1</v>
      </c>
      <c r="N51" s="1">
        <v>1</v>
      </c>
      <c r="O51">
        <v>600</v>
      </c>
      <c r="P51">
        <v>24.3</v>
      </c>
      <c r="Q51">
        <v>2050</v>
      </c>
      <c r="R51">
        <v>82</v>
      </c>
      <c r="S51">
        <v>5</v>
      </c>
      <c r="T51">
        <v>10</v>
      </c>
      <c r="U51">
        <v>13</v>
      </c>
      <c r="V51">
        <v>4</v>
      </c>
      <c r="W51">
        <v>2</v>
      </c>
      <c r="X51" s="8">
        <v>2</v>
      </c>
      <c r="Y51" s="12" t="s">
        <v>485</v>
      </c>
      <c r="Z51">
        <v>4200902</v>
      </c>
      <c r="AA51">
        <v>4200199</v>
      </c>
      <c r="AB51">
        <v>4200200</v>
      </c>
      <c r="AC51" t="e">
        <f>VLOOKUP($A51+10000000,#REF!,13,FALSE)</f>
        <v>#REF!</v>
      </c>
      <c r="AD51">
        <v>320060</v>
      </c>
      <c r="AE51" t="e">
        <f>VLOOKUP($A51+10000000,#REF!,12,FALSE)</f>
        <v>#REF!</v>
      </c>
      <c r="AF51" t="e">
        <f>VLOOKUP(AE51,#REF!,4,FALSE)</f>
        <v>#REF!</v>
      </c>
      <c r="AG51" t="e">
        <f>VLOOKUP($A51+20000000,#REF!,13,FALSE)</f>
        <v>#REF!</v>
      </c>
      <c r="AH51">
        <v>330060</v>
      </c>
      <c r="AI51" t="e">
        <f>VLOOKUP($A51+20000000,#REF!,12,FALSE)</f>
        <v>#REF!</v>
      </c>
      <c r="AJ51" t="e">
        <f>VLOOKUP(AI51,#REF!,4,FALSE)</f>
        <v>#REF!</v>
      </c>
      <c r="AK51" t="e">
        <f>VLOOKUP($A51+30000000,#REF!,13,FALSE)</f>
        <v>#REF!</v>
      </c>
      <c r="AL51">
        <v>340060</v>
      </c>
      <c r="AM51" t="e">
        <f>VLOOKUP($A51+30000000,#REF!,12,FALSE)</f>
        <v>#REF!</v>
      </c>
      <c r="AN51" t="e">
        <f>VLOOKUP(AM51,#REF!,4,FALSE)</f>
        <v>#REF!</v>
      </c>
      <c r="AO51" t="e">
        <f>VLOOKUP($A51+40000000,#REF!,13,FALSE)</f>
        <v>#REF!</v>
      </c>
      <c r="AP51">
        <v>350060</v>
      </c>
      <c r="AQ51" t="e">
        <f>VLOOKUP($A51+40000000,#REF!,12,FALSE)</f>
        <v>#REF!</v>
      </c>
      <c r="AR51" t="e">
        <f>VLOOKUP(AQ51,#REF!,4,FALSE)</f>
        <v>#REF!</v>
      </c>
      <c r="AT51">
        <v>360060</v>
      </c>
      <c r="AW51" t="s">
        <v>381</v>
      </c>
      <c r="AX51">
        <v>4100004</v>
      </c>
      <c r="AY51" s="26" t="s">
        <v>520</v>
      </c>
      <c r="AZ51" s="26" t="s">
        <v>528</v>
      </c>
      <c r="BA51" t="str">
        <f t="shared" si="1"/>
        <v>4420026|4420027|4420028|4420029|4420030</v>
      </c>
      <c r="BE51">
        <v>4420026</v>
      </c>
      <c r="BF51">
        <v>4420027</v>
      </c>
      <c r="BG51">
        <v>4420028</v>
      </c>
      <c r="BH51">
        <v>4420029</v>
      </c>
      <c r="BI51">
        <v>4420030</v>
      </c>
    </row>
    <row r="52" spans="1:61" x14ac:dyDescent="0.15">
      <c r="A52">
        <v>3000061</v>
      </c>
      <c r="B52">
        <v>800047</v>
      </c>
      <c r="C52" s="3" t="s">
        <v>103</v>
      </c>
      <c r="D52">
        <v>900047</v>
      </c>
      <c r="E52" s="19" t="s">
        <v>441</v>
      </c>
      <c r="F52" s="29">
        <v>1</v>
      </c>
      <c r="G52">
        <v>5280</v>
      </c>
      <c r="H52" s="1">
        <f t="shared" si="3"/>
        <v>10411</v>
      </c>
      <c r="I52" s="1"/>
      <c r="J52" t="s">
        <v>171</v>
      </c>
      <c r="K52" s="16" t="str">
        <f>J52&amp;"_atk_bullet"</f>
        <v>ashoka_atk_bullet</v>
      </c>
      <c r="L52" t="s">
        <v>173</v>
      </c>
      <c r="M52">
        <v>1</v>
      </c>
      <c r="N52" s="1">
        <v>1</v>
      </c>
      <c r="O52">
        <v>710</v>
      </c>
      <c r="P52">
        <v>26.8</v>
      </c>
      <c r="Q52">
        <v>1760</v>
      </c>
      <c r="R52">
        <v>70.400000000000006</v>
      </c>
      <c r="S52">
        <v>5</v>
      </c>
      <c r="T52">
        <v>11</v>
      </c>
      <c r="U52">
        <v>12</v>
      </c>
      <c r="V52">
        <v>4</v>
      </c>
      <c r="W52">
        <v>3</v>
      </c>
      <c r="X52" s="8">
        <v>2</v>
      </c>
      <c r="Y52" s="12" t="s">
        <v>485</v>
      </c>
      <c r="Z52">
        <v>4200903</v>
      </c>
      <c r="AA52">
        <v>4200201</v>
      </c>
      <c r="AB52">
        <v>4200202</v>
      </c>
      <c r="AC52" t="e">
        <f>VLOOKUP($A52+10000000,#REF!,13,FALSE)</f>
        <v>#REF!</v>
      </c>
      <c r="AD52">
        <v>320061</v>
      </c>
      <c r="AE52" t="e">
        <f>VLOOKUP($A52+10000000,#REF!,12,FALSE)</f>
        <v>#REF!</v>
      </c>
      <c r="AF52" t="e">
        <f>VLOOKUP(AE52,#REF!,4,FALSE)</f>
        <v>#REF!</v>
      </c>
      <c r="AG52" t="e">
        <f>VLOOKUP($A52+20000000,#REF!,13,FALSE)</f>
        <v>#REF!</v>
      </c>
      <c r="AH52">
        <v>330061</v>
      </c>
      <c r="AI52" t="e">
        <f>VLOOKUP($A52+20000000,#REF!,12,FALSE)</f>
        <v>#REF!</v>
      </c>
      <c r="AJ52" t="e">
        <f>VLOOKUP(AI52,#REF!,4,FALSE)</f>
        <v>#REF!</v>
      </c>
      <c r="AK52" t="e">
        <f>VLOOKUP($A52+30000000,#REF!,13,FALSE)</f>
        <v>#REF!</v>
      </c>
      <c r="AL52">
        <v>340061</v>
      </c>
      <c r="AM52" t="e">
        <f>VLOOKUP($A52+30000000,#REF!,12,FALSE)</f>
        <v>#REF!</v>
      </c>
      <c r="AN52" t="e">
        <f>VLOOKUP(AM52,#REF!,4,FALSE)</f>
        <v>#REF!</v>
      </c>
      <c r="AO52" t="e">
        <f>VLOOKUP($A52+40000000,#REF!,13,FALSE)</f>
        <v>#REF!</v>
      </c>
      <c r="AP52">
        <v>350061</v>
      </c>
      <c r="AQ52" t="e">
        <f>VLOOKUP($A52+40000000,#REF!,12,FALSE)</f>
        <v>#REF!</v>
      </c>
      <c r="AR52" t="e">
        <f>VLOOKUP(AQ52,#REF!,4,FALSE)</f>
        <v>#REF!</v>
      </c>
      <c r="AT52">
        <v>360061</v>
      </c>
      <c r="AW52" t="s">
        <v>383</v>
      </c>
      <c r="AX52">
        <v>4100004</v>
      </c>
      <c r="AY52" s="26" t="s">
        <v>520</v>
      </c>
      <c r="AZ52" t="s">
        <v>528</v>
      </c>
      <c r="BA52" t="str">
        <f t="shared" si="1"/>
        <v>4420031|4420032|4420033|4420034|4420035</v>
      </c>
      <c r="BE52">
        <v>4420031</v>
      </c>
      <c r="BF52">
        <v>4420032</v>
      </c>
      <c r="BG52">
        <v>4420033</v>
      </c>
      <c r="BH52">
        <v>4420034</v>
      </c>
      <c r="BI52">
        <v>4420035</v>
      </c>
    </row>
    <row r="53" spans="1:61" x14ac:dyDescent="0.15">
      <c r="A53">
        <v>3000062</v>
      </c>
      <c r="B53">
        <v>800048</v>
      </c>
      <c r="C53" s="3" t="s">
        <v>53</v>
      </c>
      <c r="D53">
        <v>900048</v>
      </c>
      <c r="E53" s="19" t="s">
        <v>442</v>
      </c>
      <c r="F53" s="29">
        <v>1</v>
      </c>
      <c r="G53">
        <v>5380</v>
      </c>
      <c r="H53" s="1">
        <f t="shared" si="3"/>
        <v>10412</v>
      </c>
      <c r="I53" s="1"/>
      <c r="J53" t="s">
        <v>244</v>
      </c>
      <c r="M53">
        <v>1</v>
      </c>
      <c r="N53" s="1">
        <v>1</v>
      </c>
      <c r="O53">
        <v>550</v>
      </c>
      <c r="P53">
        <v>19.399999999999999</v>
      </c>
      <c r="Q53">
        <v>3110</v>
      </c>
      <c r="R53">
        <v>124.5</v>
      </c>
      <c r="S53">
        <v>5</v>
      </c>
      <c r="T53">
        <v>13</v>
      </c>
      <c r="U53">
        <v>10</v>
      </c>
      <c r="V53">
        <v>4</v>
      </c>
      <c r="W53">
        <v>4</v>
      </c>
      <c r="X53" s="8">
        <v>2</v>
      </c>
      <c r="Y53" s="12" t="s">
        <v>485</v>
      </c>
      <c r="Z53">
        <v>4200904</v>
      </c>
      <c r="AA53">
        <v>4200203</v>
      </c>
      <c r="AB53">
        <v>4200204</v>
      </c>
      <c r="AC53" t="e">
        <f>VLOOKUP($A53+10000000,#REF!,13,FALSE)</f>
        <v>#REF!</v>
      </c>
      <c r="AD53">
        <v>320062</v>
      </c>
      <c r="AE53" t="e">
        <f>VLOOKUP($A53+10000000,#REF!,12,FALSE)</f>
        <v>#REF!</v>
      </c>
      <c r="AF53" t="e">
        <f>VLOOKUP(AE53,#REF!,4,FALSE)</f>
        <v>#REF!</v>
      </c>
      <c r="AG53" t="e">
        <f>VLOOKUP($A53+20000000,#REF!,13,FALSE)</f>
        <v>#REF!</v>
      </c>
      <c r="AH53">
        <v>330062</v>
      </c>
      <c r="AI53" t="e">
        <f>VLOOKUP($A53+20000000,#REF!,12,FALSE)</f>
        <v>#REF!</v>
      </c>
      <c r="AJ53" t="e">
        <f>VLOOKUP(AI53,#REF!,4,FALSE)</f>
        <v>#REF!</v>
      </c>
      <c r="AK53" t="e">
        <f>VLOOKUP($A53+30000000,#REF!,13,FALSE)</f>
        <v>#REF!</v>
      </c>
      <c r="AL53">
        <v>340062</v>
      </c>
      <c r="AM53" t="e">
        <f>VLOOKUP($A53+30000000,#REF!,12,FALSE)</f>
        <v>#REF!</v>
      </c>
      <c r="AN53" t="e">
        <f>VLOOKUP(AM53,#REF!,4,FALSE)</f>
        <v>#REF!</v>
      </c>
      <c r="AO53" t="e">
        <f>VLOOKUP($A53+40000000,#REF!,13,FALSE)</f>
        <v>#REF!</v>
      </c>
      <c r="AP53">
        <v>350062</v>
      </c>
      <c r="AQ53" t="e">
        <f>VLOOKUP($A53+40000000,#REF!,12,FALSE)</f>
        <v>#REF!</v>
      </c>
      <c r="AR53" t="e">
        <f>VLOOKUP(AQ53,#REF!,4,FALSE)</f>
        <v>#REF!</v>
      </c>
      <c r="AT53">
        <v>360062</v>
      </c>
      <c r="AW53" t="s">
        <v>321</v>
      </c>
      <c r="AX53">
        <v>4100004</v>
      </c>
      <c r="AY53" s="26" t="s">
        <v>520</v>
      </c>
      <c r="AZ53" s="3" t="str">
        <f>BE53&amp;"|"&amp;BF53&amp;"|"&amp;BG53&amp;"|"&amp;BH53&amp;"|"&amp;BI53</f>
        <v>4420501|4420502|4420503|4420504|4420505</v>
      </c>
      <c r="BA53" s="26" t="s">
        <v>529</v>
      </c>
      <c r="BE53">
        <v>4420501</v>
      </c>
      <c r="BF53">
        <v>4420502</v>
      </c>
      <c r="BG53">
        <v>4420503</v>
      </c>
      <c r="BH53">
        <v>4420504</v>
      </c>
      <c r="BI53">
        <v>4420505</v>
      </c>
    </row>
    <row r="54" spans="1:61" x14ac:dyDescent="0.15">
      <c r="A54">
        <v>3000063</v>
      </c>
      <c r="B54">
        <v>800049</v>
      </c>
      <c r="C54" s="5" t="s">
        <v>104</v>
      </c>
      <c r="D54">
        <v>900049</v>
      </c>
      <c r="E54" s="19" t="s">
        <v>414</v>
      </c>
      <c r="F54" s="29">
        <v>1</v>
      </c>
      <c r="G54">
        <v>880</v>
      </c>
      <c r="H54" s="1">
        <f t="shared" si="3"/>
        <v>10309</v>
      </c>
      <c r="I54" s="1"/>
      <c r="J54" s="11" t="s">
        <v>228</v>
      </c>
      <c r="M54">
        <v>1</v>
      </c>
      <c r="N54" s="1">
        <v>1</v>
      </c>
      <c r="O54">
        <v>470</v>
      </c>
      <c r="P54">
        <v>17</v>
      </c>
      <c r="Q54">
        <v>3260</v>
      </c>
      <c r="R54">
        <v>130.4</v>
      </c>
      <c r="S54">
        <v>22</v>
      </c>
      <c r="T54">
        <v>8</v>
      </c>
      <c r="U54">
        <v>8</v>
      </c>
      <c r="V54">
        <v>3</v>
      </c>
      <c r="W54">
        <v>1</v>
      </c>
      <c r="X54" s="8">
        <v>2</v>
      </c>
      <c r="Y54" s="12" t="s">
        <v>485</v>
      </c>
      <c r="Z54">
        <v>4200901</v>
      </c>
      <c r="AA54">
        <v>4200205</v>
      </c>
      <c r="AB54">
        <v>4200206</v>
      </c>
      <c r="AC54" t="e">
        <f>VLOOKUP($A54+10000000,#REF!,13,FALSE)</f>
        <v>#REF!</v>
      </c>
      <c r="AD54">
        <v>320063</v>
      </c>
      <c r="AE54" t="e">
        <f>VLOOKUP($A54+10000000,#REF!,12,FALSE)</f>
        <v>#REF!</v>
      </c>
      <c r="AF54" t="e">
        <f>VLOOKUP(AE54,#REF!,4,FALSE)</f>
        <v>#REF!</v>
      </c>
      <c r="AG54" t="e">
        <f>VLOOKUP($A54+20000000,#REF!,13,FALSE)</f>
        <v>#REF!</v>
      </c>
      <c r="AH54">
        <v>330063</v>
      </c>
      <c r="AI54" t="e">
        <f>VLOOKUP($A54+20000000,#REF!,12,FALSE)</f>
        <v>#REF!</v>
      </c>
      <c r="AJ54" t="e">
        <f>VLOOKUP(AI54,#REF!,4,FALSE)</f>
        <v>#REF!</v>
      </c>
      <c r="AK54" t="e">
        <f>VLOOKUP($A54+30000000,#REF!,13,FALSE)</f>
        <v>#REF!</v>
      </c>
      <c r="AL54">
        <v>340063</v>
      </c>
      <c r="AM54" t="e">
        <f>VLOOKUP($A54+30000000,#REF!,12,FALSE)</f>
        <v>#REF!</v>
      </c>
      <c r="AN54" t="e">
        <f>VLOOKUP(AM54,#REF!,4,FALSE)</f>
        <v>#REF!</v>
      </c>
      <c r="AP54">
        <v>350063</v>
      </c>
      <c r="AT54">
        <v>360063</v>
      </c>
      <c r="AW54" t="s">
        <v>320</v>
      </c>
      <c r="AX54">
        <v>4100005</v>
      </c>
      <c r="AY54" s="26" t="s">
        <v>520</v>
      </c>
      <c r="AZ54" s="26" t="s">
        <v>528</v>
      </c>
      <c r="BA54" t="str">
        <f t="shared" si="1"/>
        <v>4420221|4420222|4420223|4420224|4420225</v>
      </c>
      <c r="BE54">
        <v>4420221</v>
      </c>
      <c r="BF54">
        <v>4420222</v>
      </c>
      <c r="BG54">
        <v>4420223</v>
      </c>
      <c r="BH54">
        <v>4420224</v>
      </c>
      <c r="BI54">
        <v>4420225</v>
      </c>
    </row>
    <row r="55" spans="1:61" x14ac:dyDescent="0.15">
      <c r="A55">
        <v>3000064</v>
      </c>
      <c r="B55">
        <v>800050</v>
      </c>
      <c r="C55" s="5" t="s">
        <v>105</v>
      </c>
      <c r="D55">
        <v>900050</v>
      </c>
      <c r="E55" s="19" t="s">
        <v>443</v>
      </c>
      <c r="F55" s="29">
        <v>1</v>
      </c>
      <c r="G55">
        <v>980</v>
      </c>
      <c r="H55" s="1">
        <f t="shared" si="3"/>
        <v>10310</v>
      </c>
      <c r="I55" s="1"/>
      <c r="J55" s="11" t="s">
        <v>229</v>
      </c>
      <c r="M55">
        <v>1</v>
      </c>
      <c r="N55" s="1">
        <v>1</v>
      </c>
      <c r="O55">
        <v>580</v>
      </c>
      <c r="P55">
        <v>21.8</v>
      </c>
      <c r="Q55">
        <v>1860</v>
      </c>
      <c r="R55">
        <v>74.400000000000006</v>
      </c>
      <c r="S55">
        <v>5</v>
      </c>
      <c r="T55">
        <v>10</v>
      </c>
      <c r="U55">
        <v>13</v>
      </c>
      <c r="V55">
        <v>3</v>
      </c>
      <c r="W55">
        <v>2</v>
      </c>
      <c r="X55" s="8">
        <v>2</v>
      </c>
      <c r="Y55" s="12" t="s">
        <v>485</v>
      </c>
      <c r="Z55">
        <v>4200902</v>
      </c>
      <c r="AA55">
        <v>4200207</v>
      </c>
      <c r="AB55">
        <v>4200208</v>
      </c>
      <c r="AC55" t="e">
        <f>VLOOKUP($A55+10000000,#REF!,13,FALSE)</f>
        <v>#REF!</v>
      </c>
      <c r="AD55">
        <v>320064</v>
      </c>
      <c r="AE55" t="e">
        <f>VLOOKUP($A55+10000000,#REF!,12,FALSE)</f>
        <v>#REF!</v>
      </c>
      <c r="AF55" t="e">
        <f>VLOOKUP(AE55,#REF!,4,FALSE)</f>
        <v>#REF!</v>
      </c>
      <c r="AG55" t="e">
        <f>VLOOKUP($A55+20000000,#REF!,13,FALSE)</f>
        <v>#REF!</v>
      </c>
      <c r="AH55">
        <v>330064</v>
      </c>
      <c r="AI55" t="e">
        <f>VLOOKUP($A55+20000000,#REF!,12,FALSE)</f>
        <v>#REF!</v>
      </c>
      <c r="AJ55" t="e">
        <f>VLOOKUP(AI55,#REF!,4,FALSE)</f>
        <v>#REF!</v>
      </c>
      <c r="AK55" t="e">
        <f>VLOOKUP($A55+30000000,#REF!,13,FALSE)</f>
        <v>#REF!</v>
      </c>
      <c r="AL55">
        <v>340064</v>
      </c>
      <c r="AM55" t="e">
        <f>VLOOKUP($A55+30000000,#REF!,12,FALSE)</f>
        <v>#REF!</v>
      </c>
      <c r="AN55" t="e">
        <f>VLOOKUP(AM55,#REF!,4,FALSE)</f>
        <v>#REF!</v>
      </c>
      <c r="AP55">
        <v>350064</v>
      </c>
      <c r="AT55">
        <v>360064</v>
      </c>
      <c r="AW55" t="s">
        <v>384</v>
      </c>
      <c r="AX55">
        <v>4100005</v>
      </c>
      <c r="AY55" s="26" t="s">
        <v>520</v>
      </c>
      <c r="AZ55" s="26" t="s">
        <v>528</v>
      </c>
      <c r="BA55" t="str">
        <f t="shared" si="1"/>
        <v>4420226|4420227|4420228|4420229|4420230</v>
      </c>
      <c r="BE55">
        <v>4420226</v>
      </c>
      <c r="BF55">
        <v>4420227</v>
      </c>
      <c r="BG55">
        <v>4420228</v>
      </c>
      <c r="BH55">
        <v>4420229</v>
      </c>
      <c r="BI55">
        <v>4420230</v>
      </c>
    </row>
    <row r="56" spans="1:61" x14ac:dyDescent="0.15">
      <c r="A56">
        <v>3000065</v>
      </c>
      <c r="B56">
        <v>800051</v>
      </c>
      <c r="C56" s="5" t="s">
        <v>106</v>
      </c>
      <c r="D56">
        <v>900051</v>
      </c>
      <c r="E56" s="19" t="s">
        <v>402</v>
      </c>
      <c r="F56" s="29">
        <v>1</v>
      </c>
      <c r="G56">
        <v>880</v>
      </c>
      <c r="H56" s="1">
        <f t="shared" si="3"/>
        <v>10311</v>
      </c>
      <c r="I56" s="1"/>
      <c r="J56" s="11" t="s">
        <v>230</v>
      </c>
      <c r="K56" s="16" t="str">
        <f>J56&amp;"_atk_bullet"</f>
        <v>jebe_atk_bullet</v>
      </c>
      <c r="M56">
        <v>1</v>
      </c>
      <c r="N56" s="1">
        <v>1</v>
      </c>
      <c r="O56">
        <v>630</v>
      </c>
      <c r="P56">
        <v>24.4</v>
      </c>
      <c r="Q56">
        <v>1580</v>
      </c>
      <c r="R56">
        <v>63.2</v>
      </c>
      <c r="S56">
        <v>5</v>
      </c>
      <c r="T56">
        <v>11</v>
      </c>
      <c r="U56">
        <v>12</v>
      </c>
      <c r="V56">
        <v>3</v>
      </c>
      <c r="W56">
        <v>3</v>
      </c>
      <c r="X56" s="8">
        <v>2</v>
      </c>
      <c r="Y56" s="12" t="s">
        <v>485</v>
      </c>
      <c r="Z56">
        <v>4200903</v>
      </c>
      <c r="AA56">
        <v>4200209</v>
      </c>
      <c r="AB56">
        <v>4200210</v>
      </c>
      <c r="AC56" t="e">
        <f>VLOOKUP($A56+10000000,#REF!,13,FALSE)</f>
        <v>#REF!</v>
      </c>
      <c r="AD56">
        <v>320065</v>
      </c>
      <c r="AE56" t="e">
        <f>VLOOKUP($A56+10000000,#REF!,12,FALSE)</f>
        <v>#REF!</v>
      </c>
      <c r="AF56" t="e">
        <f>VLOOKUP(AE56,#REF!,4,FALSE)</f>
        <v>#REF!</v>
      </c>
      <c r="AG56" t="e">
        <f>VLOOKUP($A56+20000000,#REF!,13,FALSE)</f>
        <v>#REF!</v>
      </c>
      <c r="AH56">
        <v>330065</v>
      </c>
      <c r="AI56" t="e">
        <f>VLOOKUP($A56+20000000,#REF!,12,FALSE)</f>
        <v>#REF!</v>
      </c>
      <c r="AJ56" t="e">
        <f>VLOOKUP(AI56,#REF!,4,FALSE)</f>
        <v>#REF!</v>
      </c>
      <c r="AK56" t="e">
        <f>VLOOKUP($A56+30000000,#REF!,13,FALSE)</f>
        <v>#REF!</v>
      </c>
      <c r="AL56">
        <v>340065</v>
      </c>
      <c r="AM56" t="e">
        <f>VLOOKUP($A56+30000000,#REF!,12,FALSE)</f>
        <v>#REF!</v>
      </c>
      <c r="AN56" t="e">
        <f>VLOOKUP(AM56,#REF!,4,FALSE)</f>
        <v>#REF!</v>
      </c>
      <c r="AP56">
        <v>350065</v>
      </c>
      <c r="AT56">
        <v>360065</v>
      </c>
      <c r="AW56" t="s">
        <v>385</v>
      </c>
      <c r="AX56">
        <v>4100005</v>
      </c>
      <c r="AY56" s="26" t="s">
        <v>520</v>
      </c>
      <c r="AZ56" s="26" t="s">
        <v>528</v>
      </c>
      <c r="BA56" t="str">
        <f t="shared" si="1"/>
        <v>4420231|4420232|4420233|4420234|4420235</v>
      </c>
      <c r="BE56">
        <v>4420231</v>
      </c>
      <c r="BF56">
        <v>4420232</v>
      </c>
      <c r="BG56">
        <v>4420233</v>
      </c>
      <c r="BH56">
        <v>4420234</v>
      </c>
      <c r="BI56">
        <v>4420235</v>
      </c>
    </row>
    <row r="57" spans="1:61" x14ac:dyDescent="0.15">
      <c r="A57">
        <v>3000066</v>
      </c>
      <c r="B57">
        <v>800052</v>
      </c>
      <c r="C57" s="5" t="s">
        <v>107</v>
      </c>
      <c r="D57">
        <v>900052</v>
      </c>
      <c r="E57" t="s">
        <v>273</v>
      </c>
      <c r="F57" s="29">
        <v>1</v>
      </c>
      <c r="G57">
        <v>980</v>
      </c>
      <c r="H57" s="1">
        <f t="shared" si="3"/>
        <v>10312</v>
      </c>
      <c r="I57" s="1"/>
      <c r="J57" s="11" t="s">
        <v>231</v>
      </c>
      <c r="M57">
        <v>1</v>
      </c>
      <c r="N57" s="1">
        <v>1</v>
      </c>
      <c r="O57">
        <v>500</v>
      </c>
      <c r="P57">
        <v>18.7</v>
      </c>
      <c r="Q57">
        <v>2610</v>
      </c>
      <c r="R57">
        <v>104.4</v>
      </c>
      <c r="S57">
        <v>5</v>
      </c>
      <c r="T57">
        <v>13</v>
      </c>
      <c r="U57">
        <v>10</v>
      </c>
      <c r="V57">
        <v>3</v>
      </c>
      <c r="W57">
        <v>4</v>
      </c>
      <c r="X57" s="8">
        <v>2</v>
      </c>
      <c r="Y57" s="12" t="s">
        <v>485</v>
      </c>
      <c r="Z57">
        <v>4200904</v>
      </c>
      <c r="AA57">
        <v>4200211</v>
      </c>
      <c r="AB57">
        <v>4200212</v>
      </c>
      <c r="AC57" t="e">
        <f>VLOOKUP($A57+10000000,#REF!,13,FALSE)</f>
        <v>#REF!</v>
      </c>
      <c r="AD57">
        <v>320066</v>
      </c>
      <c r="AE57" t="e">
        <f>VLOOKUP($A57+10000000,#REF!,12,FALSE)</f>
        <v>#REF!</v>
      </c>
      <c r="AF57" t="e">
        <f>VLOOKUP(AE57,#REF!,4,FALSE)</f>
        <v>#REF!</v>
      </c>
      <c r="AG57" t="e">
        <f>VLOOKUP($A57+20000000,#REF!,13,FALSE)</f>
        <v>#REF!</v>
      </c>
      <c r="AH57">
        <v>330066</v>
      </c>
      <c r="AI57" t="e">
        <f>VLOOKUP($A57+20000000,#REF!,12,FALSE)</f>
        <v>#REF!</v>
      </c>
      <c r="AJ57" t="e">
        <f>VLOOKUP(AI57,#REF!,4,FALSE)</f>
        <v>#REF!</v>
      </c>
      <c r="AK57" t="e">
        <f>VLOOKUP($A57+30000000,#REF!,13,FALSE)</f>
        <v>#REF!</v>
      </c>
      <c r="AL57">
        <v>340066</v>
      </c>
      <c r="AM57" t="e">
        <f>VLOOKUP($A57+30000000,#REF!,12,FALSE)</f>
        <v>#REF!</v>
      </c>
      <c r="AN57" t="e">
        <f>VLOOKUP(AM57,#REF!,4,FALSE)</f>
        <v>#REF!</v>
      </c>
      <c r="AP57">
        <v>350066</v>
      </c>
      <c r="AT57">
        <v>360066</v>
      </c>
      <c r="AW57" t="s">
        <v>322</v>
      </c>
      <c r="AX57">
        <v>4100005</v>
      </c>
      <c r="AY57" s="26" t="s">
        <v>520</v>
      </c>
      <c r="AZ57" s="26" t="s">
        <v>528</v>
      </c>
      <c r="BA57" t="str">
        <f t="shared" si="1"/>
        <v>4420236|4420237|4420238|4420239|4420240</v>
      </c>
      <c r="BE57">
        <v>4420236</v>
      </c>
      <c r="BF57">
        <v>4420237</v>
      </c>
      <c r="BG57">
        <v>4420238</v>
      </c>
      <c r="BH57">
        <v>4420239</v>
      </c>
      <c r="BI57">
        <v>4420240</v>
      </c>
    </row>
    <row r="58" spans="1:61" x14ac:dyDescent="0.15">
      <c r="A58">
        <v>3000067</v>
      </c>
      <c r="B58">
        <v>800053</v>
      </c>
      <c r="C58" s="6" t="s">
        <v>108</v>
      </c>
      <c r="D58">
        <v>900053</v>
      </c>
      <c r="E58" t="s">
        <v>444</v>
      </c>
      <c r="F58" s="29">
        <v>1</v>
      </c>
      <c r="G58">
        <v>168</v>
      </c>
      <c r="H58" s="1">
        <f t="shared" si="3"/>
        <v>10209</v>
      </c>
      <c r="I58" s="1"/>
      <c r="J58" s="11" t="s">
        <v>333</v>
      </c>
      <c r="M58">
        <v>1</v>
      </c>
      <c r="N58" s="1">
        <v>1</v>
      </c>
      <c r="O58">
        <v>470</v>
      </c>
      <c r="P58">
        <v>16.3</v>
      </c>
      <c r="Q58">
        <v>3090</v>
      </c>
      <c r="R58">
        <v>123.6</v>
      </c>
      <c r="S58">
        <v>22</v>
      </c>
      <c r="T58">
        <v>8</v>
      </c>
      <c r="U58">
        <v>8</v>
      </c>
      <c r="V58">
        <v>2</v>
      </c>
      <c r="W58">
        <v>1</v>
      </c>
      <c r="X58" s="8">
        <v>2</v>
      </c>
      <c r="Y58" s="12" t="s">
        <v>485</v>
      </c>
      <c r="Z58">
        <v>4200901</v>
      </c>
      <c r="AA58">
        <v>4200213</v>
      </c>
      <c r="AB58">
        <v>4200214</v>
      </c>
      <c r="AC58" t="e">
        <f>VLOOKUP($A58+10000000,#REF!,13,FALSE)</f>
        <v>#REF!</v>
      </c>
      <c r="AD58">
        <v>320067</v>
      </c>
      <c r="AE58" t="e">
        <f>VLOOKUP($A58+10000000,#REF!,12,FALSE)</f>
        <v>#REF!</v>
      </c>
      <c r="AF58" t="e">
        <f>VLOOKUP(AE58,#REF!,4,FALSE)</f>
        <v>#REF!</v>
      </c>
      <c r="AG58" t="e">
        <f>VLOOKUP($A58+20000000,#REF!,13,FALSE)</f>
        <v>#REF!</v>
      </c>
      <c r="AH58">
        <v>330067</v>
      </c>
      <c r="AI58" t="e">
        <f>VLOOKUP($A58+20000000,#REF!,12,FALSE)</f>
        <v>#REF!</v>
      </c>
      <c r="AJ58" t="e">
        <f>VLOOKUP(AI58,#REF!,4,FALSE)</f>
        <v>#REF!</v>
      </c>
      <c r="AL58">
        <v>340067</v>
      </c>
      <c r="AP58">
        <v>350067</v>
      </c>
      <c r="AT58">
        <v>360067</v>
      </c>
      <c r="AW58" t="s">
        <v>320</v>
      </c>
      <c r="AX58">
        <v>4100006</v>
      </c>
      <c r="AY58" s="26" t="s">
        <v>520</v>
      </c>
      <c r="AZ58" s="26" t="s">
        <v>528</v>
      </c>
      <c r="BA58" t="str">
        <f t="shared" si="1"/>
        <v>4420221|4420222|4420223|4420224|4420225</v>
      </c>
      <c r="BE58">
        <v>4420221</v>
      </c>
      <c r="BF58">
        <v>4420222</v>
      </c>
      <c r="BG58">
        <v>4420223</v>
      </c>
      <c r="BH58">
        <v>4420224</v>
      </c>
      <c r="BI58">
        <v>4420225</v>
      </c>
    </row>
    <row r="59" spans="1:61" x14ac:dyDescent="0.15">
      <c r="A59">
        <v>3000068</v>
      </c>
      <c r="B59">
        <v>800054</v>
      </c>
      <c r="C59" s="6" t="s">
        <v>145</v>
      </c>
      <c r="D59">
        <v>900054</v>
      </c>
      <c r="E59" s="19" t="s">
        <v>445</v>
      </c>
      <c r="F59" s="29">
        <v>1</v>
      </c>
      <c r="G59">
        <v>188</v>
      </c>
      <c r="H59" s="1">
        <f t="shared" si="3"/>
        <v>10210</v>
      </c>
      <c r="I59" s="1"/>
      <c r="J59" s="11" t="s">
        <v>334</v>
      </c>
      <c r="M59">
        <v>1</v>
      </c>
      <c r="N59" s="1">
        <v>1</v>
      </c>
      <c r="O59">
        <v>560</v>
      </c>
      <c r="P59">
        <v>21.4</v>
      </c>
      <c r="Q59">
        <v>1680</v>
      </c>
      <c r="R59">
        <v>67.2</v>
      </c>
      <c r="S59">
        <v>5</v>
      </c>
      <c r="T59">
        <v>10</v>
      </c>
      <c r="U59">
        <v>13</v>
      </c>
      <c r="V59">
        <v>2</v>
      </c>
      <c r="W59">
        <v>2</v>
      </c>
      <c r="X59" s="8">
        <v>2</v>
      </c>
      <c r="Y59" s="12" t="s">
        <v>485</v>
      </c>
      <c r="Z59">
        <v>4200902</v>
      </c>
      <c r="AA59">
        <v>4200215</v>
      </c>
      <c r="AB59">
        <v>4200216</v>
      </c>
      <c r="AC59" t="e">
        <f>VLOOKUP($A59+10000000,#REF!,13,FALSE)</f>
        <v>#REF!</v>
      </c>
      <c r="AD59">
        <v>320068</v>
      </c>
      <c r="AE59" t="e">
        <f>VLOOKUP($A59+10000000,#REF!,12,FALSE)</f>
        <v>#REF!</v>
      </c>
      <c r="AF59" t="e">
        <f>VLOOKUP(AE59,#REF!,4,FALSE)</f>
        <v>#REF!</v>
      </c>
      <c r="AG59" t="e">
        <f>VLOOKUP($A59+20000000,#REF!,13,FALSE)</f>
        <v>#REF!</v>
      </c>
      <c r="AH59">
        <v>330068</v>
      </c>
      <c r="AI59" t="e">
        <f>VLOOKUP($A59+20000000,#REF!,12,FALSE)</f>
        <v>#REF!</v>
      </c>
      <c r="AJ59" t="e">
        <f>VLOOKUP(AI59,#REF!,4,FALSE)</f>
        <v>#REF!</v>
      </c>
      <c r="AL59">
        <v>340068</v>
      </c>
      <c r="AP59">
        <v>350068</v>
      </c>
      <c r="AT59">
        <v>360068</v>
      </c>
      <c r="AW59" t="s">
        <v>317</v>
      </c>
      <c r="AX59">
        <v>4100006</v>
      </c>
      <c r="AY59" s="26" t="s">
        <v>520</v>
      </c>
      <c r="AZ59" s="26" t="s">
        <v>528</v>
      </c>
      <c r="BA59" t="str">
        <f t="shared" si="1"/>
        <v>4420226|4420227|4420228|4420229|4420230</v>
      </c>
      <c r="BE59">
        <v>4420226</v>
      </c>
      <c r="BF59">
        <v>4420227</v>
      </c>
      <c r="BG59">
        <v>4420228</v>
      </c>
      <c r="BH59">
        <v>4420229</v>
      </c>
      <c r="BI59">
        <v>4420230</v>
      </c>
    </row>
    <row r="60" spans="1:61" x14ac:dyDescent="0.15">
      <c r="A60">
        <v>3000069</v>
      </c>
      <c r="B60">
        <v>800055</v>
      </c>
      <c r="C60" s="17" t="s">
        <v>446</v>
      </c>
      <c r="D60">
        <v>900055</v>
      </c>
      <c r="E60" s="19" t="s">
        <v>403</v>
      </c>
      <c r="F60" s="29">
        <v>1</v>
      </c>
      <c r="G60">
        <v>188</v>
      </c>
      <c r="H60" s="1">
        <f t="shared" si="3"/>
        <v>10211</v>
      </c>
      <c r="I60" s="1"/>
      <c r="J60" s="11" t="s">
        <v>335</v>
      </c>
      <c r="K60" s="16" t="str">
        <f>J60&amp;"_atk_bullet"</f>
        <v>stallone_atk_bullet</v>
      </c>
      <c r="M60">
        <v>1</v>
      </c>
      <c r="N60" s="1">
        <v>1</v>
      </c>
      <c r="O60">
        <v>600</v>
      </c>
      <c r="P60">
        <v>22.8</v>
      </c>
      <c r="Q60">
        <v>1480</v>
      </c>
      <c r="R60">
        <v>59.2</v>
      </c>
      <c r="S60">
        <v>5</v>
      </c>
      <c r="T60">
        <v>11</v>
      </c>
      <c r="U60">
        <v>12</v>
      </c>
      <c r="V60">
        <v>2</v>
      </c>
      <c r="W60">
        <v>3</v>
      </c>
      <c r="X60" s="8">
        <v>2</v>
      </c>
      <c r="Y60" s="12" t="s">
        <v>485</v>
      </c>
      <c r="Z60">
        <v>4200903</v>
      </c>
      <c r="AA60">
        <v>4200217</v>
      </c>
      <c r="AB60">
        <v>4200218</v>
      </c>
      <c r="AC60" t="e">
        <f>VLOOKUP($A60+10000000,#REF!,13,FALSE)</f>
        <v>#REF!</v>
      </c>
      <c r="AD60">
        <v>320069</v>
      </c>
      <c r="AE60" t="e">
        <f>VLOOKUP($A60+10000000,#REF!,12,FALSE)</f>
        <v>#REF!</v>
      </c>
      <c r="AF60" t="e">
        <f>VLOOKUP(AE60,#REF!,4,FALSE)</f>
        <v>#REF!</v>
      </c>
      <c r="AG60" t="e">
        <f>VLOOKUP($A60+20000000,#REF!,13,FALSE)</f>
        <v>#REF!</v>
      </c>
      <c r="AH60">
        <v>330069</v>
      </c>
      <c r="AI60" t="e">
        <f>VLOOKUP($A60+20000000,#REF!,12,FALSE)</f>
        <v>#REF!</v>
      </c>
      <c r="AJ60" t="e">
        <f>VLOOKUP(AI60,#REF!,4,FALSE)</f>
        <v>#REF!</v>
      </c>
      <c r="AL60">
        <v>340069</v>
      </c>
      <c r="AP60">
        <v>350069</v>
      </c>
      <c r="AT60">
        <v>360069</v>
      </c>
      <c r="AW60" t="s">
        <v>382</v>
      </c>
      <c r="AX60">
        <v>4100006</v>
      </c>
      <c r="AY60" s="26" t="s">
        <v>520</v>
      </c>
      <c r="AZ60" s="26" t="s">
        <v>528</v>
      </c>
      <c r="BA60" t="str">
        <f t="shared" si="1"/>
        <v>4420231|4420232|4420233|4420234|4420235</v>
      </c>
      <c r="BE60">
        <v>4420231</v>
      </c>
      <c r="BF60">
        <v>4420232</v>
      </c>
      <c r="BG60">
        <v>4420233</v>
      </c>
      <c r="BH60">
        <v>4420234</v>
      </c>
      <c r="BI60">
        <v>4420235</v>
      </c>
    </row>
    <row r="61" spans="1:61" x14ac:dyDescent="0.15">
      <c r="A61">
        <v>3000070</v>
      </c>
      <c r="B61">
        <v>800056</v>
      </c>
      <c r="C61" s="6" t="s">
        <v>109</v>
      </c>
      <c r="D61">
        <v>900056</v>
      </c>
      <c r="E61" s="19" t="s">
        <v>404</v>
      </c>
      <c r="F61" s="29">
        <v>1</v>
      </c>
      <c r="G61">
        <v>198</v>
      </c>
      <c r="H61" s="1">
        <f t="shared" si="3"/>
        <v>10212</v>
      </c>
      <c r="I61" s="1"/>
      <c r="J61" s="11" t="s">
        <v>336</v>
      </c>
      <c r="M61">
        <v>1</v>
      </c>
      <c r="N61" s="1">
        <v>1</v>
      </c>
      <c r="O61">
        <v>510</v>
      </c>
      <c r="P61">
        <v>17.600000000000001</v>
      </c>
      <c r="Q61">
        <v>2450</v>
      </c>
      <c r="R61">
        <v>98</v>
      </c>
      <c r="S61">
        <v>5</v>
      </c>
      <c r="T61">
        <v>13</v>
      </c>
      <c r="U61">
        <v>10</v>
      </c>
      <c r="V61">
        <v>2</v>
      </c>
      <c r="W61">
        <v>4</v>
      </c>
      <c r="X61" s="8">
        <v>2</v>
      </c>
      <c r="Y61" s="12" t="s">
        <v>485</v>
      </c>
      <c r="Z61">
        <v>4200904</v>
      </c>
      <c r="AA61">
        <v>4200219</v>
      </c>
      <c r="AB61">
        <v>4200220</v>
      </c>
      <c r="AC61" t="e">
        <f>VLOOKUP($A61+10000000,#REF!,13,FALSE)</f>
        <v>#REF!</v>
      </c>
      <c r="AD61">
        <v>320070</v>
      </c>
      <c r="AE61" t="e">
        <f>VLOOKUP($A61+10000000,#REF!,12,FALSE)</f>
        <v>#REF!</v>
      </c>
      <c r="AF61" t="e">
        <f>VLOOKUP(AE61,#REF!,4,FALSE)</f>
        <v>#REF!</v>
      </c>
      <c r="AG61" t="e">
        <f>VLOOKUP($A61+20000000,#REF!,13,FALSE)</f>
        <v>#REF!</v>
      </c>
      <c r="AH61">
        <v>330070</v>
      </c>
      <c r="AI61" t="e">
        <f>VLOOKUP($A61+20000000,#REF!,12,FALSE)</f>
        <v>#REF!</v>
      </c>
      <c r="AJ61" t="e">
        <f>VLOOKUP(AI61,#REF!,4,FALSE)</f>
        <v>#REF!</v>
      </c>
      <c r="AL61">
        <v>340070</v>
      </c>
      <c r="AP61">
        <v>350070</v>
      </c>
      <c r="AT61">
        <v>360070</v>
      </c>
      <c r="AW61" t="s">
        <v>319</v>
      </c>
      <c r="AX61">
        <v>4100006</v>
      </c>
      <c r="AY61" s="26" t="s">
        <v>520</v>
      </c>
      <c r="AZ61" s="26" t="s">
        <v>528</v>
      </c>
      <c r="BA61" t="str">
        <f t="shared" si="1"/>
        <v>4420236|4420237|4420238|4420239|4420240</v>
      </c>
      <c r="BE61">
        <v>4420236</v>
      </c>
      <c r="BF61">
        <v>4420237</v>
      </c>
      <c r="BG61">
        <v>4420238</v>
      </c>
      <c r="BH61">
        <v>4420239</v>
      </c>
      <c r="BI61">
        <v>4420240</v>
      </c>
    </row>
    <row r="62" spans="1:61" x14ac:dyDescent="0.15">
      <c r="A62">
        <v>3000071</v>
      </c>
      <c r="B62">
        <v>800057</v>
      </c>
      <c r="C62" s="7" t="s">
        <v>110</v>
      </c>
      <c r="D62">
        <v>900057</v>
      </c>
      <c r="E62" t="s">
        <v>272</v>
      </c>
      <c r="F62" s="29">
        <v>1</v>
      </c>
      <c r="G62">
        <v>28</v>
      </c>
      <c r="H62" s="1">
        <f t="shared" si="3"/>
        <v>10109</v>
      </c>
      <c r="I62" s="1"/>
      <c r="J62" s="11" t="s">
        <v>355</v>
      </c>
      <c r="M62">
        <v>1</v>
      </c>
      <c r="N62" s="1">
        <v>1</v>
      </c>
      <c r="O62">
        <v>420</v>
      </c>
      <c r="P62">
        <v>15.1</v>
      </c>
      <c r="Q62">
        <v>3090</v>
      </c>
      <c r="R62">
        <v>123.6</v>
      </c>
      <c r="S62">
        <v>22</v>
      </c>
      <c r="T62">
        <v>8</v>
      </c>
      <c r="U62">
        <v>8</v>
      </c>
      <c r="V62">
        <v>1</v>
      </c>
      <c r="W62">
        <v>1</v>
      </c>
      <c r="X62" s="8">
        <v>2</v>
      </c>
      <c r="Y62" s="12" t="s">
        <v>485</v>
      </c>
      <c r="Z62">
        <v>4200901</v>
      </c>
      <c r="AA62">
        <v>4200221</v>
      </c>
      <c r="AC62" t="e">
        <f>VLOOKUP($A62+10000000,#REF!,13,FALSE)</f>
        <v>#REF!</v>
      </c>
      <c r="AD62">
        <v>320071</v>
      </c>
      <c r="AE62" t="e">
        <f>VLOOKUP($A62+10000000,#REF!,12,FALSE)</f>
        <v>#REF!</v>
      </c>
      <c r="AF62" t="e">
        <f>VLOOKUP(AE62,#REF!,4,FALSE)</f>
        <v>#REF!</v>
      </c>
      <c r="AH62">
        <v>330071</v>
      </c>
      <c r="AL62">
        <v>340071</v>
      </c>
      <c r="AP62">
        <v>350071</v>
      </c>
      <c r="AT62">
        <v>360071</v>
      </c>
      <c r="AW62" t="s">
        <v>306</v>
      </c>
      <c r="AX62">
        <v>4100007</v>
      </c>
      <c r="AY62" s="26" t="s">
        <v>520</v>
      </c>
      <c r="AZ62" s="26" t="s">
        <v>528</v>
      </c>
      <c r="BA62" t="str">
        <f t="shared" si="1"/>
        <v>4420221|4420222|4420223|4420224|4420225</v>
      </c>
      <c r="BE62">
        <v>4420221</v>
      </c>
      <c r="BF62">
        <v>4420222</v>
      </c>
      <c r="BG62">
        <v>4420223</v>
      </c>
      <c r="BH62">
        <v>4420224</v>
      </c>
      <c r="BI62">
        <v>4420225</v>
      </c>
    </row>
    <row r="63" spans="1:61" x14ac:dyDescent="0.15">
      <c r="A63">
        <v>3000072</v>
      </c>
      <c r="B63">
        <v>800058</v>
      </c>
      <c r="C63" s="7" t="s">
        <v>111</v>
      </c>
      <c r="D63">
        <v>900058</v>
      </c>
      <c r="E63" t="s">
        <v>316</v>
      </c>
      <c r="F63" s="29">
        <v>1</v>
      </c>
      <c r="G63">
        <v>28</v>
      </c>
      <c r="H63" s="1">
        <f t="shared" si="3"/>
        <v>10110</v>
      </c>
      <c r="I63" s="1"/>
      <c r="J63" s="11" t="s">
        <v>356</v>
      </c>
      <c r="M63">
        <v>1</v>
      </c>
      <c r="N63" s="1">
        <v>1</v>
      </c>
      <c r="O63">
        <v>510</v>
      </c>
      <c r="P63">
        <v>20.6</v>
      </c>
      <c r="Q63">
        <v>1630</v>
      </c>
      <c r="R63">
        <v>65.2</v>
      </c>
      <c r="S63">
        <v>5</v>
      </c>
      <c r="T63">
        <v>10</v>
      </c>
      <c r="U63">
        <v>13</v>
      </c>
      <c r="V63">
        <v>1</v>
      </c>
      <c r="W63">
        <v>2</v>
      </c>
      <c r="X63" s="8">
        <v>2</v>
      </c>
      <c r="Y63" s="12" t="s">
        <v>485</v>
      </c>
      <c r="Z63">
        <v>4200902</v>
      </c>
      <c r="AA63">
        <v>4200223</v>
      </c>
      <c r="AC63" t="e">
        <f>VLOOKUP($A63+10000000,#REF!,13,FALSE)</f>
        <v>#REF!</v>
      </c>
      <c r="AD63">
        <v>320072</v>
      </c>
      <c r="AE63" t="e">
        <f>VLOOKUP($A63+10000000,#REF!,12,FALSE)</f>
        <v>#REF!</v>
      </c>
      <c r="AF63" t="e">
        <f>VLOOKUP(AE63,#REF!,4,FALSE)</f>
        <v>#REF!</v>
      </c>
      <c r="AH63">
        <v>330072</v>
      </c>
      <c r="AL63">
        <v>340072</v>
      </c>
      <c r="AP63">
        <v>350072</v>
      </c>
      <c r="AT63">
        <v>360072</v>
      </c>
      <c r="AW63" t="s">
        <v>317</v>
      </c>
      <c r="AX63">
        <v>4100007</v>
      </c>
      <c r="AY63" s="26" t="s">
        <v>520</v>
      </c>
      <c r="AZ63" s="26" t="s">
        <v>528</v>
      </c>
      <c r="BA63" t="str">
        <f t="shared" si="1"/>
        <v>4420226|4420227|4420228|4420229|4420230</v>
      </c>
      <c r="BE63">
        <v>4420226</v>
      </c>
      <c r="BF63">
        <v>4420227</v>
      </c>
      <c r="BG63">
        <v>4420228</v>
      </c>
      <c r="BH63">
        <v>4420229</v>
      </c>
      <c r="BI63">
        <v>4420230</v>
      </c>
    </row>
    <row r="64" spans="1:61" x14ac:dyDescent="0.15">
      <c r="A64">
        <v>3000073</v>
      </c>
      <c r="B64">
        <v>800059</v>
      </c>
      <c r="C64" s="7" t="s">
        <v>112</v>
      </c>
      <c r="D64">
        <v>900059</v>
      </c>
      <c r="E64" t="s">
        <v>271</v>
      </c>
      <c r="F64" s="29">
        <v>1</v>
      </c>
      <c r="G64">
        <v>28</v>
      </c>
      <c r="H64" s="1">
        <f t="shared" si="3"/>
        <v>10111</v>
      </c>
      <c r="I64" s="1"/>
      <c r="J64" s="11" t="s">
        <v>373</v>
      </c>
      <c r="K64" s="16" t="str">
        <f>J64&amp;"_atk_bullet"</f>
        <v>skull_atk_bullet</v>
      </c>
      <c r="M64">
        <v>1</v>
      </c>
      <c r="N64" s="1">
        <v>1</v>
      </c>
      <c r="O64">
        <v>550</v>
      </c>
      <c r="P64">
        <v>22</v>
      </c>
      <c r="Q64">
        <v>1440</v>
      </c>
      <c r="R64">
        <v>57.6</v>
      </c>
      <c r="S64">
        <v>5</v>
      </c>
      <c r="T64">
        <v>11</v>
      </c>
      <c r="U64">
        <v>12</v>
      </c>
      <c r="V64">
        <v>1</v>
      </c>
      <c r="W64">
        <v>3</v>
      </c>
      <c r="X64" s="8">
        <v>2</v>
      </c>
      <c r="Y64" s="12" t="s">
        <v>485</v>
      </c>
      <c r="Z64">
        <v>4200903</v>
      </c>
      <c r="AA64">
        <v>4200225</v>
      </c>
      <c r="AC64" t="e">
        <f>VLOOKUP($A64+10000000,#REF!,13,FALSE)</f>
        <v>#REF!</v>
      </c>
      <c r="AD64">
        <v>320073</v>
      </c>
      <c r="AE64" t="e">
        <f>VLOOKUP($A64+10000000,#REF!,12,FALSE)</f>
        <v>#REF!</v>
      </c>
      <c r="AF64" t="e">
        <f>VLOOKUP(AE64,#REF!,4,FALSE)</f>
        <v>#REF!</v>
      </c>
      <c r="AH64">
        <v>330073</v>
      </c>
      <c r="AL64">
        <v>340073</v>
      </c>
      <c r="AP64">
        <v>350073</v>
      </c>
      <c r="AT64">
        <v>360073</v>
      </c>
      <c r="AW64" t="s">
        <v>318</v>
      </c>
      <c r="AX64">
        <v>4100007</v>
      </c>
      <c r="AY64" s="26" t="s">
        <v>520</v>
      </c>
      <c r="AZ64" s="26" t="s">
        <v>528</v>
      </c>
      <c r="BA64" t="str">
        <f t="shared" si="1"/>
        <v>4420231|4420232|4420233|4420234|4420235</v>
      </c>
      <c r="BE64">
        <v>4420231</v>
      </c>
      <c r="BF64">
        <v>4420232</v>
      </c>
      <c r="BG64">
        <v>4420233</v>
      </c>
      <c r="BH64">
        <v>4420234</v>
      </c>
      <c r="BI64">
        <v>4420235</v>
      </c>
    </row>
    <row r="65" spans="1:61" x14ac:dyDescent="0.15">
      <c r="A65">
        <v>3000074</v>
      </c>
      <c r="B65">
        <v>800060</v>
      </c>
      <c r="C65" s="7" t="s">
        <v>113</v>
      </c>
      <c r="D65">
        <v>900060</v>
      </c>
      <c r="E65" t="s">
        <v>447</v>
      </c>
      <c r="F65" s="29">
        <v>1</v>
      </c>
      <c r="G65">
        <v>28</v>
      </c>
      <c r="H65" s="1">
        <f t="shared" si="3"/>
        <v>10112</v>
      </c>
      <c r="I65" s="1"/>
      <c r="J65" s="14" t="s">
        <v>372</v>
      </c>
      <c r="M65">
        <v>1</v>
      </c>
      <c r="N65" s="1">
        <v>1</v>
      </c>
      <c r="O65">
        <v>460</v>
      </c>
      <c r="P65">
        <v>16.100000000000001</v>
      </c>
      <c r="Q65">
        <v>2500</v>
      </c>
      <c r="R65">
        <v>100.1</v>
      </c>
      <c r="S65">
        <v>5</v>
      </c>
      <c r="T65">
        <v>13</v>
      </c>
      <c r="U65">
        <v>10</v>
      </c>
      <c r="V65">
        <v>1</v>
      </c>
      <c r="W65">
        <v>4</v>
      </c>
      <c r="X65" s="8">
        <v>2</v>
      </c>
      <c r="Y65" s="12" t="s">
        <v>485</v>
      </c>
      <c r="Z65">
        <v>4200904</v>
      </c>
      <c r="AA65">
        <v>4200227</v>
      </c>
      <c r="AC65" t="e">
        <f>VLOOKUP($A65+10000000,#REF!,13,FALSE)</f>
        <v>#REF!</v>
      </c>
      <c r="AD65">
        <v>320074</v>
      </c>
      <c r="AE65" t="e">
        <f>VLOOKUP($A65+10000000,#REF!,12,FALSE)</f>
        <v>#REF!</v>
      </c>
      <c r="AF65" t="e">
        <f>VLOOKUP(AE65,#REF!,4,FALSE)</f>
        <v>#REF!</v>
      </c>
      <c r="AH65">
        <v>330074</v>
      </c>
      <c r="AL65">
        <v>340074</v>
      </c>
      <c r="AP65">
        <v>350074</v>
      </c>
      <c r="AT65">
        <v>360074</v>
      </c>
      <c r="AW65" t="s">
        <v>319</v>
      </c>
      <c r="AX65">
        <v>4100007</v>
      </c>
      <c r="AY65" s="26" t="s">
        <v>520</v>
      </c>
      <c r="AZ65" s="26" t="s">
        <v>528</v>
      </c>
      <c r="BA65" t="str">
        <f t="shared" si="1"/>
        <v>4420236|4420237|4420238|4420239|4420240</v>
      </c>
      <c r="BE65">
        <v>4420236</v>
      </c>
      <c r="BF65">
        <v>4420237</v>
      </c>
      <c r="BG65">
        <v>4420238</v>
      </c>
      <c r="BH65">
        <v>4420239</v>
      </c>
      <c r="BI65">
        <v>4420240</v>
      </c>
    </row>
    <row r="66" spans="1:61" x14ac:dyDescent="0.15">
      <c r="A66">
        <v>3000075</v>
      </c>
      <c r="B66">
        <v>800061</v>
      </c>
      <c r="C66" s="4" t="s">
        <v>114</v>
      </c>
      <c r="D66">
        <v>900061</v>
      </c>
      <c r="E66" t="s">
        <v>246</v>
      </c>
      <c r="F66" s="29">
        <v>1</v>
      </c>
      <c r="G66">
        <v>22800</v>
      </c>
      <c r="H66" s="1">
        <v>10513</v>
      </c>
      <c r="I66" s="1" t="s">
        <v>208</v>
      </c>
      <c r="J66" t="s">
        <v>208</v>
      </c>
      <c r="M66">
        <v>1</v>
      </c>
      <c r="N66" s="1">
        <v>1</v>
      </c>
      <c r="O66">
        <v>600</v>
      </c>
      <c r="P66">
        <v>22.3</v>
      </c>
      <c r="Q66">
        <v>4040</v>
      </c>
      <c r="R66">
        <v>161.6</v>
      </c>
      <c r="S66">
        <v>22</v>
      </c>
      <c r="T66">
        <v>8</v>
      </c>
      <c r="U66">
        <v>8</v>
      </c>
      <c r="V66">
        <v>5</v>
      </c>
      <c r="W66">
        <v>1</v>
      </c>
      <c r="X66" s="8">
        <v>2</v>
      </c>
      <c r="Y66" s="12" t="s">
        <v>485</v>
      </c>
      <c r="Z66">
        <v>4200901</v>
      </c>
      <c r="AA66">
        <v>4200229</v>
      </c>
      <c r="AB66">
        <v>4200230</v>
      </c>
      <c r="AC66" t="e">
        <f>VLOOKUP($A66+10000000,#REF!,13,FALSE)</f>
        <v>#REF!</v>
      </c>
      <c r="AD66">
        <v>320075</v>
      </c>
      <c r="AE66" t="e">
        <f>VLOOKUP($A66+10000000,#REF!,12,FALSE)</f>
        <v>#REF!</v>
      </c>
      <c r="AF66" t="e">
        <f>VLOOKUP(AE66,#REF!,4,FALSE)</f>
        <v>#REF!</v>
      </c>
      <c r="AG66" t="e">
        <f>VLOOKUP($A66+20000000,#REF!,13,FALSE)</f>
        <v>#REF!</v>
      </c>
      <c r="AH66">
        <v>330075</v>
      </c>
      <c r="AI66" t="e">
        <f>VLOOKUP($A66+20000000,#REF!,12,FALSE)</f>
        <v>#REF!</v>
      </c>
      <c r="AJ66" t="e">
        <f>VLOOKUP(AI66,#REF!,4,FALSE)</f>
        <v>#REF!</v>
      </c>
      <c r="AK66" t="e">
        <f>VLOOKUP($A66+30000000,#REF!,13,FALSE)</f>
        <v>#REF!</v>
      </c>
      <c r="AL66">
        <v>340075</v>
      </c>
      <c r="AM66" t="e">
        <f>VLOOKUP($A66+30000000,#REF!,12,FALSE)</f>
        <v>#REF!</v>
      </c>
      <c r="AN66" t="e">
        <f>VLOOKUP(AM66,#REF!,4,FALSE)</f>
        <v>#REF!</v>
      </c>
      <c r="AO66" t="e">
        <f>VLOOKUP($A66+40000000,#REF!,13,FALSE)</f>
        <v>#REF!</v>
      </c>
      <c r="AP66">
        <v>350075</v>
      </c>
      <c r="AQ66" t="e">
        <f>VLOOKUP($A66+40000000,#REF!,12,FALSE)</f>
        <v>#REF!</v>
      </c>
      <c r="AR66" t="e">
        <f>VLOOKUP(AQ66,#REF!,4,FALSE)</f>
        <v>#REF!</v>
      </c>
      <c r="AS66" t="e">
        <f>VLOOKUP($A66+50000000,#REF!,13,FALSE)</f>
        <v>#REF!</v>
      </c>
      <c r="AT66">
        <v>360075</v>
      </c>
      <c r="AU66" t="e">
        <f>VLOOKUP($A66+50000000,#REF!,12,FALSE)</f>
        <v>#REF!</v>
      </c>
      <c r="AV66" t="e">
        <f>VLOOKUP(AU66,#REF!,4,FALSE)</f>
        <v>#REF!</v>
      </c>
      <c r="AW66" t="s">
        <v>306</v>
      </c>
      <c r="AX66">
        <v>4100003</v>
      </c>
      <c r="AY66" s="26" t="s">
        <v>520</v>
      </c>
      <c r="AZ66" s="26" t="s">
        <v>528</v>
      </c>
      <c r="BA66" t="str">
        <f t="shared" si="1"/>
        <v>4421061|4421062|4421063|4421064|4421065</v>
      </c>
      <c r="BE66" s="7">
        <v>4421061</v>
      </c>
      <c r="BF66">
        <v>4421062</v>
      </c>
      <c r="BG66">
        <v>4421063</v>
      </c>
      <c r="BH66">
        <v>4421064</v>
      </c>
      <c r="BI66">
        <v>4421065</v>
      </c>
    </row>
    <row r="67" spans="1:61" x14ac:dyDescent="0.15">
      <c r="A67">
        <v>3000076</v>
      </c>
      <c r="B67">
        <v>800062</v>
      </c>
      <c r="C67" s="4" t="s">
        <v>115</v>
      </c>
      <c r="D67">
        <v>900062</v>
      </c>
      <c r="E67" s="19" t="s">
        <v>448</v>
      </c>
      <c r="F67" s="29">
        <v>1</v>
      </c>
      <c r="G67">
        <v>25800</v>
      </c>
      <c r="H67" s="1">
        <v>10514</v>
      </c>
      <c r="I67" s="1" t="s">
        <v>209</v>
      </c>
      <c r="J67" s="11" t="s">
        <v>209</v>
      </c>
      <c r="M67">
        <v>1</v>
      </c>
      <c r="N67" s="1">
        <v>1</v>
      </c>
      <c r="O67">
        <v>710</v>
      </c>
      <c r="P67">
        <v>28.4</v>
      </c>
      <c r="Q67">
        <v>2260</v>
      </c>
      <c r="R67">
        <v>90.4</v>
      </c>
      <c r="S67">
        <v>5</v>
      </c>
      <c r="T67">
        <v>10</v>
      </c>
      <c r="U67">
        <v>13</v>
      </c>
      <c r="V67">
        <v>5</v>
      </c>
      <c r="W67">
        <v>2</v>
      </c>
      <c r="X67" s="8">
        <v>2</v>
      </c>
      <c r="Y67" s="12" t="s">
        <v>485</v>
      </c>
      <c r="Z67">
        <v>4200902</v>
      </c>
      <c r="AA67">
        <v>4200231</v>
      </c>
      <c r="AB67">
        <v>4200232</v>
      </c>
      <c r="AC67" t="e">
        <f>VLOOKUP($A67+10000000,#REF!,13,FALSE)</f>
        <v>#REF!</v>
      </c>
      <c r="AD67">
        <v>320076</v>
      </c>
      <c r="AE67" t="e">
        <f>VLOOKUP($A67+10000000,#REF!,12,FALSE)</f>
        <v>#REF!</v>
      </c>
      <c r="AF67" t="e">
        <f>VLOOKUP(AE67,#REF!,4,FALSE)</f>
        <v>#REF!</v>
      </c>
      <c r="AG67" t="e">
        <f>VLOOKUP($A67+20000000,#REF!,13,FALSE)</f>
        <v>#REF!</v>
      </c>
      <c r="AH67">
        <v>330076</v>
      </c>
      <c r="AI67" t="e">
        <f>VLOOKUP($A67+20000000,#REF!,12,FALSE)</f>
        <v>#REF!</v>
      </c>
      <c r="AJ67" t="e">
        <f>VLOOKUP(AI67,#REF!,4,FALSE)</f>
        <v>#REF!</v>
      </c>
      <c r="AK67" t="e">
        <f>VLOOKUP($A67+30000000,#REF!,13,FALSE)</f>
        <v>#REF!</v>
      </c>
      <c r="AL67">
        <v>340076</v>
      </c>
      <c r="AM67" t="e">
        <f>VLOOKUP($A67+30000000,#REF!,12,FALSE)</f>
        <v>#REF!</v>
      </c>
      <c r="AN67" t="e">
        <f>VLOOKUP(AM67,#REF!,4,FALSE)</f>
        <v>#REF!</v>
      </c>
      <c r="AO67" t="e">
        <f>VLOOKUP($A67+40000000,#REF!,13,FALSE)</f>
        <v>#REF!</v>
      </c>
      <c r="AP67">
        <v>350076</v>
      </c>
      <c r="AQ67" t="e">
        <f>VLOOKUP($A67+40000000,#REF!,12,FALSE)</f>
        <v>#REF!</v>
      </c>
      <c r="AR67" t="e">
        <f>VLOOKUP(AQ67,#REF!,4,FALSE)</f>
        <v>#REF!</v>
      </c>
      <c r="AS67" t="e">
        <f>VLOOKUP($A67+50000000,#REF!,13,FALSE)</f>
        <v>#REF!</v>
      </c>
      <c r="AT67">
        <v>360076</v>
      </c>
      <c r="AU67" t="e">
        <f>VLOOKUP($A67+50000000,#REF!,12,FALSE)</f>
        <v>#REF!</v>
      </c>
      <c r="AV67" t="e">
        <f>VLOOKUP(AU67,#REF!,4,FALSE)</f>
        <v>#REF!</v>
      </c>
      <c r="AW67" t="s">
        <v>317</v>
      </c>
      <c r="AX67">
        <v>4100003</v>
      </c>
      <c r="AY67" s="26" t="s">
        <v>520</v>
      </c>
      <c r="AZ67" s="26" t="s">
        <v>528</v>
      </c>
      <c r="BA67" t="str">
        <f t="shared" si="1"/>
        <v>4421066|4421067|4421068|4421069|4421070</v>
      </c>
      <c r="BE67" s="7">
        <v>4421066</v>
      </c>
      <c r="BF67">
        <v>4421067</v>
      </c>
      <c r="BG67">
        <v>4421068</v>
      </c>
      <c r="BH67">
        <v>4421069</v>
      </c>
      <c r="BI67">
        <v>4421070</v>
      </c>
    </row>
    <row r="68" spans="1:61" x14ac:dyDescent="0.15">
      <c r="A68">
        <v>3000077</v>
      </c>
      <c r="B68">
        <v>800063</v>
      </c>
      <c r="C68" s="4" t="s">
        <v>116</v>
      </c>
      <c r="D68">
        <v>900063</v>
      </c>
      <c r="E68" s="19" t="s">
        <v>449</v>
      </c>
      <c r="F68" s="29">
        <v>1</v>
      </c>
      <c r="G68">
        <v>23800</v>
      </c>
      <c r="H68" s="1">
        <v>10515</v>
      </c>
      <c r="I68" s="1" t="s">
        <v>210</v>
      </c>
      <c r="J68" s="11" t="s">
        <v>210</v>
      </c>
      <c r="K68" s="16" t="str">
        <f>J68&amp;"_atk_bullet"</f>
        <v>cupid_atk_bullet</v>
      </c>
      <c r="M68">
        <v>1</v>
      </c>
      <c r="N68" s="1">
        <v>1</v>
      </c>
      <c r="O68">
        <v>800</v>
      </c>
      <c r="P68">
        <v>31.6</v>
      </c>
      <c r="Q68">
        <v>1910</v>
      </c>
      <c r="R68">
        <v>76.400000000000006</v>
      </c>
      <c r="S68">
        <v>5</v>
      </c>
      <c r="T68">
        <v>11</v>
      </c>
      <c r="U68">
        <v>12</v>
      </c>
      <c r="V68">
        <v>5</v>
      </c>
      <c r="W68">
        <v>3</v>
      </c>
      <c r="X68" s="8">
        <v>2</v>
      </c>
      <c r="Y68" s="12" t="s">
        <v>485</v>
      </c>
      <c r="Z68">
        <v>4200903</v>
      </c>
      <c r="AA68">
        <v>4200233</v>
      </c>
      <c r="AB68">
        <v>4200234</v>
      </c>
      <c r="AC68" t="e">
        <f>VLOOKUP($A68+10000000,#REF!,13,FALSE)</f>
        <v>#REF!</v>
      </c>
      <c r="AD68">
        <v>320077</v>
      </c>
      <c r="AE68" t="e">
        <f>VLOOKUP($A68+10000000,#REF!,12,FALSE)</f>
        <v>#REF!</v>
      </c>
      <c r="AF68" t="e">
        <f>VLOOKUP(AE68,#REF!,4,FALSE)</f>
        <v>#REF!</v>
      </c>
      <c r="AG68" t="e">
        <f>VLOOKUP($A68+20000000,#REF!,13,FALSE)</f>
        <v>#REF!</v>
      </c>
      <c r="AH68">
        <v>330077</v>
      </c>
      <c r="AI68" t="e">
        <f>VLOOKUP($A68+20000000,#REF!,12,FALSE)</f>
        <v>#REF!</v>
      </c>
      <c r="AJ68" t="e">
        <f>VLOOKUP(AI68,#REF!,4,FALSE)</f>
        <v>#REF!</v>
      </c>
      <c r="AK68" t="e">
        <f>VLOOKUP($A68+30000000,#REF!,13,FALSE)</f>
        <v>#REF!</v>
      </c>
      <c r="AL68">
        <v>340077</v>
      </c>
      <c r="AM68" t="e">
        <f>VLOOKUP($A68+30000000,#REF!,12,FALSE)</f>
        <v>#REF!</v>
      </c>
      <c r="AN68" t="e">
        <f>VLOOKUP(AM68,#REF!,4,FALSE)</f>
        <v>#REF!</v>
      </c>
      <c r="AO68" t="e">
        <f>VLOOKUP($A68+40000000,#REF!,13,FALSE)</f>
        <v>#REF!</v>
      </c>
      <c r="AP68">
        <v>350077</v>
      </c>
      <c r="AQ68" t="e">
        <f>VLOOKUP($A68+40000000,#REF!,12,FALSE)</f>
        <v>#REF!</v>
      </c>
      <c r="AR68" t="e">
        <f>VLOOKUP(AQ68,#REF!,4,FALSE)</f>
        <v>#REF!</v>
      </c>
      <c r="AS68" t="e">
        <f>VLOOKUP($A68+50000000,#REF!,13,FALSE)</f>
        <v>#REF!</v>
      </c>
      <c r="AT68">
        <v>360077</v>
      </c>
      <c r="AU68" t="e">
        <f>VLOOKUP($A68+50000000,#REF!,12,FALSE)</f>
        <v>#REF!</v>
      </c>
      <c r="AV68" t="e">
        <f>VLOOKUP(AU68,#REF!,4,FALSE)</f>
        <v>#REF!</v>
      </c>
      <c r="AW68" t="s">
        <v>318</v>
      </c>
      <c r="AX68">
        <v>4100003</v>
      </c>
      <c r="AY68" s="26" t="s">
        <v>520</v>
      </c>
      <c r="AZ68" s="3" t="str">
        <f>BE68&amp;"|"&amp;BF68&amp;"|"&amp;BG68&amp;"|"&amp;BH68&amp;"|"&amp;BI68</f>
        <v>4421071|4421072|4421073|4421074|4421075</v>
      </c>
      <c r="BA68" s="26" t="s">
        <v>529</v>
      </c>
      <c r="BE68" s="7">
        <v>4421071</v>
      </c>
      <c r="BF68">
        <v>4421072</v>
      </c>
      <c r="BG68">
        <v>4421073</v>
      </c>
      <c r="BH68">
        <v>4421074</v>
      </c>
      <c r="BI68">
        <v>4421075</v>
      </c>
    </row>
    <row r="69" spans="1:61" x14ac:dyDescent="0.15">
      <c r="A69">
        <v>3000078</v>
      </c>
      <c r="B69">
        <v>800064</v>
      </c>
      <c r="C69" s="4" t="s">
        <v>117</v>
      </c>
      <c r="D69">
        <v>900064</v>
      </c>
      <c r="E69" s="19" t="s">
        <v>450</v>
      </c>
      <c r="F69" s="29">
        <v>1</v>
      </c>
      <c r="G69">
        <v>24800</v>
      </c>
      <c r="H69" s="1">
        <v>10516</v>
      </c>
      <c r="I69" s="1" t="s">
        <v>211</v>
      </c>
      <c r="J69" s="11" t="s">
        <v>211</v>
      </c>
      <c r="M69">
        <v>1</v>
      </c>
      <c r="N69" s="1">
        <v>1</v>
      </c>
      <c r="O69">
        <v>640</v>
      </c>
      <c r="P69">
        <v>23.3</v>
      </c>
      <c r="Q69">
        <v>3270</v>
      </c>
      <c r="R69">
        <v>130.9</v>
      </c>
      <c r="S69">
        <v>5</v>
      </c>
      <c r="T69">
        <v>13</v>
      </c>
      <c r="U69">
        <v>10</v>
      </c>
      <c r="V69">
        <v>5</v>
      </c>
      <c r="W69">
        <v>4</v>
      </c>
      <c r="X69" s="8">
        <v>2</v>
      </c>
      <c r="Y69" s="12" t="s">
        <v>485</v>
      </c>
      <c r="Z69">
        <v>4200904</v>
      </c>
      <c r="AA69">
        <v>4200235</v>
      </c>
      <c r="AB69">
        <v>4200236</v>
      </c>
      <c r="AC69" t="e">
        <f>VLOOKUP($A69+10000000,#REF!,13,FALSE)</f>
        <v>#REF!</v>
      </c>
      <c r="AD69">
        <v>320078</v>
      </c>
      <c r="AE69" t="e">
        <f>VLOOKUP($A69+10000000,#REF!,12,FALSE)</f>
        <v>#REF!</v>
      </c>
      <c r="AF69" t="e">
        <f>VLOOKUP(AE69,#REF!,4,FALSE)</f>
        <v>#REF!</v>
      </c>
      <c r="AG69" t="e">
        <f>VLOOKUP($A69+20000000,#REF!,13,FALSE)</f>
        <v>#REF!</v>
      </c>
      <c r="AH69">
        <v>330078</v>
      </c>
      <c r="AI69" t="e">
        <f>VLOOKUP($A69+20000000,#REF!,12,FALSE)</f>
        <v>#REF!</v>
      </c>
      <c r="AJ69" t="s">
        <v>412</v>
      </c>
      <c r="AK69" t="e">
        <f>VLOOKUP($A69+30000000,#REF!,13,FALSE)</f>
        <v>#REF!</v>
      </c>
      <c r="AL69">
        <v>340078</v>
      </c>
      <c r="AM69" t="e">
        <f>VLOOKUP($A69+30000000,#REF!,12,FALSE)</f>
        <v>#REF!</v>
      </c>
      <c r="AN69" t="e">
        <f>VLOOKUP(AM69,#REF!,4,FALSE)</f>
        <v>#REF!</v>
      </c>
      <c r="AO69" t="e">
        <f>VLOOKUP($A69+40000000,#REF!,13,FALSE)</f>
        <v>#REF!</v>
      </c>
      <c r="AP69">
        <v>350078</v>
      </c>
      <c r="AQ69" t="e">
        <f>VLOOKUP($A69+40000000,#REF!,12,FALSE)</f>
        <v>#REF!</v>
      </c>
      <c r="AR69" t="e">
        <f>VLOOKUP(AQ69,#REF!,4,FALSE)</f>
        <v>#REF!</v>
      </c>
      <c r="AS69" t="e">
        <f>VLOOKUP($A69+50000000,#REF!,13,FALSE)</f>
        <v>#REF!</v>
      </c>
      <c r="AT69">
        <v>360078</v>
      </c>
      <c r="AU69" t="e">
        <f>VLOOKUP($A69+50000000,#REF!,12,FALSE)</f>
        <v>#REF!</v>
      </c>
      <c r="AV69" t="e">
        <f>VLOOKUP(AU69,#REF!,4,FALSE)</f>
        <v>#REF!</v>
      </c>
      <c r="AW69" t="s">
        <v>319</v>
      </c>
      <c r="AX69">
        <v>4100003</v>
      </c>
      <c r="AY69" s="26" t="s">
        <v>520</v>
      </c>
      <c r="AZ69" s="26" t="s">
        <v>528</v>
      </c>
      <c r="BA69" t="str">
        <f t="shared" si="1"/>
        <v>4421076|4421077|4421078|4421079|4421080</v>
      </c>
      <c r="BE69" s="7">
        <v>4421076</v>
      </c>
      <c r="BF69">
        <v>4421077</v>
      </c>
      <c r="BG69">
        <v>4421078</v>
      </c>
      <c r="BH69">
        <v>4421079</v>
      </c>
      <c r="BI69">
        <v>4421080</v>
      </c>
    </row>
    <row r="70" spans="1:61" x14ac:dyDescent="0.15">
      <c r="A70">
        <v>3000079</v>
      </c>
      <c r="B70">
        <v>800065</v>
      </c>
      <c r="C70" s="3" t="s">
        <v>118</v>
      </c>
      <c r="D70">
        <v>900065</v>
      </c>
      <c r="E70" t="s">
        <v>247</v>
      </c>
      <c r="F70" s="29">
        <v>1</v>
      </c>
      <c r="G70">
        <v>5280</v>
      </c>
      <c r="H70" s="1">
        <f>H66-100</f>
        <v>10413</v>
      </c>
      <c r="I70" s="1"/>
      <c r="J70" t="s">
        <v>182</v>
      </c>
      <c r="M70">
        <v>1</v>
      </c>
      <c r="N70" s="1">
        <v>1</v>
      </c>
      <c r="O70">
        <v>560</v>
      </c>
      <c r="P70">
        <v>19.7</v>
      </c>
      <c r="Q70">
        <v>3600</v>
      </c>
      <c r="R70">
        <v>144</v>
      </c>
      <c r="S70">
        <v>22</v>
      </c>
      <c r="T70">
        <v>8</v>
      </c>
      <c r="U70">
        <v>8</v>
      </c>
      <c r="V70">
        <v>4</v>
      </c>
      <c r="W70">
        <v>1</v>
      </c>
      <c r="X70" s="8">
        <v>2</v>
      </c>
      <c r="Y70" s="12" t="s">
        <v>485</v>
      </c>
      <c r="Z70">
        <v>4200901</v>
      </c>
      <c r="AA70">
        <v>4200237</v>
      </c>
      <c r="AB70">
        <v>4200238</v>
      </c>
      <c r="AC70" t="e">
        <f>VLOOKUP($A70+10000000,#REF!,13,FALSE)</f>
        <v>#REF!</v>
      </c>
      <c r="AD70">
        <v>320079</v>
      </c>
      <c r="AE70" t="e">
        <f>VLOOKUP($A70+10000000,#REF!,12,FALSE)</f>
        <v>#REF!</v>
      </c>
      <c r="AF70" t="e">
        <f>VLOOKUP(AE70,#REF!,4,FALSE)</f>
        <v>#REF!</v>
      </c>
      <c r="AG70" t="e">
        <f>VLOOKUP($A70+20000000,#REF!,13,FALSE)</f>
        <v>#REF!</v>
      </c>
      <c r="AH70">
        <v>330079</v>
      </c>
      <c r="AI70" t="e">
        <f>VLOOKUP($A70+20000000,#REF!,12,FALSE)</f>
        <v>#REF!</v>
      </c>
      <c r="AJ70" t="e">
        <f>VLOOKUP(AI70,#REF!,4,FALSE)</f>
        <v>#REF!</v>
      </c>
      <c r="AK70" t="e">
        <f>VLOOKUP($A70+30000000,#REF!,13,FALSE)</f>
        <v>#REF!</v>
      </c>
      <c r="AL70">
        <v>340079</v>
      </c>
      <c r="AM70" t="e">
        <f>VLOOKUP($A70+30000000,#REF!,12,FALSE)</f>
        <v>#REF!</v>
      </c>
      <c r="AN70" t="e">
        <f>VLOOKUP(AM70,#REF!,4,FALSE)</f>
        <v>#REF!</v>
      </c>
      <c r="AO70" t="e">
        <f>VLOOKUP($A70+40000000,#REF!,13,FALSE)</f>
        <v>#REF!</v>
      </c>
      <c r="AP70">
        <v>350079</v>
      </c>
      <c r="AQ70" t="e">
        <f>VLOOKUP($A70+40000000,#REF!,12,FALSE)</f>
        <v>#REF!</v>
      </c>
      <c r="AR70" t="e">
        <f>VLOOKUP(AQ70,#REF!,4,FALSE)</f>
        <v>#REF!</v>
      </c>
      <c r="AT70">
        <v>360079</v>
      </c>
      <c r="AW70" t="s">
        <v>306</v>
      </c>
      <c r="AX70">
        <v>4100004</v>
      </c>
      <c r="AY70" s="26" t="s">
        <v>520</v>
      </c>
      <c r="AZ70" s="26" t="s">
        <v>528</v>
      </c>
      <c r="BA70" t="str">
        <f t="shared" si="1"/>
        <v>4420021|4420022|4420023|4420024|4420025</v>
      </c>
      <c r="BE70">
        <v>4420021</v>
      </c>
      <c r="BF70">
        <v>4420022</v>
      </c>
      <c r="BG70">
        <v>4420023</v>
      </c>
      <c r="BH70">
        <v>4420024</v>
      </c>
      <c r="BI70">
        <v>4420025</v>
      </c>
    </row>
    <row r="71" spans="1:61" x14ac:dyDescent="0.15">
      <c r="A71">
        <v>3000080</v>
      </c>
      <c r="B71">
        <v>800066</v>
      </c>
      <c r="C71" s="3" t="s">
        <v>119</v>
      </c>
      <c r="D71">
        <v>900066</v>
      </c>
      <c r="E71" t="s">
        <v>248</v>
      </c>
      <c r="F71" s="29">
        <v>1</v>
      </c>
      <c r="G71">
        <v>4880</v>
      </c>
      <c r="H71" s="1">
        <f t="shared" ref="H71:H85" si="4">H67-100</f>
        <v>10414</v>
      </c>
      <c r="I71" s="1"/>
      <c r="J71" t="s">
        <v>184</v>
      </c>
      <c r="M71">
        <v>1</v>
      </c>
      <c r="N71" s="1">
        <v>1</v>
      </c>
      <c r="O71">
        <v>640</v>
      </c>
      <c r="P71">
        <v>26.3</v>
      </c>
      <c r="Q71">
        <v>1920</v>
      </c>
      <c r="R71">
        <v>76.8</v>
      </c>
      <c r="S71">
        <v>5</v>
      </c>
      <c r="T71">
        <v>10</v>
      </c>
      <c r="U71">
        <v>13</v>
      </c>
      <c r="V71">
        <v>4</v>
      </c>
      <c r="W71">
        <v>2</v>
      </c>
      <c r="X71" s="8">
        <v>2</v>
      </c>
      <c r="Y71" s="12" t="s">
        <v>485</v>
      </c>
      <c r="Z71">
        <v>4200902</v>
      </c>
      <c r="AA71">
        <v>4200239</v>
      </c>
      <c r="AB71">
        <v>4200240</v>
      </c>
      <c r="AC71" t="e">
        <f>VLOOKUP($A71+10000000,#REF!,13,FALSE)</f>
        <v>#REF!</v>
      </c>
      <c r="AD71">
        <v>320080</v>
      </c>
      <c r="AE71" t="e">
        <f>VLOOKUP($A71+10000000,#REF!,12,FALSE)</f>
        <v>#REF!</v>
      </c>
      <c r="AF71" t="e">
        <f>VLOOKUP(AE71,#REF!,4,FALSE)</f>
        <v>#REF!</v>
      </c>
      <c r="AG71" t="e">
        <f>VLOOKUP($A71+20000000,#REF!,13,FALSE)</f>
        <v>#REF!</v>
      </c>
      <c r="AH71">
        <v>330080</v>
      </c>
      <c r="AI71" t="e">
        <f>VLOOKUP($A71+20000000,#REF!,12,FALSE)</f>
        <v>#REF!</v>
      </c>
      <c r="AJ71" t="e">
        <f>VLOOKUP(AI71,#REF!,4,FALSE)</f>
        <v>#REF!</v>
      </c>
      <c r="AK71" t="e">
        <f>VLOOKUP($A71+30000000,#REF!,13,FALSE)</f>
        <v>#REF!</v>
      </c>
      <c r="AL71">
        <v>340080</v>
      </c>
      <c r="AM71" t="e">
        <f>VLOOKUP($A71+30000000,#REF!,12,FALSE)</f>
        <v>#REF!</v>
      </c>
      <c r="AN71" t="e">
        <f>VLOOKUP(AM71,#REF!,4,FALSE)</f>
        <v>#REF!</v>
      </c>
      <c r="AO71" t="e">
        <f>VLOOKUP($A71+40000000,#REF!,13,FALSE)</f>
        <v>#REF!</v>
      </c>
      <c r="AP71">
        <v>350080</v>
      </c>
      <c r="AQ71" t="e">
        <f>VLOOKUP($A71+40000000,#REF!,12,FALSE)</f>
        <v>#REF!</v>
      </c>
      <c r="AR71" t="e">
        <f>VLOOKUP(AQ71,#REF!,4,FALSE)</f>
        <v>#REF!</v>
      </c>
      <c r="AT71">
        <v>360080</v>
      </c>
      <c r="AW71" t="s">
        <v>317</v>
      </c>
      <c r="AX71">
        <v>4100004</v>
      </c>
      <c r="AY71" s="26" t="s">
        <v>520</v>
      </c>
      <c r="AZ71" s="26" t="s">
        <v>528</v>
      </c>
      <c r="BA71" t="str">
        <f t="shared" si="1"/>
        <v>4420026|4420027|4420028|4420029|4420030</v>
      </c>
      <c r="BE71">
        <v>4420026</v>
      </c>
      <c r="BF71">
        <v>4420027</v>
      </c>
      <c r="BG71">
        <v>4420028</v>
      </c>
      <c r="BH71">
        <v>4420029</v>
      </c>
      <c r="BI71">
        <v>4420030</v>
      </c>
    </row>
    <row r="72" spans="1:61" x14ac:dyDescent="0.15">
      <c r="A72">
        <v>3000081</v>
      </c>
      <c r="B72">
        <v>800067</v>
      </c>
      <c r="C72" s="3" t="s">
        <v>120</v>
      </c>
      <c r="D72">
        <v>900067</v>
      </c>
      <c r="E72" t="s">
        <v>249</v>
      </c>
      <c r="F72" s="29">
        <v>1</v>
      </c>
      <c r="G72">
        <v>5580</v>
      </c>
      <c r="H72" s="1">
        <f t="shared" si="4"/>
        <v>10415</v>
      </c>
      <c r="I72" s="1"/>
      <c r="J72" t="s">
        <v>186</v>
      </c>
      <c r="K72" s="16" t="str">
        <f>J72&amp;"_atk_bullet"</f>
        <v>edward_atk_bullet</v>
      </c>
      <c r="M72">
        <v>1</v>
      </c>
      <c r="N72" s="1">
        <v>1</v>
      </c>
      <c r="O72">
        <v>720</v>
      </c>
      <c r="P72">
        <v>27.2</v>
      </c>
      <c r="Q72">
        <v>1740</v>
      </c>
      <c r="R72">
        <v>69.599999999999994</v>
      </c>
      <c r="S72">
        <v>5</v>
      </c>
      <c r="T72">
        <v>11</v>
      </c>
      <c r="U72">
        <v>12</v>
      </c>
      <c r="V72">
        <v>4</v>
      </c>
      <c r="W72">
        <v>3</v>
      </c>
      <c r="X72" s="8">
        <v>2</v>
      </c>
      <c r="Y72" s="12" t="s">
        <v>485</v>
      </c>
      <c r="Z72">
        <v>4200903</v>
      </c>
      <c r="AA72">
        <v>4200241</v>
      </c>
      <c r="AB72">
        <v>4200242</v>
      </c>
      <c r="AC72" t="e">
        <f>VLOOKUP($A72+10000000,#REF!,13,FALSE)</f>
        <v>#REF!</v>
      </c>
      <c r="AD72">
        <v>320081</v>
      </c>
      <c r="AE72" t="e">
        <f>VLOOKUP($A72+10000000,#REF!,12,FALSE)</f>
        <v>#REF!</v>
      </c>
      <c r="AF72" t="e">
        <f>VLOOKUP(AE72,#REF!,4,FALSE)</f>
        <v>#REF!</v>
      </c>
      <c r="AG72" t="e">
        <f>VLOOKUP($A72+20000000,#REF!,13,FALSE)</f>
        <v>#REF!</v>
      </c>
      <c r="AH72">
        <v>330081</v>
      </c>
      <c r="AI72" t="e">
        <f>VLOOKUP($A72+20000000,#REF!,12,FALSE)</f>
        <v>#REF!</v>
      </c>
      <c r="AJ72" t="e">
        <f>VLOOKUP(AI72,#REF!,4,FALSE)</f>
        <v>#REF!</v>
      </c>
      <c r="AK72" t="e">
        <f>VLOOKUP($A72+30000000,#REF!,13,FALSE)</f>
        <v>#REF!</v>
      </c>
      <c r="AL72">
        <v>340081</v>
      </c>
      <c r="AM72" t="e">
        <f>VLOOKUP($A72+30000000,#REF!,12,FALSE)</f>
        <v>#REF!</v>
      </c>
      <c r="AN72" t="e">
        <f>VLOOKUP(AM72,#REF!,4,FALSE)</f>
        <v>#REF!</v>
      </c>
      <c r="AO72" t="e">
        <f>VLOOKUP($A72+40000000,#REF!,13,FALSE)</f>
        <v>#REF!</v>
      </c>
      <c r="AP72">
        <v>350081</v>
      </c>
      <c r="AQ72" t="e">
        <f>VLOOKUP($A72+40000000,#REF!,12,FALSE)</f>
        <v>#REF!</v>
      </c>
      <c r="AR72" t="e">
        <f>VLOOKUP(AQ72,#REF!,4,FALSE)</f>
        <v>#REF!</v>
      </c>
      <c r="AT72">
        <v>360081</v>
      </c>
      <c r="AW72" t="s">
        <v>318</v>
      </c>
      <c r="AX72">
        <v>4100004</v>
      </c>
      <c r="AY72" s="26" t="s">
        <v>520</v>
      </c>
      <c r="AZ72" s="26" t="s">
        <v>528</v>
      </c>
      <c r="BA72" t="str">
        <f t="shared" si="1"/>
        <v>4420031|4420032|4420033|4420034|4420035</v>
      </c>
      <c r="BE72">
        <v>4420031</v>
      </c>
      <c r="BF72">
        <v>4420032</v>
      </c>
      <c r="BG72">
        <v>4420033</v>
      </c>
      <c r="BH72">
        <v>4420034</v>
      </c>
      <c r="BI72">
        <v>4420035</v>
      </c>
    </row>
    <row r="73" spans="1:61" x14ac:dyDescent="0.15">
      <c r="A73">
        <v>3000082</v>
      </c>
      <c r="B73">
        <v>800068</v>
      </c>
      <c r="C73" s="3" t="s">
        <v>121</v>
      </c>
      <c r="D73">
        <v>900068</v>
      </c>
      <c r="E73" s="19" t="s">
        <v>405</v>
      </c>
      <c r="F73" s="29">
        <v>1</v>
      </c>
      <c r="G73">
        <v>5080</v>
      </c>
      <c r="H73" s="1">
        <f t="shared" si="4"/>
        <v>10416</v>
      </c>
      <c r="I73" s="1"/>
      <c r="J73" t="s">
        <v>177</v>
      </c>
      <c r="M73">
        <v>1</v>
      </c>
      <c r="N73" s="1">
        <v>1</v>
      </c>
      <c r="O73">
        <v>580</v>
      </c>
      <c r="P73">
        <v>20.8</v>
      </c>
      <c r="Q73">
        <v>2880</v>
      </c>
      <c r="R73">
        <v>115.5</v>
      </c>
      <c r="S73">
        <v>5</v>
      </c>
      <c r="T73">
        <v>13</v>
      </c>
      <c r="U73">
        <v>10</v>
      </c>
      <c r="V73">
        <v>4</v>
      </c>
      <c r="W73">
        <v>4</v>
      </c>
      <c r="X73" s="8">
        <v>2</v>
      </c>
      <c r="Y73" s="12" t="s">
        <v>485</v>
      </c>
      <c r="Z73">
        <v>4200904</v>
      </c>
      <c r="AA73">
        <v>4200243</v>
      </c>
      <c r="AB73">
        <v>4200244</v>
      </c>
      <c r="AC73" t="e">
        <f>VLOOKUP($A73+10000000,#REF!,13,FALSE)</f>
        <v>#REF!</v>
      </c>
      <c r="AD73">
        <v>320082</v>
      </c>
      <c r="AE73" t="e">
        <f>VLOOKUP($A73+10000000,#REF!,12,FALSE)</f>
        <v>#REF!</v>
      </c>
      <c r="AF73" t="e">
        <f>VLOOKUP(AE73,#REF!,4,FALSE)</f>
        <v>#REF!</v>
      </c>
      <c r="AG73" t="e">
        <f>VLOOKUP($A73+20000000,#REF!,13,FALSE)</f>
        <v>#REF!</v>
      </c>
      <c r="AH73">
        <v>330082</v>
      </c>
      <c r="AI73" t="e">
        <f>VLOOKUP($A73+20000000,#REF!,12,FALSE)</f>
        <v>#REF!</v>
      </c>
      <c r="AJ73" t="e">
        <f>VLOOKUP(AI73,#REF!,4,FALSE)</f>
        <v>#REF!</v>
      </c>
      <c r="AK73" t="e">
        <f>VLOOKUP($A73+30000000,#REF!,13,FALSE)</f>
        <v>#REF!</v>
      </c>
      <c r="AL73">
        <v>340082</v>
      </c>
      <c r="AM73" t="e">
        <f>VLOOKUP($A73+30000000,#REF!,12,FALSE)</f>
        <v>#REF!</v>
      </c>
      <c r="AN73" t="e">
        <f>VLOOKUP(AM73,#REF!,4,FALSE)</f>
        <v>#REF!</v>
      </c>
      <c r="AO73" t="e">
        <f>VLOOKUP($A73+40000000,#REF!,13,FALSE)</f>
        <v>#REF!</v>
      </c>
      <c r="AP73">
        <v>350082</v>
      </c>
      <c r="AQ73" t="e">
        <f>VLOOKUP($A73+40000000,#REF!,12,FALSE)</f>
        <v>#REF!</v>
      </c>
      <c r="AR73" t="e">
        <f>VLOOKUP(AQ73,#REF!,4,FALSE)</f>
        <v>#REF!</v>
      </c>
      <c r="AT73">
        <v>360082</v>
      </c>
      <c r="AW73" t="s">
        <v>319</v>
      </c>
      <c r="AX73">
        <v>4100004</v>
      </c>
      <c r="AY73" s="26" t="s">
        <v>520</v>
      </c>
      <c r="AZ73" s="3" t="str">
        <f>BE73&amp;"|"&amp;BF73&amp;"|"&amp;BG73&amp;"|"&amp;BH73&amp;"|"&amp;BI73</f>
        <v>4420511|4420512|4420513|4420514|4420515</v>
      </c>
      <c r="BA73" s="26" t="s">
        <v>529</v>
      </c>
      <c r="BE73">
        <v>4420511</v>
      </c>
      <c r="BF73">
        <v>4420512</v>
      </c>
      <c r="BG73">
        <v>4420513</v>
      </c>
      <c r="BH73">
        <v>4420514</v>
      </c>
      <c r="BI73">
        <v>4420515</v>
      </c>
    </row>
    <row r="74" spans="1:61" x14ac:dyDescent="0.15">
      <c r="A74">
        <v>3000083</v>
      </c>
      <c r="B74">
        <v>800069</v>
      </c>
      <c r="C74" s="5" t="s">
        <v>122</v>
      </c>
      <c r="D74">
        <v>900069</v>
      </c>
      <c r="E74" s="20" t="s">
        <v>474</v>
      </c>
      <c r="F74" s="29">
        <v>1</v>
      </c>
      <c r="G74">
        <v>880</v>
      </c>
      <c r="H74" s="1">
        <f t="shared" si="4"/>
        <v>10313</v>
      </c>
      <c r="I74" s="1"/>
      <c r="J74" s="11" t="s">
        <v>232</v>
      </c>
      <c r="M74">
        <v>1</v>
      </c>
      <c r="N74" s="1">
        <v>1</v>
      </c>
      <c r="O74">
        <v>470</v>
      </c>
      <c r="P74">
        <v>17.600000000000001</v>
      </c>
      <c r="Q74">
        <v>3260</v>
      </c>
      <c r="R74">
        <v>130.4</v>
      </c>
      <c r="S74">
        <v>22</v>
      </c>
      <c r="T74">
        <v>8</v>
      </c>
      <c r="U74">
        <v>8</v>
      </c>
      <c r="V74">
        <v>3</v>
      </c>
      <c r="W74">
        <v>1</v>
      </c>
      <c r="X74" s="8">
        <v>2</v>
      </c>
      <c r="Y74" s="12" t="s">
        <v>485</v>
      </c>
      <c r="Z74">
        <v>4200901</v>
      </c>
      <c r="AA74">
        <v>4200245</v>
      </c>
      <c r="AB74">
        <v>4200246</v>
      </c>
      <c r="AC74" t="e">
        <f>VLOOKUP($A74+10000000,#REF!,13,FALSE)</f>
        <v>#REF!</v>
      </c>
      <c r="AD74">
        <v>320083</v>
      </c>
      <c r="AE74" t="e">
        <f>VLOOKUP($A74+10000000,#REF!,12,FALSE)</f>
        <v>#REF!</v>
      </c>
      <c r="AF74" t="e">
        <f>VLOOKUP(AE74,#REF!,4,FALSE)</f>
        <v>#REF!</v>
      </c>
      <c r="AG74" t="e">
        <f>VLOOKUP($A74+20000000,#REF!,13,FALSE)</f>
        <v>#REF!</v>
      </c>
      <c r="AH74">
        <v>330083</v>
      </c>
      <c r="AI74" t="e">
        <f>VLOOKUP($A74+20000000,#REF!,12,FALSE)</f>
        <v>#REF!</v>
      </c>
      <c r="AJ74" t="e">
        <f>VLOOKUP(AI74,#REF!,4,FALSE)</f>
        <v>#REF!</v>
      </c>
      <c r="AK74" t="e">
        <f>VLOOKUP($A74+30000000,#REF!,13,FALSE)</f>
        <v>#REF!</v>
      </c>
      <c r="AL74">
        <v>340083</v>
      </c>
      <c r="AM74" t="e">
        <f>VLOOKUP($A74+30000000,#REF!,12,FALSE)</f>
        <v>#REF!</v>
      </c>
      <c r="AN74" t="e">
        <f>VLOOKUP(AM74,#REF!,4,FALSE)</f>
        <v>#REF!</v>
      </c>
      <c r="AP74">
        <v>350083</v>
      </c>
      <c r="AT74">
        <v>360083</v>
      </c>
      <c r="AW74" t="s">
        <v>306</v>
      </c>
      <c r="AX74">
        <v>4100005</v>
      </c>
      <c r="AY74" s="26" t="s">
        <v>520</v>
      </c>
      <c r="AZ74" s="26" t="s">
        <v>528</v>
      </c>
      <c r="BA74" t="str">
        <f t="shared" si="1"/>
        <v>4420221|4420222|4420223|4420224|4420225</v>
      </c>
      <c r="BE74">
        <v>4420221</v>
      </c>
      <c r="BF74">
        <v>4420222</v>
      </c>
      <c r="BG74">
        <v>4420223</v>
      </c>
      <c r="BH74">
        <v>4420224</v>
      </c>
      <c r="BI74">
        <v>4420225</v>
      </c>
    </row>
    <row r="75" spans="1:61" x14ac:dyDescent="0.15">
      <c r="A75">
        <v>3000084</v>
      </c>
      <c r="B75">
        <v>800070</v>
      </c>
      <c r="C75" s="5" t="s">
        <v>123</v>
      </c>
      <c r="D75">
        <v>900070</v>
      </c>
      <c r="E75" s="20" t="s">
        <v>473</v>
      </c>
      <c r="F75" s="29">
        <v>1</v>
      </c>
      <c r="G75">
        <v>880</v>
      </c>
      <c r="H75" s="1">
        <f t="shared" si="4"/>
        <v>10314</v>
      </c>
      <c r="I75" s="1"/>
      <c r="J75" s="11" t="s">
        <v>233</v>
      </c>
      <c r="M75">
        <v>1</v>
      </c>
      <c r="N75" s="1">
        <v>1</v>
      </c>
      <c r="O75">
        <v>550</v>
      </c>
      <c r="P75">
        <v>22.6</v>
      </c>
      <c r="Q75">
        <v>1810</v>
      </c>
      <c r="R75">
        <v>72.400000000000006</v>
      </c>
      <c r="S75">
        <v>5</v>
      </c>
      <c r="T75">
        <v>10</v>
      </c>
      <c r="U75">
        <v>13</v>
      </c>
      <c r="V75">
        <v>3</v>
      </c>
      <c r="W75">
        <v>2</v>
      </c>
      <c r="X75" s="8">
        <v>2</v>
      </c>
      <c r="Y75" s="12" t="s">
        <v>485</v>
      </c>
      <c r="Z75">
        <v>4200902</v>
      </c>
      <c r="AA75">
        <v>4200247</v>
      </c>
      <c r="AB75">
        <v>4200248</v>
      </c>
      <c r="AC75" t="e">
        <f>VLOOKUP($A75+10000000,#REF!,13,FALSE)</f>
        <v>#REF!</v>
      </c>
      <c r="AD75">
        <v>320084</v>
      </c>
      <c r="AE75" t="e">
        <f>VLOOKUP($A75+10000000,#REF!,12,FALSE)</f>
        <v>#REF!</v>
      </c>
      <c r="AF75" t="e">
        <f>VLOOKUP(AE75,#REF!,4,FALSE)</f>
        <v>#REF!</v>
      </c>
      <c r="AG75" t="e">
        <f>VLOOKUP($A75+20000000,#REF!,13,FALSE)</f>
        <v>#REF!</v>
      </c>
      <c r="AH75">
        <v>330084</v>
      </c>
      <c r="AI75" t="e">
        <f>VLOOKUP($A75+20000000,#REF!,12,FALSE)</f>
        <v>#REF!</v>
      </c>
      <c r="AJ75" t="e">
        <f>VLOOKUP(AI75,#REF!,4,FALSE)</f>
        <v>#REF!</v>
      </c>
      <c r="AK75" t="e">
        <f>VLOOKUP($A75+30000000,#REF!,13,FALSE)</f>
        <v>#REF!</v>
      </c>
      <c r="AL75">
        <v>340084</v>
      </c>
      <c r="AM75" t="e">
        <f>VLOOKUP($A75+30000000,#REF!,12,FALSE)</f>
        <v>#REF!</v>
      </c>
      <c r="AN75" t="e">
        <f>VLOOKUP(AM75,#REF!,4,FALSE)</f>
        <v>#REF!</v>
      </c>
      <c r="AP75">
        <v>350084</v>
      </c>
      <c r="AT75">
        <v>360084</v>
      </c>
      <c r="AW75" t="s">
        <v>317</v>
      </c>
      <c r="AX75">
        <v>4100005</v>
      </c>
      <c r="AY75" s="26" t="s">
        <v>520</v>
      </c>
      <c r="AZ75" s="26" t="s">
        <v>528</v>
      </c>
      <c r="BA75" t="str">
        <f t="shared" ref="BA75:BA125" si="5">BE75&amp;"|"&amp;BF75&amp;"|"&amp;BG75&amp;"|"&amp;BH75&amp;"|"&amp;BI75</f>
        <v>4420226|4420227|4420228|4420229|4420230</v>
      </c>
      <c r="BE75">
        <v>4420226</v>
      </c>
      <c r="BF75">
        <v>4420227</v>
      </c>
      <c r="BG75">
        <v>4420228</v>
      </c>
      <c r="BH75">
        <v>4420229</v>
      </c>
      <c r="BI75">
        <v>4420230</v>
      </c>
    </row>
    <row r="76" spans="1:61" x14ac:dyDescent="0.15">
      <c r="A76">
        <v>3000085</v>
      </c>
      <c r="B76">
        <v>800071</v>
      </c>
      <c r="C76" s="5" t="s">
        <v>124</v>
      </c>
      <c r="D76">
        <v>900071</v>
      </c>
      <c r="E76" s="19" t="s">
        <v>451</v>
      </c>
      <c r="F76" s="29">
        <v>1</v>
      </c>
      <c r="G76">
        <v>880</v>
      </c>
      <c r="H76" s="1">
        <f t="shared" si="4"/>
        <v>10315</v>
      </c>
      <c r="I76" s="1"/>
      <c r="J76" s="11" t="s">
        <v>234</v>
      </c>
      <c r="K76" s="16" t="str">
        <f>J76&amp;"_atk_bullet"</f>
        <v>li_atk_bullet</v>
      </c>
      <c r="M76">
        <v>1</v>
      </c>
      <c r="N76" s="1">
        <v>1</v>
      </c>
      <c r="O76">
        <v>670</v>
      </c>
      <c r="P76">
        <v>26</v>
      </c>
      <c r="Q76">
        <v>1470</v>
      </c>
      <c r="R76">
        <v>58.8</v>
      </c>
      <c r="S76">
        <v>5</v>
      </c>
      <c r="T76">
        <v>11</v>
      </c>
      <c r="U76">
        <v>12</v>
      </c>
      <c r="V76">
        <v>3</v>
      </c>
      <c r="W76">
        <v>3</v>
      </c>
      <c r="X76" s="8">
        <v>2</v>
      </c>
      <c r="Y76" s="12" t="s">
        <v>485</v>
      </c>
      <c r="Z76">
        <v>4200903</v>
      </c>
      <c r="AA76">
        <v>4200249</v>
      </c>
      <c r="AB76">
        <v>4200250</v>
      </c>
      <c r="AC76" t="e">
        <f>VLOOKUP($A76+10000000,#REF!,13,FALSE)</f>
        <v>#REF!</v>
      </c>
      <c r="AD76">
        <v>320085</v>
      </c>
      <c r="AE76" t="e">
        <f>VLOOKUP($A76+10000000,#REF!,12,FALSE)</f>
        <v>#REF!</v>
      </c>
      <c r="AF76" t="e">
        <f>VLOOKUP(AE76,#REF!,4,FALSE)</f>
        <v>#REF!</v>
      </c>
      <c r="AG76" t="e">
        <f>VLOOKUP($A76+20000000,#REF!,13,FALSE)</f>
        <v>#REF!</v>
      </c>
      <c r="AH76">
        <v>330085</v>
      </c>
      <c r="AI76" t="e">
        <f>VLOOKUP($A76+20000000,#REF!,12,FALSE)</f>
        <v>#REF!</v>
      </c>
      <c r="AJ76" t="e">
        <f>VLOOKUP(AI76,#REF!,4,FALSE)</f>
        <v>#REF!</v>
      </c>
      <c r="AK76" t="e">
        <f>VLOOKUP($A76+30000000,#REF!,13,FALSE)</f>
        <v>#REF!</v>
      </c>
      <c r="AL76">
        <v>340085</v>
      </c>
      <c r="AM76" t="e">
        <f>VLOOKUP($A76+30000000,#REF!,12,FALSE)</f>
        <v>#REF!</v>
      </c>
      <c r="AN76" t="e">
        <f>VLOOKUP(AM76,#REF!,4,FALSE)</f>
        <v>#REF!</v>
      </c>
      <c r="AP76">
        <v>350085</v>
      </c>
      <c r="AT76">
        <v>360085</v>
      </c>
      <c r="AW76" t="s">
        <v>318</v>
      </c>
      <c r="AX76">
        <v>4100005</v>
      </c>
      <c r="AY76" s="26" t="s">
        <v>520</v>
      </c>
      <c r="AZ76" s="26" t="s">
        <v>528</v>
      </c>
      <c r="BA76" t="str">
        <f t="shared" si="5"/>
        <v>4420231|4420232|4420233|4420234|4420235</v>
      </c>
      <c r="BE76">
        <v>4420231</v>
      </c>
      <c r="BF76">
        <v>4420232</v>
      </c>
      <c r="BG76">
        <v>4420233</v>
      </c>
      <c r="BH76">
        <v>4420234</v>
      </c>
      <c r="BI76">
        <v>4420235</v>
      </c>
    </row>
    <row r="77" spans="1:61" x14ac:dyDescent="0.15">
      <c r="A77">
        <v>3000086</v>
      </c>
      <c r="B77">
        <v>800072</v>
      </c>
      <c r="C77" s="5" t="s">
        <v>125</v>
      </c>
      <c r="D77">
        <v>900072</v>
      </c>
      <c r="E77" s="19" t="s">
        <v>452</v>
      </c>
      <c r="F77" s="29">
        <v>1</v>
      </c>
      <c r="G77">
        <v>980</v>
      </c>
      <c r="H77" s="1">
        <f t="shared" si="4"/>
        <v>10316</v>
      </c>
      <c r="I77" s="1"/>
      <c r="J77" s="11" t="s">
        <v>235</v>
      </c>
      <c r="M77">
        <v>1</v>
      </c>
      <c r="N77" s="1">
        <v>1</v>
      </c>
      <c r="O77">
        <v>510</v>
      </c>
      <c r="P77">
        <v>19.100000000000001</v>
      </c>
      <c r="Q77">
        <v>2580</v>
      </c>
      <c r="R77">
        <v>103.5</v>
      </c>
      <c r="S77">
        <v>5</v>
      </c>
      <c r="T77">
        <v>13</v>
      </c>
      <c r="U77">
        <v>10</v>
      </c>
      <c r="V77">
        <v>3</v>
      </c>
      <c r="W77">
        <v>4</v>
      </c>
      <c r="X77" s="8">
        <v>2</v>
      </c>
      <c r="Y77" s="12" t="s">
        <v>485</v>
      </c>
      <c r="Z77">
        <v>4200904</v>
      </c>
      <c r="AA77">
        <v>4200251</v>
      </c>
      <c r="AB77">
        <v>4200252</v>
      </c>
      <c r="AC77" t="e">
        <f>VLOOKUP($A77+10000000,#REF!,13,FALSE)</f>
        <v>#REF!</v>
      </c>
      <c r="AD77">
        <v>320086</v>
      </c>
      <c r="AE77" t="e">
        <f>VLOOKUP($A77+10000000,#REF!,12,FALSE)</f>
        <v>#REF!</v>
      </c>
      <c r="AF77" t="e">
        <f>VLOOKUP(AE77,#REF!,4,FALSE)</f>
        <v>#REF!</v>
      </c>
      <c r="AG77" t="e">
        <f>VLOOKUP($A77+20000000,#REF!,13,FALSE)</f>
        <v>#REF!</v>
      </c>
      <c r="AH77">
        <v>330086</v>
      </c>
      <c r="AI77" t="e">
        <f>VLOOKUP($A77+20000000,#REF!,12,FALSE)</f>
        <v>#REF!</v>
      </c>
      <c r="AJ77" t="e">
        <f>VLOOKUP(AI77,#REF!,4,FALSE)</f>
        <v>#REF!</v>
      </c>
      <c r="AK77" t="e">
        <f>VLOOKUP($A77+30000000,#REF!,13,FALSE)</f>
        <v>#REF!</v>
      </c>
      <c r="AL77">
        <v>340086</v>
      </c>
      <c r="AM77" t="e">
        <f>VLOOKUP($A77+30000000,#REF!,12,FALSE)</f>
        <v>#REF!</v>
      </c>
      <c r="AN77" t="e">
        <f>VLOOKUP(AM77,#REF!,4,FALSE)</f>
        <v>#REF!</v>
      </c>
      <c r="AP77">
        <v>350086</v>
      </c>
      <c r="AT77">
        <v>360086</v>
      </c>
      <c r="AW77" t="s">
        <v>319</v>
      </c>
      <c r="AX77">
        <v>4100005</v>
      </c>
      <c r="AY77" s="26" t="s">
        <v>520</v>
      </c>
      <c r="AZ77" s="26" t="s">
        <v>528</v>
      </c>
      <c r="BA77" t="str">
        <f t="shared" si="5"/>
        <v>4420236|4420237|4420238|4420239|4420240</v>
      </c>
      <c r="BE77">
        <v>4420236</v>
      </c>
      <c r="BF77">
        <v>4420237</v>
      </c>
      <c r="BG77">
        <v>4420238</v>
      </c>
      <c r="BH77">
        <v>4420239</v>
      </c>
      <c r="BI77">
        <v>4420240</v>
      </c>
    </row>
    <row r="78" spans="1:61" x14ac:dyDescent="0.15">
      <c r="A78">
        <v>3000087</v>
      </c>
      <c r="B78">
        <v>800073</v>
      </c>
      <c r="C78" s="6" t="s">
        <v>126</v>
      </c>
      <c r="D78">
        <v>900073</v>
      </c>
      <c r="E78" s="19" t="s">
        <v>406</v>
      </c>
      <c r="F78" s="29">
        <v>1</v>
      </c>
      <c r="G78">
        <v>198</v>
      </c>
      <c r="H78" s="1">
        <f t="shared" si="4"/>
        <v>10213</v>
      </c>
      <c r="I78" s="1"/>
      <c r="J78" s="11" t="s">
        <v>337</v>
      </c>
      <c r="M78">
        <v>1</v>
      </c>
      <c r="N78" s="1">
        <v>1</v>
      </c>
      <c r="O78">
        <v>460</v>
      </c>
      <c r="P78">
        <v>16.8</v>
      </c>
      <c r="Q78">
        <v>3000</v>
      </c>
      <c r="R78">
        <v>120</v>
      </c>
      <c r="S78">
        <v>22</v>
      </c>
      <c r="T78">
        <v>8</v>
      </c>
      <c r="U78">
        <v>8</v>
      </c>
      <c r="V78">
        <v>2</v>
      </c>
      <c r="W78">
        <v>1</v>
      </c>
      <c r="X78" s="8">
        <v>2</v>
      </c>
      <c r="Y78" s="12" t="s">
        <v>485</v>
      </c>
      <c r="Z78">
        <v>4200901</v>
      </c>
      <c r="AA78">
        <v>4200253</v>
      </c>
      <c r="AB78">
        <v>4200254</v>
      </c>
      <c r="AC78" t="e">
        <f>VLOOKUP($A78+10000000,#REF!,13,FALSE)</f>
        <v>#REF!</v>
      </c>
      <c r="AD78">
        <v>320087</v>
      </c>
      <c r="AE78" t="e">
        <f>VLOOKUP($A78+10000000,#REF!,12,FALSE)</f>
        <v>#REF!</v>
      </c>
      <c r="AF78" t="e">
        <f>VLOOKUP(AE78,#REF!,4,FALSE)</f>
        <v>#REF!</v>
      </c>
      <c r="AG78" t="e">
        <f>VLOOKUP($A78+20000000,#REF!,13,FALSE)</f>
        <v>#REF!</v>
      </c>
      <c r="AH78">
        <v>330087</v>
      </c>
      <c r="AI78" t="e">
        <f>VLOOKUP($A78+20000000,#REF!,12,FALSE)</f>
        <v>#REF!</v>
      </c>
      <c r="AJ78" t="e">
        <f>VLOOKUP(AI78,#REF!,4,FALSE)</f>
        <v>#REF!</v>
      </c>
      <c r="AL78">
        <v>340087</v>
      </c>
      <c r="AP78">
        <v>350087</v>
      </c>
      <c r="AT78">
        <v>360087</v>
      </c>
      <c r="AW78" t="s">
        <v>306</v>
      </c>
      <c r="AX78">
        <v>4100006</v>
      </c>
      <c r="AY78" s="26" t="s">
        <v>520</v>
      </c>
      <c r="AZ78" s="26" t="s">
        <v>528</v>
      </c>
      <c r="BA78" t="str">
        <f t="shared" si="5"/>
        <v>4420221|4420222|4420223|4420224|4420225</v>
      </c>
      <c r="BE78">
        <v>4420221</v>
      </c>
      <c r="BF78">
        <v>4420222</v>
      </c>
      <c r="BG78">
        <v>4420223</v>
      </c>
      <c r="BH78">
        <v>4420224</v>
      </c>
      <c r="BI78">
        <v>4420225</v>
      </c>
    </row>
    <row r="79" spans="1:61" x14ac:dyDescent="0.15">
      <c r="A79">
        <v>3000088</v>
      </c>
      <c r="B79">
        <v>800074</v>
      </c>
      <c r="C79" s="17" t="s">
        <v>453</v>
      </c>
      <c r="D79">
        <v>900074</v>
      </c>
      <c r="E79" s="19" t="s">
        <v>454</v>
      </c>
      <c r="F79" s="29">
        <v>1</v>
      </c>
      <c r="G79">
        <v>168</v>
      </c>
      <c r="H79" s="1">
        <f t="shared" si="4"/>
        <v>10214</v>
      </c>
      <c r="I79" s="1"/>
      <c r="J79" s="11" t="s">
        <v>338</v>
      </c>
      <c r="M79">
        <v>1</v>
      </c>
      <c r="N79" s="1">
        <v>1</v>
      </c>
      <c r="O79">
        <v>560</v>
      </c>
      <c r="P79">
        <v>21.8</v>
      </c>
      <c r="Q79">
        <v>1650</v>
      </c>
      <c r="R79">
        <v>66</v>
      </c>
      <c r="S79">
        <v>5</v>
      </c>
      <c r="T79">
        <v>10</v>
      </c>
      <c r="U79">
        <v>13</v>
      </c>
      <c r="V79">
        <v>2</v>
      </c>
      <c r="W79">
        <v>2</v>
      </c>
      <c r="X79" s="8">
        <v>2</v>
      </c>
      <c r="Y79" s="12" t="s">
        <v>485</v>
      </c>
      <c r="Z79">
        <v>4200902</v>
      </c>
      <c r="AA79">
        <v>4200255</v>
      </c>
      <c r="AB79">
        <v>4200256</v>
      </c>
      <c r="AC79" t="e">
        <f>VLOOKUP($A79+10000000,#REF!,13,FALSE)</f>
        <v>#REF!</v>
      </c>
      <c r="AD79">
        <v>320088</v>
      </c>
      <c r="AE79" t="e">
        <f>VLOOKUP($A79+10000000,#REF!,12,FALSE)</f>
        <v>#REF!</v>
      </c>
      <c r="AF79" t="e">
        <f>VLOOKUP(AE79,#REF!,4,FALSE)</f>
        <v>#REF!</v>
      </c>
      <c r="AG79" t="e">
        <f>VLOOKUP($A79+20000000,#REF!,13,FALSE)</f>
        <v>#REF!</v>
      </c>
      <c r="AH79">
        <v>330088</v>
      </c>
      <c r="AI79" t="e">
        <f>VLOOKUP($A79+20000000,#REF!,12,FALSE)</f>
        <v>#REF!</v>
      </c>
      <c r="AJ79" t="e">
        <f>VLOOKUP(AI79,#REF!,4,FALSE)</f>
        <v>#REF!</v>
      </c>
      <c r="AL79">
        <v>340088</v>
      </c>
      <c r="AP79">
        <v>350088</v>
      </c>
      <c r="AT79">
        <v>360088</v>
      </c>
      <c r="AW79" t="s">
        <v>317</v>
      </c>
      <c r="AX79">
        <v>4100006</v>
      </c>
      <c r="AY79" s="26" t="s">
        <v>520</v>
      </c>
      <c r="AZ79" s="26" t="s">
        <v>528</v>
      </c>
      <c r="BA79" t="str">
        <f t="shared" si="5"/>
        <v>4420226|4420227|4420228|4420229|4420230</v>
      </c>
      <c r="BE79">
        <v>4420226</v>
      </c>
      <c r="BF79">
        <v>4420227</v>
      </c>
      <c r="BG79">
        <v>4420228</v>
      </c>
      <c r="BH79">
        <v>4420229</v>
      </c>
      <c r="BI79">
        <v>4420230</v>
      </c>
    </row>
    <row r="80" spans="1:61" x14ac:dyDescent="0.15">
      <c r="A80">
        <v>3000089</v>
      </c>
      <c r="B80">
        <v>800075</v>
      </c>
      <c r="C80" s="6" t="s">
        <v>127</v>
      </c>
      <c r="D80">
        <v>900075</v>
      </c>
      <c r="E80" t="s">
        <v>250</v>
      </c>
      <c r="F80" s="29">
        <v>1</v>
      </c>
      <c r="G80">
        <v>168</v>
      </c>
      <c r="H80" s="1">
        <f t="shared" si="4"/>
        <v>10215</v>
      </c>
      <c r="I80" s="1"/>
      <c r="J80" s="11" t="s">
        <v>339</v>
      </c>
      <c r="K80" s="16" t="str">
        <f>J80&amp;"_atk_bullet"</f>
        <v>spirit_atk_bullet</v>
      </c>
      <c r="M80">
        <v>1</v>
      </c>
      <c r="N80" s="1">
        <v>1</v>
      </c>
      <c r="O80">
        <v>660</v>
      </c>
      <c r="P80">
        <v>24.4</v>
      </c>
      <c r="Q80">
        <v>1390</v>
      </c>
      <c r="R80">
        <v>55.6</v>
      </c>
      <c r="S80">
        <v>5</v>
      </c>
      <c r="T80">
        <v>11</v>
      </c>
      <c r="U80">
        <v>12</v>
      </c>
      <c r="V80">
        <v>2</v>
      </c>
      <c r="W80">
        <v>3</v>
      </c>
      <c r="X80" s="8">
        <v>2</v>
      </c>
      <c r="Y80" s="12" t="s">
        <v>485</v>
      </c>
      <c r="Z80">
        <v>4200903</v>
      </c>
      <c r="AA80">
        <v>4200257</v>
      </c>
      <c r="AB80">
        <v>4200258</v>
      </c>
      <c r="AC80" t="e">
        <f>VLOOKUP($A80+10000000,#REF!,13,FALSE)</f>
        <v>#REF!</v>
      </c>
      <c r="AD80">
        <v>320089</v>
      </c>
      <c r="AE80" t="e">
        <f>VLOOKUP($A80+10000000,#REF!,12,FALSE)</f>
        <v>#REF!</v>
      </c>
      <c r="AF80" t="e">
        <f>VLOOKUP(AE80,#REF!,4,FALSE)</f>
        <v>#REF!</v>
      </c>
      <c r="AG80" t="e">
        <f>VLOOKUP($A80+20000000,#REF!,13,FALSE)</f>
        <v>#REF!</v>
      </c>
      <c r="AH80">
        <v>330089</v>
      </c>
      <c r="AI80" t="e">
        <f>VLOOKUP($A80+20000000,#REF!,12,FALSE)</f>
        <v>#REF!</v>
      </c>
      <c r="AJ80" t="e">
        <f>VLOOKUP(AI80,#REF!,4,FALSE)</f>
        <v>#REF!</v>
      </c>
      <c r="AL80">
        <v>340089</v>
      </c>
      <c r="AP80">
        <v>350089</v>
      </c>
      <c r="AT80">
        <v>360089</v>
      </c>
      <c r="AW80" t="s">
        <v>318</v>
      </c>
      <c r="AX80">
        <v>4100006</v>
      </c>
      <c r="AY80" s="26" t="s">
        <v>520</v>
      </c>
      <c r="AZ80" s="26" t="s">
        <v>528</v>
      </c>
      <c r="BA80" t="str">
        <f t="shared" si="5"/>
        <v>4420231|4420232|4420233|4420234|4420235</v>
      </c>
      <c r="BE80">
        <v>4420231</v>
      </c>
      <c r="BF80">
        <v>4420232</v>
      </c>
      <c r="BG80">
        <v>4420233</v>
      </c>
      <c r="BH80">
        <v>4420234</v>
      </c>
      <c r="BI80">
        <v>4420235</v>
      </c>
    </row>
    <row r="81" spans="1:61" x14ac:dyDescent="0.15">
      <c r="A81">
        <v>3000090</v>
      </c>
      <c r="B81">
        <v>800076</v>
      </c>
      <c r="C81" s="6" t="s">
        <v>128</v>
      </c>
      <c r="D81">
        <v>900076</v>
      </c>
      <c r="E81" s="20" t="s">
        <v>477</v>
      </c>
      <c r="F81" s="29">
        <v>1</v>
      </c>
      <c r="G81">
        <v>198</v>
      </c>
      <c r="H81" s="1">
        <f t="shared" si="4"/>
        <v>10216</v>
      </c>
      <c r="I81" s="1"/>
      <c r="J81" s="11" t="s">
        <v>340</v>
      </c>
      <c r="M81">
        <v>1</v>
      </c>
      <c r="N81" s="1">
        <v>1</v>
      </c>
      <c r="O81">
        <v>470</v>
      </c>
      <c r="P81">
        <v>17.600000000000001</v>
      </c>
      <c r="Q81">
        <v>2420</v>
      </c>
      <c r="R81">
        <v>97.1</v>
      </c>
      <c r="S81">
        <v>5</v>
      </c>
      <c r="T81">
        <v>13</v>
      </c>
      <c r="U81">
        <v>10</v>
      </c>
      <c r="V81">
        <v>2</v>
      </c>
      <c r="W81">
        <v>4</v>
      </c>
      <c r="X81" s="8">
        <v>2</v>
      </c>
      <c r="Y81" s="12" t="s">
        <v>485</v>
      </c>
      <c r="Z81">
        <v>4200904</v>
      </c>
      <c r="AA81">
        <v>4200259</v>
      </c>
      <c r="AB81">
        <v>4200260</v>
      </c>
      <c r="AC81" t="e">
        <f>VLOOKUP($A81+10000000,#REF!,13,FALSE)</f>
        <v>#REF!</v>
      </c>
      <c r="AD81">
        <v>320090</v>
      </c>
      <c r="AE81" t="e">
        <f>VLOOKUP($A81+10000000,#REF!,12,FALSE)</f>
        <v>#REF!</v>
      </c>
      <c r="AF81" t="e">
        <f>VLOOKUP(AE81,#REF!,4,FALSE)</f>
        <v>#REF!</v>
      </c>
      <c r="AG81" t="e">
        <f>VLOOKUP($A81+20000000,#REF!,13,FALSE)</f>
        <v>#REF!</v>
      </c>
      <c r="AH81">
        <v>330090</v>
      </c>
      <c r="AI81" t="e">
        <f>VLOOKUP($A81+20000000,#REF!,12,FALSE)</f>
        <v>#REF!</v>
      </c>
      <c r="AJ81" t="e">
        <f>VLOOKUP(AI81,#REF!,4,FALSE)</f>
        <v>#REF!</v>
      </c>
      <c r="AL81">
        <v>340090</v>
      </c>
      <c r="AP81">
        <v>350090</v>
      </c>
      <c r="AT81">
        <v>360090</v>
      </c>
      <c r="AW81" t="s">
        <v>319</v>
      </c>
      <c r="AX81">
        <v>4100006</v>
      </c>
      <c r="AY81" s="26" t="s">
        <v>520</v>
      </c>
      <c r="AZ81" s="26" t="s">
        <v>528</v>
      </c>
      <c r="BA81" t="str">
        <f t="shared" si="5"/>
        <v>4420236|4420237|4420238|4420239|4420240</v>
      </c>
      <c r="BE81">
        <v>4420236</v>
      </c>
      <c r="BF81">
        <v>4420237</v>
      </c>
      <c r="BG81">
        <v>4420238</v>
      </c>
      <c r="BH81">
        <v>4420239</v>
      </c>
      <c r="BI81">
        <v>4420240</v>
      </c>
    </row>
    <row r="82" spans="1:61" x14ac:dyDescent="0.15">
      <c r="A82">
        <v>3000091</v>
      </c>
      <c r="B82">
        <v>800077</v>
      </c>
      <c r="C82" s="7" t="s">
        <v>129</v>
      </c>
      <c r="D82">
        <v>900077</v>
      </c>
      <c r="E82" t="s">
        <v>251</v>
      </c>
      <c r="F82" s="29">
        <v>1</v>
      </c>
      <c r="G82">
        <v>28</v>
      </c>
      <c r="H82" s="1">
        <f t="shared" si="4"/>
        <v>10113</v>
      </c>
      <c r="I82" s="1"/>
      <c r="J82" s="11" t="s">
        <v>357</v>
      </c>
      <c r="M82">
        <v>1</v>
      </c>
      <c r="N82" s="1">
        <v>1</v>
      </c>
      <c r="O82">
        <v>430</v>
      </c>
      <c r="P82">
        <v>15.8</v>
      </c>
      <c r="Q82">
        <v>2970</v>
      </c>
      <c r="R82">
        <v>118.8</v>
      </c>
      <c r="S82">
        <v>22</v>
      </c>
      <c r="T82">
        <v>8</v>
      </c>
      <c r="U82">
        <v>8</v>
      </c>
      <c r="V82">
        <v>1</v>
      </c>
      <c r="W82">
        <v>1</v>
      </c>
      <c r="X82" s="8">
        <v>2</v>
      </c>
      <c r="Y82" s="12" t="s">
        <v>485</v>
      </c>
      <c r="Z82">
        <v>4200901</v>
      </c>
      <c r="AA82">
        <v>4200261</v>
      </c>
      <c r="AC82" t="e">
        <f>VLOOKUP($A82+10000000,#REF!,13,FALSE)</f>
        <v>#REF!</v>
      </c>
      <c r="AD82">
        <v>320091</v>
      </c>
      <c r="AE82" t="e">
        <f>VLOOKUP($A82+10000000,#REF!,12,FALSE)</f>
        <v>#REF!</v>
      </c>
      <c r="AF82" t="e">
        <f>VLOOKUP(AE82,#REF!,4,FALSE)</f>
        <v>#REF!</v>
      </c>
      <c r="AH82">
        <v>330091</v>
      </c>
      <c r="AL82">
        <v>340091</v>
      </c>
      <c r="AP82">
        <v>350091</v>
      </c>
      <c r="AT82">
        <v>360091</v>
      </c>
      <c r="AW82" t="s">
        <v>306</v>
      </c>
      <c r="AX82">
        <v>4100007</v>
      </c>
      <c r="AY82" s="26" t="s">
        <v>520</v>
      </c>
      <c r="AZ82" s="26" t="s">
        <v>528</v>
      </c>
      <c r="BA82" t="str">
        <f t="shared" si="5"/>
        <v>4420221|4420222|4420223|4420224|4420225</v>
      </c>
      <c r="BE82">
        <v>4420221</v>
      </c>
      <c r="BF82">
        <v>4420222</v>
      </c>
      <c r="BG82">
        <v>4420223</v>
      </c>
      <c r="BH82">
        <v>4420224</v>
      </c>
      <c r="BI82">
        <v>4420225</v>
      </c>
    </row>
    <row r="83" spans="1:61" x14ac:dyDescent="0.15">
      <c r="A83">
        <v>3000092</v>
      </c>
      <c r="B83">
        <v>800078</v>
      </c>
      <c r="C83" s="7" t="s">
        <v>130</v>
      </c>
      <c r="D83">
        <v>900078</v>
      </c>
      <c r="E83" t="s">
        <v>252</v>
      </c>
      <c r="F83" s="29">
        <v>1</v>
      </c>
      <c r="G83">
        <v>28</v>
      </c>
      <c r="H83" s="1">
        <f t="shared" si="4"/>
        <v>10114</v>
      </c>
      <c r="I83" s="1"/>
      <c r="J83" s="11" t="s">
        <v>358</v>
      </c>
      <c r="M83">
        <v>1</v>
      </c>
      <c r="N83" s="1">
        <v>1</v>
      </c>
      <c r="O83">
        <v>520</v>
      </c>
      <c r="P83">
        <v>20.6</v>
      </c>
      <c r="Q83">
        <v>1630</v>
      </c>
      <c r="R83">
        <v>65.2</v>
      </c>
      <c r="S83">
        <v>5</v>
      </c>
      <c r="T83">
        <v>10</v>
      </c>
      <c r="U83">
        <v>13</v>
      </c>
      <c r="V83">
        <v>1</v>
      </c>
      <c r="W83">
        <v>2</v>
      </c>
      <c r="X83" s="8">
        <v>2</v>
      </c>
      <c r="Y83" s="12" t="s">
        <v>485</v>
      </c>
      <c r="Z83">
        <v>4200902</v>
      </c>
      <c r="AA83">
        <v>4200263</v>
      </c>
      <c r="AC83" t="e">
        <f>VLOOKUP($A83+10000000,#REF!,13,FALSE)</f>
        <v>#REF!</v>
      </c>
      <c r="AD83">
        <v>320092</v>
      </c>
      <c r="AE83" t="e">
        <f>VLOOKUP($A83+10000000,#REF!,12,FALSE)</f>
        <v>#REF!</v>
      </c>
      <c r="AF83" t="e">
        <f>VLOOKUP(AE83,#REF!,4,FALSE)</f>
        <v>#REF!</v>
      </c>
      <c r="AH83">
        <v>330092</v>
      </c>
      <c r="AL83">
        <v>340092</v>
      </c>
      <c r="AP83">
        <v>350092</v>
      </c>
      <c r="AT83">
        <v>360092</v>
      </c>
      <c r="AW83" t="s">
        <v>317</v>
      </c>
      <c r="AX83">
        <v>4100007</v>
      </c>
      <c r="AY83" s="26" t="s">
        <v>520</v>
      </c>
      <c r="AZ83" s="26" t="s">
        <v>528</v>
      </c>
      <c r="BA83" t="str">
        <f t="shared" si="5"/>
        <v>4420226|4420227|4420228|4420229|4420230</v>
      </c>
      <c r="BE83">
        <v>4420226</v>
      </c>
      <c r="BF83">
        <v>4420227</v>
      </c>
      <c r="BG83">
        <v>4420228</v>
      </c>
      <c r="BH83">
        <v>4420229</v>
      </c>
      <c r="BI83">
        <v>4420230</v>
      </c>
    </row>
    <row r="84" spans="1:61" x14ac:dyDescent="0.15">
      <c r="A84">
        <v>3000093</v>
      </c>
      <c r="B84">
        <v>800079</v>
      </c>
      <c r="C84" s="7" t="s">
        <v>131</v>
      </c>
      <c r="D84">
        <v>900079</v>
      </c>
      <c r="E84" t="s">
        <v>253</v>
      </c>
      <c r="F84" s="29">
        <v>1</v>
      </c>
      <c r="G84">
        <v>28</v>
      </c>
      <c r="H84" s="1">
        <f t="shared" si="4"/>
        <v>10115</v>
      </c>
      <c r="I84" s="1"/>
      <c r="J84" s="11" t="s">
        <v>359</v>
      </c>
      <c r="K84" s="16" t="str">
        <f>J84&amp;"_atk_bullet"</f>
        <v>royal_atk_bullet</v>
      </c>
      <c r="M84">
        <v>1</v>
      </c>
      <c r="N84" s="1">
        <v>1</v>
      </c>
      <c r="O84">
        <v>570</v>
      </c>
      <c r="P84">
        <v>22.8</v>
      </c>
      <c r="Q84">
        <v>1400</v>
      </c>
      <c r="R84">
        <v>56</v>
      </c>
      <c r="S84">
        <v>5</v>
      </c>
      <c r="T84">
        <v>11</v>
      </c>
      <c r="U84">
        <v>12</v>
      </c>
      <c r="V84">
        <v>1</v>
      </c>
      <c r="W84">
        <v>3</v>
      </c>
      <c r="X84" s="8">
        <v>2</v>
      </c>
      <c r="Y84" s="12" t="s">
        <v>485</v>
      </c>
      <c r="Z84">
        <v>4200903</v>
      </c>
      <c r="AA84">
        <v>4200265</v>
      </c>
      <c r="AC84" t="e">
        <f>VLOOKUP($A84+10000000,#REF!,13,FALSE)</f>
        <v>#REF!</v>
      </c>
      <c r="AD84">
        <v>320093</v>
      </c>
      <c r="AE84" t="e">
        <f>VLOOKUP($A84+10000000,#REF!,12,FALSE)</f>
        <v>#REF!</v>
      </c>
      <c r="AF84" t="e">
        <f>VLOOKUP(AE84,#REF!,4,FALSE)</f>
        <v>#REF!</v>
      </c>
      <c r="AH84">
        <v>330093</v>
      </c>
      <c r="AL84">
        <v>340093</v>
      </c>
      <c r="AP84">
        <v>350093</v>
      </c>
      <c r="AT84">
        <v>360093</v>
      </c>
      <c r="AW84" t="s">
        <v>318</v>
      </c>
      <c r="AX84">
        <v>4100007</v>
      </c>
      <c r="AY84" s="26" t="s">
        <v>520</v>
      </c>
      <c r="AZ84" s="26" t="s">
        <v>528</v>
      </c>
      <c r="BA84" t="str">
        <f t="shared" si="5"/>
        <v>4420231|4420232|4420233|4420234|4420235</v>
      </c>
      <c r="BE84">
        <v>4420231</v>
      </c>
      <c r="BF84">
        <v>4420232</v>
      </c>
      <c r="BG84">
        <v>4420233</v>
      </c>
      <c r="BH84">
        <v>4420234</v>
      </c>
      <c r="BI84">
        <v>4420235</v>
      </c>
    </row>
    <row r="85" spans="1:61" x14ac:dyDescent="0.15">
      <c r="A85">
        <v>3000094</v>
      </c>
      <c r="B85">
        <v>800080</v>
      </c>
      <c r="C85" s="7" t="s">
        <v>132</v>
      </c>
      <c r="D85">
        <v>900080</v>
      </c>
      <c r="E85" s="19" t="s">
        <v>455</v>
      </c>
      <c r="F85" s="29">
        <v>1</v>
      </c>
      <c r="G85">
        <v>28</v>
      </c>
      <c r="H85" s="1">
        <f t="shared" si="4"/>
        <v>10116</v>
      </c>
      <c r="I85" s="1"/>
      <c r="J85" s="11" t="s">
        <v>360</v>
      </c>
      <c r="M85">
        <v>1</v>
      </c>
      <c r="N85" s="1">
        <v>1</v>
      </c>
      <c r="O85">
        <v>500</v>
      </c>
      <c r="P85">
        <v>18</v>
      </c>
      <c r="Q85">
        <v>2260</v>
      </c>
      <c r="R85">
        <v>90.7</v>
      </c>
      <c r="S85">
        <v>5</v>
      </c>
      <c r="T85">
        <v>13</v>
      </c>
      <c r="U85">
        <v>10</v>
      </c>
      <c r="V85">
        <v>1</v>
      </c>
      <c r="W85">
        <v>4</v>
      </c>
      <c r="X85" s="8">
        <v>2</v>
      </c>
      <c r="Y85" s="12" t="s">
        <v>485</v>
      </c>
      <c r="Z85">
        <v>4200904</v>
      </c>
      <c r="AA85">
        <v>4200267</v>
      </c>
      <c r="AC85" t="e">
        <f>VLOOKUP($A85+10000000,#REF!,13,FALSE)</f>
        <v>#REF!</v>
      </c>
      <c r="AD85">
        <v>320094</v>
      </c>
      <c r="AE85" t="e">
        <f>VLOOKUP($A85+10000000,#REF!,12,FALSE)</f>
        <v>#REF!</v>
      </c>
      <c r="AF85" t="e">
        <f>VLOOKUP(AE85,#REF!,4,FALSE)</f>
        <v>#REF!</v>
      </c>
      <c r="AH85">
        <v>330094</v>
      </c>
      <c r="AL85">
        <v>340094</v>
      </c>
      <c r="AP85">
        <v>350094</v>
      </c>
      <c r="AT85">
        <v>360094</v>
      </c>
      <c r="AW85" t="s">
        <v>319</v>
      </c>
      <c r="AX85">
        <v>4100007</v>
      </c>
      <c r="AY85" s="26" t="s">
        <v>520</v>
      </c>
      <c r="AZ85" s="26" t="s">
        <v>528</v>
      </c>
      <c r="BA85" t="str">
        <f t="shared" si="5"/>
        <v>4420236|4420237|4420238|4420239|4420240</v>
      </c>
      <c r="BE85">
        <v>4420236</v>
      </c>
      <c r="BF85">
        <v>4420237</v>
      </c>
      <c r="BG85">
        <v>4420238</v>
      </c>
      <c r="BH85">
        <v>4420239</v>
      </c>
      <c r="BI85">
        <v>4420240</v>
      </c>
    </row>
    <row r="86" spans="1:61" x14ac:dyDescent="0.15">
      <c r="A86">
        <v>3000095</v>
      </c>
      <c r="B86">
        <v>800081</v>
      </c>
      <c r="C86" s="4" t="s">
        <v>133</v>
      </c>
      <c r="D86">
        <v>900081</v>
      </c>
      <c r="E86" t="s">
        <v>254</v>
      </c>
      <c r="F86" s="29">
        <v>1</v>
      </c>
      <c r="G86">
        <v>21800</v>
      </c>
      <c r="H86" s="1">
        <v>10517</v>
      </c>
      <c r="I86" s="1" t="s">
        <v>212</v>
      </c>
      <c r="J86" s="11" t="s">
        <v>212</v>
      </c>
      <c r="M86">
        <v>1</v>
      </c>
      <c r="N86" s="1">
        <v>1</v>
      </c>
      <c r="O86">
        <v>580</v>
      </c>
      <c r="P86">
        <v>22.5</v>
      </c>
      <c r="Q86">
        <v>3920</v>
      </c>
      <c r="R86">
        <v>150.80000000000001</v>
      </c>
      <c r="S86">
        <v>15</v>
      </c>
      <c r="T86">
        <v>10</v>
      </c>
      <c r="U86">
        <v>10</v>
      </c>
      <c r="V86">
        <v>5</v>
      </c>
      <c r="W86">
        <v>1</v>
      </c>
      <c r="X86" s="8">
        <v>3</v>
      </c>
      <c r="Y86" s="12" t="s">
        <v>485</v>
      </c>
      <c r="Z86">
        <v>4200901</v>
      </c>
      <c r="AA86">
        <v>4200269</v>
      </c>
      <c r="AB86">
        <v>4200270</v>
      </c>
      <c r="AC86" t="e">
        <f>VLOOKUP($A86+10000000,#REF!,13,FALSE)</f>
        <v>#REF!</v>
      </c>
      <c r="AD86">
        <v>320095</v>
      </c>
      <c r="AE86" t="e">
        <f>VLOOKUP($A86+10000000,#REF!,12,FALSE)</f>
        <v>#REF!</v>
      </c>
      <c r="AF86" t="e">
        <f>VLOOKUP(AE86,#REF!,4,FALSE)</f>
        <v>#REF!</v>
      </c>
      <c r="AG86" t="e">
        <f>VLOOKUP($A86+20000000,#REF!,13,FALSE)</f>
        <v>#REF!</v>
      </c>
      <c r="AH86">
        <v>330095</v>
      </c>
      <c r="AI86" t="e">
        <f>VLOOKUP($A86+20000000,#REF!,12,FALSE)</f>
        <v>#REF!</v>
      </c>
      <c r="AJ86" t="e">
        <f>VLOOKUP(AI86,#REF!,4,FALSE)</f>
        <v>#REF!</v>
      </c>
      <c r="AK86" t="e">
        <f>VLOOKUP($A86+30000000,#REF!,13,FALSE)</f>
        <v>#REF!</v>
      </c>
      <c r="AL86">
        <v>340095</v>
      </c>
      <c r="AM86" t="e">
        <f>VLOOKUP($A86+30000000,#REF!,12,FALSE)</f>
        <v>#REF!</v>
      </c>
      <c r="AN86" t="e">
        <f>VLOOKUP(AM86,#REF!,4,FALSE)</f>
        <v>#REF!</v>
      </c>
      <c r="AO86" t="e">
        <f>VLOOKUP($A86+40000000,#REF!,13,FALSE)</f>
        <v>#REF!</v>
      </c>
      <c r="AP86">
        <v>350095</v>
      </c>
      <c r="AQ86" t="e">
        <f>VLOOKUP($A86+40000000,#REF!,12,FALSE)</f>
        <v>#REF!</v>
      </c>
      <c r="AR86" t="e">
        <f>VLOOKUP(AQ86,#REF!,4,FALSE)</f>
        <v>#REF!</v>
      </c>
      <c r="AS86" t="e">
        <f>VLOOKUP($A86+50000000,#REF!,13,FALSE)</f>
        <v>#REF!</v>
      </c>
      <c r="AT86">
        <v>360095</v>
      </c>
      <c r="AU86" t="e">
        <f>VLOOKUP($A86+50000000,#REF!,12,FALSE)</f>
        <v>#REF!</v>
      </c>
      <c r="AV86" t="s">
        <v>410</v>
      </c>
      <c r="AW86" t="s">
        <v>320</v>
      </c>
      <c r="AX86">
        <v>4100003</v>
      </c>
      <c r="AY86" s="26" t="s">
        <v>520</v>
      </c>
      <c r="AZ86" s="26" t="s">
        <v>528</v>
      </c>
      <c r="BA86" t="str">
        <f t="shared" si="5"/>
        <v>4421081|4421082|4421083|4421084|4421085</v>
      </c>
      <c r="BE86" s="7">
        <v>4421081</v>
      </c>
      <c r="BF86">
        <v>4421082</v>
      </c>
      <c r="BG86">
        <v>4421083</v>
      </c>
      <c r="BH86">
        <v>4421084</v>
      </c>
      <c r="BI86">
        <v>4421085</v>
      </c>
    </row>
    <row r="87" spans="1:61" x14ac:dyDescent="0.15">
      <c r="A87">
        <v>3000096</v>
      </c>
      <c r="B87">
        <v>800082</v>
      </c>
      <c r="C87" s="4" t="s">
        <v>456</v>
      </c>
      <c r="D87">
        <v>900082</v>
      </c>
      <c r="E87" s="19" t="s">
        <v>457</v>
      </c>
      <c r="F87" s="29">
        <v>1</v>
      </c>
      <c r="G87">
        <v>23800</v>
      </c>
      <c r="H87" s="1">
        <v>10518</v>
      </c>
      <c r="I87" s="1" t="s">
        <v>213</v>
      </c>
      <c r="J87" s="11" t="s">
        <v>213</v>
      </c>
      <c r="M87">
        <v>1</v>
      </c>
      <c r="N87" s="1">
        <v>1</v>
      </c>
      <c r="O87">
        <v>700</v>
      </c>
      <c r="P87">
        <v>28</v>
      </c>
      <c r="Q87">
        <v>2240</v>
      </c>
      <c r="R87">
        <v>89.6</v>
      </c>
      <c r="S87">
        <v>3</v>
      </c>
      <c r="T87">
        <v>12</v>
      </c>
      <c r="U87">
        <v>16</v>
      </c>
      <c r="V87">
        <v>5</v>
      </c>
      <c r="W87">
        <v>2</v>
      </c>
      <c r="X87" s="8">
        <v>3</v>
      </c>
      <c r="Y87" s="12" t="s">
        <v>485</v>
      </c>
      <c r="Z87">
        <v>4200902</v>
      </c>
      <c r="AA87">
        <v>4200271</v>
      </c>
      <c r="AB87">
        <v>4200272</v>
      </c>
      <c r="AC87" t="e">
        <f>VLOOKUP($A87+10000000,#REF!,13,FALSE)</f>
        <v>#REF!</v>
      </c>
      <c r="AD87">
        <v>320096</v>
      </c>
      <c r="AE87" t="e">
        <f>VLOOKUP($A87+10000000,#REF!,12,FALSE)</f>
        <v>#REF!</v>
      </c>
      <c r="AF87" t="e">
        <f>VLOOKUP(AE87,#REF!,4,FALSE)</f>
        <v>#REF!</v>
      </c>
      <c r="AG87" t="e">
        <f>VLOOKUP($A87+20000000,#REF!,13,FALSE)</f>
        <v>#REF!</v>
      </c>
      <c r="AH87">
        <v>330096</v>
      </c>
      <c r="AI87" t="e">
        <f>VLOOKUP($A87+20000000,#REF!,12,FALSE)</f>
        <v>#REF!</v>
      </c>
      <c r="AJ87" t="e">
        <f>VLOOKUP(AI87,#REF!,4,FALSE)</f>
        <v>#REF!</v>
      </c>
      <c r="AK87" t="e">
        <f>VLOOKUP($A87+30000000,#REF!,13,FALSE)</f>
        <v>#REF!</v>
      </c>
      <c r="AL87">
        <v>340096</v>
      </c>
      <c r="AM87" t="e">
        <f>VLOOKUP($A87+30000000,#REF!,12,FALSE)</f>
        <v>#REF!</v>
      </c>
      <c r="AN87" t="e">
        <f>VLOOKUP(AM87,#REF!,4,FALSE)</f>
        <v>#REF!</v>
      </c>
      <c r="AO87" t="e">
        <f>VLOOKUP($A87+40000000,#REF!,13,FALSE)</f>
        <v>#REF!</v>
      </c>
      <c r="AP87">
        <v>350096</v>
      </c>
      <c r="AQ87" t="e">
        <f>VLOOKUP($A87+40000000,#REF!,12,FALSE)</f>
        <v>#REF!</v>
      </c>
      <c r="AR87" t="e">
        <f>VLOOKUP(AQ87,#REF!,4,FALSE)</f>
        <v>#REF!</v>
      </c>
      <c r="AS87" t="e">
        <f>VLOOKUP($A87+50000000,#REF!,13,FALSE)</f>
        <v>#REF!</v>
      </c>
      <c r="AT87">
        <v>360096</v>
      </c>
      <c r="AU87" t="e">
        <f>VLOOKUP($A87+50000000,#REF!,12,FALSE)</f>
        <v>#REF!</v>
      </c>
      <c r="AV87" t="e">
        <f>VLOOKUP(AU87,#REF!,4,FALSE)</f>
        <v>#REF!</v>
      </c>
      <c r="AW87" t="s">
        <v>396</v>
      </c>
      <c r="AX87">
        <v>4100003</v>
      </c>
      <c r="AY87" s="26" t="s">
        <v>520</v>
      </c>
      <c r="AZ87" s="3" t="str">
        <f>BE87&amp;"|"&amp;BF87&amp;"|"&amp;BG87&amp;"|"&amp;BH87&amp;"|"&amp;BI87</f>
        <v>4421086|4421087|4421088|4421089|4421090</v>
      </c>
      <c r="BA87" s="26" t="s">
        <v>528</v>
      </c>
      <c r="BE87" s="7">
        <v>4421086</v>
      </c>
      <c r="BF87">
        <v>4421087</v>
      </c>
      <c r="BG87">
        <v>4421088</v>
      </c>
      <c r="BH87">
        <v>4421089</v>
      </c>
      <c r="BI87">
        <v>4421090</v>
      </c>
    </row>
    <row r="88" spans="1:61" x14ac:dyDescent="0.15">
      <c r="A88">
        <v>3000097</v>
      </c>
      <c r="B88">
        <v>800083</v>
      </c>
      <c r="C88" s="4" t="s">
        <v>134</v>
      </c>
      <c r="D88">
        <v>900083</v>
      </c>
      <c r="E88" t="s">
        <v>255</v>
      </c>
      <c r="F88" s="29">
        <v>1</v>
      </c>
      <c r="G88">
        <v>22800</v>
      </c>
      <c r="H88" s="1">
        <v>10519</v>
      </c>
      <c r="I88" s="1" t="s">
        <v>214</v>
      </c>
      <c r="J88" t="s">
        <v>214</v>
      </c>
      <c r="K88" s="16" t="str">
        <f>J88&amp;"_atk_bullet"</f>
        <v>chang_atk_bullet</v>
      </c>
      <c r="M88">
        <v>1</v>
      </c>
      <c r="N88" s="1">
        <v>1</v>
      </c>
      <c r="O88">
        <v>820</v>
      </c>
      <c r="P88">
        <v>31.6</v>
      </c>
      <c r="Q88">
        <v>1890</v>
      </c>
      <c r="R88">
        <v>75.599999999999994</v>
      </c>
      <c r="S88">
        <v>3</v>
      </c>
      <c r="T88">
        <v>13</v>
      </c>
      <c r="U88">
        <v>15</v>
      </c>
      <c r="V88">
        <v>5</v>
      </c>
      <c r="W88">
        <v>3</v>
      </c>
      <c r="X88" s="8">
        <v>3</v>
      </c>
      <c r="Y88" s="12" t="s">
        <v>485</v>
      </c>
      <c r="Z88">
        <v>4200903</v>
      </c>
      <c r="AA88">
        <v>4200273</v>
      </c>
      <c r="AB88">
        <v>4200274</v>
      </c>
      <c r="AC88" t="e">
        <f>VLOOKUP($A88+10000000,#REF!,13,FALSE)</f>
        <v>#REF!</v>
      </c>
      <c r="AD88">
        <v>320097</v>
      </c>
      <c r="AE88" t="e">
        <f>VLOOKUP($A88+10000000,#REF!,12,FALSE)</f>
        <v>#REF!</v>
      </c>
      <c r="AF88" t="e">
        <f>VLOOKUP(AE88,#REF!,4,FALSE)</f>
        <v>#REF!</v>
      </c>
      <c r="AG88" t="e">
        <f>VLOOKUP($A88+20000000,#REF!,13,FALSE)</f>
        <v>#REF!</v>
      </c>
      <c r="AH88">
        <v>330097</v>
      </c>
      <c r="AI88" t="e">
        <f>VLOOKUP($A88+20000000,#REF!,12,FALSE)</f>
        <v>#REF!</v>
      </c>
      <c r="AJ88" t="e">
        <f>VLOOKUP(AI88,#REF!,4,FALSE)</f>
        <v>#REF!</v>
      </c>
      <c r="AK88" t="e">
        <f>VLOOKUP($A88+30000000,#REF!,13,FALSE)</f>
        <v>#REF!</v>
      </c>
      <c r="AL88">
        <v>340097</v>
      </c>
      <c r="AM88" t="e">
        <f>VLOOKUP($A88+30000000,#REF!,12,FALSE)</f>
        <v>#REF!</v>
      </c>
      <c r="AN88" t="e">
        <f>VLOOKUP(AM88,#REF!,4,FALSE)</f>
        <v>#REF!</v>
      </c>
      <c r="AO88" t="e">
        <f>VLOOKUP($A88+40000000,#REF!,13,FALSE)</f>
        <v>#REF!</v>
      </c>
      <c r="AP88">
        <v>350097</v>
      </c>
      <c r="AQ88" t="e">
        <f>VLOOKUP($A88+40000000,#REF!,12,FALSE)</f>
        <v>#REF!</v>
      </c>
      <c r="AR88" t="e">
        <f>VLOOKUP(AQ88,#REF!,4,FALSE)</f>
        <v>#REF!</v>
      </c>
      <c r="AS88" t="e">
        <f>VLOOKUP($A88+50000000,#REF!,13,FALSE)</f>
        <v>#REF!</v>
      </c>
      <c r="AT88">
        <v>360097</v>
      </c>
      <c r="AU88" t="e">
        <f>VLOOKUP($A88+50000000,#REF!,12,FALSE)</f>
        <v>#REF!</v>
      </c>
      <c r="AV88" t="e">
        <f>VLOOKUP(AU88,#REF!,4,FALSE)</f>
        <v>#REF!</v>
      </c>
      <c r="AW88" t="s">
        <v>318</v>
      </c>
      <c r="AX88">
        <v>4100003</v>
      </c>
      <c r="AY88" s="26" t="s">
        <v>520</v>
      </c>
      <c r="AZ88" s="26" t="s">
        <v>528</v>
      </c>
      <c r="BA88" t="str">
        <f t="shared" si="5"/>
        <v>4421091|4421092|4421093|4421094|4421095</v>
      </c>
      <c r="BE88" s="7">
        <v>4421091</v>
      </c>
      <c r="BF88">
        <v>4421092</v>
      </c>
      <c r="BG88">
        <v>4421093</v>
      </c>
      <c r="BH88">
        <v>4421094</v>
      </c>
      <c r="BI88">
        <v>4421095</v>
      </c>
    </row>
    <row r="89" spans="1:61" x14ac:dyDescent="0.15">
      <c r="A89">
        <v>3000098</v>
      </c>
      <c r="B89">
        <v>800084</v>
      </c>
      <c r="C89" s="4" t="s">
        <v>135</v>
      </c>
      <c r="D89">
        <v>900084</v>
      </c>
      <c r="E89" s="20" t="s">
        <v>467</v>
      </c>
      <c r="F89" s="29">
        <v>1</v>
      </c>
      <c r="G89">
        <v>29800</v>
      </c>
      <c r="H89" s="1">
        <v>10520</v>
      </c>
      <c r="I89" s="1" t="s">
        <v>215</v>
      </c>
      <c r="J89" s="11" t="s">
        <v>215</v>
      </c>
      <c r="M89">
        <v>1</v>
      </c>
      <c r="N89" s="1">
        <v>1</v>
      </c>
      <c r="O89">
        <v>650</v>
      </c>
      <c r="P89">
        <v>24.1</v>
      </c>
      <c r="Q89">
        <v>3190</v>
      </c>
      <c r="R89">
        <v>123.6</v>
      </c>
      <c r="S89">
        <v>3</v>
      </c>
      <c r="T89">
        <v>16</v>
      </c>
      <c r="U89">
        <v>12</v>
      </c>
      <c r="V89">
        <v>5</v>
      </c>
      <c r="W89">
        <v>4</v>
      </c>
      <c r="X89" s="8">
        <v>3</v>
      </c>
      <c r="Y89" s="12" t="s">
        <v>485</v>
      </c>
      <c r="Z89">
        <v>4200904</v>
      </c>
      <c r="AA89">
        <v>4200275</v>
      </c>
      <c r="AB89">
        <v>4200276</v>
      </c>
      <c r="AC89" t="e">
        <f>VLOOKUP($A89+10000000,#REF!,13,FALSE)</f>
        <v>#REF!</v>
      </c>
      <c r="AD89">
        <v>320098</v>
      </c>
      <c r="AE89" t="e">
        <f>VLOOKUP($A89+10000000,#REF!,12,FALSE)</f>
        <v>#REF!</v>
      </c>
      <c r="AF89" t="e">
        <f>VLOOKUP(AE89,#REF!,4,FALSE)</f>
        <v>#REF!</v>
      </c>
      <c r="AG89" t="e">
        <f>VLOOKUP($A89+20000000,#REF!,13,FALSE)</f>
        <v>#REF!</v>
      </c>
      <c r="AH89">
        <v>330098</v>
      </c>
      <c r="AI89" t="e">
        <f>VLOOKUP($A89+20000000,#REF!,12,FALSE)</f>
        <v>#REF!</v>
      </c>
      <c r="AJ89" t="e">
        <f>VLOOKUP(AI89,#REF!,4,FALSE)</f>
        <v>#REF!</v>
      </c>
      <c r="AK89" t="e">
        <f>VLOOKUP($A89+30000000,#REF!,13,FALSE)</f>
        <v>#REF!</v>
      </c>
      <c r="AL89">
        <v>340098</v>
      </c>
      <c r="AM89" t="e">
        <f>VLOOKUP($A89+30000000,#REF!,12,FALSE)</f>
        <v>#REF!</v>
      </c>
      <c r="AN89" t="e">
        <f>VLOOKUP(AM89,#REF!,4,FALSE)</f>
        <v>#REF!</v>
      </c>
      <c r="AO89" t="e">
        <f>VLOOKUP($A89+40000000,#REF!,13,FALSE)</f>
        <v>#REF!</v>
      </c>
      <c r="AP89">
        <v>350098</v>
      </c>
      <c r="AQ89" t="e">
        <f>VLOOKUP($A89+40000000,#REF!,12,FALSE)</f>
        <v>#REF!</v>
      </c>
      <c r="AR89" t="e">
        <f>VLOOKUP(AQ89,#REF!,4,FALSE)</f>
        <v>#REF!</v>
      </c>
      <c r="AS89" t="e">
        <f>VLOOKUP($A89+50000000,#REF!,13,FALSE)</f>
        <v>#REF!</v>
      </c>
      <c r="AT89">
        <v>360098</v>
      </c>
      <c r="AU89" t="e">
        <f>VLOOKUP($A89+50000000,#REF!,12,FALSE)</f>
        <v>#REF!</v>
      </c>
      <c r="AV89" t="e">
        <f>VLOOKUP(AU89,#REF!,4,FALSE)</f>
        <v>#REF!</v>
      </c>
      <c r="AW89" t="s">
        <v>319</v>
      </c>
      <c r="AX89">
        <v>4100003</v>
      </c>
      <c r="AY89" s="26" t="s">
        <v>520</v>
      </c>
      <c r="AZ89" s="26" t="s">
        <v>528</v>
      </c>
      <c r="BA89" t="str">
        <f t="shared" si="5"/>
        <v>4421096|4421097|4421098|4421099|4421100</v>
      </c>
      <c r="BE89" s="7">
        <v>4421096</v>
      </c>
      <c r="BF89">
        <v>4421097</v>
      </c>
      <c r="BG89">
        <v>4421098</v>
      </c>
      <c r="BH89">
        <v>4421099</v>
      </c>
      <c r="BI89">
        <v>4421100</v>
      </c>
    </row>
    <row r="90" spans="1:61" x14ac:dyDescent="0.15">
      <c r="A90">
        <v>3000099</v>
      </c>
      <c r="B90">
        <v>800085</v>
      </c>
      <c r="C90" s="3" t="s">
        <v>136</v>
      </c>
      <c r="D90">
        <v>900085</v>
      </c>
      <c r="E90" s="20" t="s">
        <v>470</v>
      </c>
      <c r="F90" s="29">
        <v>1</v>
      </c>
      <c r="G90">
        <v>5080</v>
      </c>
      <c r="H90" s="1">
        <f>H86-100</f>
        <v>10417</v>
      </c>
      <c r="I90" s="1"/>
      <c r="J90" t="s">
        <v>179</v>
      </c>
      <c r="M90">
        <v>1</v>
      </c>
      <c r="N90" s="1">
        <v>1</v>
      </c>
      <c r="O90">
        <v>530</v>
      </c>
      <c r="P90">
        <v>18.7</v>
      </c>
      <c r="Q90">
        <v>3730</v>
      </c>
      <c r="R90">
        <v>149.19999999999999</v>
      </c>
      <c r="S90">
        <v>15</v>
      </c>
      <c r="T90">
        <v>10</v>
      </c>
      <c r="U90">
        <v>10</v>
      </c>
      <c r="V90">
        <v>4</v>
      </c>
      <c r="W90">
        <v>1</v>
      </c>
      <c r="X90" s="8">
        <v>3</v>
      </c>
      <c r="Y90" s="12" t="s">
        <v>485</v>
      </c>
      <c r="Z90">
        <v>4200901</v>
      </c>
      <c r="AA90">
        <v>4200277</v>
      </c>
      <c r="AB90">
        <v>4200278</v>
      </c>
      <c r="AC90" t="e">
        <f>VLOOKUP($A90+10000000,#REF!,13,FALSE)</f>
        <v>#REF!</v>
      </c>
      <c r="AD90">
        <v>320099</v>
      </c>
      <c r="AE90" t="e">
        <f>VLOOKUP($A90+10000000,#REF!,12,FALSE)</f>
        <v>#REF!</v>
      </c>
      <c r="AF90" t="e">
        <f>VLOOKUP(AE90,#REF!,4,FALSE)</f>
        <v>#REF!</v>
      </c>
      <c r="AG90" t="e">
        <f>VLOOKUP($A90+20000000,#REF!,13,FALSE)</f>
        <v>#REF!</v>
      </c>
      <c r="AH90">
        <v>330099</v>
      </c>
      <c r="AI90" t="e">
        <f>VLOOKUP($A90+20000000,#REF!,12,FALSE)</f>
        <v>#REF!</v>
      </c>
      <c r="AJ90" t="e">
        <f>VLOOKUP(AI90,#REF!,4,FALSE)</f>
        <v>#REF!</v>
      </c>
      <c r="AK90" t="e">
        <f>VLOOKUP($A90+30000000,#REF!,13,FALSE)</f>
        <v>#REF!</v>
      </c>
      <c r="AL90">
        <v>340099</v>
      </c>
      <c r="AM90" t="s">
        <v>393</v>
      </c>
      <c r="AN90" t="s">
        <v>374</v>
      </c>
      <c r="AO90" t="e">
        <f>VLOOKUP($A90+40000000,#REF!,13,FALSE)</f>
        <v>#REF!</v>
      </c>
      <c r="AP90">
        <v>350099</v>
      </c>
      <c r="AQ90" t="e">
        <f>VLOOKUP($A90+40000000,#REF!,12,FALSE)</f>
        <v>#REF!</v>
      </c>
      <c r="AR90" t="e">
        <f>VLOOKUP(AQ90,#REF!,4,FALSE)</f>
        <v>#REF!</v>
      </c>
      <c r="AT90">
        <v>360099</v>
      </c>
      <c r="AW90" t="s">
        <v>395</v>
      </c>
      <c r="AX90">
        <v>4100004</v>
      </c>
      <c r="AY90" s="26" t="s">
        <v>520</v>
      </c>
      <c r="AZ90" t="s">
        <v>528</v>
      </c>
      <c r="BA90" t="str">
        <f t="shared" si="5"/>
        <v>4420041|4420042|4420043|4420044|4420045</v>
      </c>
      <c r="BE90">
        <v>4420041</v>
      </c>
      <c r="BF90">
        <v>4420042</v>
      </c>
      <c r="BG90">
        <v>4420043</v>
      </c>
      <c r="BH90">
        <v>4420044</v>
      </c>
      <c r="BI90">
        <v>4420045</v>
      </c>
    </row>
    <row r="91" spans="1:61" x14ac:dyDescent="0.15">
      <c r="A91">
        <v>3000100</v>
      </c>
      <c r="B91">
        <v>800086</v>
      </c>
      <c r="C91" s="3" t="s">
        <v>137</v>
      </c>
      <c r="D91">
        <v>900086</v>
      </c>
      <c r="E91" s="22" t="s">
        <v>484</v>
      </c>
      <c r="F91" s="29">
        <v>1</v>
      </c>
      <c r="G91">
        <v>5580</v>
      </c>
      <c r="H91" s="1">
        <f t="shared" ref="H91:H105" si="6">H87-100</f>
        <v>10418</v>
      </c>
      <c r="I91" s="1"/>
      <c r="J91" t="s">
        <v>178</v>
      </c>
      <c r="M91">
        <v>1</v>
      </c>
      <c r="N91" s="1">
        <v>1</v>
      </c>
      <c r="O91">
        <v>600</v>
      </c>
      <c r="P91">
        <v>24.7</v>
      </c>
      <c r="Q91">
        <v>2030</v>
      </c>
      <c r="R91">
        <v>81.2</v>
      </c>
      <c r="S91">
        <v>3</v>
      </c>
      <c r="T91">
        <v>12</v>
      </c>
      <c r="U91">
        <v>16</v>
      </c>
      <c r="V91">
        <v>4</v>
      </c>
      <c r="W91">
        <v>2</v>
      </c>
      <c r="X91" s="8">
        <v>3</v>
      </c>
      <c r="Y91" s="12" t="s">
        <v>485</v>
      </c>
      <c r="Z91">
        <v>4200902</v>
      </c>
      <c r="AA91">
        <v>4200279</v>
      </c>
      <c r="AB91">
        <v>4200280</v>
      </c>
      <c r="AC91" t="e">
        <f>VLOOKUP($A91+10000000,#REF!,13,FALSE)</f>
        <v>#REF!</v>
      </c>
      <c r="AD91">
        <v>320100</v>
      </c>
      <c r="AE91" t="e">
        <f>VLOOKUP($A91+10000000,#REF!,12,FALSE)</f>
        <v>#REF!</v>
      </c>
      <c r="AF91" t="e">
        <f>VLOOKUP(AE91,#REF!,4,FALSE)</f>
        <v>#REF!</v>
      </c>
      <c r="AG91" t="e">
        <f>VLOOKUP($A91+20000000,#REF!,13,FALSE)</f>
        <v>#REF!</v>
      </c>
      <c r="AH91">
        <v>330100</v>
      </c>
      <c r="AI91" t="e">
        <f>VLOOKUP($A91+20000000,#REF!,12,FALSE)</f>
        <v>#REF!</v>
      </c>
      <c r="AJ91" t="e">
        <f>VLOOKUP(AI91,#REF!,4,FALSE)</f>
        <v>#REF!</v>
      </c>
      <c r="AK91" t="e">
        <f>VLOOKUP($A91+30000000,#REF!,13,FALSE)</f>
        <v>#REF!</v>
      </c>
      <c r="AL91">
        <v>340100</v>
      </c>
      <c r="AM91" t="e">
        <f>VLOOKUP($A91+30000000,#REF!,12,FALSE)</f>
        <v>#REF!</v>
      </c>
      <c r="AN91" t="e">
        <f>VLOOKUP(AM91,#REF!,4,FALSE)</f>
        <v>#REF!</v>
      </c>
      <c r="AO91" t="e">
        <f>VLOOKUP($A91+40000000,#REF!,13,FALSE)</f>
        <v>#REF!</v>
      </c>
      <c r="AP91">
        <v>350100</v>
      </c>
      <c r="AQ91" t="e">
        <f>VLOOKUP($A91+40000000,#REF!,12,FALSE)</f>
        <v>#REF!</v>
      </c>
      <c r="AR91" t="e">
        <f>VLOOKUP(AQ91,#REF!,4,FALSE)</f>
        <v>#REF!</v>
      </c>
      <c r="AT91">
        <v>360100</v>
      </c>
      <c r="AW91" t="s">
        <v>317</v>
      </c>
      <c r="AX91">
        <v>4100004</v>
      </c>
      <c r="AY91" s="26" t="s">
        <v>520</v>
      </c>
      <c r="AZ91" t="s">
        <v>528</v>
      </c>
      <c r="BA91" t="str">
        <f t="shared" si="5"/>
        <v>4420046|4420047|4420048|4420049|4420050</v>
      </c>
      <c r="BE91">
        <v>4420046</v>
      </c>
      <c r="BF91">
        <v>4420047</v>
      </c>
      <c r="BG91">
        <v>4420048</v>
      </c>
      <c r="BH91">
        <v>4420049</v>
      </c>
      <c r="BI91">
        <v>4420050</v>
      </c>
    </row>
    <row r="92" spans="1:61" x14ac:dyDescent="0.15">
      <c r="A92">
        <v>3000101</v>
      </c>
      <c r="B92">
        <v>800087</v>
      </c>
      <c r="C92" s="3" t="s">
        <v>138</v>
      </c>
      <c r="D92">
        <v>900087</v>
      </c>
      <c r="E92" s="19" t="s">
        <v>458</v>
      </c>
      <c r="F92" s="29">
        <v>1</v>
      </c>
      <c r="G92">
        <v>5380</v>
      </c>
      <c r="H92" s="1">
        <f t="shared" si="6"/>
        <v>10419</v>
      </c>
      <c r="I92" s="1"/>
      <c r="J92" t="s">
        <v>180</v>
      </c>
      <c r="K92" s="16" t="str">
        <f>J92&amp;"_atk_bullet"</f>
        <v>tang_atk_bullet</v>
      </c>
      <c r="M92">
        <v>1</v>
      </c>
      <c r="N92" s="1">
        <v>1</v>
      </c>
      <c r="O92">
        <v>680</v>
      </c>
      <c r="P92">
        <v>27.2</v>
      </c>
      <c r="Q92">
        <v>1740</v>
      </c>
      <c r="R92">
        <v>69.599999999999994</v>
      </c>
      <c r="S92">
        <v>3</v>
      </c>
      <c r="T92">
        <v>13</v>
      </c>
      <c r="U92">
        <v>15</v>
      </c>
      <c r="V92">
        <v>4</v>
      </c>
      <c r="W92">
        <v>3</v>
      </c>
      <c r="X92" s="8">
        <v>3</v>
      </c>
      <c r="Y92" s="12" t="s">
        <v>485</v>
      </c>
      <c r="Z92">
        <v>4200903</v>
      </c>
      <c r="AA92">
        <v>4200281</v>
      </c>
      <c r="AB92">
        <v>4200282</v>
      </c>
      <c r="AC92" t="e">
        <f>VLOOKUP($A92+10000000,#REF!,13,FALSE)</f>
        <v>#REF!</v>
      </c>
      <c r="AD92">
        <v>320101</v>
      </c>
      <c r="AE92" t="e">
        <f>VLOOKUP($A92+10000000,#REF!,12,FALSE)</f>
        <v>#REF!</v>
      </c>
      <c r="AF92" t="e">
        <f>VLOOKUP(AE92,#REF!,4,FALSE)</f>
        <v>#REF!</v>
      </c>
      <c r="AG92" t="e">
        <f>VLOOKUP($A92+20000000,#REF!,13,FALSE)</f>
        <v>#REF!</v>
      </c>
      <c r="AH92">
        <v>330101</v>
      </c>
      <c r="AI92" t="e">
        <f>VLOOKUP($A92+20000000,#REF!,12,FALSE)</f>
        <v>#REF!</v>
      </c>
      <c r="AJ92" t="e">
        <f>VLOOKUP(AI92,#REF!,4,FALSE)</f>
        <v>#REF!</v>
      </c>
      <c r="AK92" t="e">
        <f>VLOOKUP($A92+30000000,#REF!,13,FALSE)</f>
        <v>#REF!</v>
      </c>
      <c r="AL92">
        <v>340101</v>
      </c>
      <c r="AM92" t="e">
        <f>VLOOKUP($A92+30000000,#REF!,12,FALSE)</f>
        <v>#REF!</v>
      </c>
      <c r="AN92" t="e">
        <f>VLOOKUP(AM92,#REF!,4,FALSE)</f>
        <v>#REF!</v>
      </c>
      <c r="AO92" t="e">
        <f>VLOOKUP($A92+40000000,#REF!,13,FALSE)</f>
        <v>#REF!</v>
      </c>
      <c r="AP92">
        <v>350101</v>
      </c>
      <c r="AQ92" t="e">
        <f>VLOOKUP($A92+40000000,#REF!,12,FALSE)</f>
        <v>#REF!</v>
      </c>
      <c r="AR92" t="e">
        <f>VLOOKUP(AQ92,#REF!,4,FALSE)</f>
        <v>#REF!</v>
      </c>
      <c r="AT92">
        <v>360101</v>
      </c>
      <c r="AW92" t="s">
        <v>318</v>
      </c>
      <c r="AX92">
        <v>4100004</v>
      </c>
      <c r="AY92" s="26" t="s">
        <v>520</v>
      </c>
      <c r="AZ92" s="3" t="str">
        <f>BE92&amp;"|"&amp;BF92&amp;"|"&amp;BG92&amp;"|"&amp;BH92&amp;"|"&amp;BI92</f>
        <v>4420506|4420507|4420508|4420509|4420510</v>
      </c>
      <c r="BA92" s="26" t="s">
        <v>529</v>
      </c>
      <c r="BE92">
        <v>4420506</v>
      </c>
      <c r="BF92">
        <v>4420507</v>
      </c>
      <c r="BG92">
        <v>4420508</v>
      </c>
      <c r="BH92">
        <v>4420509</v>
      </c>
      <c r="BI92">
        <v>4420510</v>
      </c>
    </row>
    <row r="93" spans="1:61" x14ac:dyDescent="0.15">
      <c r="A93">
        <v>3000102</v>
      </c>
      <c r="B93">
        <v>800088</v>
      </c>
      <c r="C93" s="3" t="s">
        <v>139</v>
      </c>
      <c r="D93">
        <v>900088</v>
      </c>
      <c r="E93" s="19" t="s">
        <v>459</v>
      </c>
      <c r="F93" s="29">
        <v>1</v>
      </c>
      <c r="G93">
        <v>5280</v>
      </c>
      <c r="H93" s="1">
        <f t="shared" si="6"/>
        <v>10420</v>
      </c>
      <c r="I93" s="1"/>
      <c r="J93" s="9" t="s">
        <v>194</v>
      </c>
      <c r="M93">
        <v>1</v>
      </c>
      <c r="N93" s="1">
        <v>1</v>
      </c>
      <c r="O93">
        <v>580</v>
      </c>
      <c r="P93">
        <v>20.100000000000001</v>
      </c>
      <c r="Q93">
        <v>2990</v>
      </c>
      <c r="R93">
        <v>119.8</v>
      </c>
      <c r="S93">
        <v>3</v>
      </c>
      <c r="T93">
        <v>16</v>
      </c>
      <c r="U93">
        <v>12</v>
      </c>
      <c r="V93">
        <v>4</v>
      </c>
      <c r="W93">
        <v>4</v>
      </c>
      <c r="X93" s="8">
        <v>3</v>
      </c>
      <c r="Y93" s="12" t="s">
        <v>485</v>
      </c>
      <c r="Z93">
        <v>4200904</v>
      </c>
      <c r="AA93">
        <v>4200283</v>
      </c>
      <c r="AB93">
        <v>4200284</v>
      </c>
      <c r="AC93" t="e">
        <f>VLOOKUP($A93+10000000,#REF!,13,FALSE)</f>
        <v>#REF!</v>
      </c>
      <c r="AD93">
        <v>320102</v>
      </c>
      <c r="AE93" t="e">
        <f>VLOOKUP($A93+10000000,#REF!,12,FALSE)</f>
        <v>#REF!</v>
      </c>
      <c r="AF93" t="e">
        <f>VLOOKUP(AE93,#REF!,4,FALSE)</f>
        <v>#REF!</v>
      </c>
      <c r="AG93" t="e">
        <f>VLOOKUP($A93+20000000,#REF!,13,FALSE)</f>
        <v>#REF!</v>
      </c>
      <c r="AH93">
        <v>330102</v>
      </c>
      <c r="AI93" t="e">
        <f>VLOOKUP($A93+20000000,#REF!,12,FALSE)</f>
        <v>#REF!</v>
      </c>
      <c r="AJ93" t="e">
        <f>VLOOKUP(AI93,#REF!,4,FALSE)</f>
        <v>#REF!</v>
      </c>
      <c r="AK93" t="e">
        <f>VLOOKUP($A93+30000000,#REF!,13,FALSE)</f>
        <v>#REF!</v>
      </c>
      <c r="AL93">
        <v>340102</v>
      </c>
      <c r="AM93" t="e">
        <f>VLOOKUP($A93+30000000,#REF!,12,FALSE)</f>
        <v>#REF!</v>
      </c>
      <c r="AN93" t="e">
        <f>VLOOKUP(AM93,#REF!,4,FALSE)</f>
        <v>#REF!</v>
      </c>
      <c r="AO93" t="e">
        <f>VLOOKUP($A93+40000000,#REF!,13,FALSE)</f>
        <v>#REF!</v>
      </c>
      <c r="AP93">
        <v>350102</v>
      </c>
      <c r="AQ93" t="e">
        <f>VLOOKUP($A93+40000000,#REF!,12,FALSE)</f>
        <v>#REF!</v>
      </c>
      <c r="AR93" t="e">
        <f>VLOOKUP(AQ93,#REF!,4,FALSE)</f>
        <v>#REF!</v>
      </c>
      <c r="AT93">
        <v>360102</v>
      </c>
      <c r="AW93" t="s">
        <v>386</v>
      </c>
      <c r="AX93">
        <v>4100004</v>
      </c>
      <c r="AY93" s="26" t="s">
        <v>520</v>
      </c>
      <c r="AZ93" t="s">
        <v>528</v>
      </c>
      <c r="BA93" t="str">
        <f t="shared" si="5"/>
        <v>4420056|4420057|4420058|4420059|4420060</v>
      </c>
      <c r="BE93">
        <v>4420056</v>
      </c>
      <c r="BF93">
        <v>4420057</v>
      </c>
      <c r="BG93">
        <v>4420058</v>
      </c>
      <c r="BH93">
        <v>4420059</v>
      </c>
      <c r="BI93">
        <v>4420060</v>
      </c>
    </row>
    <row r="94" spans="1:61" x14ac:dyDescent="0.15">
      <c r="A94">
        <v>3000103</v>
      </c>
      <c r="B94">
        <v>800089</v>
      </c>
      <c r="C94" s="5" t="s">
        <v>140</v>
      </c>
      <c r="D94">
        <v>900089</v>
      </c>
      <c r="E94" s="19" t="s">
        <v>460</v>
      </c>
      <c r="F94" s="29">
        <v>1</v>
      </c>
      <c r="G94">
        <v>980</v>
      </c>
      <c r="H94" s="1">
        <f t="shared" si="6"/>
        <v>10317</v>
      </c>
      <c r="I94" s="1"/>
      <c r="J94" s="11" t="s">
        <v>236</v>
      </c>
      <c r="M94">
        <v>1</v>
      </c>
      <c r="N94" s="1">
        <v>1</v>
      </c>
      <c r="O94">
        <v>470</v>
      </c>
      <c r="P94">
        <v>17.600000000000001</v>
      </c>
      <c r="Q94">
        <v>3230</v>
      </c>
      <c r="R94">
        <v>129.19999999999999</v>
      </c>
      <c r="S94">
        <v>15</v>
      </c>
      <c r="T94">
        <v>10</v>
      </c>
      <c r="U94">
        <v>10</v>
      </c>
      <c r="V94">
        <v>3</v>
      </c>
      <c r="W94">
        <v>1</v>
      </c>
      <c r="X94" s="8">
        <v>3</v>
      </c>
      <c r="Y94" s="12" t="s">
        <v>485</v>
      </c>
      <c r="Z94">
        <v>4200901</v>
      </c>
      <c r="AA94">
        <v>4200285</v>
      </c>
      <c r="AB94">
        <v>4200286</v>
      </c>
      <c r="AC94" t="e">
        <f>VLOOKUP($A94+10000000,#REF!,13,FALSE)</f>
        <v>#REF!</v>
      </c>
      <c r="AD94">
        <v>320103</v>
      </c>
      <c r="AE94" t="e">
        <f>VLOOKUP($A94+10000000,#REF!,12,FALSE)</f>
        <v>#REF!</v>
      </c>
      <c r="AF94" t="e">
        <f>VLOOKUP(AE94,#REF!,4,FALSE)</f>
        <v>#REF!</v>
      </c>
      <c r="AG94" t="e">
        <f>VLOOKUP($A94+20000000,#REF!,13,FALSE)</f>
        <v>#REF!</v>
      </c>
      <c r="AH94">
        <v>330103</v>
      </c>
      <c r="AI94" t="e">
        <f>VLOOKUP($A94+20000000,#REF!,12,FALSE)</f>
        <v>#REF!</v>
      </c>
      <c r="AJ94" t="e">
        <f>VLOOKUP(AI94,#REF!,4,FALSE)</f>
        <v>#REF!</v>
      </c>
      <c r="AK94" t="e">
        <f>VLOOKUP($A94+30000000,#REF!,13,FALSE)</f>
        <v>#REF!</v>
      </c>
      <c r="AL94">
        <v>340103</v>
      </c>
      <c r="AM94" t="e">
        <f>VLOOKUP($A94+30000000,#REF!,12,FALSE)</f>
        <v>#REF!</v>
      </c>
      <c r="AN94" t="e">
        <f>VLOOKUP(AM94,#REF!,4,FALSE)</f>
        <v>#REF!</v>
      </c>
      <c r="AP94">
        <v>350103</v>
      </c>
      <c r="AT94">
        <v>360103</v>
      </c>
      <c r="AW94" s="23" t="s">
        <v>492</v>
      </c>
      <c r="AX94">
        <v>4100005</v>
      </c>
      <c r="AY94" s="26" t="s">
        <v>520</v>
      </c>
      <c r="AZ94" s="26" t="s">
        <v>528</v>
      </c>
      <c r="BA94" t="str">
        <f t="shared" si="5"/>
        <v>4420241|4420242|4420243|4420244|4420245</v>
      </c>
      <c r="BE94">
        <v>4420241</v>
      </c>
      <c r="BF94">
        <v>4420242</v>
      </c>
      <c r="BG94">
        <v>4420243</v>
      </c>
      <c r="BH94">
        <v>4420244</v>
      </c>
      <c r="BI94">
        <v>4420245</v>
      </c>
    </row>
    <row r="95" spans="1:61" x14ac:dyDescent="0.15">
      <c r="A95">
        <v>3000104</v>
      </c>
      <c r="B95">
        <v>800090</v>
      </c>
      <c r="C95" s="5" t="s">
        <v>141</v>
      </c>
      <c r="D95">
        <v>900090</v>
      </c>
      <c r="E95" t="s">
        <v>256</v>
      </c>
      <c r="F95" s="29">
        <v>1</v>
      </c>
      <c r="G95">
        <v>880</v>
      </c>
      <c r="H95" s="1">
        <f t="shared" si="6"/>
        <v>10318</v>
      </c>
      <c r="I95" s="1"/>
      <c r="J95" s="11" t="s">
        <v>237</v>
      </c>
      <c r="M95">
        <v>1</v>
      </c>
      <c r="N95" s="1">
        <v>1</v>
      </c>
      <c r="O95">
        <v>590</v>
      </c>
      <c r="P95">
        <v>22.6</v>
      </c>
      <c r="Q95">
        <v>1790</v>
      </c>
      <c r="R95">
        <v>71.599999999999994</v>
      </c>
      <c r="S95">
        <v>3</v>
      </c>
      <c r="T95">
        <v>12</v>
      </c>
      <c r="U95">
        <v>16</v>
      </c>
      <c r="V95">
        <v>3</v>
      </c>
      <c r="W95">
        <v>2</v>
      </c>
      <c r="X95" s="8">
        <v>3</v>
      </c>
      <c r="Y95" s="12" t="s">
        <v>485</v>
      </c>
      <c r="Z95">
        <v>4200902</v>
      </c>
      <c r="AA95">
        <v>4200287</v>
      </c>
      <c r="AB95">
        <v>4200288</v>
      </c>
      <c r="AC95" t="e">
        <f>VLOOKUP($A95+10000000,#REF!,13,FALSE)</f>
        <v>#REF!</v>
      </c>
      <c r="AD95">
        <v>320104</v>
      </c>
      <c r="AE95" t="e">
        <f>VLOOKUP($A95+10000000,#REF!,12,FALSE)</f>
        <v>#REF!</v>
      </c>
      <c r="AF95" t="e">
        <f>VLOOKUP(AE95,#REF!,4,FALSE)</f>
        <v>#REF!</v>
      </c>
      <c r="AG95" t="e">
        <f>VLOOKUP($A95+20000000,#REF!,13,FALSE)</f>
        <v>#REF!</v>
      </c>
      <c r="AH95">
        <v>330104</v>
      </c>
      <c r="AI95" t="e">
        <f>VLOOKUP($A95+20000000,#REF!,12,FALSE)</f>
        <v>#REF!</v>
      </c>
      <c r="AJ95" t="e">
        <f>VLOOKUP(AI95,#REF!,4,FALSE)</f>
        <v>#REF!</v>
      </c>
      <c r="AK95" t="e">
        <f>VLOOKUP($A95+30000000,#REF!,13,FALSE)</f>
        <v>#REF!</v>
      </c>
      <c r="AL95">
        <v>340104</v>
      </c>
      <c r="AM95" t="e">
        <f>VLOOKUP($A95+30000000,#REF!,12,FALSE)</f>
        <v>#REF!</v>
      </c>
      <c r="AN95" t="e">
        <f>VLOOKUP(AM95,#REF!,4,FALSE)</f>
        <v>#REF!</v>
      </c>
      <c r="AP95">
        <v>350104</v>
      </c>
      <c r="AT95">
        <v>360104</v>
      </c>
      <c r="AW95" t="s">
        <v>317</v>
      </c>
      <c r="AX95">
        <v>4100005</v>
      </c>
      <c r="AY95" s="26" t="s">
        <v>520</v>
      </c>
      <c r="AZ95" s="26" t="s">
        <v>528</v>
      </c>
      <c r="BA95" t="str">
        <f t="shared" si="5"/>
        <v>4420246|4420247|4420248|4420249|4420250</v>
      </c>
      <c r="BE95">
        <v>4420246</v>
      </c>
      <c r="BF95">
        <v>4420247</v>
      </c>
      <c r="BG95">
        <v>4420248</v>
      </c>
      <c r="BH95">
        <v>4420249</v>
      </c>
      <c r="BI95">
        <v>4420250</v>
      </c>
    </row>
    <row r="96" spans="1:61" x14ac:dyDescent="0.15">
      <c r="A96">
        <v>3000105</v>
      </c>
      <c r="B96">
        <v>800091</v>
      </c>
      <c r="C96" s="5" t="s">
        <v>142</v>
      </c>
      <c r="D96">
        <v>900091</v>
      </c>
      <c r="E96" t="s">
        <v>257</v>
      </c>
      <c r="F96" s="29">
        <v>1</v>
      </c>
      <c r="G96">
        <v>980</v>
      </c>
      <c r="H96" s="1">
        <f t="shared" si="6"/>
        <v>10319</v>
      </c>
      <c r="I96" s="1"/>
      <c r="J96" s="11" t="s">
        <v>238</v>
      </c>
      <c r="K96" s="16" t="str">
        <f>J96&amp;"_atk_bullet"</f>
        <v>mulan_atk_bullet</v>
      </c>
      <c r="M96">
        <v>1</v>
      </c>
      <c r="N96" s="1">
        <v>1</v>
      </c>
      <c r="O96">
        <v>670</v>
      </c>
      <c r="P96">
        <v>24.8</v>
      </c>
      <c r="Q96">
        <v>1540</v>
      </c>
      <c r="R96">
        <v>61.6</v>
      </c>
      <c r="S96">
        <v>3</v>
      </c>
      <c r="T96">
        <v>13</v>
      </c>
      <c r="U96">
        <v>15</v>
      </c>
      <c r="V96">
        <v>3</v>
      </c>
      <c r="W96">
        <v>3</v>
      </c>
      <c r="X96" s="8">
        <v>3</v>
      </c>
      <c r="Y96" s="12" t="s">
        <v>485</v>
      </c>
      <c r="Z96">
        <v>4200903</v>
      </c>
      <c r="AA96">
        <v>4200289</v>
      </c>
      <c r="AB96">
        <v>4200290</v>
      </c>
      <c r="AC96" t="e">
        <f>VLOOKUP($A96+10000000,#REF!,13,FALSE)</f>
        <v>#REF!</v>
      </c>
      <c r="AD96">
        <v>320105</v>
      </c>
      <c r="AE96" t="e">
        <f>VLOOKUP($A96+10000000,#REF!,12,FALSE)</f>
        <v>#REF!</v>
      </c>
      <c r="AF96" t="e">
        <f>VLOOKUP(AE96,#REF!,4,FALSE)</f>
        <v>#REF!</v>
      </c>
      <c r="AG96" t="e">
        <f>VLOOKUP($A96+20000000,#REF!,13,FALSE)</f>
        <v>#REF!</v>
      </c>
      <c r="AH96">
        <v>330105</v>
      </c>
      <c r="AI96" t="e">
        <f>VLOOKUP($A96+20000000,#REF!,12,FALSE)</f>
        <v>#REF!</v>
      </c>
      <c r="AJ96" t="e">
        <f>VLOOKUP(AI96,#REF!,4,FALSE)</f>
        <v>#REF!</v>
      </c>
      <c r="AK96" t="e">
        <f>VLOOKUP($A96+30000000,#REF!,13,FALSE)</f>
        <v>#REF!</v>
      </c>
      <c r="AL96">
        <v>340105</v>
      </c>
      <c r="AM96" t="e">
        <f>VLOOKUP($A96+30000000,#REF!,12,FALSE)</f>
        <v>#REF!</v>
      </c>
      <c r="AN96" t="e">
        <f>VLOOKUP(AM96,#REF!,4,FALSE)</f>
        <v>#REF!</v>
      </c>
      <c r="AP96">
        <v>350105</v>
      </c>
      <c r="AT96">
        <v>360105</v>
      </c>
      <c r="AW96" t="s">
        <v>318</v>
      </c>
      <c r="AX96">
        <v>4100005</v>
      </c>
      <c r="AY96" s="26" t="s">
        <v>520</v>
      </c>
      <c r="AZ96" s="26" t="s">
        <v>528</v>
      </c>
      <c r="BA96" t="str">
        <f t="shared" si="5"/>
        <v>4420251|4420252|4420253|4420254|4420255</v>
      </c>
      <c r="BE96">
        <v>4420251</v>
      </c>
      <c r="BF96">
        <v>4420252</v>
      </c>
      <c r="BG96">
        <v>4420253</v>
      </c>
      <c r="BH96">
        <v>4420254</v>
      </c>
      <c r="BI96">
        <v>4420255</v>
      </c>
    </row>
    <row r="97" spans="1:61" x14ac:dyDescent="0.15">
      <c r="A97">
        <v>3000106</v>
      </c>
      <c r="B97">
        <v>800092</v>
      </c>
      <c r="C97" s="5" t="s">
        <v>143</v>
      </c>
      <c r="D97">
        <v>900092</v>
      </c>
      <c r="E97" s="19" t="s">
        <v>461</v>
      </c>
      <c r="F97" s="29">
        <v>1</v>
      </c>
      <c r="G97">
        <v>980</v>
      </c>
      <c r="H97" s="1">
        <f t="shared" si="6"/>
        <v>10320</v>
      </c>
      <c r="I97" s="1"/>
      <c r="J97" s="11" t="s">
        <v>239</v>
      </c>
      <c r="M97">
        <v>1</v>
      </c>
      <c r="N97" s="1">
        <v>1</v>
      </c>
      <c r="O97">
        <v>520</v>
      </c>
      <c r="P97">
        <v>18.7</v>
      </c>
      <c r="Q97">
        <v>2610</v>
      </c>
      <c r="R97">
        <v>104.4</v>
      </c>
      <c r="S97">
        <v>3</v>
      </c>
      <c r="T97">
        <v>16</v>
      </c>
      <c r="U97">
        <v>12</v>
      </c>
      <c r="V97">
        <v>3</v>
      </c>
      <c r="W97">
        <v>4</v>
      </c>
      <c r="X97" s="8">
        <v>3</v>
      </c>
      <c r="Y97" s="12" t="s">
        <v>485</v>
      </c>
      <c r="Z97">
        <v>4200904</v>
      </c>
      <c r="AA97">
        <v>4200291</v>
      </c>
      <c r="AB97">
        <v>4200292</v>
      </c>
      <c r="AC97" t="e">
        <f>VLOOKUP($A97+10000000,#REF!,13,FALSE)</f>
        <v>#REF!</v>
      </c>
      <c r="AD97">
        <v>320106</v>
      </c>
      <c r="AE97" t="e">
        <f>VLOOKUP($A97+10000000,#REF!,12,FALSE)</f>
        <v>#REF!</v>
      </c>
      <c r="AF97" t="e">
        <f>VLOOKUP(AE97,#REF!,4,FALSE)</f>
        <v>#REF!</v>
      </c>
      <c r="AG97" t="e">
        <f>VLOOKUP($A97+20000000,#REF!,13,FALSE)</f>
        <v>#REF!</v>
      </c>
      <c r="AH97">
        <v>330106</v>
      </c>
      <c r="AI97" t="e">
        <f>VLOOKUP($A97+20000000,#REF!,12,FALSE)</f>
        <v>#REF!</v>
      </c>
      <c r="AJ97" t="e">
        <f>VLOOKUP(AI97,#REF!,4,FALSE)</f>
        <v>#REF!</v>
      </c>
      <c r="AK97" t="e">
        <f>VLOOKUP($A97+30000000,#REF!,13,FALSE)</f>
        <v>#REF!</v>
      </c>
      <c r="AL97">
        <v>340106</v>
      </c>
      <c r="AM97" t="e">
        <f>VLOOKUP($A97+30000000,#REF!,12,FALSE)</f>
        <v>#REF!</v>
      </c>
      <c r="AN97" t="e">
        <f>VLOOKUP(AM97,#REF!,4,FALSE)</f>
        <v>#REF!</v>
      </c>
      <c r="AP97">
        <v>350106</v>
      </c>
      <c r="AT97">
        <v>360106</v>
      </c>
      <c r="AW97" t="s">
        <v>321</v>
      </c>
      <c r="AX97">
        <v>4100005</v>
      </c>
      <c r="AY97" s="26" t="s">
        <v>520</v>
      </c>
      <c r="AZ97" s="26" t="s">
        <v>528</v>
      </c>
      <c r="BA97" t="str">
        <f t="shared" si="5"/>
        <v>4420256|4420257|4420258|4420259|4420260</v>
      </c>
      <c r="BE97">
        <v>4420256</v>
      </c>
      <c r="BF97">
        <v>4420257</v>
      </c>
      <c r="BG97">
        <v>4420258</v>
      </c>
      <c r="BH97">
        <v>4420259</v>
      </c>
      <c r="BI97">
        <v>4420260</v>
      </c>
    </row>
    <row r="98" spans="1:61" x14ac:dyDescent="0.15">
      <c r="A98">
        <v>3000107</v>
      </c>
      <c r="B98">
        <v>800093</v>
      </c>
      <c r="C98" s="6" t="s">
        <v>144</v>
      </c>
      <c r="D98">
        <v>900093</v>
      </c>
      <c r="E98" t="s">
        <v>258</v>
      </c>
      <c r="F98" s="29">
        <v>1</v>
      </c>
      <c r="G98">
        <v>198</v>
      </c>
      <c r="H98" s="1">
        <f t="shared" si="6"/>
        <v>10217</v>
      </c>
      <c r="I98" s="1"/>
      <c r="J98" s="11" t="s">
        <v>341</v>
      </c>
      <c r="M98">
        <v>1</v>
      </c>
      <c r="N98" s="1">
        <v>1</v>
      </c>
      <c r="O98">
        <v>450</v>
      </c>
      <c r="P98">
        <v>16.5</v>
      </c>
      <c r="Q98">
        <v>3020</v>
      </c>
      <c r="R98">
        <v>120.8</v>
      </c>
      <c r="S98">
        <v>15</v>
      </c>
      <c r="T98">
        <v>10</v>
      </c>
      <c r="U98">
        <v>10</v>
      </c>
      <c r="V98">
        <v>2</v>
      </c>
      <c r="W98">
        <v>1</v>
      </c>
      <c r="X98" s="8">
        <v>3</v>
      </c>
      <c r="Y98" s="12" t="s">
        <v>485</v>
      </c>
      <c r="Z98">
        <v>4200901</v>
      </c>
      <c r="AA98">
        <v>4200293</v>
      </c>
      <c r="AB98">
        <v>4200294</v>
      </c>
      <c r="AC98" t="e">
        <f>VLOOKUP($A98+10000000,#REF!,13,FALSE)</f>
        <v>#REF!</v>
      </c>
      <c r="AD98">
        <v>320107</v>
      </c>
      <c r="AE98" t="e">
        <f>VLOOKUP($A98+10000000,#REF!,12,FALSE)</f>
        <v>#REF!</v>
      </c>
      <c r="AF98" t="e">
        <f>VLOOKUP(AE98,#REF!,4,FALSE)</f>
        <v>#REF!</v>
      </c>
      <c r="AG98" t="e">
        <f>VLOOKUP($A98+20000000,#REF!,13,FALSE)</f>
        <v>#REF!</v>
      </c>
      <c r="AH98">
        <v>330107</v>
      </c>
      <c r="AI98" t="e">
        <f>VLOOKUP($A98+20000000,#REF!,12,FALSE)</f>
        <v>#REF!</v>
      </c>
      <c r="AJ98" t="e">
        <f>VLOOKUP(AI98,#REF!,4,FALSE)</f>
        <v>#REF!</v>
      </c>
      <c r="AL98">
        <v>340107</v>
      </c>
      <c r="AP98">
        <v>350107</v>
      </c>
      <c r="AT98">
        <v>360107</v>
      </c>
      <c r="AW98" t="s">
        <v>323</v>
      </c>
      <c r="AX98">
        <v>4100006</v>
      </c>
      <c r="AY98" s="26" t="s">
        <v>520</v>
      </c>
      <c r="AZ98" s="26" t="s">
        <v>528</v>
      </c>
      <c r="BA98" t="str">
        <f t="shared" si="5"/>
        <v>4420241|4420242|4420243|4420244|4420245</v>
      </c>
      <c r="BE98">
        <v>4420241</v>
      </c>
      <c r="BF98">
        <v>4420242</v>
      </c>
      <c r="BG98">
        <v>4420243</v>
      </c>
      <c r="BH98">
        <v>4420244</v>
      </c>
      <c r="BI98">
        <v>4420245</v>
      </c>
    </row>
    <row r="99" spans="1:61" x14ac:dyDescent="0.15">
      <c r="A99">
        <v>3000108</v>
      </c>
      <c r="B99">
        <v>800094</v>
      </c>
      <c r="C99" s="6" t="s">
        <v>307</v>
      </c>
      <c r="D99">
        <v>900094</v>
      </c>
      <c r="E99" s="21" t="s">
        <v>481</v>
      </c>
      <c r="F99" s="29">
        <v>1</v>
      </c>
      <c r="G99">
        <v>168</v>
      </c>
      <c r="H99" s="1">
        <f t="shared" si="6"/>
        <v>10218</v>
      </c>
      <c r="I99" s="1"/>
      <c r="J99" s="11" t="s">
        <v>342</v>
      </c>
      <c r="M99">
        <v>1</v>
      </c>
      <c r="N99" s="1">
        <v>1</v>
      </c>
      <c r="O99">
        <v>580</v>
      </c>
      <c r="P99">
        <v>22.2</v>
      </c>
      <c r="Q99">
        <v>1630</v>
      </c>
      <c r="R99">
        <v>65.2</v>
      </c>
      <c r="S99">
        <v>3</v>
      </c>
      <c r="T99">
        <v>12</v>
      </c>
      <c r="U99">
        <v>16</v>
      </c>
      <c r="V99">
        <v>2</v>
      </c>
      <c r="W99">
        <v>2</v>
      </c>
      <c r="X99" s="8">
        <v>3</v>
      </c>
      <c r="Y99" s="12" t="s">
        <v>485</v>
      </c>
      <c r="Z99">
        <v>4200902</v>
      </c>
      <c r="AA99">
        <v>4200295</v>
      </c>
      <c r="AB99">
        <v>4200296</v>
      </c>
      <c r="AC99" t="e">
        <f>VLOOKUP($A99+10000000,#REF!,13,FALSE)</f>
        <v>#REF!</v>
      </c>
      <c r="AD99">
        <v>320108</v>
      </c>
      <c r="AE99" t="e">
        <f>VLOOKUP($A99+10000000,#REF!,12,FALSE)</f>
        <v>#REF!</v>
      </c>
      <c r="AF99" t="e">
        <f>VLOOKUP(AE99,#REF!,4,FALSE)</f>
        <v>#REF!</v>
      </c>
      <c r="AG99" t="e">
        <f>VLOOKUP($A99+20000000,#REF!,13,FALSE)</f>
        <v>#REF!</v>
      </c>
      <c r="AH99">
        <v>330108</v>
      </c>
      <c r="AI99" t="e">
        <f>VLOOKUP($A99+20000000,#REF!,12,FALSE)</f>
        <v>#REF!</v>
      </c>
      <c r="AJ99" t="e">
        <f>VLOOKUP(AI99,#REF!,4,FALSE)</f>
        <v>#REF!</v>
      </c>
      <c r="AL99">
        <v>340108</v>
      </c>
      <c r="AP99">
        <v>350108</v>
      </c>
      <c r="AT99">
        <v>360108</v>
      </c>
      <c r="AW99" t="s">
        <v>317</v>
      </c>
      <c r="AX99">
        <v>4100006</v>
      </c>
      <c r="AY99" s="26" t="s">
        <v>520</v>
      </c>
      <c r="AZ99" s="26" t="s">
        <v>528</v>
      </c>
      <c r="BA99" t="str">
        <f t="shared" si="5"/>
        <v>4420246|4420247|4420248|4420249|4420250</v>
      </c>
      <c r="BE99">
        <v>4420246</v>
      </c>
      <c r="BF99">
        <v>4420247</v>
      </c>
      <c r="BG99">
        <v>4420248</v>
      </c>
      <c r="BH99">
        <v>4420249</v>
      </c>
      <c r="BI99">
        <v>4420250</v>
      </c>
    </row>
    <row r="100" spans="1:61" x14ac:dyDescent="0.15">
      <c r="A100">
        <v>3000109</v>
      </c>
      <c r="B100">
        <v>800095</v>
      </c>
      <c r="C100" s="6" t="s">
        <v>146</v>
      </c>
      <c r="D100">
        <v>900095</v>
      </c>
      <c r="E100" s="20" t="s">
        <v>476</v>
      </c>
      <c r="F100" s="29">
        <v>1</v>
      </c>
      <c r="G100">
        <v>258</v>
      </c>
      <c r="H100" s="1">
        <f t="shared" si="6"/>
        <v>10219</v>
      </c>
      <c r="I100" s="1"/>
      <c r="J100" s="11" t="s">
        <v>343</v>
      </c>
      <c r="K100" s="16" t="str">
        <f>J100&amp;"_atk_bullet"</f>
        <v>sinbad_atk_bullet</v>
      </c>
      <c r="M100">
        <v>1</v>
      </c>
      <c r="N100" s="1">
        <v>1</v>
      </c>
      <c r="O100">
        <v>570</v>
      </c>
      <c r="P100">
        <v>22.8</v>
      </c>
      <c r="Q100">
        <v>1460</v>
      </c>
      <c r="R100">
        <v>58.4</v>
      </c>
      <c r="S100">
        <v>3</v>
      </c>
      <c r="T100">
        <v>13</v>
      </c>
      <c r="U100">
        <v>15</v>
      </c>
      <c r="V100">
        <v>2</v>
      </c>
      <c r="W100">
        <v>3</v>
      </c>
      <c r="X100" s="8">
        <v>3</v>
      </c>
      <c r="Y100" s="12" t="s">
        <v>485</v>
      </c>
      <c r="Z100">
        <v>4200903</v>
      </c>
      <c r="AA100">
        <v>4200297</v>
      </c>
      <c r="AB100">
        <v>4200298</v>
      </c>
      <c r="AC100" t="e">
        <f>VLOOKUP($A100+10000000,#REF!,13,FALSE)</f>
        <v>#REF!</v>
      </c>
      <c r="AD100">
        <v>320109</v>
      </c>
      <c r="AE100" t="e">
        <f>VLOOKUP($A100+10000000,#REF!,12,FALSE)</f>
        <v>#REF!</v>
      </c>
      <c r="AF100" t="e">
        <f>VLOOKUP(AE100,#REF!,4,FALSE)</f>
        <v>#REF!</v>
      </c>
      <c r="AG100" t="e">
        <f>VLOOKUP($A100+20000000,#REF!,13,FALSE)</f>
        <v>#REF!</v>
      </c>
      <c r="AH100">
        <v>330109</v>
      </c>
      <c r="AI100" t="e">
        <f>VLOOKUP($A100+20000000,#REF!,12,FALSE)</f>
        <v>#REF!</v>
      </c>
      <c r="AJ100" t="e">
        <f>VLOOKUP(AI100,#REF!,4,FALSE)</f>
        <v>#REF!</v>
      </c>
      <c r="AL100">
        <v>340109</v>
      </c>
      <c r="AP100">
        <v>350109</v>
      </c>
      <c r="AT100">
        <v>360109</v>
      </c>
      <c r="AW100" t="s">
        <v>318</v>
      </c>
      <c r="AX100">
        <v>4100006</v>
      </c>
      <c r="AY100" s="26" t="s">
        <v>520</v>
      </c>
      <c r="AZ100" s="26" t="s">
        <v>528</v>
      </c>
      <c r="BA100" t="str">
        <f t="shared" si="5"/>
        <v>4420251|4420252|4420253|4420254|4420255</v>
      </c>
      <c r="BE100">
        <v>4420251</v>
      </c>
      <c r="BF100">
        <v>4420252</v>
      </c>
      <c r="BG100">
        <v>4420253</v>
      </c>
      <c r="BH100">
        <v>4420254</v>
      </c>
      <c r="BI100">
        <v>4420255</v>
      </c>
    </row>
    <row r="101" spans="1:61" x14ac:dyDescent="0.15">
      <c r="A101">
        <v>3000110</v>
      </c>
      <c r="B101">
        <v>800096</v>
      </c>
      <c r="C101" s="6" t="s">
        <v>147</v>
      </c>
      <c r="D101">
        <v>900096</v>
      </c>
      <c r="E101" t="s">
        <v>259</v>
      </c>
      <c r="F101" s="29">
        <v>1</v>
      </c>
      <c r="G101">
        <v>198</v>
      </c>
      <c r="H101" s="1">
        <f t="shared" si="6"/>
        <v>10220</v>
      </c>
      <c r="I101" s="1"/>
      <c r="J101" s="11" t="s">
        <v>344</v>
      </c>
      <c r="M101">
        <v>1</v>
      </c>
      <c r="N101" s="1">
        <v>1</v>
      </c>
      <c r="O101">
        <v>520</v>
      </c>
      <c r="P101">
        <v>18.3</v>
      </c>
      <c r="Q101">
        <v>2350</v>
      </c>
      <c r="R101">
        <v>94.1</v>
      </c>
      <c r="S101">
        <v>3</v>
      </c>
      <c r="T101">
        <v>16</v>
      </c>
      <c r="U101">
        <v>12</v>
      </c>
      <c r="V101">
        <v>2</v>
      </c>
      <c r="W101">
        <v>4</v>
      </c>
      <c r="X101" s="8">
        <v>3</v>
      </c>
      <c r="Y101" s="12" t="s">
        <v>485</v>
      </c>
      <c r="Z101">
        <v>4200904</v>
      </c>
      <c r="AA101">
        <v>4200299</v>
      </c>
      <c r="AB101">
        <v>4200300</v>
      </c>
      <c r="AC101" t="e">
        <f>VLOOKUP($A101+10000000,#REF!,13,FALSE)</f>
        <v>#REF!</v>
      </c>
      <c r="AD101">
        <v>320110</v>
      </c>
      <c r="AE101" t="e">
        <f>VLOOKUP($A101+10000000,#REF!,12,FALSE)</f>
        <v>#REF!</v>
      </c>
      <c r="AF101" t="e">
        <f>VLOOKUP(AE101,#REF!,4,FALSE)</f>
        <v>#REF!</v>
      </c>
      <c r="AG101" t="e">
        <f>VLOOKUP($A101+20000000,#REF!,13,FALSE)</f>
        <v>#REF!</v>
      </c>
      <c r="AH101">
        <v>330110</v>
      </c>
      <c r="AI101" t="e">
        <f>VLOOKUP($A101+20000000,#REF!,12,FALSE)</f>
        <v>#REF!</v>
      </c>
      <c r="AJ101" t="e">
        <f>VLOOKUP(AI101,#REF!,4,FALSE)</f>
        <v>#REF!</v>
      </c>
      <c r="AL101">
        <v>340110</v>
      </c>
      <c r="AP101">
        <v>350110</v>
      </c>
      <c r="AT101">
        <v>360110</v>
      </c>
      <c r="AW101" t="s">
        <v>319</v>
      </c>
      <c r="AX101">
        <v>4100006</v>
      </c>
      <c r="AY101" s="26" t="s">
        <v>520</v>
      </c>
      <c r="AZ101" s="26" t="s">
        <v>528</v>
      </c>
      <c r="BA101" t="str">
        <f t="shared" si="5"/>
        <v>4420256|4420257|4420258|4420259|4420260</v>
      </c>
      <c r="BE101">
        <v>4420256</v>
      </c>
      <c r="BF101">
        <v>4420257</v>
      </c>
      <c r="BG101">
        <v>4420258</v>
      </c>
      <c r="BH101">
        <v>4420259</v>
      </c>
      <c r="BI101">
        <v>4420260</v>
      </c>
    </row>
    <row r="102" spans="1:61" x14ac:dyDescent="0.15">
      <c r="A102">
        <v>3000111</v>
      </c>
      <c r="B102">
        <v>800097</v>
      </c>
      <c r="C102" s="7" t="s">
        <v>148</v>
      </c>
      <c r="D102">
        <v>900097</v>
      </c>
      <c r="E102" t="s">
        <v>260</v>
      </c>
      <c r="F102" s="29">
        <v>1</v>
      </c>
      <c r="G102">
        <v>28</v>
      </c>
      <c r="H102" s="1">
        <f t="shared" si="6"/>
        <v>10117</v>
      </c>
      <c r="I102" s="1"/>
      <c r="J102" s="11" t="s">
        <v>361</v>
      </c>
      <c r="M102">
        <v>1</v>
      </c>
      <c r="N102" s="1">
        <v>1</v>
      </c>
      <c r="O102">
        <v>430</v>
      </c>
      <c r="P102">
        <v>15.4</v>
      </c>
      <c r="Q102">
        <v>3030</v>
      </c>
      <c r="R102">
        <v>121.2</v>
      </c>
      <c r="S102">
        <v>15</v>
      </c>
      <c r="T102">
        <v>10</v>
      </c>
      <c r="U102">
        <v>10</v>
      </c>
      <c r="V102">
        <v>1</v>
      </c>
      <c r="W102">
        <v>1</v>
      </c>
      <c r="X102" s="8">
        <v>3</v>
      </c>
      <c r="Y102" s="12" t="s">
        <v>485</v>
      </c>
      <c r="Z102">
        <v>4200901</v>
      </c>
      <c r="AA102">
        <v>4200301</v>
      </c>
      <c r="AC102" t="e">
        <f>VLOOKUP($A102+10000000,#REF!,13,FALSE)</f>
        <v>#REF!</v>
      </c>
      <c r="AD102">
        <v>320111</v>
      </c>
      <c r="AE102" t="e">
        <f>VLOOKUP($A102+10000000,#REF!,12,FALSE)</f>
        <v>#REF!</v>
      </c>
      <c r="AF102" t="e">
        <f>VLOOKUP(AE102,#REF!,4,FALSE)</f>
        <v>#REF!</v>
      </c>
      <c r="AH102">
        <v>330111</v>
      </c>
      <c r="AL102">
        <v>340111</v>
      </c>
      <c r="AP102">
        <v>350111</v>
      </c>
      <c r="AT102">
        <v>360111</v>
      </c>
      <c r="AW102" t="s">
        <v>306</v>
      </c>
      <c r="AX102">
        <v>4100007</v>
      </c>
      <c r="AY102" s="26" t="s">
        <v>520</v>
      </c>
      <c r="AZ102" s="26" t="s">
        <v>528</v>
      </c>
      <c r="BA102" t="str">
        <f t="shared" si="5"/>
        <v>4420241|4420242|4420243|4420244|4420245</v>
      </c>
      <c r="BE102">
        <v>4420241</v>
      </c>
      <c r="BF102">
        <v>4420242</v>
      </c>
      <c r="BG102">
        <v>4420243</v>
      </c>
      <c r="BH102">
        <v>4420244</v>
      </c>
      <c r="BI102">
        <v>4420245</v>
      </c>
    </row>
    <row r="103" spans="1:61" x14ac:dyDescent="0.15">
      <c r="A103">
        <v>3000112</v>
      </c>
      <c r="B103">
        <v>800098</v>
      </c>
      <c r="C103" s="7" t="s">
        <v>149</v>
      </c>
      <c r="D103">
        <v>900098</v>
      </c>
      <c r="E103" t="s">
        <v>261</v>
      </c>
      <c r="F103" s="29">
        <v>1</v>
      </c>
      <c r="G103">
        <v>28</v>
      </c>
      <c r="H103" s="1">
        <f t="shared" si="6"/>
        <v>10118</v>
      </c>
      <c r="I103" s="1"/>
      <c r="J103" s="11" t="s">
        <v>362</v>
      </c>
      <c r="M103">
        <v>1</v>
      </c>
      <c r="N103" s="1">
        <v>1</v>
      </c>
      <c r="O103">
        <v>500</v>
      </c>
      <c r="P103">
        <v>20.6</v>
      </c>
      <c r="Q103">
        <v>1630</v>
      </c>
      <c r="R103">
        <v>65.2</v>
      </c>
      <c r="S103">
        <v>3</v>
      </c>
      <c r="T103">
        <v>12</v>
      </c>
      <c r="U103">
        <v>16</v>
      </c>
      <c r="V103">
        <v>1</v>
      </c>
      <c r="W103">
        <v>2</v>
      </c>
      <c r="X103" s="8">
        <v>3</v>
      </c>
      <c r="Y103" s="12" t="s">
        <v>485</v>
      </c>
      <c r="Z103">
        <v>4200902</v>
      </c>
      <c r="AA103">
        <v>4200303</v>
      </c>
      <c r="AC103" t="e">
        <f>VLOOKUP($A103+10000000,#REF!,13,FALSE)</f>
        <v>#REF!</v>
      </c>
      <c r="AD103">
        <v>320112</v>
      </c>
      <c r="AE103" t="e">
        <f>VLOOKUP($A103+10000000,#REF!,12,FALSE)</f>
        <v>#REF!</v>
      </c>
      <c r="AF103" t="e">
        <f>VLOOKUP(AE103,#REF!,4,FALSE)</f>
        <v>#REF!</v>
      </c>
      <c r="AH103">
        <v>330112</v>
      </c>
      <c r="AL103">
        <v>340112</v>
      </c>
      <c r="AP103">
        <v>350112</v>
      </c>
      <c r="AT103">
        <v>360112</v>
      </c>
      <c r="AW103" t="s">
        <v>317</v>
      </c>
      <c r="AX103">
        <v>4100007</v>
      </c>
      <c r="AY103" s="26" t="s">
        <v>520</v>
      </c>
      <c r="AZ103" s="26" t="s">
        <v>528</v>
      </c>
      <c r="BA103" t="str">
        <f t="shared" si="5"/>
        <v>4420246|4420247|4420248|4420249|4420250</v>
      </c>
      <c r="BE103">
        <v>4420246</v>
      </c>
      <c r="BF103">
        <v>4420247</v>
      </c>
      <c r="BG103">
        <v>4420248</v>
      </c>
      <c r="BH103">
        <v>4420249</v>
      </c>
      <c r="BI103">
        <v>4420250</v>
      </c>
    </row>
    <row r="104" spans="1:61" x14ac:dyDescent="0.15">
      <c r="A104">
        <v>3000113</v>
      </c>
      <c r="B104">
        <v>800099</v>
      </c>
      <c r="C104" s="7" t="s">
        <v>150</v>
      </c>
      <c r="D104">
        <v>900099</v>
      </c>
      <c r="E104" t="s">
        <v>262</v>
      </c>
      <c r="F104" s="29">
        <v>1</v>
      </c>
      <c r="G104">
        <v>28</v>
      </c>
      <c r="H104" s="1">
        <f t="shared" si="6"/>
        <v>10119</v>
      </c>
      <c r="I104" s="1"/>
      <c r="J104" s="11" t="s">
        <v>363</v>
      </c>
      <c r="K104" s="16" t="str">
        <f>J104&amp;"_atk_bullet"</f>
        <v>archers_atk_bullet</v>
      </c>
      <c r="M104">
        <v>1</v>
      </c>
      <c r="N104" s="1">
        <v>1</v>
      </c>
      <c r="O104">
        <v>590</v>
      </c>
      <c r="P104">
        <v>22</v>
      </c>
      <c r="Q104">
        <v>1440</v>
      </c>
      <c r="R104">
        <v>57.6</v>
      </c>
      <c r="S104">
        <v>3</v>
      </c>
      <c r="T104">
        <v>13</v>
      </c>
      <c r="U104">
        <v>15</v>
      </c>
      <c r="V104">
        <v>1</v>
      </c>
      <c r="W104">
        <v>3</v>
      </c>
      <c r="X104" s="8">
        <v>3</v>
      </c>
      <c r="Y104" s="12" t="s">
        <v>485</v>
      </c>
      <c r="Z104">
        <v>4200903</v>
      </c>
      <c r="AA104">
        <v>4200305</v>
      </c>
      <c r="AC104" t="e">
        <f>VLOOKUP($A104+10000000,#REF!,13,FALSE)</f>
        <v>#REF!</v>
      </c>
      <c r="AD104">
        <v>320113</v>
      </c>
      <c r="AE104" t="e">
        <f>VLOOKUP($A104+10000000,#REF!,12,FALSE)</f>
        <v>#REF!</v>
      </c>
      <c r="AF104" t="e">
        <f>VLOOKUP(AE104,#REF!,4,FALSE)</f>
        <v>#REF!</v>
      </c>
      <c r="AH104">
        <v>330113</v>
      </c>
      <c r="AL104">
        <v>340113</v>
      </c>
      <c r="AP104">
        <v>350113</v>
      </c>
      <c r="AT104">
        <v>360113</v>
      </c>
      <c r="AW104" t="s">
        <v>318</v>
      </c>
      <c r="AX104">
        <v>4100007</v>
      </c>
      <c r="AY104" s="26" t="s">
        <v>520</v>
      </c>
      <c r="AZ104" s="26" t="s">
        <v>528</v>
      </c>
      <c r="BA104" t="str">
        <f t="shared" si="5"/>
        <v>4420251|4420252|4420253|4420254|4420255</v>
      </c>
      <c r="BE104">
        <v>4420251</v>
      </c>
      <c r="BF104">
        <v>4420252</v>
      </c>
      <c r="BG104">
        <v>4420253</v>
      </c>
      <c r="BH104">
        <v>4420254</v>
      </c>
      <c r="BI104">
        <v>4420255</v>
      </c>
    </row>
    <row r="105" spans="1:61" x14ac:dyDescent="0.15">
      <c r="A105">
        <v>3000114</v>
      </c>
      <c r="B105">
        <v>800100</v>
      </c>
      <c r="C105" s="7" t="s">
        <v>151</v>
      </c>
      <c r="D105">
        <v>900100</v>
      </c>
      <c r="E105" s="19" t="s">
        <v>462</v>
      </c>
      <c r="F105" s="29">
        <v>1</v>
      </c>
      <c r="G105">
        <v>28</v>
      </c>
      <c r="H105" s="1">
        <f t="shared" si="6"/>
        <v>10120</v>
      </c>
      <c r="I105" s="1"/>
      <c r="J105" s="11" t="s">
        <v>364</v>
      </c>
      <c r="M105">
        <v>1</v>
      </c>
      <c r="N105" s="1">
        <v>1</v>
      </c>
      <c r="O105">
        <v>450</v>
      </c>
      <c r="P105">
        <v>17.2</v>
      </c>
      <c r="Q105">
        <v>2330</v>
      </c>
      <c r="R105">
        <v>93.3</v>
      </c>
      <c r="S105">
        <v>3</v>
      </c>
      <c r="T105">
        <v>16</v>
      </c>
      <c r="U105">
        <v>12</v>
      </c>
      <c r="V105">
        <v>1</v>
      </c>
      <c r="W105">
        <v>4</v>
      </c>
      <c r="X105" s="8">
        <v>3</v>
      </c>
      <c r="Y105" s="12" t="s">
        <v>485</v>
      </c>
      <c r="Z105">
        <v>4200904</v>
      </c>
      <c r="AA105">
        <v>4200307</v>
      </c>
      <c r="AC105" t="e">
        <f>VLOOKUP($A105+10000000,#REF!,13,FALSE)</f>
        <v>#REF!</v>
      </c>
      <c r="AD105">
        <v>320114</v>
      </c>
      <c r="AE105" t="e">
        <f>VLOOKUP($A105+10000000,#REF!,12,FALSE)</f>
        <v>#REF!</v>
      </c>
      <c r="AF105" t="e">
        <f>VLOOKUP(AE105,#REF!,4,FALSE)</f>
        <v>#REF!</v>
      </c>
      <c r="AH105">
        <v>330114</v>
      </c>
      <c r="AL105">
        <v>340114</v>
      </c>
      <c r="AP105">
        <v>350114</v>
      </c>
      <c r="AT105">
        <v>360114</v>
      </c>
      <c r="AW105" t="s">
        <v>319</v>
      </c>
      <c r="AX105">
        <v>4100007</v>
      </c>
      <c r="AY105" s="26" t="s">
        <v>520</v>
      </c>
      <c r="AZ105" s="26" t="s">
        <v>528</v>
      </c>
      <c r="BA105" t="str">
        <f t="shared" si="5"/>
        <v>4420256|4420257|4420258|4420259|4420260</v>
      </c>
      <c r="BE105">
        <v>4420256</v>
      </c>
      <c r="BF105">
        <v>4420257</v>
      </c>
      <c r="BG105">
        <v>4420258</v>
      </c>
      <c r="BH105">
        <v>4420259</v>
      </c>
      <c r="BI105">
        <v>4420260</v>
      </c>
    </row>
    <row r="106" spans="1:61" x14ac:dyDescent="0.15">
      <c r="A106">
        <v>3000115</v>
      </c>
      <c r="B106">
        <v>800101</v>
      </c>
      <c r="C106" s="4" t="s">
        <v>152</v>
      </c>
      <c r="D106">
        <v>900101</v>
      </c>
      <c r="E106" s="21" t="s">
        <v>480</v>
      </c>
      <c r="F106" s="29">
        <v>1</v>
      </c>
      <c r="G106">
        <v>25800</v>
      </c>
      <c r="H106" s="1">
        <v>10521</v>
      </c>
      <c r="I106" s="1" t="s">
        <v>216</v>
      </c>
      <c r="J106" s="1" t="s">
        <v>216</v>
      </c>
      <c r="M106">
        <v>1</v>
      </c>
      <c r="N106" s="1">
        <v>1</v>
      </c>
      <c r="O106">
        <v>600</v>
      </c>
      <c r="P106">
        <v>21.6</v>
      </c>
      <c r="Q106">
        <v>4150</v>
      </c>
      <c r="R106">
        <v>166</v>
      </c>
      <c r="S106">
        <v>15</v>
      </c>
      <c r="T106">
        <v>10</v>
      </c>
      <c r="U106">
        <v>10</v>
      </c>
      <c r="V106">
        <v>5</v>
      </c>
      <c r="W106">
        <v>1</v>
      </c>
      <c r="X106" s="8">
        <v>3</v>
      </c>
      <c r="Y106" s="12" t="s">
        <v>485</v>
      </c>
      <c r="Z106">
        <v>4200901</v>
      </c>
      <c r="AA106">
        <v>4200309</v>
      </c>
      <c r="AB106">
        <v>4200310</v>
      </c>
      <c r="AC106" t="e">
        <f>VLOOKUP($A106+10000000,#REF!,13,FALSE)</f>
        <v>#REF!</v>
      </c>
      <c r="AD106">
        <v>320115</v>
      </c>
      <c r="AE106" t="e">
        <f>VLOOKUP($A106+10000000,#REF!,12,FALSE)</f>
        <v>#REF!</v>
      </c>
      <c r="AF106" t="e">
        <f>VLOOKUP(AE106,#REF!,4,FALSE)</f>
        <v>#REF!</v>
      </c>
      <c r="AG106" t="e">
        <f>VLOOKUP($A106+20000000,#REF!,13,FALSE)</f>
        <v>#REF!</v>
      </c>
      <c r="AH106">
        <v>330115</v>
      </c>
      <c r="AI106" t="e">
        <f>VLOOKUP($A106+20000000,#REF!,12,FALSE)</f>
        <v>#REF!</v>
      </c>
      <c r="AJ106" t="e">
        <f>VLOOKUP(AI106,#REF!,4,FALSE)</f>
        <v>#REF!</v>
      </c>
      <c r="AK106" t="e">
        <f>VLOOKUP($A106+30000000,#REF!,13,FALSE)</f>
        <v>#REF!</v>
      </c>
      <c r="AL106">
        <v>340115</v>
      </c>
      <c r="AM106" t="e">
        <f>VLOOKUP($A106+30000000,#REF!,12,FALSE)</f>
        <v>#REF!</v>
      </c>
      <c r="AN106" t="e">
        <f>VLOOKUP(AM106,#REF!,4,FALSE)</f>
        <v>#REF!</v>
      </c>
      <c r="AO106" t="e">
        <f>VLOOKUP($A106+40000000,#REF!,13,FALSE)</f>
        <v>#REF!</v>
      </c>
      <c r="AP106">
        <v>350115</v>
      </c>
      <c r="AQ106" t="e">
        <f>VLOOKUP($A106+40000000,#REF!,12,FALSE)</f>
        <v>#REF!</v>
      </c>
      <c r="AR106" t="e">
        <f>VLOOKUP(AQ106,#REF!,4,FALSE)</f>
        <v>#REF!</v>
      </c>
      <c r="AS106" t="e">
        <f>VLOOKUP($A106+50000000,#REF!,13,FALSE)</f>
        <v>#REF!</v>
      </c>
      <c r="AT106">
        <v>360115</v>
      </c>
      <c r="AU106" t="e">
        <f>VLOOKUP($A106+50000000,#REF!,12,FALSE)</f>
        <v>#REF!</v>
      </c>
      <c r="AV106" t="e">
        <f>VLOOKUP(AU106,#REF!,4,FALSE)</f>
        <v>#REF!</v>
      </c>
      <c r="AW106" t="s">
        <v>320</v>
      </c>
      <c r="AX106">
        <v>4100003</v>
      </c>
      <c r="AY106" s="26" t="s">
        <v>520</v>
      </c>
      <c r="AZ106" s="3" t="str">
        <f>BE106&amp;"|"&amp;BF106&amp;"|"&amp;BG106&amp;"|"&amp;BH106&amp;"|"&amp;BI106</f>
        <v>4421101|4421102|4421103|4421104|4421105</v>
      </c>
      <c r="BA106" s="26" t="s">
        <v>528</v>
      </c>
      <c r="BE106" s="7">
        <v>4421101</v>
      </c>
      <c r="BF106">
        <v>4421102</v>
      </c>
      <c r="BG106">
        <v>4421103</v>
      </c>
      <c r="BH106">
        <v>4421104</v>
      </c>
      <c r="BI106">
        <v>4421105</v>
      </c>
    </row>
    <row r="107" spans="1:61" x14ac:dyDescent="0.15">
      <c r="A107">
        <v>3000116</v>
      </c>
      <c r="B107">
        <v>800102</v>
      </c>
      <c r="C107" s="4" t="s">
        <v>153</v>
      </c>
      <c r="D107">
        <v>900102</v>
      </c>
      <c r="E107" s="19" t="s">
        <v>407</v>
      </c>
      <c r="F107" s="29">
        <v>1</v>
      </c>
      <c r="G107">
        <v>26800</v>
      </c>
      <c r="H107" s="1">
        <v>10522</v>
      </c>
      <c r="I107" s="1" t="s">
        <v>217</v>
      </c>
      <c r="J107" s="11" t="s">
        <v>217</v>
      </c>
      <c r="M107">
        <v>1</v>
      </c>
      <c r="N107" s="1">
        <v>1</v>
      </c>
      <c r="O107">
        <v>720</v>
      </c>
      <c r="P107">
        <v>28.8</v>
      </c>
      <c r="Q107">
        <v>2260</v>
      </c>
      <c r="R107">
        <v>90.4</v>
      </c>
      <c r="S107">
        <v>3</v>
      </c>
      <c r="T107">
        <v>12</v>
      </c>
      <c r="U107">
        <v>16</v>
      </c>
      <c r="V107">
        <v>5</v>
      </c>
      <c r="W107">
        <v>2</v>
      </c>
      <c r="X107" s="8">
        <v>3</v>
      </c>
      <c r="Y107" s="12" t="s">
        <v>485</v>
      </c>
      <c r="Z107">
        <v>4200902</v>
      </c>
      <c r="AA107">
        <v>4200311</v>
      </c>
      <c r="AB107">
        <v>4200312</v>
      </c>
      <c r="AC107" t="e">
        <f>VLOOKUP($A107+10000000,#REF!,13,FALSE)</f>
        <v>#REF!</v>
      </c>
      <c r="AD107">
        <v>320116</v>
      </c>
      <c r="AE107" t="e">
        <f>VLOOKUP($A107+10000000,#REF!,12,FALSE)</f>
        <v>#REF!</v>
      </c>
      <c r="AF107" t="e">
        <f>VLOOKUP(AE107,#REF!,4,FALSE)</f>
        <v>#REF!</v>
      </c>
      <c r="AG107" t="e">
        <f>VLOOKUP($A107+20000000,#REF!,13,FALSE)</f>
        <v>#REF!</v>
      </c>
      <c r="AH107">
        <v>330116</v>
      </c>
      <c r="AI107" t="e">
        <f>VLOOKUP($A107+20000000,#REF!,12,FALSE)</f>
        <v>#REF!</v>
      </c>
      <c r="AJ107" t="e">
        <f>VLOOKUP(AI107,#REF!,4,FALSE)</f>
        <v>#REF!</v>
      </c>
      <c r="AK107" t="e">
        <f>VLOOKUP($A107+30000000,#REF!,13,FALSE)</f>
        <v>#REF!</v>
      </c>
      <c r="AL107">
        <v>340116</v>
      </c>
      <c r="AM107" t="e">
        <f>VLOOKUP($A107+30000000,#REF!,12,FALSE)</f>
        <v>#REF!</v>
      </c>
      <c r="AN107" t="e">
        <f>VLOOKUP(AM107,#REF!,4,FALSE)</f>
        <v>#REF!</v>
      </c>
      <c r="AO107" t="e">
        <f>VLOOKUP($A107+40000000,#REF!,13,FALSE)</f>
        <v>#REF!</v>
      </c>
      <c r="AP107">
        <v>350116</v>
      </c>
      <c r="AQ107" t="e">
        <f>VLOOKUP($A107+40000000,#REF!,12,FALSE)</f>
        <v>#REF!</v>
      </c>
      <c r="AR107" t="e">
        <f>VLOOKUP(AQ107,#REF!,4,FALSE)</f>
        <v>#REF!</v>
      </c>
      <c r="AS107" t="e">
        <f>VLOOKUP($A107+50000000,#REF!,13,FALSE)</f>
        <v>#REF!</v>
      </c>
      <c r="AT107">
        <v>360116</v>
      </c>
      <c r="AU107" t="e">
        <f>VLOOKUP($A107+50000000,#REF!,12,FALSE)</f>
        <v>#REF!</v>
      </c>
      <c r="AV107" t="e">
        <f>VLOOKUP(AU107,#REF!,4,FALSE)</f>
        <v>#REF!</v>
      </c>
      <c r="AW107" t="s">
        <v>317</v>
      </c>
      <c r="AX107">
        <v>4100003</v>
      </c>
      <c r="AY107" s="26" t="s">
        <v>520</v>
      </c>
      <c r="AZ107" s="26" t="s">
        <v>528</v>
      </c>
      <c r="BA107" t="str">
        <f t="shared" si="5"/>
        <v>4421106|4421107|4421108|4421109|4421110</v>
      </c>
      <c r="BE107" s="7">
        <v>4421106</v>
      </c>
      <c r="BF107">
        <v>4421107</v>
      </c>
      <c r="BG107">
        <v>4421108</v>
      </c>
      <c r="BH107">
        <v>4421109</v>
      </c>
      <c r="BI107">
        <v>4421110</v>
      </c>
    </row>
    <row r="108" spans="1:61" x14ac:dyDescent="0.15">
      <c r="A108">
        <v>3000117</v>
      </c>
      <c r="B108">
        <v>800103</v>
      </c>
      <c r="C108" s="4" t="s">
        <v>154</v>
      </c>
      <c r="D108">
        <v>900103</v>
      </c>
      <c r="E108" s="21" t="s">
        <v>483</v>
      </c>
      <c r="F108" s="29">
        <v>1</v>
      </c>
      <c r="G108">
        <v>29800</v>
      </c>
      <c r="H108" s="1">
        <v>10523</v>
      </c>
      <c r="I108" s="1" t="s">
        <v>218</v>
      </c>
      <c r="J108" s="11" t="s">
        <v>218</v>
      </c>
      <c r="K108" s="16" t="str">
        <f>J108&amp;"_atk_bullet"</f>
        <v>appollo_atk_bullet</v>
      </c>
      <c r="M108">
        <v>1</v>
      </c>
      <c r="N108" s="1">
        <v>1</v>
      </c>
      <c r="O108">
        <v>840</v>
      </c>
      <c r="P108">
        <v>32.4</v>
      </c>
      <c r="Q108">
        <v>1860</v>
      </c>
      <c r="R108">
        <v>74.400000000000006</v>
      </c>
      <c r="S108">
        <v>3</v>
      </c>
      <c r="T108">
        <v>13</v>
      </c>
      <c r="U108">
        <v>15</v>
      </c>
      <c r="V108">
        <v>5</v>
      </c>
      <c r="W108">
        <v>3</v>
      </c>
      <c r="X108" s="8">
        <v>3</v>
      </c>
      <c r="Y108" s="12" t="s">
        <v>485</v>
      </c>
      <c r="Z108">
        <v>4200903</v>
      </c>
      <c r="AA108">
        <v>4200313</v>
      </c>
      <c r="AB108">
        <v>4200314</v>
      </c>
      <c r="AC108" t="e">
        <f>VLOOKUP($A108+10000000,#REF!,13,FALSE)</f>
        <v>#REF!</v>
      </c>
      <c r="AD108">
        <v>320117</v>
      </c>
      <c r="AE108" t="e">
        <f>VLOOKUP($A108+10000000,#REF!,12,FALSE)</f>
        <v>#REF!</v>
      </c>
      <c r="AF108" t="e">
        <f>VLOOKUP(AE108,#REF!,4,FALSE)</f>
        <v>#REF!</v>
      </c>
      <c r="AG108" t="e">
        <f>VLOOKUP($A108+20000000,#REF!,13,FALSE)</f>
        <v>#REF!</v>
      </c>
      <c r="AH108">
        <v>330117</v>
      </c>
      <c r="AI108" t="e">
        <f>VLOOKUP($A108+20000000,#REF!,12,FALSE)</f>
        <v>#REF!</v>
      </c>
      <c r="AJ108" t="e">
        <f>VLOOKUP(AI108,#REF!,4,FALSE)</f>
        <v>#REF!</v>
      </c>
      <c r="AK108" t="e">
        <f>VLOOKUP($A108+30000000,#REF!,13,FALSE)</f>
        <v>#REF!</v>
      </c>
      <c r="AL108">
        <v>340117</v>
      </c>
      <c r="AM108" t="e">
        <f>VLOOKUP($A108+30000000,#REF!,12,FALSE)</f>
        <v>#REF!</v>
      </c>
      <c r="AN108" t="e">
        <f>VLOOKUP(AM108,#REF!,4,FALSE)</f>
        <v>#REF!</v>
      </c>
      <c r="AO108" t="e">
        <f>VLOOKUP($A108+40000000,#REF!,13,FALSE)</f>
        <v>#REF!</v>
      </c>
      <c r="AP108">
        <v>350117</v>
      </c>
      <c r="AQ108" t="e">
        <f>VLOOKUP($A108+40000000,#REF!,12,FALSE)</f>
        <v>#REF!</v>
      </c>
      <c r="AR108" t="e">
        <f>VLOOKUP(AQ108,#REF!,4,FALSE)</f>
        <v>#REF!</v>
      </c>
      <c r="AS108" t="e">
        <f>VLOOKUP($A108+50000000,#REF!,13,FALSE)</f>
        <v>#REF!</v>
      </c>
      <c r="AT108">
        <v>360117</v>
      </c>
      <c r="AU108" t="e">
        <f>VLOOKUP($A108+50000000,#REF!,12,FALSE)</f>
        <v>#REF!</v>
      </c>
      <c r="AV108" t="e">
        <f>VLOOKUP(AU108,#REF!,4,FALSE)</f>
        <v>#REF!</v>
      </c>
      <c r="AW108" t="s">
        <v>387</v>
      </c>
      <c r="AX108">
        <v>4100003</v>
      </c>
      <c r="AY108" s="26" t="s">
        <v>520</v>
      </c>
      <c r="AZ108" s="3" t="str">
        <f>BE108&amp;"|"&amp;BF108&amp;"|"&amp;BG108&amp;"|"&amp;BH108&amp;"|"&amp;BI108</f>
        <v>4421111|4421112|4421113|4421114|4421115</v>
      </c>
      <c r="BA108" s="26" t="s">
        <v>528</v>
      </c>
      <c r="BE108" s="7">
        <v>4421111</v>
      </c>
      <c r="BF108">
        <v>4421112</v>
      </c>
      <c r="BG108">
        <v>4421113</v>
      </c>
      <c r="BH108">
        <v>4421114</v>
      </c>
      <c r="BI108">
        <v>4421115</v>
      </c>
    </row>
    <row r="109" spans="1:61" x14ac:dyDescent="0.15">
      <c r="A109">
        <v>3000118</v>
      </c>
      <c r="B109">
        <v>800104</v>
      </c>
      <c r="C109" s="4" t="s">
        <v>155</v>
      </c>
      <c r="D109">
        <v>900104</v>
      </c>
      <c r="E109" t="s">
        <v>263</v>
      </c>
      <c r="F109" s="29">
        <v>1</v>
      </c>
      <c r="G109">
        <v>29800</v>
      </c>
      <c r="H109" s="1">
        <v>10524</v>
      </c>
      <c r="I109" s="1" t="s">
        <v>219</v>
      </c>
      <c r="J109" s="11" t="s">
        <v>219</v>
      </c>
      <c r="M109">
        <v>1</v>
      </c>
      <c r="N109" s="1">
        <v>1</v>
      </c>
      <c r="O109">
        <v>580</v>
      </c>
      <c r="P109">
        <v>21.9</v>
      </c>
      <c r="Q109">
        <v>3450</v>
      </c>
      <c r="R109">
        <v>138.19999999999999</v>
      </c>
      <c r="S109">
        <v>3</v>
      </c>
      <c r="T109">
        <v>16</v>
      </c>
      <c r="U109">
        <v>12</v>
      </c>
      <c r="V109">
        <v>5</v>
      </c>
      <c r="W109">
        <v>4</v>
      </c>
      <c r="X109" s="8">
        <v>3</v>
      </c>
      <c r="Y109" s="12" t="s">
        <v>485</v>
      </c>
      <c r="Z109">
        <v>4200904</v>
      </c>
      <c r="AA109">
        <v>4200315</v>
      </c>
      <c r="AB109">
        <v>4200316</v>
      </c>
      <c r="AC109" t="e">
        <f>VLOOKUP($A109+10000000,#REF!,13,FALSE)</f>
        <v>#REF!</v>
      </c>
      <c r="AD109">
        <v>320118</v>
      </c>
      <c r="AE109" t="e">
        <f>VLOOKUP($A109+10000000,#REF!,12,FALSE)</f>
        <v>#REF!</v>
      </c>
      <c r="AF109" t="e">
        <f>VLOOKUP(AE109,#REF!,4,FALSE)</f>
        <v>#REF!</v>
      </c>
      <c r="AG109" t="e">
        <f>VLOOKUP($A109+20000000,#REF!,13,FALSE)</f>
        <v>#REF!</v>
      </c>
      <c r="AH109">
        <v>330118</v>
      </c>
      <c r="AI109" t="e">
        <f>VLOOKUP($A109+20000000,#REF!,12,FALSE)</f>
        <v>#REF!</v>
      </c>
      <c r="AJ109" t="e">
        <f>VLOOKUP(AI109,#REF!,4,FALSE)</f>
        <v>#REF!</v>
      </c>
      <c r="AK109" t="e">
        <f>VLOOKUP($A109+30000000,#REF!,13,FALSE)</f>
        <v>#REF!</v>
      </c>
      <c r="AL109">
        <v>340118</v>
      </c>
      <c r="AM109" t="e">
        <f>VLOOKUP($A109+30000000,#REF!,12,FALSE)</f>
        <v>#REF!</v>
      </c>
      <c r="AN109" t="e">
        <f>VLOOKUP(AM109,#REF!,4,FALSE)</f>
        <v>#REF!</v>
      </c>
      <c r="AO109" t="e">
        <f>VLOOKUP($A109+40000000,#REF!,13,FALSE)</f>
        <v>#REF!</v>
      </c>
      <c r="AP109">
        <v>350118</v>
      </c>
      <c r="AQ109" t="e">
        <f>VLOOKUP($A109+40000000,#REF!,12,FALSE)</f>
        <v>#REF!</v>
      </c>
      <c r="AR109" t="e">
        <f>VLOOKUP(AQ109,#REF!,4,FALSE)</f>
        <v>#REF!</v>
      </c>
      <c r="AS109" t="e">
        <f>VLOOKUP($A109+50000000,#REF!,13,FALSE)</f>
        <v>#REF!</v>
      </c>
      <c r="AT109">
        <v>360118</v>
      </c>
      <c r="AU109" t="e">
        <f>VLOOKUP($A109+50000000,#REF!,12,FALSE)</f>
        <v>#REF!</v>
      </c>
      <c r="AV109" t="e">
        <f>VLOOKUP(AU109,#REF!,4,FALSE)</f>
        <v>#REF!</v>
      </c>
      <c r="AW109" s="23" t="s">
        <v>487</v>
      </c>
      <c r="AX109">
        <v>4100003</v>
      </c>
      <c r="AY109" s="26" t="s">
        <v>520</v>
      </c>
      <c r="AZ109" s="3" t="str">
        <f>BE109&amp;"|"&amp;BF109&amp;"|"&amp;BG109&amp;"|"&amp;BH109&amp;"|"&amp;BI109</f>
        <v>4421116|4421117|4421118|4421119|4421120</v>
      </c>
      <c r="BA109" s="26" t="s">
        <v>528</v>
      </c>
      <c r="BE109" s="7">
        <v>4421116</v>
      </c>
      <c r="BF109">
        <v>4421117</v>
      </c>
      <c r="BG109">
        <v>4421118</v>
      </c>
      <c r="BH109">
        <v>4421119</v>
      </c>
      <c r="BI109">
        <v>4421120</v>
      </c>
    </row>
    <row r="110" spans="1:61" x14ac:dyDescent="0.15">
      <c r="A110">
        <v>3000119</v>
      </c>
      <c r="B110">
        <v>800105</v>
      </c>
      <c r="C110" s="3" t="s">
        <v>156</v>
      </c>
      <c r="D110">
        <v>900105</v>
      </c>
      <c r="E110" t="s">
        <v>264</v>
      </c>
      <c r="F110" s="29">
        <v>1</v>
      </c>
      <c r="G110">
        <v>5680</v>
      </c>
      <c r="H110" s="1">
        <f>H106-100</f>
        <v>10421</v>
      </c>
      <c r="I110" s="1"/>
      <c r="J110" t="s">
        <v>188</v>
      </c>
      <c r="M110">
        <v>1</v>
      </c>
      <c r="N110" s="1">
        <v>1</v>
      </c>
      <c r="O110">
        <v>540</v>
      </c>
      <c r="P110">
        <v>20.100000000000001</v>
      </c>
      <c r="Q110">
        <v>3520</v>
      </c>
      <c r="R110">
        <v>140.80000000000001</v>
      </c>
      <c r="S110">
        <v>15</v>
      </c>
      <c r="T110">
        <v>10</v>
      </c>
      <c r="U110">
        <v>10</v>
      </c>
      <c r="V110">
        <v>4</v>
      </c>
      <c r="W110">
        <v>1</v>
      </c>
      <c r="X110" s="8">
        <v>3</v>
      </c>
      <c r="Y110" s="12" t="s">
        <v>485</v>
      </c>
      <c r="Z110">
        <v>4200901</v>
      </c>
      <c r="AA110">
        <v>4200317</v>
      </c>
      <c r="AB110">
        <v>4200318</v>
      </c>
      <c r="AC110" t="e">
        <f>VLOOKUP($A110+10000000,#REF!,13,FALSE)</f>
        <v>#REF!</v>
      </c>
      <c r="AD110">
        <v>320119</v>
      </c>
      <c r="AE110" t="e">
        <f>VLOOKUP($A110+10000000,#REF!,12,FALSE)</f>
        <v>#REF!</v>
      </c>
      <c r="AF110" t="e">
        <f>VLOOKUP(AE110,#REF!,4,FALSE)</f>
        <v>#REF!</v>
      </c>
      <c r="AG110" t="e">
        <f>VLOOKUP($A110+20000000,#REF!,13,FALSE)</f>
        <v>#REF!</v>
      </c>
      <c r="AH110">
        <v>330119</v>
      </c>
      <c r="AI110" t="e">
        <f>VLOOKUP($A110+20000000,#REF!,12,FALSE)</f>
        <v>#REF!</v>
      </c>
      <c r="AJ110" t="e">
        <f>VLOOKUP(AI110,#REF!,4,FALSE)</f>
        <v>#REF!</v>
      </c>
      <c r="AK110" t="e">
        <f>VLOOKUP($A110+30000000,#REF!,13,FALSE)</f>
        <v>#REF!</v>
      </c>
      <c r="AL110">
        <v>340119</v>
      </c>
      <c r="AM110" t="e">
        <f>VLOOKUP($A110+30000000,#REF!,12,FALSE)</f>
        <v>#REF!</v>
      </c>
      <c r="AN110" t="e">
        <f>VLOOKUP(AM110,#REF!,4,FALSE)</f>
        <v>#REF!</v>
      </c>
      <c r="AO110" t="e">
        <f>VLOOKUP($A110+40000000,#REF!,13,FALSE)</f>
        <v>#REF!</v>
      </c>
      <c r="AP110">
        <v>350119</v>
      </c>
      <c r="AQ110" t="e">
        <f>VLOOKUP($A110+40000000,#REF!,12,FALSE)</f>
        <v>#REF!</v>
      </c>
      <c r="AR110" t="s">
        <v>411</v>
      </c>
      <c r="AT110">
        <v>360119</v>
      </c>
      <c r="AW110" t="s">
        <v>320</v>
      </c>
      <c r="AX110">
        <v>4100004</v>
      </c>
      <c r="AY110" s="26" t="s">
        <v>520</v>
      </c>
      <c r="AZ110" t="s">
        <v>528</v>
      </c>
      <c r="BA110" t="str">
        <f t="shared" si="5"/>
        <v>4420061|4420062|4420063|4420064|4420065</v>
      </c>
      <c r="BE110">
        <v>4420061</v>
      </c>
      <c r="BF110">
        <v>4420062</v>
      </c>
      <c r="BG110">
        <v>4420063</v>
      </c>
      <c r="BH110">
        <v>4420064</v>
      </c>
      <c r="BI110">
        <v>4420065</v>
      </c>
    </row>
    <row r="111" spans="1:61" x14ac:dyDescent="0.15">
      <c r="A111">
        <v>3000120</v>
      </c>
      <c r="B111">
        <v>800106</v>
      </c>
      <c r="C111" s="3" t="s">
        <v>157</v>
      </c>
      <c r="D111">
        <v>900106</v>
      </c>
      <c r="E111" s="19" t="s">
        <v>408</v>
      </c>
      <c r="F111" s="29">
        <v>1</v>
      </c>
      <c r="G111">
        <v>5780</v>
      </c>
      <c r="H111" s="1">
        <f t="shared" ref="H111:H125" si="7">H107-100</f>
        <v>10422</v>
      </c>
      <c r="I111" s="1"/>
      <c r="J111" s="9" t="s">
        <v>195</v>
      </c>
      <c r="M111">
        <v>1</v>
      </c>
      <c r="N111" s="1">
        <v>1</v>
      </c>
      <c r="O111">
        <v>640</v>
      </c>
      <c r="P111">
        <v>24.3</v>
      </c>
      <c r="Q111">
        <v>2050</v>
      </c>
      <c r="R111">
        <v>82</v>
      </c>
      <c r="S111">
        <v>3</v>
      </c>
      <c r="T111">
        <v>12</v>
      </c>
      <c r="U111">
        <v>16</v>
      </c>
      <c r="V111">
        <v>4</v>
      </c>
      <c r="W111">
        <v>2</v>
      </c>
      <c r="X111" s="8">
        <v>3</v>
      </c>
      <c r="Y111" s="12" t="s">
        <v>485</v>
      </c>
      <c r="Z111">
        <v>4200902</v>
      </c>
      <c r="AA111">
        <v>4200319</v>
      </c>
      <c r="AB111">
        <v>4200320</v>
      </c>
      <c r="AC111" t="e">
        <f>VLOOKUP($A111+10000000,#REF!,13,FALSE)</f>
        <v>#REF!</v>
      </c>
      <c r="AD111">
        <v>320120</v>
      </c>
      <c r="AE111" t="e">
        <f>VLOOKUP($A111+10000000,#REF!,12,FALSE)</f>
        <v>#REF!</v>
      </c>
      <c r="AF111" t="e">
        <f>VLOOKUP(AE111,#REF!,4,FALSE)</f>
        <v>#REF!</v>
      </c>
      <c r="AG111" t="e">
        <f>VLOOKUP($A111+20000000,#REF!,13,FALSE)</f>
        <v>#REF!</v>
      </c>
      <c r="AH111">
        <v>330120</v>
      </c>
      <c r="AI111" t="e">
        <f>VLOOKUP($A111+20000000,#REF!,12,FALSE)</f>
        <v>#REF!</v>
      </c>
      <c r="AJ111" t="e">
        <f>VLOOKUP(AI111,#REF!,4,FALSE)</f>
        <v>#REF!</v>
      </c>
      <c r="AK111" t="e">
        <f>VLOOKUP($A111+30000000,#REF!,13,FALSE)</f>
        <v>#REF!</v>
      </c>
      <c r="AL111">
        <v>340120</v>
      </c>
      <c r="AM111" t="e">
        <f>VLOOKUP($A111+30000000,#REF!,12,FALSE)</f>
        <v>#REF!</v>
      </c>
      <c r="AN111" t="e">
        <f>VLOOKUP(AM111,#REF!,4,FALSE)</f>
        <v>#REF!</v>
      </c>
      <c r="AO111" t="e">
        <f>VLOOKUP($A111+40000000,#REF!,13,FALSE)</f>
        <v>#REF!</v>
      </c>
      <c r="AP111">
        <v>350120</v>
      </c>
      <c r="AQ111" t="e">
        <f>VLOOKUP($A111+40000000,#REF!,12,FALSE)</f>
        <v>#REF!</v>
      </c>
      <c r="AR111" t="e">
        <f>VLOOKUP(AQ111,#REF!,4,FALSE)</f>
        <v>#REF!</v>
      </c>
      <c r="AT111">
        <v>360120</v>
      </c>
      <c r="AW111" t="s">
        <v>317</v>
      </c>
      <c r="AX111">
        <v>4100004</v>
      </c>
      <c r="AY111" s="26" t="s">
        <v>520</v>
      </c>
      <c r="AZ111" t="s">
        <v>528</v>
      </c>
      <c r="BA111" t="str">
        <f t="shared" si="5"/>
        <v>4420066|4420067|4420068|4420069|4420070</v>
      </c>
      <c r="BE111">
        <v>4420066</v>
      </c>
      <c r="BF111">
        <v>4420067</v>
      </c>
      <c r="BG111">
        <v>4420068</v>
      </c>
      <c r="BH111">
        <v>4420069</v>
      </c>
      <c r="BI111">
        <v>4420070</v>
      </c>
    </row>
    <row r="112" spans="1:61" x14ac:dyDescent="0.15">
      <c r="A112">
        <v>3000121</v>
      </c>
      <c r="B112">
        <v>800107</v>
      </c>
      <c r="C112" s="3" t="s">
        <v>158</v>
      </c>
      <c r="D112">
        <v>900107</v>
      </c>
      <c r="E112" s="19" t="s">
        <v>409</v>
      </c>
      <c r="F112" s="29">
        <v>1</v>
      </c>
      <c r="G112">
        <v>5880</v>
      </c>
      <c r="H112" s="1">
        <f t="shared" si="7"/>
        <v>10423</v>
      </c>
      <c r="I112" s="1"/>
      <c r="J112" t="s">
        <v>181</v>
      </c>
      <c r="K112" s="16" t="str">
        <f>J112&amp;"_atk_bullet"</f>
        <v>cleopatra_atk_bullet</v>
      </c>
      <c r="M112">
        <v>1</v>
      </c>
      <c r="N112" s="1">
        <v>1</v>
      </c>
      <c r="O112">
        <v>740</v>
      </c>
      <c r="P112">
        <v>27.6</v>
      </c>
      <c r="Q112">
        <v>1700</v>
      </c>
      <c r="R112">
        <v>68</v>
      </c>
      <c r="S112">
        <v>3</v>
      </c>
      <c r="T112">
        <v>13</v>
      </c>
      <c r="U112">
        <v>15</v>
      </c>
      <c r="V112">
        <v>4</v>
      </c>
      <c r="W112">
        <v>3</v>
      </c>
      <c r="X112" s="8">
        <v>3</v>
      </c>
      <c r="Y112" s="12" t="s">
        <v>485</v>
      </c>
      <c r="Z112">
        <v>4200903</v>
      </c>
      <c r="AA112">
        <v>4200321</v>
      </c>
      <c r="AB112">
        <v>4200322</v>
      </c>
      <c r="AC112" t="e">
        <f>VLOOKUP($A112+10000000,#REF!,13,FALSE)</f>
        <v>#REF!</v>
      </c>
      <c r="AD112">
        <v>320121</v>
      </c>
      <c r="AE112" t="e">
        <f>VLOOKUP($A112+10000000,#REF!,12,FALSE)</f>
        <v>#REF!</v>
      </c>
      <c r="AF112" t="e">
        <f>VLOOKUP(AE112,#REF!,4,FALSE)</f>
        <v>#REF!</v>
      </c>
      <c r="AG112" t="e">
        <f>VLOOKUP($A112+20000000,#REF!,13,FALSE)</f>
        <v>#REF!</v>
      </c>
      <c r="AH112">
        <v>330121</v>
      </c>
      <c r="AI112" t="e">
        <f>VLOOKUP($A112+20000000,#REF!,12,FALSE)</f>
        <v>#REF!</v>
      </c>
      <c r="AJ112" t="e">
        <f>VLOOKUP(AI112,#REF!,4,FALSE)</f>
        <v>#REF!</v>
      </c>
      <c r="AK112" t="e">
        <f>VLOOKUP($A112+30000000,#REF!,13,FALSE)</f>
        <v>#REF!</v>
      </c>
      <c r="AL112">
        <v>340121</v>
      </c>
      <c r="AM112" t="e">
        <f>VLOOKUP($A112+30000000,#REF!,12,FALSE)</f>
        <v>#REF!</v>
      </c>
      <c r="AN112" t="e">
        <f>VLOOKUP(AM112,#REF!,4,FALSE)</f>
        <v>#REF!</v>
      </c>
      <c r="AO112" t="e">
        <f>VLOOKUP($A112+40000000,#REF!,13,FALSE)</f>
        <v>#REF!</v>
      </c>
      <c r="AP112">
        <v>350121</v>
      </c>
      <c r="AQ112" t="e">
        <f>VLOOKUP($A112+40000000,#REF!,12,FALSE)</f>
        <v>#REF!</v>
      </c>
      <c r="AR112" t="e">
        <f>VLOOKUP(AQ112,#REF!,4,FALSE)</f>
        <v>#REF!</v>
      </c>
      <c r="AT112">
        <v>360121</v>
      </c>
      <c r="AW112" t="s">
        <v>388</v>
      </c>
      <c r="AX112">
        <v>4100004</v>
      </c>
      <c r="AY112" s="26" t="s">
        <v>520</v>
      </c>
      <c r="AZ112" s="3" t="str">
        <f>BE112&amp;"|"&amp;BF112&amp;"|"&amp;BG112&amp;"|"&amp;BH112&amp;"|"&amp;BI112</f>
        <v>4420526|4420527|4420528|4420529|4420530</v>
      </c>
      <c r="BA112" s="26" t="s">
        <v>529</v>
      </c>
      <c r="BE112">
        <v>4420526</v>
      </c>
      <c r="BF112">
        <v>4420527</v>
      </c>
      <c r="BG112">
        <v>4420528</v>
      </c>
      <c r="BH112">
        <v>4420529</v>
      </c>
      <c r="BI112">
        <v>4420530</v>
      </c>
    </row>
    <row r="113" spans="1:61" x14ac:dyDescent="0.15">
      <c r="A113">
        <v>3000122</v>
      </c>
      <c r="B113">
        <v>800108</v>
      </c>
      <c r="C113" s="3" t="s">
        <v>159</v>
      </c>
      <c r="D113">
        <v>900108</v>
      </c>
      <c r="E113" t="s">
        <v>265</v>
      </c>
      <c r="F113" s="29">
        <v>1</v>
      </c>
      <c r="G113">
        <v>5880</v>
      </c>
      <c r="H113" s="1">
        <f t="shared" si="7"/>
        <v>10424</v>
      </c>
      <c r="I113" s="1"/>
      <c r="J113" s="9" t="s">
        <v>196</v>
      </c>
      <c r="M113">
        <v>1</v>
      </c>
      <c r="N113" s="1">
        <v>1</v>
      </c>
      <c r="O113">
        <v>610</v>
      </c>
      <c r="P113">
        <v>21.2</v>
      </c>
      <c r="Q113">
        <v>2850</v>
      </c>
      <c r="R113">
        <v>114.2</v>
      </c>
      <c r="S113">
        <v>3</v>
      </c>
      <c r="T113">
        <v>16</v>
      </c>
      <c r="U113">
        <v>12</v>
      </c>
      <c r="V113">
        <v>4</v>
      </c>
      <c r="W113">
        <v>4</v>
      </c>
      <c r="X113" s="8">
        <v>3</v>
      </c>
      <c r="Y113" s="12" t="s">
        <v>485</v>
      </c>
      <c r="Z113">
        <v>4200904</v>
      </c>
      <c r="AA113">
        <v>4200323</v>
      </c>
      <c r="AB113">
        <v>4200324</v>
      </c>
      <c r="AC113" t="e">
        <f>VLOOKUP($A113+10000000,#REF!,13,FALSE)</f>
        <v>#REF!</v>
      </c>
      <c r="AD113">
        <v>320122</v>
      </c>
      <c r="AE113" t="e">
        <f>VLOOKUP($A113+10000000,#REF!,12,FALSE)</f>
        <v>#REF!</v>
      </c>
      <c r="AF113" t="e">
        <f>VLOOKUP(AE113,#REF!,4,FALSE)</f>
        <v>#REF!</v>
      </c>
      <c r="AG113" t="e">
        <f>VLOOKUP($A113+20000000,#REF!,13,FALSE)</f>
        <v>#REF!</v>
      </c>
      <c r="AH113">
        <v>330122</v>
      </c>
      <c r="AI113" t="e">
        <f>VLOOKUP($A113+20000000,#REF!,12,FALSE)</f>
        <v>#REF!</v>
      </c>
      <c r="AJ113" t="e">
        <f>VLOOKUP(AI113,#REF!,4,FALSE)</f>
        <v>#REF!</v>
      </c>
      <c r="AK113" t="e">
        <f>VLOOKUP($A113+30000000,#REF!,13,FALSE)</f>
        <v>#REF!</v>
      </c>
      <c r="AL113">
        <v>340122</v>
      </c>
      <c r="AM113" t="e">
        <f>VLOOKUP($A113+30000000,#REF!,12,FALSE)</f>
        <v>#REF!</v>
      </c>
      <c r="AN113" t="e">
        <f>VLOOKUP(AM113,#REF!,4,FALSE)</f>
        <v>#REF!</v>
      </c>
      <c r="AO113" t="e">
        <f>VLOOKUP($A113+40000000,#REF!,13,FALSE)</f>
        <v>#REF!</v>
      </c>
      <c r="AP113">
        <v>350122</v>
      </c>
      <c r="AQ113" t="e">
        <f>VLOOKUP($A113+40000000,#REF!,12,FALSE)</f>
        <v>#REF!</v>
      </c>
      <c r="AR113" t="s">
        <v>413</v>
      </c>
      <c r="AT113">
        <v>360122</v>
      </c>
      <c r="AW113" t="s">
        <v>389</v>
      </c>
      <c r="AX113">
        <v>4100004</v>
      </c>
      <c r="AY113" s="26" t="s">
        <v>520</v>
      </c>
      <c r="AZ113" s="3" t="str">
        <f>BE113&amp;"|"&amp;BF113&amp;"|"&amp;BG113&amp;"|"&amp;BH113&amp;"|"&amp;BI113</f>
        <v>4420516|4420517|4420518|4420519|4420520</v>
      </c>
      <c r="BA113" s="26" t="s">
        <v>529</v>
      </c>
      <c r="BE113">
        <v>4420516</v>
      </c>
      <c r="BF113">
        <v>4420517</v>
      </c>
      <c r="BG113">
        <v>4420518</v>
      </c>
      <c r="BH113">
        <v>4420519</v>
      </c>
      <c r="BI113">
        <v>4420520</v>
      </c>
    </row>
    <row r="114" spans="1:61" x14ac:dyDescent="0.15">
      <c r="A114">
        <v>3000123</v>
      </c>
      <c r="B114">
        <v>800109</v>
      </c>
      <c r="C114" s="5" t="s">
        <v>160</v>
      </c>
      <c r="D114">
        <v>900109</v>
      </c>
      <c r="E114" s="19" t="s">
        <v>463</v>
      </c>
      <c r="F114" s="29">
        <v>1</v>
      </c>
      <c r="G114">
        <v>980</v>
      </c>
      <c r="H114" s="1">
        <f t="shared" si="7"/>
        <v>10321</v>
      </c>
      <c r="I114" s="1"/>
      <c r="J114" s="11" t="s">
        <v>240</v>
      </c>
      <c r="M114">
        <v>1</v>
      </c>
      <c r="N114" s="1">
        <v>1</v>
      </c>
      <c r="O114">
        <v>480</v>
      </c>
      <c r="P114">
        <v>18</v>
      </c>
      <c r="Q114">
        <v>3190</v>
      </c>
      <c r="R114">
        <v>127.6</v>
      </c>
      <c r="S114">
        <v>15</v>
      </c>
      <c r="T114">
        <v>10</v>
      </c>
      <c r="U114">
        <v>10</v>
      </c>
      <c r="V114">
        <v>3</v>
      </c>
      <c r="W114">
        <v>1</v>
      </c>
      <c r="X114" s="8">
        <v>3</v>
      </c>
      <c r="Y114" s="12" t="s">
        <v>485</v>
      </c>
      <c r="Z114">
        <v>4200901</v>
      </c>
      <c r="AA114">
        <v>4200325</v>
      </c>
      <c r="AB114">
        <v>4200326</v>
      </c>
      <c r="AC114" t="e">
        <f>VLOOKUP($A114+10000000,#REF!,13,FALSE)</f>
        <v>#REF!</v>
      </c>
      <c r="AD114">
        <v>320123</v>
      </c>
      <c r="AE114" t="e">
        <f>VLOOKUP($A114+10000000,#REF!,12,FALSE)</f>
        <v>#REF!</v>
      </c>
      <c r="AF114" t="e">
        <f>VLOOKUP(AE114,#REF!,4,FALSE)</f>
        <v>#REF!</v>
      </c>
      <c r="AG114" t="e">
        <f>VLOOKUP($A114+20000000,#REF!,13,FALSE)</f>
        <v>#REF!</v>
      </c>
      <c r="AH114">
        <v>330123</v>
      </c>
      <c r="AI114" t="e">
        <f>VLOOKUP($A114+20000000,#REF!,12,FALSE)</f>
        <v>#REF!</v>
      </c>
      <c r="AJ114" t="e">
        <f>VLOOKUP(AI114,#REF!,4,FALSE)</f>
        <v>#REF!</v>
      </c>
      <c r="AK114" t="e">
        <f>VLOOKUP($A114+30000000,#REF!,13,FALSE)</f>
        <v>#REF!</v>
      </c>
      <c r="AL114">
        <v>340123</v>
      </c>
      <c r="AM114" t="e">
        <f>VLOOKUP($A114+30000000,#REF!,12,FALSE)</f>
        <v>#REF!</v>
      </c>
      <c r="AN114" t="e">
        <f>VLOOKUP(AM114,#REF!,4,FALSE)</f>
        <v>#REF!</v>
      </c>
      <c r="AP114">
        <v>350123</v>
      </c>
      <c r="AT114">
        <v>360123</v>
      </c>
      <c r="AW114" t="s">
        <v>324</v>
      </c>
      <c r="AX114">
        <v>4100005</v>
      </c>
      <c r="AY114" s="26" t="s">
        <v>520</v>
      </c>
      <c r="AZ114" s="26" t="s">
        <v>528</v>
      </c>
      <c r="BA114" t="str">
        <f t="shared" si="5"/>
        <v>4420261|4420262|4420263|4420264|4420265</v>
      </c>
      <c r="BE114">
        <v>4420261</v>
      </c>
      <c r="BF114">
        <v>4420262</v>
      </c>
      <c r="BG114">
        <v>4420263</v>
      </c>
      <c r="BH114">
        <v>4420264</v>
      </c>
      <c r="BI114">
        <v>4420265</v>
      </c>
    </row>
    <row r="115" spans="1:61" x14ac:dyDescent="0.15">
      <c r="A115">
        <v>3000124</v>
      </c>
      <c r="B115">
        <v>800110</v>
      </c>
      <c r="C115" s="5" t="s">
        <v>161</v>
      </c>
      <c r="D115">
        <v>900110</v>
      </c>
      <c r="E115" s="21" t="s">
        <v>482</v>
      </c>
      <c r="F115" s="29">
        <v>1</v>
      </c>
      <c r="G115">
        <v>980</v>
      </c>
      <c r="H115" s="1">
        <f t="shared" si="7"/>
        <v>10322</v>
      </c>
      <c r="I115" s="1"/>
      <c r="J115" s="11" t="s">
        <v>241</v>
      </c>
      <c r="M115">
        <v>1</v>
      </c>
      <c r="N115" s="1">
        <v>1</v>
      </c>
      <c r="O115">
        <v>590</v>
      </c>
      <c r="P115">
        <v>22.6</v>
      </c>
      <c r="Q115">
        <v>1790</v>
      </c>
      <c r="R115">
        <v>71.599999999999994</v>
      </c>
      <c r="S115">
        <v>3</v>
      </c>
      <c r="T115">
        <v>12</v>
      </c>
      <c r="U115">
        <v>16</v>
      </c>
      <c r="V115">
        <v>3</v>
      </c>
      <c r="W115">
        <v>2</v>
      </c>
      <c r="X115" s="8">
        <v>3</v>
      </c>
      <c r="Y115" s="12" t="s">
        <v>485</v>
      </c>
      <c r="Z115">
        <v>4200902</v>
      </c>
      <c r="AA115">
        <v>4200327</v>
      </c>
      <c r="AB115">
        <v>4200328</v>
      </c>
      <c r="AC115" t="e">
        <f>VLOOKUP($A115+10000000,#REF!,13,FALSE)</f>
        <v>#REF!</v>
      </c>
      <c r="AD115">
        <v>320124</v>
      </c>
      <c r="AE115" t="e">
        <f>VLOOKUP($A115+10000000,#REF!,12,FALSE)</f>
        <v>#REF!</v>
      </c>
      <c r="AF115" t="e">
        <f>VLOOKUP(AE115,#REF!,4,FALSE)</f>
        <v>#REF!</v>
      </c>
      <c r="AG115" t="e">
        <f>VLOOKUP($A115+20000000,#REF!,13,FALSE)</f>
        <v>#REF!</v>
      </c>
      <c r="AH115">
        <v>330124</v>
      </c>
      <c r="AI115" t="e">
        <f>VLOOKUP($A115+20000000,#REF!,12,FALSE)</f>
        <v>#REF!</v>
      </c>
      <c r="AJ115" t="e">
        <f>VLOOKUP(AI115,#REF!,4,FALSE)</f>
        <v>#REF!</v>
      </c>
      <c r="AK115" t="e">
        <f>VLOOKUP($A115+30000000,#REF!,13,FALSE)</f>
        <v>#REF!</v>
      </c>
      <c r="AL115">
        <v>340124</v>
      </c>
      <c r="AM115" t="e">
        <f>VLOOKUP($A115+30000000,#REF!,12,FALSE)</f>
        <v>#REF!</v>
      </c>
      <c r="AN115" t="e">
        <f>VLOOKUP(AM115,#REF!,4,FALSE)</f>
        <v>#REF!</v>
      </c>
      <c r="AP115">
        <v>350124</v>
      </c>
      <c r="AT115">
        <v>360124</v>
      </c>
      <c r="AW115" t="s">
        <v>317</v>
      </c>
      <c r="AX115">
        <v>4100005</v>
      </c>
      <c r="AY115" s="26" t="s">
        <v>520</v>
      </c>
      <c r="AZ115" s="26" t="s">
        <v>528</v>
      </c>
      <c r="BA115" t="str">
        <f t="shared" si="5"/>
        <v>4420266|4420267|4420268|4420269|4420270</v>
      </c>
      <c r="BE115">
        <v>4420266</v>
      </c>
      <c r="BF115">
        <v>4420267</v>
      </c>
      <c r="BG115">
        <v>4420268</v>
      </c>
      <c r="BH115">
        <v>4420269</v>
      </c>
      <c r="BI115">
        <v>4420270</v>
      </c>
    </row>
    <row r="116" spans="1:61" x14ac:dyDescent="0.15">
      <c r="A116">
        <v>3000125</v>
      </c>
      <c r="B116">
        <v>800111</v>
      </c>
      <c r="C116" s="5" t="s">
        <v>52</v>
      </c>
      <c r="D116">
        <v>900111</v>
      </c>
      <c r="E116" t="s">
        <v>266</v>
      </c>
      <c r="F116" s="29">
        <v>1</v>
      </c>
      <c r="G116">
        <v>1280</v>
      </c>
      <c r="H116" s="1">
        <f t="shared" si="7"/>
        <v>10323</v>
      </c>
      <c r="I116" s="1"/>
      <c r="J116" s="11" t="s">
        <v>242</v>
      </c>
      <c r="K116" s="16" t="str">
        <f>J116&amp;"_atk_bullet"</f>
        <v>robin_atk_bullet</v>
      </c>
      <c r="M116">
        <v>1</v>
      </c>
      <c r="N116" s="1">
        <v>1</v>
      </c>
      <c r="O116">
        <v>630</v>
      </c>
      <c r="P116">
        <v>25.2</v>
      </c>
      <c r="Q116">
        <v>1530</v>
      </c>
      <c r="R116">
        <v>61.2</v>
      </c>
      <c r="S116">
        <v>3</v>
      </c>
      <c r="T116">
        <v>13</v>
      </c>
      <c r="U116">
        <v>15</v>
      </c>
      <c r="V116">
        <v>3</v>
      </c>
      <c r="W116">
        <v>3</v>
      </c>
      <c r="X116" s="8">
        <v>3</v>
      </c>
      <c r="Y116" s="12" t="s">
        <v>485</v>
      </c>
      <c r="Z116">
        <v>4200903</v>
      </c>
      <c r="AA116">
        <v>4200329</v>
      </c>
      <c r="AB116">
        <v>4200330</v>
      </c>
      <c r="AC116" t="e">
        <f>VLOOKUP($A116+10000000,#REF!,13,FALSE)</f>
        <v>#REF!</v>
      </c>
      <c r="AD116">
        <v>320125</v>
      </c>
      <c r="AE116" t="e">
        <f>VLOOKUP($A116+10000000,#REF!,12,FALSE)</f>
        <v>#REF!</v>
      </c>
      <c r="AF116" t="e">
        <f>VLOOKUP(AE116,#REF!,4,FALSE)</f>
        <v>#REF!</v>
      </c>
      <c r="AG116" t="e">
        <f>VLOOKUP($A116+20000000,#REF!,13,FALSE)</f>
        <v>#REF!</v>
      </c>
      <c r="AH116">
        <v>330125</v>
      </c>
      <c r="AI116" t="e">
        <f>VLOOKUP($A116+20000000,#REF!,12,FALSE)</f>
        <v>#REF!</v>
      </c>
      <c r="AJ116" t="e">
        <f>VLOOKUP(AI116,#REF!,4,FALSE)</f>
        <v>#REF!</v>
      </c>
      <c r="AK116" t="e">
        <f>VLOOKUP($A116+30000000,#REF!,13,FALSE)</f>
        <v>#REF!</v>
      </c>
      <c r="AL116">
        <v>340125</v>
      </c>
      <c r="AM116" t="e">
        <f>VLOOKUP($A116+30000000,#REF!,12,FALSE)</f>
        <v>#REF!</v>
      </c>
      <c r="AN116" t="e">
        <f>VLOOKUP(AM116,#REF!,4,FALSE)</f>
        <v>#REF!</v>
      </c>
      <c r="AP116">
        <v>350125</v>
      </c>
      <c r="AT116">
        <v>360125</v>
      </c>
      <c r="AW116" t="s">
        <v>387</v>
      </c>
      <c r="AX116">
        <v>4100005</v>
      </c>
      <c r="AY116" s="26" t="s">
        <v>520</v>
      </c>
      <c r="AZ116" s="26" t="s">
        <v>528</v>
      </c>
      <c r="BA116" t="str">
        <f t="shared" si="5"/>
        <v>4420271|4420272|4420273|4420274|4420275</v>
      </c>
      <c r="BE116">
        <v>4420271</v>
      </c>
      <c r="BF116">
        <v>4420272</v>
      </c>
      <c r="BG116">
        <v>4420273</v>
      </c>
      <c r="BH116">
        <v>4420274</v>
      </c>
      <c r="BI116">
        <v>4420275</v>
      </c>
    </row>
    <row r="117" spans="1:61" x14ac:dyDescent="0.15">
      <c r="A117">
        <v>3000126</v>
      </c>
      <c r="B117">
        <v>800112</v>
      </c>
      <c r="C117" s="5" t="s">
        <v>162</v>
      </c>
      <c r="D117">
        <v>900112</v>
      </c>
      <c r="E117" s="19" t="s">
        <v>380</v>
      </c>
      <c r="F117" s="29">
        <v>1</v>
      </c>
      <c r="G117">
        <v>1280</v>
      </c>
      <c r="H117" s="1">
        <f t="shared" si="7"/>
        <v>10324</v>
      </c>
      <c r="I117" s="1"/>
      <c r="J117" s="11" t="s">
        <v>243</v>
      </c>
      <c r="M117">
        <v>1</v>
      </c>
      <c r="N117" s="1">
        <v>1</v>
      </c>
      <c r="O117">
        <v>550</v>
      </c>
      <c r="P117">
        <v>19.399999999999999</v>
      </c>
      <c r="Q117">
        <v>2530</v>
      </c>
      <c r="R117">
        <v>101.4</v>
      </c>
      <c r="S117">
        <v>3</v>
      </c>
      <c r="T117">
        <v>16</v>
      </c>
      <c r="U117">
        <v>12</v>
      </c>
      <c r="V117">
        <v>3</v>
      </c>
      <c r="W117">
        <v>4</v>
      </c>
      <c r="X117" s="8">
        <v>3</v>
      </c>
      <c r="Y117" s="12" t="s">
        <v>485</v>
      </c>
      <c r="Z117">
        <v>4200904</v>
      </c>
      <c r="AA117">
        <v>4200331</v>
      </c>
      <c r="AB117">
        <v>4200332</v>
      </c>
      <c r="AC117" t="e">
        <f>VLOOKUP($A117+10000000,#REF!,13,FALSE)</f>
        <v>#REF!</v>
      </c>
      <c r="AD117">
        <v>320126</v>
      </c>
      <c r="AE117" t="e">
        <f>VLOOKUP($A117+10000000,#REF!,12,FALSE)</f>
        <v>#REF!</v>
      </c>
      <c r="AF117" t="e">
        <f>VLOOKUP(AE117,#REF!,4,FALSE)</f>
        <v>#REF!</v>
      </c>
      <c r="AG117" t="e">
        <f>VLOOKUP($A117+20000000,#REF!,13,FALSE)</f>
        <v>#REF!</v>
      </c>
      <c r="AH117">
        <v>330126</v>
      </c>
      <c r="AI117" t="e">
        <f>VLOOKUP($A117+20000000,#REF!,12,FALSE)</f>
        <v>#REF!</v>
      </c>
      <c r="AJ117" t="e">
        <f>VLOOKUP(AI117,#REF!,4,FALSE)</f>
        <v>#REF!</v>
      </c>
      <c r="AK117" t="e">
        <f>VLOOKUP($A117+30000000,#REF!,13,FALSE)</f>
        <v>#REF!</v>
      </c>
      <c r="AL117">
        <v>340126</v>
      </c>
      <c r="AM117" t="e">
        <f>VLOOKUP($A117+30000000,#REF!,12,FALSE)</f>
        <v>#REF!</v>
      </c>
      <c r="AN117" t="e">
        <f>VLOOKUP(AM117,#REF!,4,FALSE)</f>
        <v>#REF!</v>
      </c>
      <c r="AP117">
        <v>350126</v>
      </c>
      <c r="AT117">
        <v>360126</v>
      </c>
      <c r="AW117" t="s">
        <v>390</v>
      </c>
      <c r="AX117">
        <v>4100005</v>
      </c>
      <c r="AY117" s="26" t="s">
        <v>520</v>
      </c>
      <c r="AZ117" s="26" t="s">
        <v>528</v>
      </c>
      <c r="BA117" t="str">
        <f t="shared" si="5"/>
        <v>4420276|4420277|4420238|4420279|4420280</v>
      </c>
      <c r="BE117">
        <v>4420276</v>
      </c>
      <c r="BF117">
        <v>4420277</v>
      </c>
      <c r="BG117">
        <v>4420238</v>
      </c>
      <c r="BH117">
        <v>4420279</v>
      </c>
      <c r="BI117">
        <v>4420280</v>
      </c>
    </row>
    <row r="118" spans="1:61" x14ac:dyDescent="0.15">
      <c r="A118">
        <v>3000127</v>
      </c>
      <c r="B118">
        <v>800113</v>
      </c>
      <c r="C118" s="6" t="s">
        <v>163</v>
      </c>
      <c r="D118">
        <v>900113</v>
      </c>
      <c r="E118" s="19" t="s">
        <v>464</v>
      </c>
      <c r="F118" s="29">
        <v>1</v>
      </c>
      <c r="G118">
        <v>198</v>
      </c>
      <c r="H118" s="1">
        <f t="shared" si="7"/>
        <v>10221</v>
      </c>
      <c r="I118" s="1"/>
      <c r="J118" s="11" t="s">
        <v>345</v>
      </c>
      <c r="M118">
        <v>1</v>
      </c>
      <c r="N118" s="1">
        <v>1</v>
      </c>
      <c r="O118">
        <v>450</v>
      </c>
      <c r="P118">
        <v>16.5</v>
      </c>
      <c r="Q118">
        <v>3050</v>
      </c>
      <c r="R118">
        <v>122</v>
      </c>
      <c r="S118">
        <v>15</v>
      </c>
      <c r="T118">
        <v>10</v>
      </c>
      <c r="U118">
        <v>10</v>
      </c>
      <c r="V118">
        <v>2</v>
      </c>
      <c r="W118">
        <v>1</v>
      </c>
      <c r="X118" s="8">
        <v>3</v>
      </c>
      <c r="Y118" s="12" t="s">
        <v>485</v>
      </c>
      <c r="Z118">
        <v>4200901</v>
      </c>
      <c r="AA118">
        <v>4200333</v>
      </c>
      <c r="AB118">
        <v>4200334</v>
      </c>
      <c r="AC118" t="e">
        <f>VLOOKUP($A118+10000000,#REF!,13,FALSE)</f>
        <v>#REF!</v>
      </c>
      <c r="AD118">
        <v>320127</v>
      </c>
      <c r="AE118" t="e">
        <f>VLOOKUP($A118+10000000,#REF!,12,FALSE)</f>
        <v>#REF!</v>
      </c>
      <c r="AF118" t="e">
        <f>VLOOKUP(AE118,#REF!,4,FALSE)</f>
        <v>#REF!</v>
      </c>
      <c r="AG118" t="e">
        <f>VLOOKUP($A118+20000000,#REF!,13,FALSE)</f>
        <v>#REF!</v>
      </c>
      <c r="AH118">
        <v>330127</v>
      </c>
      <c r="AI118" t="e">
        <f>VLOOKUP($A118+20000000,#REF!,12,FALSE)</f>
        <v>#REF!</v>
      </c>
      <c r="AJ118" t="e">
        <f>VLOOKUP(AI118,#REF!,4,FALSE)</f>
        <v>#REF!</v>
      </c>
      <c r="AL118">
        <v>340127</v>
      </c>
      <c r="AP118">
        <v>350127</v>
      </c>
      <c r="AT118">
        <v>360127</v>
      </c>
      <c r="AW118" t="s">
        <v>320</v>
      </c>
      <c r="AX118">
        <v>4100006</v>
      </c>
      <c r="AY118" s="26" t="s">
        <v>520</v>
      </c>
      <c r="AZ118" s="26" t="s">
        <v>528</v>
      </c>
      <c r="BA118" t="str">
        <f t="shared" si="5"/>
        <v>4420261|4420262|4420263|4420264|4420265</v>
      </c>
      <c r="BE118">
        <v>4420261</v>
      </c>
      <c r="BF118">
        <v>4420262</v>
      </c>
      <c r="BG118">
        <v>4420263</v>
      </c>
      <c r="BH118">
        <v>4420264</v>
      </c>
      <c r="BI118">
        <v>4420265</v>
      </c>
    </row>
    <row r="119" spans="1:61" x14ac:dyDescent="0.15">
      <c r="A119">
        <v>3000128</v>
      </c>
      <c r="B119">
        <v>800114</v>
      </c>
      <c r="C119" s="6" t="s">
        <v>164</v>
      </c>
      <c r="D119">
        <v>900114</v>
      </c>
      <c r="E119" s="19" t="s">
        <v>465</v>
      </c>
      <c r="F119" s="29">
        <v>1</v>
      </c>
      <c r="G119">
        <v>168</v>
      </c>
      <c r="H119" s="1">
        <f t="shared" si="7"/>
        <v>10222</v>
      </c>
      <c r="I119" s="1"/>
      <c r="J119" s="11" t="s">
        <v>346</v>
      </c>
      <c r="M119">
        <v>1</v>
      </c>
      <c r="N119" s="1">
        <v>1</v>
      </c>
      <c r="O119">
        <v>560</v>
      </c>
      <c r="P119">
        <v>21.4</v>
      </c>
      <c r="Q119">
        <v>1680</v>
      </c>
      <c r="R119">
        <v>67.2</v>
      </c>
      <c r="S119">
        <v>3</v>
      </c>
      <c r="T119">
        <v>12</v>
      </c>
      <c r="U119">
        <v>16</v>
      </c>
      <c r="V119">
        <v>2</v>
      </c>
      <c r="W119">
        <v>2</v>
      </c>
      <c r="X119" s="8">
        <v>3</v>
      </c>
      <c r="Y119" s="12" t="s">
        <v>485</v>
      </c>
      <c r="Z119">
        <v>4200902</v>
      </c>
      <c r="AA119">
        <v>4200335</v>
      </c>
      <c r="AB119">
        <v>4200336</v>
      </c>
      <c r="AC119" t="e">
        <f>VLOOKUP($A119+10000000,#REF!,13,FALSE)</f>
        <v>#REF!</v>
      </c>
      <c r="AD119">
        <v>320128</v>
      </c>
      <c r="AE119" t="e">
        <f>VLOOKUP($A119+10000000,#REF!,12,FALSE)</f>
        <v>#REF!</v>
      </c>
      <c r="AF119" t="e">
        <f>VLOOKUP(AE119,#REF!,4,FALSE)</f>
        <v>#REF!</v>
      </c>
      <c r="AG119" t="e">
        <f>VLOOKUP($A119+20000000,#REF!,13,FALSE)</f>
        <v>#REF!</v>
      </c>
      <c r="AH119">
        <v>330128</v>
      </c>
      <c r="AI119" t="e">
        <f>VLOOKUP($A119+20000000,#REF!,12,FALSE)</f>
        <v>#REF!</v>
      </c>
      <c r="AJ119" t="e">
        <f>VLOOKUP(AI119,#REF!,4,FALSE)</f>
        <v>#REF!</v>
      </c>
      <c r="AL119">
        <v>340128</v>
      </c>
      <c r="AP119">
        <v>350128</v>
      </c>
      <c r="AT119">
        <v>360128</v>
      </c>
      <c r="AW119" t="s">
        <v>317</v>
      </c>
      <c r="AX119">
        <v>4100006</v>
      </c>
      <c r="AY119" s="26" t="s">
        <v>520</v>
      </c>
      <c r="AZ119" s="26" t="s">
        <v>528</v>
      </c>
      <c r="BA119" t="str">
        <f t="shared" si="5"/>
        <v>4420266|4420267|4420268|4420269|4420270</v>
      </c>
      <c r="BE119">
        <v>4420266</v>
      </c>
      <c r="BF119">
        <v>4420267</v>
      </c>
      <c r="BG119">
        <v>4420268</v>
      </c>
      <c r="BH119">
        <v>4420269</v>
      </c>
      <c r="BI119">
        <v>4420270</v>
      </c>
    </row>
    <row r="120" spans="1:61" x14ac:dyDescent="0.15">
      <c r="A120">
        <v>3000129</v>
      </c>
      <c r="B120">
        <v>800115</v>
      </c>
      <c r="C120" s="6" t="s">
        <v>165</v>
      </c>
      <c r="D120">
        <v>900115</v>
      </c>
      <c r="E120" s="20" t="s">
        <v>478</v>
      </c>
      <c r="F120" s="29">
        <v>1</v>
      </c>
      <c r="G120">
        <v>258</v>
      </c>
      <c r="H120" s="1">
        <f t="shared" si="7"/>
        <v>10223</v>
      </c>
      <c r="I120" s="1"/>
      <c r="J120" s="11" t="s">
        <v>347</v>
      </c>
      <c r="K120" s="16" t="str">
        <f>J120&amp;"_atk_bullet"</f>
        <v>xue_atk_bullet</v>
      </c>
      <c r="M120">
        <v>1</v>
      </c>
      <c r="N120" s="1">
        <v>1</v>
      </c>
      <c r="O120">
        <v>600</v>
      </c>
      <c r="P120">
        <v>22.8</v>
      </c>
      <c r="Q120">
        <v>1480</v>
      </c>
      <c r="R120">
        <v>59.2</v>
      </c>
      <c r="S120">
        <v>3</v>
      </c>
      <c r="T120">
        <v>13</v>
      </c>
      <c r="U120">
        <v>15</v>
      </c>
      <c r="V120">
        <v>2</v>
      </c>
      <c r="W120">
        <v>3</v>
      </c>
      <c r="X120" s="8">
        <v>3</v>
      </c>
      <c r="Y120" s="12" t="s">
        <v>485</v>
      </c>
      <c r="Z120">
        <v>4200903</v>
      </c>
      <c r="AA120">
        <v>4200337</v>
      </c>
      <c r="AB120">
        <v>4200338</v>
      </c>
      <c r="AC120" t="e">
        <f>VLOOKUP($A120+10000000,#REF!,13,FALSE)</f>
        <v>#REF!</v>
      </c>
      <c r="AD120">
        <v>320129</v>
      </c>
      <c r="AE120" t="e">
        <f>VLOOKUP($A120+10000000,#REF!,12,FALSE)</f>
        <v>#REF!</v>
      </c>
      <c r="AF120" t="e">
        <f>VLOOKUP(AE120,#REF!,4,FALSE)</f>
        <v>#REF!</v>
      </c>
      <c r="AG120" t="e">
        <f>VLOOKUP($A120+20000000,#REF!,13,FALSE)</f>
        <v>#REF!</v>
      </c>
      <c r="AH120">
        <v>330129</v>
      </c>
      <c r="AI120" t="e">
        <f>VLOOKUP($A120+20000000,#REF!,12,FALSE)</f>
        <v>#REF!</v>
      </c>
      <c r="AJ120" t="e">
        <f>VLOOKUP(AI120,#REF!,4,FALSE)</f>
        <v>#REF!</v>
      </c>
      <c r="AL120">
        <v>340129</v>
      </c>
      <c r="AP120">
        <v>350129</v>
      </c>
      <c r="AT120">
        <v>360129</v>
      </c>
      <c r="AW120" s="23" t="s">
        <v>493</v>
      </c>
      <c r="AX120">
        <v>4100006</v>
      </c>
      <c r="AY120" s="26" t="s">
        <v>520</v>
      </c>
      <c r="AZ120" s="26" t="s">
        <v>528</v>
      </c>
      <c r="BA120" t="str">
        <f t="shared" si="5"/>
        <v>4420271|4420272|4420273|4420274|4420275</v>
      </c>
      <c r="BE120">
        <v>4420271</v>
      </c>
      <c r="BF120">
        <v>4420272</v>
      </c>
      <c r="BG120">
        <v>4420273</v>
      </c>
      <c r="BH120">
        <v>4420274</v>
      </c>
      <c r="BI120">
        <v>4420275</v>
      </c>
    </row>
    <row r="121" spans="1:61" x14ac:dyDescent="0.15">
      <c r="A121">
        <v>3000130</v>
      </c>
      <c r="B121">
        <v>800116</v>
      </c>
      <c r="C121" s="6" t="s">
        <v>166</v>
      </c>
      <c r="D121">
        <v>900116</v>
      </c>
      <c r="E121" t="s">
        <v>267</v>
      </c>
      <c r="F121" s="29">
        <v>1</v>
      </c>
      <c r="G121">
        <v>258</v>
      </c>
      <c r="H121" s="1">
        <f t="shared" si="7"/>
        <v>10224</v>
      </c>
      <c r="I121" s="1"/>
      <c r="J121" s="11" t="s">
        <v>348</v>
      </c>
      <c r="M121">
        <v>1</v>
      </c>
      <c r="N121" s="1">
        <v>1</v>
      </c>
      <c r="O121">
        <v>510</v>
      </c>
      <c r="P121">
        <v>18</v>
      </c>
      <c r="Q121">
        <v>2370</v>
      </c>
      <c r="R121">
        <v>95</v>
      </c>
      <c r="S121">
        <v>3</v>
      </c>
      <c r="T121">
        <v>16</v>
      </c>
      <c r="U121">
        <v>12</v>
      </c>
      <c r="V121">
        <v>2</v>
      </c>
      <c r="W121">
        <v>4</v>
      </c>
      <c r="X121" s="8">
        <v>3</v>
      </c>
      <c r="Y121" s="12" t="s">
        <v>485</v>
      </c>
      <c r="Z121">
        <v>4200904</v>
      </c>
      <c r="AA121">
        <v>4200339</v>
      </c>
      <c r="AB121">
        <v>4200340</v>
      </c>
      <c r="AC121" t="e">
        <f>VLOOKUP($A121+10000000,#REF!,13,FALSE)</f>
        <v>#REF!</v>
      </c>
      <c r="AD121">
        <v>320130</v>
      </c>
      <c r="AE121" t="e">
        <f>VLOOKUP($A121+10000000,#REF!,12,FALSE)</f>
        <v>#REF!</v>
      </c>
      <c r="AF121" t="e">
        <f>VLOOKUP(AE121,#REF!,4,FALSE)</f>
        <v>#REF!</v>
      </c>
      <c r="AG121" t="e">
        <f>VLOOKUP($A121+20000000,#REF!,13,FALSE)</f>
        <v>#REF!</v>
      </c>
      <c r="AH121">
        <v>330130</v>
      </c>
      <c r="AI121" t="e">
        <f>VLOOKUP($A121+20000000,#REF!,12,FALSE)</f>
        <v>#REF!</v>
      </c>
      <c r="AJ121" t="e">
        <f>VLOOKUP(AI121,#REF!,4,FALSE)</f>
        <v>#REF!</v>
      </c>
      <c r="AL121">
        <v>340130</v>
      </c>
      <c r="AP121">
        <v>350130</v>
      </c>
      <c r="AT121">
        <v>360130</v>
      </c>
      <c r="AW121" s="23" t="s">
        <v>494</v>
      </c>
      <c r="AX121">
        <v>4100006</v>
      </c>
      <c r="AY121" s="26" t="s">
        <v>520</v>
      </c>
      <c r="AZ121" s="26" t="s">
        <v>528</v>
      </c>
      <c r="BA121" t="str">
        <f t="shared" si="5"/>
        <v>4420276|4420277|4420278|4420279|4420280</v>
      </c>
      <c r="BE121">
        <v>4420276</v>
      </c>
      <c r="BF121">
        <v>4420277</v>
      </c>
      <c r="BG121">
        <v>4420278</v>
      </c>
      <c r="BH121">
        <v>4420279</v>
      </c>
      <c r="BI121">
        <v>4420280</v>
      </c>
    </row>
    <row r="122" spans="1:61" x14ac:dyDescent="0.15">
      <c r="A122">
        <v>3000131</v>
      </c>
      <c r="B122">
        <v>800117</v>
      </c>
      <c r="C122" s="7" t="s">
        <v>167</v>
      </c>
      <c r="D122">
        <v>900117</v>
      </c>
      <c r="E122" t="s">
        <v>268</v>
      </c>
      <c r="F122" s="29">
        <v>1</v>
      </c>
      <c r="G122">
        <v>28</v>
      </c>
      <c r="H122" s="1">
        <f t="shared" si="7"/>
        <v>10121</v>
      </c>
      <c r="I122" s="1"/>
      <c r="J122" s="11" t="s">
        <v>365</v>
      </c>
      <c r="M122">
        <v>1</v>
      </c>
      <c r="N122" s="1">
        <v>1</v>
      </c>
      <c r="O122">
        <v>430</v>
      </c>
      <c r="P122">
        <v>16.5</v>
      </c>
      <c r="Q122">
        <v>2860</v>
      </c>
      <c r="R122">
        <v>114.4</v>
      </c>
      <c r="S122">
        <v>15</v>
      </c>
      <c r="T122">
        <v>10</v>
      </c>
      <c r="U122">
        <v>10</v>
      </c>
      <c r="V122">
        <v>1</v>
      </c>
      <c r="W122">
        <v>1</v>
      </c>
      <c r="X122" s="8">
        <v>3</v>
      </c>
      <c r="Y122" s="29" t="s">
        <v>485</v>
      </c>
      <c r="Z122">
        <v>4200901</v>
      </c>
      <c r="AA122">
        <v>4200341</v>
      </c>
      <c r="AC122" t="e">
        <f>VLOOKUP($A122+10000000,#REF!,13,FALSE)</f>
        <v>#REF!</v>
      </c>
      <c r="AD122">
        <v>320131</v>
      </c>
      <c r="AE122" t="e">
        <f>VLOOKUP($A122+10000000,#REF!,12,FALSE)</f>
        <v>#REF!</v>
      </c>
      <c r="AF122" t="e">
        <f>VLOOKUP(AE122,#REF!,4,FALSE)</f>
        <v>#REF!</v>
      </c>
      <c r="AH122">
        <v>330131</v>
      </c>
      <c r="AL122">
        <v>340131</v>
      </c>
      <c r="AP122">
        <v>350131</v>
      </c>
      <c r="AT122">
        <v>360131</v>
      </c>
      <c r="AW122" t="s">
        <v>306</v>
      </c>
      <c r="AX122">
        <v>4100007</v>
      </c>
      <c r="AY122" s="26" t="s">
        <v>520</v>
      </c>
      <c r="AZ122" s="26" t="s">
        <v>528</v>
      </c>
      <c r="BA122" t="str">
        <f t="shared" si="5"/>
        <v>4420261|4420262|4420263|4420264|4420265</v>
      </c>
      <c r="BE122">
        <v>4420261</v>
      </c>
      <c r="BF122">
        <v>4420262</v>
      </c>
      <c r="BG122">
        <v>4420263</v>
      </c>
      <c r="BH122">
        <v>4420264</v>
      </c>
      <c r="BI122">
        <v>4420265</v>
      </c>
    </row>
    <row r="123" spans="1:61" x14ac:dyDescent="0.15">
      <c r="A123">
        <v>3000132</v>
      </c>
      <c r="B123">
        <v>800118</v>
      </c>
      <c r="C123" s="7" t="s">
        <v>168</v>
      </c>
      <c r="D123">
        <v>900118</v>
      </c>
      <c r="E123" t="s">
        <v>269</v>
      </c>
      <c r="F123" s="29">
        <v>1</v>
      </c>
      <c r="G123">
        <v>28</v>
      </c>
      <c r="H123" s="1">
        <f t="shared" si="7"/>
        <v>10122</v>
      </c>
      <c r="I123" s="1"/>
      <c r="J123" s="11" t="s">
        <v>366</v>
      </c>
      <c r="M123">
        <v>1</v>
      </c>
      <c r="N123" s="1">
        <v>1</v>
      </c>
      <c r="O123">
        <v>530</v>
      </c>
      <c r="P123">
        <v>21.4</v>
      </c>
      <c r="Q123">
        <v>1570</v>
      </c>
      <c r="R123">
        <v>62.8</v>
      </c>
      <c r="S123">
        <v>3</v>
      </c>
      <c r="T123">
        <v>12</v>
      </c>
      <c r="U123">
        <v>16</v>
      </c>
      <c r="V123">
        <v>1</v>
      </c>
      <c r="W123">
        <v>2</v>
      </c>
      <c r="X123" s="8">
        <v>3</v>
      </c>
      <c r="Y123" s="29" t="s">
        <v>485</v>
      </c>
      <c r="Z123">
        <v>4200902</v>
      </c>
      <c r="AA123">
        <v>4200343</v>
      </c>
      <c r="AC123" t="e">
        <f>VLOOKUP($A123+10000000,#REF!,13,FALSE)</f>
        <v>#REF!</v>
      </c>
      <c r="AD123">
        <v>320132</v>
      </c>
      <c r="AE123" t="e">
        <f>VLOOKUP($A123+10000000,#REF!,12,FALSE)</f>
        <v>#REF!</v>
      </c>
      <c r="AF123" t="e">
        <f>VLOOKUP(AE123,#REF!,4,FALSE)</f>
        <v>#REF!</v>
      </c>
      <c r="AH123">
        <v>330132</v>
      </c>
      <c r="AL123">
        <v>340132</v>
      </c>
      <c r="AP123">
        <v>350132</v>
      </c>
      <c r="AT123">
        <v>360132</v>
      </c>
      <c r="AW123" t="s">
        <v>317</v>
      </c>
      <c r="AX123">
        <v>4100007</v>
      </c>
      <c r="AY123" s="26" t="s">
        <v>520</v>
      </c>
      <c r="AZ123" s="26" t="s">
        <v>528</v>
      </c>
      <c r="BA123" t="str">
        <f t="shared" si="5"/>
        <v>4420266|4420267|4420268|4420269|4420270</v>
      </c>
      <c r="BE123">
        <v>4420266</v>
      </c>
      <c r="BF123">
        <v>4420267</v>
      </c>
      <c r="BG123">
        <v>4420268</v>
      </c>
      <c r="BH123">
        <v>4420269</v>
      </c>
      <c r="BI123">
        <v>4420270</v>
      </c>
    </row>
    <row r="124" spans="1:61" x14ac:dyDescent="0.15">
      <c r="A124">
        <v>3000133</v>
      </c>
      <c r="B124">
        <v>800119</v>
      </c>
      <c r="C124" s="7" t="s">
        <v>169</v>
      </c>
      <c r="D124">
        <v>900119</v>
      </c>
      <c r="E124" s="19" t="s">
        <v>466</v>
      </c>
      <c r="F124" s="29">
        <v>1</v>
      </c>
      <c r="G124">
        <v>28</v>
      </c>
      <c r="H124" s="1">
        <f t="shared" si="7"/>
        <v>10123</v>
      </c>
      <c r="I124" s="1"/>
      <c r="J124" s="11" t="s">
        <v>367</v>
      </c>
      <c r="K124" s="16" t="str">
        <f>J124&amp;"_atk_bullet"</f>
        <v>hunter_atk_bullet</v>
      </c>
      <c r="M124">
        <v>1</v>
      </c>
      <c r="N124" s="1">
        <v>1</v>
      </c>
      <c r="O124">
        <v>570</v>
      </c>
      <c r="P124">
        <v>22.4</v>
      </c>
      <c r="Q124">
        <v>1420</v>
      </c>
      <c r="R124">
        <v>56.8</v>
      </c>
      <c r="S124">
        <v>3</v>
      </c>
      <c r="T124">
        <v>13</v>
      </c>
      <c r="U124">
        <v>15</v>
      </c>
      <c r="V124">
        <v>1</v>
      </c>
      <c r="W124">
        <v>3</v>
      </c>
      <c r="X124" s="8">
        <v>3</v>
      </c>
      <c r="Y124" s="29" t="s">
        <v>485</v>
      </c>
      <c r="Z124">
        <v>4200903</v>
      </c>
      <c r="AA124">
        <v>4200345</v>
      </c>
      <c r="AC124" t="e">
        <f>VLOOKUP($A124+10000000,#REF!,13,FALSE)</f>
        <v>#REF!</v>
      </c>
      <c r="AD124">
        <v>320133</v>
      </c>
      <c r="AE124" t="e">
        <f>VLOOKUP($A124+10000000,#REF!,12,FALSE)</f>
        <v>#REF!</v>
      </c>
      <c r="AF124" t="e">
        <f>VLOOKUP(AE124,#REF!,4,FALSE)</f>
        <v>#REF!</v>
      </c>
      <c r="AH124">
        <v>330133</v>
      </c>
      <c r="AL124">
        <v>340133</v>
      </c>
      <c r="AP124">
        <v>350133</v>
      </c>
      <c r="AT124">
        <v>360133</v>
      </c>
      <c r="AW124" t="s">
        <v>318</v>
      </c>
      <c r="AX124">
        <v>4100007</v>
      </c>
      <c r="AY124" s="26" t="s">
        <v>520</v>
      </c>
      <c r="AZ124" s="26" t="s">
        <v>528</v>
      </c>
      <c r="BA124" t="str">
        <f t="shared" si="5"/>
        <v>4420271|4420272|4420273|4420274|4420275</v>
      </c>
      <c r="BE124">
        <v>4420271</v>
      </c>
      <c r="BF124">
        <v>4420272</v>
      </c>
      <c r="BG124">
        <v>4420273</v>
      </c>
      <c r="BH124">
        <v>4420274</v>
      </c>
      <c r="BI124">
        <v>4420275</v>
      </c>
    </row>
    <row r="125" spans="1:61" x14ac:dyDescent="0.15">
      <c r="A125">
        <v>3000134</v>
      </c>
      <c r="B125">
        <v>800120</v>
      </c>
      <c r="C125" s="7" t="s">
        <v>170</v>
      </c>
      <c r="D125">
        <v>900120</v>
      </c>
      <c r="E125" t="s">
        <v>270</v>
      </c>
      <c r="F125" s="29">
        <v>1</v>
      </c>
      <c r="G125">
        <v>28</v>
      </c>
      <c r="H125" s="1">
        <f t="shared" si="7"/>
        <v>10124</v>
      </c>
      <c r="I125" s="1"/>
      <c r="J125" s="11" t="s">
        <v>368</v>
      </c>
      <c r="M125">
        <v>1</v>
      </c>
      <c r="N125" s="1">
        <v>1</v>
      </c>
      <c r="O125">
        <v>460</v>
      </c>
      <c r="P125">
        <v>17.600000000000001</v>
      </c>
      <c r="Q125">
        <v>2310</v>
      </c>
      <c r="R125">
        <v>92.4</v>
      </c>
      <c r="S125">
        <v>3</v>
      </c>
      <c r="T125">
        <v>16</v>
      </c>
      <c r="U125">
        <v>12</v>
      </c>
      <c r="V125">
        <v>1</v>
      </c>
      <c r="W125">
        <v>4</v>
      </c>
      <c r="X125" s="8">
        <v>3</v>
      </c>
      <c r="Y125" s="29" t="s">
        <v>485</v>
      </c>
      <c r="Z125">
        <v>4200904</v>
      </c>
      <c r="AA125">
        <v>4200347</v>
      </c>
      <c r="AC125" t="e">
        <f>VLOOKUP($A125+10000000,#REF!,13,FALSE)</f>
        <v>#REF!</v>
      </c>
      <c r="AD125">
        <v>320134</v>
      </c>
      <c r="AE125" t="e">
        <f>VLOOKUP($A125+10000000,#REF!,12,FALSE)</f>
        <v>#REF!</v>
      </c>
      <c r="AF125" t="e">
        <f>VLOOKUP(AE125,#REF!,4,FALSE)</f>
        <v>#REF!</v>
      </c>
      <c r="AH125">
        <v>330134</v>
      </c>
      <c r="AL125">
        <v>340134</v>
      </c>
      <c r="AP125">
        <v>350134</v>
      </c>
      <c r="AT125">
        <v>360134</v>
      </c>
      <c r="AW125" t="s">
        <v>319</v>
      </c>
      <c r="AX125">
        <v>4100007</v>
      </c>
      <c r="AY125" s="26" t="s">
        <v>520</v>
      </c>
      <c r="AZ125" s="26" t="s">
        <v>528</v>
      </c>
      <c r="BA125" t="str">
        <f t="shared" si="5"/>
        <v>4420276|4420277|4420278|4420279|4420280</v>
      </c>
      <c r="BE125">
        <v>4420276</v>
      </c>
      <c r="BF125">
        <v>4420277</v>
      </c>
      <c r="BG125">
        <v>4420278</v>
      </c>
      <c r="BH125">
        <v>4420279</v>
      </c>
      <c r="BI125">
        <v>4420280</v>
      </c>
    </row>
    <row r="126" spans="1:61" x14ac:dyDescent="0.15">
      <c r="A126">
        <v>3000135</v>
      </c>
      <c r="B126">
        <v>800121</v>
      </c>
      <c r="C126" s="4" t="s">
        <v>495</v>
      </c>
      <c r="D126">
        <v>900121</v>
      </c>
      <c r="E126" s="24" t="s">
        <v>531</v>
      </c>
      <c r="F126" s="29">
        <v>1.1200000000000001</v>
      </c>
      <c r="G126">
        <f>G129+5000</f>
        <v>65800</v>
      </c>
      <c r="H126" s="1">
        <v>10599</v>
      </c>
      <c r="I126" t="s">
        <v>515</v>
      </c>
      <c r="J126" t="s">
        <v>501</v>
      </c>
      <c r="M126">
        <v>1</v>
      </c>
      <c r="N126" s="1">
        <v>1</v>
      </c>
      <c r="O126">
        <v>750</v>
      </c>
      <c r="P126">
        <v>27.1</v>
      </c>
      <c r="Q126">
        <v>5200</v>
      </c>
      <c r="R126">
        <v>209.1</v>
      </c>
      <c r="S126">
        <v>15</v>
      </c>
      <c r="T126">
        <v>10</v>
      </c>
      <c r="U126">
        <v>10</v>
      </c>
      <c r="V126">
        <v>5</v>
      </c>
      <c r="W126">
        <v>1</v>
      </c>
      <c r="X126" s="23">
        <v>1</v>
      </c>
      <c r="Y126" s="29" t="s">
        <v>485</v>
      </c>
      <c r="Z126">
        <v>4200901</v>
      </c>
      <c r="AA126">
        <v>4200363</v>
      </c>
      <c r="AB126">
        <v>4200364</v>
      </c>
      <c r="AC126">
        <v>4320194</v>
      </c>
      <c r="AD126">
        <v>320135</v>
      </c>
      <c r="AE126" s="24" t="s">
        <v>507</v>
      </c>
      <c r="AF126" s="24" t="s">
        <v>508</v>
      </c>
      <c r="AG126">
        <v>4320196</v>
      </c>
      <c r="AH126">
        <v>330135</v>
      </c>
      <c r="AI126" s="24" t="s">
        <v>512</v>
      </c>
      <c r="AJ126" s="24" t="s">
        <v>510</v>
      </c>
      <c r="AL126">
        <v>340135</v>
      </c>
      <c r="AP126">
        <v>350135</v>
      </c>
      <c r="AT126">
        <v>360135</v>
      </c>
      <c r="AW126" t="s">
        <v>306</v>
      </c>
      <c r="AX126">
        <v>4100003</v>
      </c>
      <c r="AY126" s="26" t="s">
        <v>520</v>
      </c>
      <c r="AZ126" s="26" t="s">
        <v>528</v>
      </c>
      <c r="BA126" t="str">
        <f>BE126&amp;"|"&amp;BF126&amp;"|"&amp;BG126&amp;"|"&amp;BH126&amp;"|"&amp;BI126</f>
        <v>4421121|4421122|4421123|4421124|4421125</v>
      </c>
      <c r="BE126" s="7">
        <v>4421121</v>
      </c>
      <c r="BF126">
        <v>4421122</v>
      </c>
      <c r="BG126">
        <v>4421123</v>
      </c>
      <c r="BH126">
        <v>4421124</v>
      </c>
      <c r="BI126">
        <v>4421125</v>
      </c>
    </row>
    <row r="127" spans="1:61" x14ac:dyDescent="0.15">
      <c r="A127">
        <v>3000136</v>
      </c>
      <c r="B127">
        <v>800122</v>
      </c>
      <c r="C127" s="4" t="s">
        <v>500</v>
      </c>
      <c r="D127">
        <v>900122</v>
      </c>
      <c r="E127" s="27" t="s">
        <v>532</v>
      </c>
      <c r="F127" s="30">
        <v>1.1200000000000001</v>
      </c>
      <c r="G127">
        <f>G126+5000</f>
        <v>70800</v>
      </c>
      <c r="H127" s="1">
        <v>10598</v>
      </c>
      <c r="I127" t="s">
        <v>516</v>
      </c>
      <c r="J127" t="s">
        <v>502</v>
      </c>
      <c r="K127" s="23" t="str">
        <f>J127&amp;"_atk_bullet"</f>
        <v>princess_atk_bullet</v>
      </c>
      <c r="M127">
        <v>1</v>
      </c>
      <c r="N127" s="1">
        <v>1</v>
      </c>
      <c r="O127">
        <v>900</v>
      </c>
      <c r="P127">
        <v>36.200000000000003</v>
      </c>
      <c r="Q127">
        <v>2800</v>
      </c>
      <c r="R127">
        <v>113.8</v>
      </c>
      <c r="S127">
        <v>3</v>
      </c>
      <c r="T127">
        <v>12</v>
      </c>
      <c r="U127">
        <v>16</v>
      </c>
      <c r="V127">
        <v>5</v>
      </c>
      <c r="W127">
        <v>2</v>
      </c>
      <c r="X127" s="23">
        <v>3</v>
      </c>
      <c r="Y127" s="29" t="s">
        <v>485</v>
      </c>
      <c r="Z127">
        <v>4200902</v>
      </c>
      <c r="AA127">
        <v>4200365</v>
      </c>
      <c r="AB127">
        <v>4200366</v>
      </c>
      <c r="AC127">
        <v>4320194</v>
      </c>
      <c r="AD127">
        <v>320136</v>
      </c>
      <c r="AE127" s="24" t="s">
        <v>507</v>
      </c>
      <c r="AF127" s="24" t="s">
        <v>508</v>
      </c>
      <c r="AG127">
        <v>4320196</v>
      </c>
      <c r="AH127">
        <v>330136</v>
      </c>
      <c r="AI127" s="24" t="s">
        <v>512</v>
      </c>
      <c r="AJ127" s="24" t="s">
        <v>510</v>
      </c>
      <c r="AL127">
        <v>340136</v>
      </c>
      <c r="AP127">
        <v>350136</v>
      </c>
      <c r="AT127">
        <v>360136</v>
      </c>
      <c r="AW127" t="s">
        <v>498</v>
      </c>
      <c r="AX127">
        <v>4100003</v>
      </c>
      <c r="AY127" s="26" t="s">
        <v>520</v>
      </c>
      <c r="AZ127" s="29" t="s">
        <v>528</v>
      </c>
      <c r="BA127" s="3" t="str">
        <f>BE127&amp;"|"&amp;BF127&amp;"|"&amp;BG127&amp;"|"&amp;BH127&amp;"|"&amp;BI127</f>
        <v>4421151|4421152|4421153|4421154|4421155</v>
      </c>
      <c r="BE127" s="7">
        <v>4421151</v>
      </c>
      <c r="BF127" s="7">
        <v>4421152</v>
      </c>
      <c r="BG127" s="7">
        <v>4421153</v>
      </c>
      <c r="BH127" s="7">
        <v>4421154</v>
      </c>
      <c r="BI127" s="7">
        <v>4421155</v>
      </c>
    </row>
    <row r="128" spans="1:61" x14ac:dyDescent="0.15">
      <c r="A128">
        <v>3000137</v>
      </c>
      <c r="B128">
        <v>800123</v>
      </c>
      <c r="C128" s="4" t="s">
        <v>496</v>
      </c>
      <c r="D128">
        <v>900123</v>
      </c>
      <c r="E128" s="27" t="s">
        <v>576</v>
      </c>
      <c r="F128" s="30">
        <v>1.1200000000000001</v>
      </c>
      <c r="G128">
        <v>55800</v>
      </c>
      <c r="H128" s="1">
        <v>10597</v>
      </c>
      <c r="I128" t="s">
        <v>517</v>
      </c>
      <c r="J128" t="s">
        <v>503</v>
      </c>
      <c r="K128" s="23" t="str">
        <f>J128&amp;"_atk_bullet"</f>
        <v>businessman_atk_bullet</v>
      </c>
      <c r="M128">
        <v>1</v>
      </c>
      <c r="N128" s="1">
        <v>1</v>
      </c>
      <c r="O128">
        <v>880</v>
      </c>
      <c r="P128">
        <v>34</v>
      </c>
      <c r="Q128">
        <v>1950</v>
      </c>
      <c r="R128">
        <v>78.099999999999994</v>
      </c>
      <c r="S128">
        <v>3</v>
      </c>
      <c r="T128">
        <v>13</v>
      </c>
      <c r="U128">
        <v>15</v>
      </c>
      <c r="V128">
        <v>5</v>
      </c>
      <c r="W128">
        <v>3</v>
      </c>
      <c r="X128" s="23">
        <v>2</v>
      </c>
      <c r="Y128" s="29" t="s">
        <v>485</v>
      </c>
      <c r="Z128">
        <v>4200903</v>
      </c>
      <c r="AA128">
        <v>4200367</v>
      </c>
      <c r="AB128">
        <v>4200368</v>
      </c>
      <c r="AC128">
        <v>4320195</v>
      </c>
      <c r="AD128">
        <v>320137</v>
      </c>
      <c r="AE128" s="24" t="s">
        <v>511</v>
      </c>
      <c r="AF128" t="s">
        <v>509</v>
      </c>
      <c r="AG128">
        <v>4320196</v>
      </c>
      <c r="AH128">
        <v>330137</v>
      </c>
      <c r="AI128" s="24" t="s">
        <v>512</v>
      </c>
      <c r="AJ128" s="24" t="s">
        <v>510</v>
      </c>
      <c r="AL128">
        <v>340137</v>
      </c>
      <c r="AP128">
        <v>350137</v>
      </c>
      <c r="AT128">
        <v>360137</v>
      </c>
      <c r="AW128" t="s">
        <v>499</v>
      </c>
      <c r="AX128">
        <v>4100003</v>
      </c>
      <c r="AY128" s="26" t="s">
        <v>520</v>
      </c>
      <c r="AZ128" s="29" t="s">
        <v>528</v>
      </c>
      <c r="BA128" t="str">
        <f>BE128&amp;"|"&amp;BF128&amp;"|"&amp;BG128&amp;"|"&amp;BH128&amp;"|"&amp;BI128</f>
        <v>4421131|4421132|4421133|4421134|4421135</v>
      </c>
      <c r="BE128" s="7">
        <v>4421131</v>
      </c>
      <c r="BF128">
        <v>4421132</v>
      </c>
      <c r="BG128">
        <v>4421133</v>
      </c>
      <c r="BH128">
        <v>4421134</v>
      </c>
      <c r="BI128">
        <v>4421135</v>
      </c>
    </row>
    <row r="129" spans="1:61" x14ac:dyDescent="0.15">
      <c r="A129">
        <v>3000138</v>
      </c>
      <c r="B129">
        <v>800124</v>
      </c>
      <c r="C129" s="4" t="s">
        <v>497</v>
      </c>
      <c r="D129">
        <v>900124</v>
      </c>
      <c r="E129" s="27" t="s">
        <v>533</v>
      </c>
      <c r="F129" s="30">
        <v>1.1200000000000001</v>
      </c>
      <c r="G129">
        <f>G128+5000</f>
        <v>60800</v>
      </c>
      <c r="H129" s="1">
        <v>10596</v>
      </c>
      <c r="I129" t="s">
        <v>518</v>
      </c>
      <c r="J129" t="s">
        <v>504</v>
      </c>
      <c r="M129">
        <v>1</v>
      </c>
      <c r="N129" s="1">
        <v>1</v>
      </c>
      <c r="O129">
        <v>610</v>
      </c>
      <c r="P129">
        <v>22.9</v>
      </c>
      <c r="Q129">
        <v>3620</v>
      </c>
      <c r="R129">
        <v>145.1</v>
      </c>
      <c r="S129">
        <v>3</v>
      </c>
      <c r="T129">
        <v>16</v>
      </c>
      <c r="U129">
        <v>12</v>
      </c>
      <c r="V129">
        <v>5</v>
      </c>
      <c r="W129">
        <v>4</v>
      </c>
      <c r="X129" s="23">
        <v>3</v>
      </c>
      <c r="Y129" s="29" t="s">
        <v>485</v>
      </c>
      <c r="Z129">
        <v>4200904</v>
      </c>
      <c r="AA129">
        <v>4200369</v>
      </c>
      <c r="AB129">
        <v>4200370</v>
      </c>
      <c r="AC129">
        <v>4320195</v>
      </c>
      <c r="AD129">
        <v>320138</v>
      </c>
      <c r="AE129" s="24" t="s">
        <v>511</v>
      </c>
      <c r="AF129" t="s">
        <v>509</v>
      </c>
      <c r="AG129">
        <v>4320196</v>
      </c>
      <c r="AH129">
        <v>330138</v>
      </c>
      <c r="AI129" s="24" t="s">
        <v>512</v>
      </c>
      <c r="AJ129" s="24" t="s">
        <v>510</v>
      </c>
      <c r="AL129">
        <v>340138</v>
      </c>
      <c r="AP129">
        <v>350138</v>
      </c>
      <c r="AT129">
        <v>360138</v>
      </c>
      <c r="AW129" t="s">
        <v>390</v>
      </c>
      <c r="AX129">
        <v>4100003</v>
      </c>
      <c r="AY129" s="26" t="s">
        <v>520</v>
      </c>
      <c r="AZ129" s="29" t="s">
        <v>528</v>
      </c>
      <c r="BA129" s="3" t="str">
        <f>BE129&amp;"|"&amp;BF129&amp;"|"&amp;BG129&amp;"|"&amp;BH129&amp;"|"&amp;BI129</f>
        <v>4421156|4421157|4421158|4421159|4421160</v>
      </c>
      <c r="BE129" s="7">
        <v>4421156</v>
      </c>
      <c r="BF129" s="7">
        <v>4421157</v>
      </c>
      <c r="BG129" s="7">
        <v>4421158</v>
      </c>
      <c r="BH129" s="7">
        <v>4421159</v>
      </c>
      <c r="BI129" s="7">
        <v>4421160</v>
      </c>
    </row>
    <row r="130" spans="1:61" x14ac:dyDescent="0.15">
      <c r="A130">
        <v>3000139</v>
      </c>
      <c r="B130">
        <v>800125</v>
      </c>
      <c r="C130" s="28" t="s">
        <v>534</v>
      </c>
      <c r="D130">
        <v>900125</v>
      </c>
      <c r="E130" t="s">
        <v>535</v>
      </c>
      <c r="F130" s="29">
        <v>1.04</v>
      </c>
      <c r="G130">
        <v>55800</v>
      </c>
      <c r="H130" s="1">
        <v>10550</v>
      </c>
      <c r="I130" t="s">
        <v>544</v>
      </c>
      <c r="J130" t="s">
        <v>545</v>
      </c>
      <c r="K130" s="29" t="str">
        <f>J130&amp;"_atk_bullet"</f>
        <v>lexburner_atk_bullet</v>
      </c>
      <c r="M130">
        <v>1</v>
      </c>
      <c r="N130" s="1">
        <v>1</v>
      </c>
      <c r="O130">
        <v>730</v>
      </c>
      <c r="P130">
        <v>29.8</v>
      </c>
      <c r="Q130">
        <v>2290</v>
      </c>
      <c r="R130">
        <v>92.4</v>
      </c>
      <c r="S130">
        <v>3</v>
      </c>
      <c r="T130">
        <v>12</v>
      </c>
      <c r="U130">
        <v>16</v>
      </c>
      <c r="V130">
        <v>5</v>
      </c>
      <c r="W130">
        <v>2</v>
      </c>
      <c r="X130" s="27">
        <v>3</v>
      </c>
      <c r="Y130" s="29" t="s">
        <v>485</v>
      </c>
      <c r="Z130">
        <v>4200902</v>
      </c>
      <c r="AA130">
        <v>4200372</v>
      </c>
      <c r="AB130">
        <v>4200373</v>
      </c>
      <c r="AC130" s="7">
        <v>4320197</v>
      </c>
      <c r="AD130">
        <v>320139</v>
      </c>
      <c r="AE130" t="s">
        <v>536</v>
      </c>
      <c r="AF130" s="29" t="s">
        <v>540</v>
      </c>
      <c r="AG130" s="7">
        <v>4320198</v>
      </c>
      <c r="AH130">
        <v>330139</v>
      </c>
      <c r="AI130" t="s">
        <v>537</v>
      </c>
      <c r="AJ130" s="29" t="s">
        <v>541</v>
      </c>
      <c r="AK130" s="7">
        <v>4320199</v>
      </c>
      <c r="AL130">
        <v>340139</v>
      </c>
      <c r="AM130" t="s">
        <v>538</v>
      </c>
      <c r="AN130" s="29" t="s">
        <v>542</v>
      </c>
      <c r="AO130" s="7">
        <v>4320200</v>
      </c>
      <c r="AP130">
        <v>350139</v>
      </c>
      <c r="AQ130" t="s">
        <v>539</v>
      </c>
      <c r="AR130" s="29" t="s">
        <v>543</v>
      </c>
      <c r="AT130">
        <v>360139</v>
      </c>
      <c r="AW130" s="29" t="s">
        <v>317</v>
      </c>
      <c r="AX130">
        <v>4100003</v>
      </c>
      <c r="AY130" s="27" t="s">
        <v>520</v>
      </c>
      <c r="AZ130" s="27" t="s">
        <v>528</v>
      </c>
      <c r="BA130" t="str">
        <f>BE130&amp;"|"&amp;BF130&amp;"|"&amp;BG130&amp;"|"&amp;BH130&amp;"|"&amp;BI130</f>
        <v>4421141|4421142|4421143|4421144|4421145</v>
      </c>
      <c r="BE130">
        <v>4421141</v>
      </c>
      <c r="BF130">
        <v>4421142</v>
      </c>
      <c r="BG130">
        <v>4421143</v>
      </c>
      <c r="BH130">
        <v>4421144</v>
      </c>
      <c r="BI130">
        <v>4421145</v>
      </c>
    </row>
    <row r="131" spans="1:61" x14ac:dyDescent="0.15">
      <c r="A131">
        <v>3000140</v>
      </c>
      <c r="B131">
        <v>800126</v>
      </c>
      <c r="C131" t="s">
        <v>546</v>
      </c>
      <c r="D131">
        <v>900126</v>
      </c>
      <c r="E131" t="s">
        <v>548</v>
      </c>
      <c r="F131" s="29">
        <v>1</v>
      </c>
      <c r="G131">
        <v>1</v>
      </c>
      <c r="H131" s="1">
        <v>100000</v>
      </c>
      <c r="J131" s="13" t="s">
        <v>547</v>
      </c>
      <c r="M131">
        <v>0</v>
      </c>
      <c r="N131" s="1">
        <v>1</v>
      </c>
      <c r="O131">
        <v>430</v>
      </c>
      <c r="P131">
        <v>16.5</v>
      </c>
      <c r="Q131">
        <v>2860</v>
      </c>
      <c r="R131">
        <v>114.4</v>
      </c>
      <c r="S131">
        <v>15</v>
      </c>
      <c r="T131">
        <v>10</v>
      </c>
      <c r="U131">
        <v>10</v>
      </c>
      <c r="V131">
        <v>5</v>
      </c>
      <c r="W131">
        <v>1</v>
      </c>
      <c r="X131" s="29">
        <v>3</v>
      </c>
      <c r="Y131" s="29" t="s">
        <v>485</v>
      </c>
      <c r="Z131">
        <v>4200901</v>
      </c>
      <c r="AA131">
        <v>4200376</v>
      </c>
      <c r="AD131">
        <v>320140</v>
      </c>
      <c r="AH131">
        <v>330140</v>
      </c>
      <c r="AL131">
        <v>340140</v>
      </c>
      <c r="AP131">
        <v>350140</v>
      </c>
    </row>
    <row r="132" spans="1:61" x14ac:dyDescent="0.15">
      <c r="A132">
        <v>3000141</v>
      </c>
      <c r="B132">
        <v>800127</v>
      </c>
      <c r="C132" s="13" t="s">
        <v>549</v>
      </c>
      <c r="D132">
        <v>900127</v>
      </c>
      <c r="E132" t="s">
        <v>550</v>
      </c>
      <c r="F132" s="29">
        <v>1</v>
      </c>
      <c r="G132">
        <v>1</v>
      </c>
      <c r="H132" s="1">
        <v>100000</v>
      </c>
      <c r="J132" t="s">
        <v>551</v>
      </c>
      <c r="M132">
        <v>0</v>
      </c>
      <c r="N132" s="1">
        <v>1</v>
      </c>
      <c r="O132">
        <v>530</v>
      </c>
      <c r="P132">
        <v>21.4</v>
      </c>
      <c r="Q132">
        <v>1570</v>
      </c>
      <c r="R132">
        <v>62.8</v>
      </c>
      <c r="S132">
        <v>3</v>
      </c>
      <c r="T132">
        <v>12</v>
      </c>
      <c r="U132">
        <v>16</v>
      </c>
      <c r="V132">
        <v>1</v>
      </c>
      <c r="W132">
        <v>2</v>
      </c>
      <c r="X132" s="29">
        <v>3</v>
      </c>
      <c r="Y132" s="29" t="s">
        <v>485</v>
      </c>
      <c r="Z132">
        <v>4200902</v>
      </c>
      <c r="AA132">
        <v>4200377</v>
      </c>
      <c r="AD132">
        <v>320141</v>
      </c>
      <c r="AH132">
        <v>330141</v>
      </c>
      <c r="AL132">
        <v>340141</v>
      </c>
      <c r="AP132">
        <v>350141</v>
      </c>
    </row>
    <row r="133" spans="1:61" x14ac:dyDescent="0.15">
      <c r="A133">
        <v>3000142</v>
      </c>
      <c r="B133">
        <v>800128</v>
      </c>
      <c r="C133" s="4" t="s">
        <v>561</v>
      </c>
      <c r="D133">
        <v>900128</v>
      </c>
      <c r="E133" t="s">
        <v>554</v>
      </c>
      <c r="F133" s="30">
        <v>1.04</v>
      </c>
      <c r="G133">
        <v>29800</v>
      </c>
      <c r="H133" s="1">
        <v>10549</v>
      </c>
      <c r="I133" t="s">
        <v>567</v>
      </c>
      <c r="J133" t="s">
        <v>567</v>
      </c>
      <c r="M133">
        <v>1</v>
      </c>
      <c r="N133" s="1">
        <v>1</v>
      </c>
      <c r="O133">
        <v>610</v>
      </c>
      <c r="P133">
        <v>22.1</v>
      </c>
      <c r="Q133">
        <v>4440</v>
      </c>
      <c r="R133">
        <v>182.8</v>
      </c>
      <c r="S133">
        <v>25</v>
      </c>
      <c r="T133">
        <v>7</v>
      </c>
      <c r="U133">
        <v>7</v>
      </c>
      <c r="V133">
        <v>5</v>
      </c>
      <c r="W133">
        <v>1</v>
      </c>
      <c r="X133">
        <v>2</v>
      </c>
      <c r="Y133" t="s">
        <v>485</v>
      </c>
      <c r="Z133">
        <v>4200901</v>
      </c>
      <c r="AA133">
        <v>4200378</v>
      </c>
      <c r="AB133">
        <v>4200379</v>
      </c>
      <c r="AC133" s="7">
        <v>4320201</v>
      </c>
      <c r="AD133">
        <v>320142</v>
      </c>
      <c r="AE133" t="s">
        <v>556</v>
      </c>
      <c r="AF133" t="s">
        <v>559</v>
      </c>
      <c r="AG133">
        <v>4320202</v>
      </c>
      <c r="AH133">
        <v>330142</v>
      </c>
      <c r="AI133" t="s">
        <v>557</v>
      </c>
      <c r="AJ133" t="s">
        <v>564</v>
      </c>
      <c r="AK133">
        <v>4320203</v>
      </c>
      <c r="AL133">
        <v>340142</v>
      </c>
      <c r="AM133" t="s">
        <v>562</v>
      </c>
      <c r="AN133" t="s">
        <v>565</v>
      </c>
      <c r="AO133">
        <v>4320204</v>
      </c>
      <c r="AP133">
        <v>350142</v>
      </c>
      <c r="AQ133" t="s">
        <v>563</v>
      </c>
      <c r="AR133" t="s">
        <v>566</v>
      </c>
      <c r="AW133" t="s">
        <v>306</v>
      </c>
      <c r="AX133">
        <v>4100003</v>
      </c>
      <c r="AY133" s="29" t="s">
        <v>520</v>
      </c>
      <c r="AZ133" s="29" t="s">
        <v>528</v>
      </c>
      <c r="BA133" s="3" t="str">
        <f>BE133&amp;"|"&amp;BF133&amp;"|"&amp;BG133&amp;"|"&amp;BH133&amp;"|"&amp;BI133</f>
        <v>4421146|4421147|4421148|4421149|4421150</v>
      </c>
      <c r="BE133">
        <v>4421146</v>
      </c>
      <c r="BF133">
        <v>4421147</v>
      </c>
      <c r="BG133">
        <v>4421148</v>
      </c>
      <c r="BH133">
        <v>4421149</v>
      </c>
      <c r="BI133">
        <v>4421150</v>
      </c>
    </row>
    <row r="134" spans="1:61" x14ac:dyDescent="0.15">
      <c r="A134">
        <v>3000143</v>
      </c>
      <c r="B134">
        <v>800129</v>
      </c>
      <c r="C134" s="3" t="s">
        <v>552</v>
      </c>
      <c r="D134">
        <v>900129</v>
      </c>
      <c r="E134" t="s">
        <v>553</v>
      </c>
      <c r="F134" s="30">
        <v>1.04</v>
      </c>
      <c r="G134">
        <v>5880</v>
      </c>
      <c r="H134" s="1">
        <v>10425</v>
      </c>
      <c r="J134" t="s">
        <v>555</v>
      </c>
      <c r="K134" s="29" t="str">
        <f>J134&amp;"_atk_bullet"</f>
        <v>laugh_atk_bullet</v>
      </c>
      <c r="M134">
        <v>1</v>
      </c>
      <c r="N134" s="1">
        <v>1</v>
      </c>
      <c r="O134">
        <v>620</v>
      </c>
      <c r="P134">
        <v>25.3</v>
      </c>
      <c r="Q134">
        <v>2150</v>
      </c>
      <c r="R134">
        <v>85</v>
      </c>
      <c r="S134">
        <v>3</v>
      </c>
      <c r="T134">
        <v>12</v>
      </c>
      <c r="U134">
        <v>16</v>
      </c>
      <c r="V134">
        <v>4</v>
      </c>
      <c r="W134">
        <v>2</v>
      </c>
      <c r="X134">
        <v>3</v>
      </c>
      <c r="Y134" t="s">
        <v>485</v>
      </c>
      <c r="Z134">
        <v>4200901</v>
      </c>
      <c r="AA134">
        <v>4200380</v>
      </c>
      <c r="AB134">
        <v>4200381</v>
      </c>
      <c r="AC134">
        <v>4320201</v>
      </c>
      <c r="AD134">
        <v>320143</v>
      </c>
      <c r="AE134" t="s">
        <v>556</v>
      </c>
      <c r="AF134" t="s">
        <v>559</v>
      </c>
      <c r="AG134">
        <v>4320205</v>
      </c>
      <c r="AH134">
        <v>330143</v>
      </c>
      <c r="AI134" t="s">
        <v>558</v>
      </c>
      <c r="AJ134" t="s">
        <v>560</v>
      </c>
      <c r="AL134">
        <v>340143</v>
      </c>
      <c r="AP134">
        <v>350143</v>
      </c>
      <c r="AW134" t="s">
        <v>317</v>
      </c>
      <c r="AX134">
        <v>4100004</v>
      </c>
      <c r="AY134" s="29" t="s">
        <v>520</v>
      </c>
      <c r="AZ134" s="29" t="s">
        <v>528</v>
      </c>
      <c r="BA134" s="3" t="str">
        <f>BE134&amp;"|"&amp;BF134&amp;"|"&amp;BG134&amp;"|"&amp;BH134&amp;"|"&amp;BI134</f>
        <v>4420226|4420227|4420228|4420229|4420230</v>
      </c>
      <c r="BE134">
        <v>4420226</v>
      </c>
      <c r="BF134">
        <v>4420227</v>
      </c>
      <c r="BG134">
        <v>4420228</v>
      </c>
      <c r="BH134">
        <v>4420229</v>
      </c>
      <c r="BI134">
        <v>4420230</v>
      </c>
    </row>
    <row r="135" spans="1:61" x14ac:dyDescent="0.15">
      <c r="A135">
        <v>3000144</v>
      </c>
      <c r="B135">
        <v>800130</v>
      </c>
      <c r="C135" s="4" t="s">
        <v>579</v>
      </c>
      <c r="D135">
        <v>900130</v>
      </c>
      <c r="E135" t="s">
        <v>577</v>
      </c>
      <c r="F135" s="30">
        <v>1.08</v>
      </c>
      <c r="G135" s="30">
        <v>40800</v>
      </c>
      <c r="H135" s="1">
        <v>10595</v>
      </c>
      <c r="I135" t="s">
        <v>578</v>
      </c>
      <c r="J135" t="s">
        <v>571</v>
      </c>
      <c r="K135" s="30" t="str">
        <f>J135&amp;"_atk_bullet"</f>
        <v>xiaoquanquan_atk_bullet</v>
      </c>
      <c r="M135">
        <v>1</v>
      </c>
      <c r="N135">
        <v>1</v>
      </c>
      <c r="O135">
        <v>870</v>
      </c>
      <c r="P135">
        <v>35.4</v>
      </c>
      <c r="Q135">
        <v>1990</v>
      </c>
      <c r="R135">
        <v>70.900000000000006</v>
      </c>
      <c r="S135">
        <v>3</v>
      </c>
      <c r="T135">
        <v>13</v>
      </c>
      <c r="U135">
        <v>15</v>
      </c>
      <c r="V135">
        <v>5</v>
      </c>
      <c r="W135">
        <v>3</v>
      </c>
      <c r="X135">
        <v>2</v>
      </c>
      <c r="Y135" t="s">
        <v>485</v>
      </c>
      <c r="Z135">
        <v>4200903</v>
      </c>
      <c r="AA135">
        <v>4200382</v>
      </c>
      <c r="AB135">
        <v>4200383</v>
      </c>
      <c r="AC135">
        <v>4320194</v>
      </c>
      <c r="AD135">
        <v>320144</v>
      </c>
      <c r="AE135" s="30" t="s">
        <v>507</v>
      </c>
      <c r="AF135" s="30" t="s">
        <v>573</v>
      </c>
      <c r="AG135">
        <v>4320196</v>
      </c>
      <c r="AH135">
        <v>330144</v>
      </c>
      <c r="AI135" s="30" t="s">
        <v>512</v>
      </c>
      <c r="AJ135" s="30" t="s">
        <v>572</v>
      </c>
      <c r="AK135">
        <v>4320206</v>
      </c>
      <c r="AL135">
        <v>340144</v>
      </c>
      <c r="AM135" t="s">
        <v>574</v>
      </c>
      <c r="AN135" t="s">
        <v>575</v>
      </c>
      <c r="AP135">
        <v>350144</v>
      </c>
      <c r="AW135" t="s">
        <v>598</v>
      </c>
      <c r="AX135">
        <v>4100003</v>
      </c>
      <c r="AY135" s="30" t="s">
        <v>520</v>
      </c>
      <c r="AZ135" s="30" t="s">
        <v>528</v>
      </c>
      <c r="BA135" s="3" t="str">
        <f>BE135&amp;"|"&amp;BF135&amp;"|"&amp;BG135&amp;"|"&amp;BH135&amp;"|"&amp;BI135</f>
        <v>4421161|4421162|4421163|4421164|4421165</v>
      </c>
      <c r="BE135">
        <v>4421161</v>
      </c>
      <c r="BF135">
        <v>4421162</v>
      </c>
      <c r="BG135">
        <v>4421163</v>
      </c>
      <c r="BH135">
        <v>4421164</v>
      </c>
      <c r="BI135">
        <v>4421165</v>
      </c>
    </row>
    <row r="136" spans="1:61" x14ac:dyDescent="0.15">
      <c r="A136">
        <v>3000145</v>
      </c>
      <c r="B136">
        <v>800131</v>
      </c>
      <c r="C136" s="33" t="s">
        <v>596</v>
      </c>
      <c r="D136">
        <v>900131</v>
      </c>
      <c r="E136" s="34" t="s">
        <v>597</v>
      </c>
      <c r="F136" s="30">
        <v>1.04</v>
      </c>
      <c r="G136">
        <v>29800</v>
      </c>
      <c r="H136" s="1">
        <v>10548</v>
      </c>
      <c r="I136" t="s">
        <v>580</v>
      </c>
      <c r="J136" t="s">
        <v>580</v>
      </c>
      <c r="M136">
        <v>1</v>
      </c>
      <c r="N136">
        <v>1</v>
      </c>
      <c r="O136">
        <v>650</v>
      </c>
      <c r="P136">
        <v>24.1</v>
      </c>
      <c r="Q136">
        <v>3190</v>
      </c>
      <c r="R136">
        <v>123.6</v>
      </c>
      <c r="S136">
        <v>3</v>
      </c>
      <c r="T136">
        <v>16</v>
      </c>
      <c r="U136">
        <v>12</v>
      </c>
      <c r="V136">
        <v>5</v>
      </c>
      <c r="W136">
        <v>4</v>
      </c>
      <c r="X136">
        <v>3</v>
      </c>
      <c r="Y136" t="s">
        <v>485</v>
      </c>
      <c r="Z136">
        <v>4200904</v>
      </c>
      <c r="AA136">
        <v>4200384</v>
      </c>
      <c r="AB136">
        <v>4200385</v>
      </c>
      <c r="AC136">
        <v>4320207</v>
      </c>
      <c r="AD136">
        <v>320145</v>
      </c>
      <c r="AE136" s="30" t="s">
        <v>583</v>
      </c>
      <c r="AF136" s="32" t="s">
        <v>584</v>
      </c>
      <c r="AG136">
        <v>4320208</v>
      </c>
      <c r="AH136">
        <v>330145</v>
      </c>
      <c r="AI136" s="30" t="s">
        <v>585</v>
      </c>
      <c r="AJ136" s="32" t="s">
        <v>586</v>
      </c>
      <c r="AK136">
        <v>4320209</v>
      </c>
      <c r="AL136">
        <v>340145</v>
      </c>
      <c r="AM136" s="32" t="s">
        <v>587</v>
      </c>
      <c r="AN136" s="32" t="s">
        <v>589</v>
      </c>
      <c r="AO136">
        <v>4320210</v>
      </c>
      <c r="AP136">
        <v>350145</v>
      </c>
      <c r="AQ136" s="32" t="s">
        <v>588</v>
      </c>
      <c r="AR136" s="32" t="s">
        <v>590</v>
      </c>
      <c r="AW136" s="32" t="s">
        <v>581</v>
      </c>
      <c r="AX136">
        <v>4100003</v>
      </c>
      <c r="AY136" t="s">
        <v>582</v>
      </c>
      <c r="AZ136" t="s">
        <v>528</v>
      </c>
      <c r="BA136" s="3" t="str">
        <f>BE136&amp;"|"&amp;BF136&amp;"|"&amp;BG136&amp;"|"&amp;BH136&amp;"|"&amp;BI136</f>
        <v>4421166|4421167|4421168|4421169|4421170</v>
      </c>
      <c r="BE136">
        <v>4421166</v>
      </c>
      <c r="BF136">
        <v>4421167</v>
      </c>
      <c r="BG136">
        <v>4421168</v>
      </c>
      <c r="BH136">
        <v>4421169</v>
      </c>
      <c r="BI136">
        <v>4421170</v>
      </c>
    </row>
    <row r="137" spans="1:61" x14ac:dyDescent="0.15">
      <c r="A137">
        <v>3000146</v>
      </c>
      <c r="B137">
        <v>800132</v>
      </c>
      <c r="C137" s="31" t="s">
        <v>591</v>
      </c>
      <c r="D137">
        <v>900132</v>
      </c>
      <c r="E137" s="32" t="s">
        <v>593</v>
      </c>
      <c r="F137" s="32">
        <v>1</v>
      </c>
      <c r="G137">
        <v>1</v>
      </c>
      <c r="H137" s="1">
        <v>100000</v>
      </c>
      <c r="J137" t="s">
        <v>595</v>
      </c>
      <c r="M137">
        <v>0</v>
      </c>
      <c r="N137" s="1">
        <v>1</v>
      </c>
      <c r="O137">
        <v>430</v>
      </c>
      <c r="P137">
        <v>16.5</v>
      </c>
      <c r="Q137">
        <v>2860</v>
      </c>
      <c r="R137">
        <v>114.4</v>
      </c>
      <c r="S137">
        <v>15</v>
      </c>
      <c r="T137">
        <v>10</v>
      </c>
      <c r="U137">
        <v>10</v>
      </c>
      <c r="V137">
        <v>5</v>
      </c>
      <c r="W137">
        <v>1</v>
      </c>
      <c r="X137" s="32">
        <v>3</v>
      </c>
      <c r="Y137" s="32" t="s">
        <v>485</v>
      </c>
      <c r="Z137">
        <v>4200901</v>
      </c>
      <c r="AA137">
        <v>4200386</v>
      </c>
      <c r="AD137">
        <v>320146</v>
      </c>
      <c r="AH137">
        <v>330146</v>
      </c>
      <c r="AL137">
        <v>340146</v>
      </c>
      <c r="AP137">
        <v>350146</v>
      </c>
    </row>
    <row r="138" spans="1:61" x14ac:dyDescent="0.15">
      <c r="A138">
        <v>3000147</v>
      </c>
      <c r="B138">
        <v>800133</v>
      </c>
      <c r="C138" s="31" t="s">
        <v>592</v>
      </c>
      <c r="D138">
        <v>900133</v>
      </c>
      <c r="E138" s="32" t="s">
        <v>593</v>
      </c>
      <c r="F138" s="32">
        <v>1</v>
      </c>
      <c r="G138">
        <v>1</v>
      </c>
      <c r="H138" s="1">
        <v>100000</v>
      </c>
      <c r="J138" t="s">
        <v>594</v>
      </c>
      <c r="K138" s="34" t="str">
        <f>J138&amp;"_atk_bullet"</f>
        <v>shengdanshu_atk_bullet</v>
      </c>
      <c r="M138">
        <v>0</v>
      </c>
      <c r="N138" s="1">
        <v>1</v>
      </c>
      <c r="O138">
        <v>570</v>
      </c>
      <c r="P138">
        <v>22.4</v>
      </c>
      <c r="Q138">
        <v>1420</v>
      </c>
      <c r="R138">
        <v>56.8</v>
      </c>
      <c r="S138">
        <v>3</v>
      </c>
      <c r="T138">
        <v>13</v>
      </c>
      <c r="U138">
        <v>15</v>
      </c>
      <c r="V138">
        <v>1</v>
      </c>
      <c r="W138">
        <v>3</v>
      </c>
      <c r="X138" s="32">
        <v>3</v>
      </c>
      <c r="Y138" s="32" t="s">
        <v>485</v>
      </c>
      <c r="Z138">
        <v>4200902</v>
      </c>
      <c r="AA138">
        <v>4200387</v>
      </c>
      <c r="AD138">
        <v>320147</v>
      </c>
      <c r="AH138">
        <v>330147</v>
      </c>
      <c r="AL138">
        <v>340147</v>
      </c>
      <c r="AP138">
        <v>350147</v>
      </c>
    </row>
  </sheetData>
  <phoneticPr fontId="1" type="noConversion"/>
  <conditionalFormatting sqref="AC133">
    <cfRule type="duplicateValues" dxfId="5" priority="6" stopIfTrue="1"/>
  </conditionalFormatting>
  <conditionalFormatting sqref="BE133:BI133">
    <cfRule type="duplicateValues" dxfId="4" priority="5" stopIfTrue="1"/>
  </conditionalFormatting>
  <conditionalFormatting sqref="BE134:BI134">
    <cfRule type="duplicateValues" dxfId="3" priority="4" stopIfTrue="1"/>
  </conditionalFormatting>
  <conditionalFormatting sqref="BE135:BI135">
    <cfRule type="duplicateValues" dxfId="2" priority="1" stopIfTrue="1"/>
    <cfRule type="duplicateValues" dxfId="1" priority="2" stopIfTrue="1"/>
  </conditionalFormatting>
  <conditionalFormatting sqref="BE135:BI135">
    <cfRule type="duplicateValues" dxfId="0" priority="3" stopIfTrue="1"/>
  </conditionalFormatting>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zcg</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2018-01-03T00:13:28Z</dcterms:modified>
</cp:coreProperties>
</file>