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publicweb/p/prebys/misc/"/>
    </mc:Choice>
  </mc:AlternateContent>
  <bookViews>
    <workbookView xWindow="16620" yWindow="3800" windowWidth="33640" windowHeight="19160" tabRatio="500"/>
  </bookViews>
  <sheets>
    <sheet name="Summary" sheetId="2" r:id="rId1"/>
    <sheet name="Details" sheetId="1" r:id="rId2"/>
    <sheet name="University" sheetId="4" r:id="rId3"/>
    <sheet name="Citizenship" sheetId="5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08" i="1" l="1"/>
  <c r="G108" i="1"/>
  <c r="H108" i="1"/>
  <c r="F106" i="1"/>
  <c r="G106" i="1"/>
  <c r="H106" i="1"/>
  <c r="B38" i="4"/>
  <c r="B55" i="4"/>
  <c r="B53" i="4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3" i="1"/>
  <c r="H104" i="1"/>
  <c r="H105" i="1"/>
  <c r="H107" i="1"/>
  <c r="H109" i="1"/>
  <c r="H2" i="1"/>
  <c r="B5" i="5"/>
  <c r="B10" i="5"/>
  <c r="F101" i="1"/>
  <c r="F105" i="1"/>
  <c r="F107" i="1"/>
  <c r="I100" i="1"/>
  <c r="G101" i="1"/>
  <c r="G103" i="1"/>
  <c r="G104" i="1"/>
  <c r="G105" i="1"/>
  <c r="G107" i="1"/>
  <c r="G109" i="1"/>
  <c r="G100" i="1"/>
  <c r="F103" i="1"/>
  <c r="F104" i="1"/>
  <c r="F109" i="1"/>
  <c r="F100" i="1"/>
  <c r="B16" i="4"/>
  <c r="B42" i="4"/>
  <c r="B35" i="4"/>
  <c r="B19" i="4"/>
  <c r="F96" i="1"/>
  <c r="G96" i="1"/>
  <c r="G90" i="1"/>
  <c r="F91" i="1"/>
  <c r="G91" i="1"/>
  <c r="F92" i="1"/>
  <c r="G92" i="1"/>
  <c r="F93" i="1"/>
  <c r="G93" i="1"/>
  <c r="F94" i="1"/>
  <c r="G94" i="1"/>
  <c r="F95" i="1"/>
  <c r="F97" i="1"/>
  <c r="F99" i="1"/>
  <c r="F90" i="1"/>
  <c r="F98" i="1"/>
  <c r="G95" i="1"/>
  <c r="G97" i="1"/>
  <c r="G98" i="1"/>
  <c r="G99" i="1"/>
  <c r="I90" i="1"/>
  <c r="G79" i="1"/>
  <c r="G80" i="1"/>
  <c r="F80" i="1"/>
  <c r="G81" i="1"/>
  <c r="G82" i="1"/>
  <c r="G83" i="1"/>
  <c r="G84" i="1"/>
  <c r="G85" i="1"/>
  <c r="G86" i="1"/>
  <c r="G87" i="1"/>
  <c r="G88" i="1"/>
  <c r="G89" i="1"/>
  <c r="F79" i="1"/>
  <c r="F81" i="1"/>
  <c r="F82" i="1"/>
  <c r="F83" i="1"/>
  <c r="F84" i="1"/>
  <c r="F85" i="1"/>
  <c r="F86" i="1"/>
  <c r="F87" i="1"/>
  <c r="F88" i="1"/>
  <c r="F89" i="1"/>
  <c r="I79" i="1"/>
  <c r="J13" i="2"/>
  <c r="B2" i="5"/>
  <c r="B3" i="5"/>
  <c r="B4" i="5"/>
  <c r="B8" i="5"/>
  <c r="B9" i="5"/>
  <c r="B11" i="5"/>
  <c r="B12" i="5"/>
  <c r="B13" i="5"/>
  <c r="B14" i="5"/>
  <c r="B15" i="5"/>
  <c r="B16" i="5"/>
  <c r="B17" i="5"/>
  <c r="B6" i="5"/>
  <c r="B18" i="5"/>
  <c r="B7" i="5"/>
  <c r="B20" i="5"/>
  <c r="F2" i="1"/>
  <c r="F3" i="1"/>
  <c r="F4" i="1"/>
  <c r="F5" i="1"/>
  <c r="F6" i="1"/>
  <c r="F7" i="1"/>
  <c r="F8" i="1"/>
  <c r="F9" i="1"/>
  <c r="F10" i="1"/>
  <c r="F11" i="1"/>
  <c r="F12" i="1"/>
  <c r="I2" i="1"/>
  <c r="G13" i="1"/>
  <c r="F13" i="1"/>
  <c r="G14" i="1"/>
  <c r="F14" i="1"/>
  <c r="G15" i="1"/>
  <c r="G16" i="1"/>
  <c r="G17" i="1"/>
  <c r="G18" i="1"/>
  <c r="G19" i="1"/>
  <c r="G20" i="1"/>
  <c r="G21" i="1"/>
  <c r="G22" i="1"/>
  <c r="G23" i="1"/>
  <c r="F15" i="1"/>
  <c r="F16" i="1"/>
  <c r="F17" i="1"/>
  <c r="F18" i="1"/>
  <c r="F19" i="1"/>
  <c r="F20" i="1"/>
  <c r="F21" i="1"/>
  <c r="F22" i="1"/>
  <c r="F23" i="1"/>
  <c r="I13" i="1"/>
  <c r="G24" i="1"/>
  <c r="F24" i="1"/>
  <c r="G25" i="1"/>
  <c r="F25" i="1"/>
  <c r="G26" i="1"/>
  <c r="G27" i="1"/>
  <c r="G28" i="1"/>
  <c r="G29" i="1"/>
  <c r="G30" i="1"/>
  <c r="G31" i="1"/>
  <c r="G32" i="1"/>
  <c r="G33" i="1"/>
  <c r="G34" i="1"/>
  <c r="F26" i="1"/>
  <c r="F27" i="1"/>
  <c r="F28" i="1"/>
  <c r="F29" i="1"/>
  <c r="F30" i="1"/>
  <c r="F31" i="1"/>
  <c r="F32" i="1"/>
  <c r="F33" i="1"/>
  <c r="F34" i="1"/>
  <c r="I24" i="1"/>
  <c r="G35" i="1"/>
  <c r="G36" i="1"/>
  <c r="F35" i="1"/>
  <c r="G37" i="1"/>
  <c r="G38" i="1"/>
  <c r="G39" i="1"/>
  <c r="G40" i="1"/>
  <c r="G41" i="1"/>
  <c r="G42" i="1"/>
  <c r="G43" i="1"/>
  <c r="G44" i="1"/>
  <c r="F37" i="1"/>
  <c r="F38" i="1"/>
  <c r="F39" i="1"/>
  <c r="F40" i="1"/>
  <c r="F41" i="1"/>
  <c r="F42" i="1"/>
  <c r="F43" i="1"/>
  <c r="I35" i="1"/>
  <c r="G45" i="1"/>
  <c r="F45" i="1"/>
  <c r="G46" i="1"/>
  <c r="G47" i="1"/>
  <c r="G48" i="1"/>
  <c r="G49" i="1"/>
  <c r="G50" i="1"/>
  <c r="G51" i="1"/>
  <c r="G52" i="1"/>
  <c r="G53" i="1"/>
  <c r="G54" i="1"/>
  <c r="G55" i="1"/>
  <c r="G56" i="1"/>
  <c r="G57" i="1"/>
  <c r="F46" i="1"/>
  <c r="F47" i="1"/>
  <c r="F48" i="1"/>
  <c r="F49" i="1"/>
  <c r="F50" i="1"/>
  <c r="F51" i="1"/>
  <c r="F52" i="1"/>
  <c r="F53" i="1"/>
  <c r="F54" i="1"/>
  <c r="F55" i="1"/>
  <c r="F56" i="1"/>
  <c r="F57" i="1"/>
  <c r="I45" i="1"/>
  <c r="G58" i="1"/>
  <c r="G59" i="1"/>
  <c r="F58" i="1"/>
  <c r="G60" i="1"/>
  <c r="G61" i="1"/>
  <c r="G62" i="1"/>
  <c r="G63" i="1"/>
  <c r="G64" i="1"/>
  <c r="G65" i="1"/>
  <c r="G66" i="1"/>
  <c r="G67" i="1"/>
  <c r="F59" i="1"/>
  <c r="F60" i="1"/>
  <c r="F61" i="1"/>
  <c r="F64" i="1"/>
  <c r="F65" i="1"/>
  <c r="F66" i="1"/>
  <c r="I58" i="1"/>
  <c r="F36" i="1"/>
  <c r="F44" i="1"/>
  <c r="F62" i="1"/>
  <c r="F63" i="1"/>
  <c r="F67" i="1"/>
  <c r="G68" i="1"/>
  <c r="F68" i="1"/>
  <c r="G69" i="1"/>
  <c r="F69" i="1"/>
  <c r="G70" i="1"/>
  <c r="G71" i="1"/>
  <c r="G72" i="1"/>
  <c r="G73" i="1"/>
  <c r="G74" i="1"/>
  <c r="G75" i="1"/>
  <c r="G76" i="1"/>
  <c r="G77" i="1"/>
  <c r="G78" i="1"/>
  <c r="F70" i="1"/>
  <c r="F71" i="1"/>
  <c r="F72" i="1"/>
  <c r="F73" i="1"/>
  <c r="F74" i="1"/>
  <c r="F75" i="1"/>
  <c r="F76" i="1"/>
  <c r="F77" i="1"/>
  <c r="F78" i="1"/>
  <c r="I68" i="1"/>
  <c r="B18" i="2"/>
  <c r="B14" i="4"/>
  <c r="B59" i="4"/>
  <c r="B2" i="4"/>
  <c r="B4" i="4"/>
  <c r="B8" i="4"/>
  <c r="B12" i="4"/>
  <c r="B15" i="4"/>
  <c r="B5" i="4"/>
  <c r="B3" i="4"/>
  <c r="B20" i="4"/>
  <c r="B21" i="4"/>
  <c r="B7" i="4"/>
  <c r="B22" i="4"/>
  <c r="B23" i="4"/>
  <c r="B9" i="4"/>
  <c r="B25" i="4"/>
  <c r="B11" i="4"/>
  <c r="B26" i="4"/>
  <c r="B27" i="4"/>
  <c r="B28" i="4"/>
  <c r="B29" i="4"/>
  <c r="B30" i="4"/>
  <c r="B31" i="4"/>
  <c r="B32" i="4"/>
  <c r="B33" i="4"/>
  <c r="B34" i="4"/>
  <c r="B36" i="4"/>
  <c r="B18" i="4"/>
  <c r="B6" i="4"/>
  <c r="B37" i="4"/>
  <c r="B39" i="4"/>
  <c r="B41" i="4"/>
  <c r="B43" i="4"/>
  <c r="B44" i="4"/>
  <c r="B45" i="4"/>
  <c r="B46" i="4"/>
  <c r="B47" i="4"/>
  <c r="B48" i="4"/>
  <c r="B24" i="4"/>
  <c r="B49" i="4"/>
  <c r="B50" i="4"/>
  <c r="B52" i="4"/>
  <c r="B10" i="4"/>
  <c r="B54" i="4"/>
  <c r="B56" i="4"/>
  <c r="B57" i="4"/>
  <c r="B58" i="4"/>
  <c r="B60" i="4"/>
  <c r="B61" i="4"/>
  <c r="B62" i="4"/>
  <c r="B63" i="4"/>
  <c r="B64" i="4"/>
  <c r="B65" i="4"/>
  <c r="B66" i="4"/>
  <c r="B67" i="4"/>
  <c r="B68" i="4"/>
  <c r="B69" i="4"/>
  <c r="B13" i="4"/>
  <c r="B17" i="4"/>
  <c r="B51" i="4"/>
  <c r="B40" i="4"/>
  <c r="B71" i="4"/>
  <c r="B7" i="2"/>
  <c r="B14" i="2"/>
  <c r="B15" i="2"/>
  <c r="B16" i="2"/>
  <c r="B17" i="2"/>
  <c r="B5" i="2"/>
  <c r="B4" i="2"/>
  <c r="B6" i="2"/>
  <c r="B9" i="2"/>
  <c r="B8" i="2"/>
  <c r="B10" i="2"/>
  <c r="B11" i="2"/>
  <c r="B12" i="2"/>
  <c r="I13" i="2"/>
  <c r="C13" i="2"/>
  <c r="D13" i="2"/>
  <c r="E13" i="2"/>
  <c r="F13" i="2"/>
  <c r="G13" i="2"/>
  <c r="H13" i="2"/>
  <c r="B13" i="2"/>
  <c r="B3" i="2"/>
</calcChain>
</file>

<file path=xl/sharedStrings.xml><?xml version="1.0" encoding="utf-8"?>
<sst xmlns="http://schemas.openxmlformats.org/spreadsheetml/2006/main" count="1005" uniqueCount="379">
  <si>
    <t>First Name</t>
  </si>
  <si>
    <t>Last Name</t>
  </si>
  <si>
    <t>University</t>
  </si>
  <si>
    <t>Year</t>
  </si>
  <si>
    <t>Lab</t>
  </si>
  <si>
    <t>Gender</t>
  </si>
  <si>
    <t>Citizenship</t>
  </si>
  <si>
    <t>ANL</t>
  </si>
  <si>
    <t>Adam</t>
  </si>
  <si>
    <t>Clark</t>
  </si>
  <si>
    <t>Rockhurst University</t>
  </si>
  <si>
    <t>M</t>
  </si>
  <si>
    <t>US Citizen</t>
  </si>
  <si>
    <t>Female</t>
  </si>
  <si>
    <t>Male</t>
  </si>
  <si>
    <t>FNAL</t>
  </si>
  <si>
    <t>Applied</t>
  </si>
  <si>
    <t>USA</t>
  </si>
  <si>
    <t>Matthew</t>
  </si>
  <si>
    <t>Gooden</t>
  </si>
  <si>
    <t>University of New Mexico</t>
  </si>
  <si>
    <t>Joshua</t>
  </si>
  <si>
    <t>Hawke</t>
  </si>
  <si>
    <t>Northern Illinois University</t>
  </si>
  <si>
    <t xml:space="preserve">Teng Jian </t>
  </si>
  <si>
    <t>Khoo</t>
  </si>
  <si>
    <t>Williams College</t>
  </si>
  <si>
    <t>Malaysia</t>
  </si>
  <si>
    <t>Jerry</t>
  </si>
  <si>
    <t>Lee</t>
  </si>
  <si>
    <t>University of Illinois</t>
  </si>
  <si>
    <t>Singapore</t>
  </si>
  <si>
    <t>Canada</t>
  </si>
  <si>
    <t>New Jersey Institute of Technology</t>
  </si>
  <si>
    <t>Casey</t>
  </si>
  <si>
    <t>Bennett</t>
  </si>
  <si>
    <t>Illinois Institute of Technology</t>
  </si>
  <si>
    <t>John</t>
  </si>
  <si>
    <t>Hlotke</t>
  </si>
  <si>
    <t>Pardis</t>
  </si>
  <si>
    <t>Niknejadi</t>
  </si>
  <si>
    <t>UCLA</t>
  </si>
  <si>
    <t>F</t>
  </si>
  <si>
    <t>Chris</t>
  </si>
  <si>
    <t>Pollard</t>
  </si>
  <si>
    <t>David</t>
  </si>
  <si>
    <t>Yu</t>
  </si>
  <si>
    <t>University of Chicago</t>
  </si>
  <si>
    <t>Genevieve</t>
  </si>
  <si>
    <t>Boman</t>
  </si>
  <si>
    <t>Worcester Polytechnic Institute</t>
  </si>
  <si>
    <t>Aminur</t>
  </si>
  <si>
    <t>Rahman</t>
  </si>
  <si>
    <t>Junior</t>
  </si>
  <si>
    <t>Sophomore</t>
  </si>
  <si>
    <t>Buchovecky</t>
  </si>
  <si>
    <t>Carnegie Mellow University</t>
  </si>
  <si>
    <t>Reed</t>
  </si>
  <si>
    <t>Essick</t>
  </si>
  <si>
    <t>Washinton University</t>
  </si>
  <si>
    <t>Fadi</t>
  </si>
  <si>
    <t>Laham</t>
  </si>
  <si>
    <t>Cornell University</t>
  </si>
  <si>
    <t>Joe</t>
  </si>
  <si>
    <t>Reneker</t>
  </si>
  <si>
    <t>Purdue</t>
  </si>
  <si>
    <t>Vivek</t>
  </si>
  <si>
    <t>Sharma</t>
  </si>
  <si>
    <t>Peter</t>
  </si>
  <si>
    <t>Denton</t>
  </si>
  <si>
    <t>Rice University</t>
  </si>
  <si>
    <t>Ninoshka</t>
  </si>
  <si>
    <t>Fernandes</t>
  </si>
  <si>
    <t>Loyola University</t>
  </si>
  <si>
    <t>Doug</t>
  </si>
  <si>
    <t>Frome</t>
  </si>
  <si>
    <t>Eastern Washington University</t>
  </si>
  <si>
    <t>McCuller</t>
  </si>
  <si>
    <t>University of Texas, Austin</t>
  </si>
  <si>
    <t>Mehran</t>
  </si>
  <si>
    <t>Mohebbi</t>
  </si>
  <si>
    <t>West Virginia University</t>
  </si>
  <si>
    <t>India</t>
  </si>
  <si>
    <t>Juniors</t>
  </si>
  <si>
    <t>Sophomores</t>
  </si>
  <si>
    <t>Qingyi</t>
  </si>
  <si>
    <t>Wang</t>
  </si>
  <si>
    <t>Darmouth College/Colby College</t>
  </si>
  <si>
    <t>Muhammed</t>
  </si>
  <si>
    <t>Sameed</t>
  </si>
  <si>
    <t>Yale University</t>
  </si>
  <si>
    <t>Branko</t>
  </si>
  <si>
    <t>Popovic</t>
  </si>
  <si>
    <t>University of Iowa</t>
  </si>
  <si>
    <t>Alongi</t>
  </si>
  <si>
    <t>University of Notre Dame</t>
  </si>
  <si>
    <t>Kennth</t>
  </si>
  <si>
    <t>Schlax</t>
  </si>
  <si>
    <t>Logan</t>
  </si>
  <si>
    <t>Maingi</t>
  </si>
  <si>
    <t>University of Oklahoma</t>
  </si>
  <si>
    <t>Thomas</t>
  </si>
  <si>
    <t>Schmit</t>
  </si>
  <si>
    <t>Missouri University of Science and Technology</t>
  </si>
  <si>
    <t>Ramesh</t>
  </si>
  <si>
    <t>Adhikari</t>
  </si>
  <si>
    <t>Berea College</t>
  </si>
  <si>
    <t>Katheryn</t>
  </si>
  <si>
    <t>French</t>
  </si>
  <si>
    <t>MIT</t>
  </si>
  <si>
    <t>Stogin</t>
  </si>
  <si>
    <t>Princeton University</t>
  </si>
  <si>
    <t>Chen</t>
  </si>
  <si>
    <t>Gong</t>
  </si>
  <si>
    <t>Ohio Wesleyan</t>
  </si>
  <si>
    <t>China</t>
  </si>
  <si>
    <t>Pakistan</t>
  </si>
  <si>
    <t>Nepal</t>
  </si>
  <si>
    <t>Damien</t>
  </si>
  <si>
    <t>Denis</t>
  </si>
  <si>
    <t>University of Florida</t>
  </si>
  <si>
    <t>Wen Wei</t>
  </si>
  <si>
    <t>Ho</t>
  </si>
  <si>
    <t>Anchal</t>
  </si>
  <si>
    <t>Agarwal</t>
  </si>
  <si>
    <t>University of Michigan</t>
  </si>
  <si>
    <t>Ruizhe</t>
  </si>
  <si>
    <t>Ma</t>
  </si>
  <si>
    <t>DePauw University</t>
  </si>
  <si>
    <t>Andrew</t>
  </si>
  <si>
    <t>Davies</t>
  </si>
  <si>
    <t>St. Cloud State University</t>
  </si>
  <si>
    <t>Sarah</t>
  </si>
  <si>
    <t>Pfluger</t>
  </si>
  <si>
    <t>Illinois State University</t>
  </si>
  <si>
    <t>Hexuan</t>
  </si>
  <si>
    <t>Mount Holyoke College</t>
  </si>
  <si>
    <t>Keren</t>
  </si>
  <si>
    <t>Li</t>
  </si>
  <si>
    <t>Stony Brook University</t>
  </si>
  <si>
    <t>Cole</t>
  </si>
  <si>
    <t>Cook</t>
  </si>
  <si>
    <t>University of Wisconsin, Eau Claire</t>
  </si>
  <si>
    <t>Shihao</t>
  </si>
  <si>
    <t>Tian</t>
  </si>
  <si>
    <t>Hampden-Sydney College</t>
  </si>
  <si>
    <t>Rohan</t>
  </si>
  <si>
    <t>Isaac</t>
  </si>
  <si>
    <t>Chuqiao</t>
  </si>
  <si>
    <t>Yang</t>
  </si>
  <si>
    <t>Stephen</t>
  </si>
  <si>
    <t>Bauman</t>
  </si>
  <si>
    <t>Taylor</t>
  </si>
  <si>
    <t>Clarke</t>
  </si>
  <si>
    <t>Tapash</t>
  </si>
  <si>
    <t>Sarkar</t>
  </si>
  <si>
    <t>Phyo Aung</t>
  </si>
  <si>
    <t>Kyaw</t>
  </si>
  <si>
    <t>Druv</t>
  </si>
  <si>
    <t>Kedar</t>
  </si>
  <si>
    <t>Yuan Hui</t>
  </si>
  <si>
    <t>Wu</t>
  </si>
  <si>
    <t>Jian Chong</t>
  </si>
  <si>
    <t>Zheng</t>
  </si>
  <si>
    <t>Qinxia</t>
  </si>
  <si>
    <t>Purnima</t>
  </si>
  <si>
    <t>Balakrishnan</t>
  </si>
  <si>
    <t>Sibley</t>
  </si>
  <si>
    <t>Siqi</t>
  </si>
  <si>
    <t>Southeast Missouri State University</t>
  </si>
  <si>
    <t>Amherst College</t>
  </si>
  <si>
    <t>Myanmar</t>
  </si>
  <si>
    <t>Trinity University</t>
  </si>
  <si>
    <t>University of Massachusetts Amherst</t>
  </si>
  <si>
    <t>SUNY Geneseo</t>
  </si>
  <si>
    <t>Haouy</t>
  </si>
  <si>
    <t>Sun</t>
  </si>
  <si>
    <t>University of California, Berkeley</t>
  </si>
  <si>
    <t>Pakpoom</t>
  </si>
  <si>
    <t>Buabthong</t>
  </si>
  <si>
    <t>Kelsey</t>
  </si>
  <si>
    <t>O'Connor</t>
  </si>
  <si>
    <t>Embry-Riddle Aeronautical University</t>
  </si>
  <si>
    <t>Lauren</t>
  </si>
  <si>
    <t>Perez</t>
  </si>
  <si>
    <t>Florida International University</t>
  </si>
  <si>
    <t>Zichen</t>
  </si>
  <si>
    <t>Xiao</t>
  </si>
  <si>
    <t>University of Southern California</t>
  </si>
  <si>
    <t>Tegan</t>
  </si>
  <si>
    <t>Johnson</t>
  </si>
  <si>
    <t>Otterbein University</t>
  </si>
  <si>
    <t>Christopher</t>
  </si>
  <si>
    <t>Lynn</t>
  </si>
  <si>
    <t>Swarthmore College</t>
  </si>
  <si>
    <t>Reynier</t>
  </si>
  <si>
    <t>Cruz-Torres</t>
  </si>
  <si>
    <t>Yiqing</t>
  </si>
  <si>
    <t>Ding</t>
  </si>
  <si>
    <t>Nocita</t>
  </si>
  <si>
    <t>Kalamazoo College</t>
  </si>
  <si>
    <t>Thailand</t>
  </si>
  <si>
    <t>Cuba</t>
  </si>
  <si>
    <t>non-US Citizen</t>
  </si>
  <si>
    <t>Yumeng "Melody"</t>
  </si>
  <si>
    <t>Cao</t>
  </si>
  <si>
    <t>Smith College</t>
  </si>
  <si>
    <t>Kevin</t>
  </si>
  <si>
    <t>Arjun</t>
  </si>
  <si>
    <t>Kar</t>
  </si>
  <si>
    <t>Brandon</t>
  </si>
  <si>
    <t>Rayhaun</t>
  </si>
  <si>
    <t>Ashley</t>
  </si>
  <si>
    <t>Ernst</t>
  </si>
  <si>
    <t>Ohio Northern University</t>
  </si>
  <si>
    <t>Li-Chia</t>
  </si>
  <si>
    <t>Tai</t>
  </si>
  <si>
    <t>Yezhezi "Michelle"</t>
  </si>
  <si>
    <t>Zhang</t>
  </si>
  <si>
    <t>Quynh</t>
  </si>
  <si>
    <t>Nguyen</t>
  </si>
  <si>
    <t>University of Minnesota</t>
  </si>
  <si>
    <t>Todd</t>
  </si>
  <si>
    <t>Seiss</t>
  </si>
  <si>
    <t>William</t>
  </si>
  <si>
    <t>Wortley</t>
  </si>
  <si>
    <t>Unversity of Rochester</t>
  </si>
  <si>
    <t>Huy</t>
  </si>
  <si>
    <t>Phan</t>
  </si>
  <si>
    <t>McDaniel College</t>
  </si>
  <si>
    <t>New Zealand</t>
  </si>
  <si>
    <t>Taiwan</t>
  </si>
  <si>
    <t>Vietnam</t>
  </si>
  <si>
    <t>Class</t>
  </si>
  <si>
    <t>Total Interns</t>
  </si>
  <si>
    <t>Admitted</t>
  </si>
  <si>
    <t>Major</t>
  </si>
  <si>
    <t>Mathematics/ Physics</t>
  </si>
  <si>
    <t>Physics &amp; Applied Math</t>
  </si>
  <si>
    <t>Physics</t>
  </si>
  <si>
    <t>Electrical Engineering</t>
  </si>
  <si>
    <t>Mathematical Sciences</t>
  </si>
  <si>
    <t>Computer Science</t>
  </si>
  <si>
    <t>Professional Physics and General Math</t>
  </si>
  <si>
    <t>Physics (intensive)</t>
  </si>
  <si>
    <t>Physics, Biochemistry, and Mathematics</t>
  </si>
  <si>
    <t>Physics and Computer Science (double major)</t>
  </si>
  <si>
    <t>Applied Physics and Mechanical Engineering</t>
  </si>
  <si>
    <t>Physics, Math</t>
  </si>
  <si>
    <t>Electrical Engineering and Physics (Double Major)</t>
  </si>
  <si>
    <t>Bachelor of Science in Physics, Mechanical Engineering, and Aerospace Engineering</t>
  </si>
  <si>
    <t>Mathematics and Physics</t>
  </si>
  <si>
    <t>Physics, Mathematics and Mechanical Engineering</t>
  </si>
  <si>
    <t>Double Major in Physics and Aerospace Engineering</t>
  </si>
  <si>
    <t>Physics, Math, Mecanical Engineering</t>
  </si>
  <si>
    <t>Physics (professional) &amp; Mathematics (professional)</t>
  </si>
  <si>
    <t>Physics and Mathematics</t>
  </si>
  <si>
    <t>double major in Physics, Mathematics</t>
  </si>
  <si>
    <t>Mathematics</t>
  </si>
  <si>
    <t>Physics and Economics</t>
  </si>
  <si>
    <t>Physics &amp; Computer Science</t>
  </si>
  <si>
    <t>Physics, Applied Mathematics</t>
  </si>
  <si>
    <t>Physics, mathematics</t>
  </si>
  <si>
    <t>Mathematics Education/Physics Teacher Education</t>
  </si>
  <si>
    <t>Physics &amp; Mathematics (double major)</t>
  </si>
  <si>
    <t>Engineering Physics</t>
  </si>
  <si>
    <t>Physics, Mathematics</t>
  </si>
  <si>
    <t>Physics/Astronomy/Electrical Engineering</t>
  </si>
  <si>
    <t>Physics, Mathematical Science</t>
  </si>
  <si>
    <t>PHYSICS</t>
  </si>
  <si>
    <t>BS Physics</t>
  </si>
  <si>
    <t>PHYSICS/MATH</t>
  </si>
  <si>
    <t>Space Physics</t>
  </si>
  <si>
    <t>Physics BS</t>
  </si>
  <si>
    <t>Physics, Applied Mathematics, Microbial Biology</t>
  </si>
  <si>
    <t>Mechanical Engineering; Earth Sciences</t>
  </si>
  <si>
    <t>Aerospace Engineering&amp;Physics</t>
  </si>
  <si>
    <t>Engineering and Physics</t>
  </si>
  <si>
    <t>Physics and Applied Mathematics</t>
  </si>
  <si>
    <t>Math/Physics</t>
  </si>
  <si>
    <t>Physics with Math minor</t>
  </si>
  <si>
    <t>Physics/ Mathematics</t>
  </si>
  <si>
    <t>Physics and Music Performance (double major)</t>
  </si>
  <si>
    <t>Engineering Science</t>
  </si>
  <si>
    <t>Major Category</t>
  </si>
  <si>
    <t>Engineering</t>
  </si>
  <si>
    <t>Fadden</t>
  </si>
  <si>
    <t>Georgia Institute of Technology</t>
  </si>
  <si>
    <t>Jialun</t>
  </si>
  <si>
    <t>Luo</t>
  </si>
  <si>
    <t>Carleton College</t>
  </si>
  <si>
    <t>Nathan</t>
  </si>
  <si>
    <t>Prins</t>
  </si>
  <si>
    <t>Towson University</t>
  </si>
  <si>
    <t>General Physics</t>
  </si>
  <si>
    <t>Benjamin</t>
  </si>
  <si>
    <t>Sheff</t>
  </si>
  <si>
    <t>Trevor</t>
  </si>
  <si>
    <t>Vannoy</t>
  </si>
  <si>
    <t>Montana State University</t>
  </si>
  <si>
    <t>Kyle</t>
  </si>
  <si>
    <t>Copobianco-Hogan</t>
  </si>
  <si>
    <t>Holly</t>
  </si>
  <si>
    <t>Dinkel</t>
  </si>
  <si>
    <t>University of Missouri-Columbia</t>
  </si>
  <si>
    <t>Chemical Engineering and Music</t>
  </si>
  <si>
    <t>Tianyi</t>
  </si>
  <si>
    <t>Ge</t>
  </si>
  <si>
    <t>Lucas</t>
  </si>
  <si>
    <t>Kang</t>
  </si>
  <si>
    <t>Brown University</t>
  </si>
  <si>
    <t>Freshman</t>
  </si>
  <si>
    <t>Mathematical Physics</t>
  </si>
  <si>
    <t>Takumi</t>
  </si>
  <si>
    <t>Matsuzawa</t>
  </si>
  <si>
    <t>Japan</t>
  </si>
  <si>
    <t>Physics and Chemistry</t>
  </si>
  <si>
    <t>Rudd</t>
  </si>
  <si>
    <t>Freshmen</t>
  </si>
  <si>
    <t>Total</t>
  </si>
  <si>
    <t>New Universities</t>
  </si>
  <si>
    <t>New U.</t>
  </si>
  <si>
    <t>Summary Statistics for Lee Teng Internship</t>
  </si>
  <si>
    <t>Raheem</t>
  </si>
  <si>
    <t>Barnett</t>
  </si>
  <si>
    <t>Alexander</t>
  </si>
  <si>
    <t>Pizzuto</t>
  </si>
  <si>
    <t>Physics, Mathematics, Theoretical Physics and Applied Mathematics</t>
  </si>
  <si>
    <t>Rachel</t>
  </si>
  <si>
    <t>Margraf</t>
  </si>
  <si>
    <t>Lehigh University</t>
  </si>
  <si>
    <t>Physics and Molecular Biology (Dual Degree)</t>
  </si>
  <si>
    <t>Jayson</t>
  </si>
  <si>
    <t>Shiau</t>
  </si>
  <si>
    <t>Electrical and Computer Engineering</t>
  </si>
  <si>
    <t>Gerrit</t>
  </si>
  <si>
    <t>Bruhaug</t>
  </si>
  <si>
    <t>Idaho State University</t>
  </si>
  <si>
    <t>Nuclear Engineering and Physics</t>
  </si>
  <si>
    <t>Krittanon</t>
  </si>
  <si>
    <t>Sirorattanakul</t>
  </si>
  <si>
    <t>Yuan Shen</t>
  </si>
  <si>
    <t>Timothy</t>
  </si>
  <si>
    <t>Valicenti</t>
  </si>
  <si>
    <t xml:space="preserve">Mechanical Engineering </t>
  </si>
  <si>
    <t>Eugene</t>
  </si>
  <si>
    <t>Northwestern University</t>
  </si>
  <si>
    <t>Qiaoyi</t>
  </si>
  <si>
    <t>Liu</t>
  </si>
  <si>
    <t>Case Western Reserve University</t>
  </si>
  <si>
    <t>Engineering Physics and Mathematics</t>
  </si>
  <si>
    <t>Diego</t>
  </si>
  <si>
    <t>Gutierez Coronel</t>
  </si>
  <si>
    <t>Alejandro</t>
  </si>
  <si>
    <t>Mercado</t>
  </si>
  <si>
    <t>Columbia</t>
  </si>
  <si>
    <t>Bolivia</t>
  </si>
  <si>
    <t>Yifan</t>
  </si>
  <si>
    <t>University of Arkansas</t>
  </si>
  <si>
    <t>Chuan</t>
  </si>
  <si>
    <t>Yin</t>
  </si>
  <si>
    <t>Mario</t>
  </si>
  <si>
    <t>Balcazaar</t>
  </si>
  <si>
    <t>University of Kansas</t>
  </si>
  <si>
    <t>Physics and Electrical Engineering</t>
  </si>
  <si>
    <t>RuthAnn</t>
  </si>
  <si>
    <t>Gregory</t>
  </si>
  <si>
    <t>Michigan State University</t>
  </si>
  <si>
    <t>Samantha</t>
  </si>
  <si>
    <t>Young</t>
  </si>
  <si>
    <t>Theoretical Physics/Applied Math</t>
  </si>
  <si>
    <t>N New U.</t>
  </si>
  <si>
    <t>Hector</t>
  </si>
  <si>
    <t>Total (10 years)</t>
  </si>
  <si>
    <t>Johsua</t>
  </si>
  <si>
    <t>Feldman</t>
  </si>
  <si>
    <t>Axel</t>
  </si>
  <si>
    <t>Gross</t>
  </si>
  <si>
    <t>BS Physics , BA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</si>
</sst>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0"/>
      <color rgb="FF000000"/>
      <name val="Arial"/>
    </font>
    <font>
      <b/>
      <sz val="16"/>
      <color theme="1"/>
      <name val="Calibri"/>
      <scheme val="minor"/>
    </font>
    <font>
      <sz val="12"/>
      <color rgb="FF000000"/>
      <name val="Arial"/>
    </font>
    <font>
      <sz val="12"/>
      <color rgb="FF00000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</borders>
  <cellStyleXfs count="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4">
    <xf numFmtId="0" fontId="0" fillId="0" borderId="0" xfId="0"/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7" xfId="0" applyBorder="1" applyProtection="1">
      <protection locked="0"/>
    </xf>
    <xf numFmtId="0" fontId="0" fillId="0" borderId="0" xfId="0" applyFill="1" applyBorder="1"/>
    <xf numFmtId="0" fontId="0" fillId="0" borderId="7" xfId="0" applyFill="1" applyBorder="1"/>
    <xf numFmtId="0" fontId="5" fillId="0" borderId="2" xfId="0" applyFont="1" applyBorder="1"/>
    <xf numFmtId="0" fontId="5" fillId="0" borderId="0" xfId="0" applyFont="1" applyBorder="1"/>
    <xf numFmtId="0" fontId="5" fillId="0" borderId="7" xfId="0" applyFont="1" applyBorder="1"/>
    <xf numFmtId="0" fontId="5" fillId="0" borderId="0" xfId="0" applyFont="1" applyFill="1" applyBorder="1"/>
    <xf numFmtId="0" fontId="0" fillId="0" borderId="5" xfId="0" applyFill="1" applyBorder="1"/>
    <xf numFmtId="0" fontId="0" fillId="0" borderId="2" xfId="0" applyFill="1" applyBorder="1"/>
    <xf numFmtId="0" fontId="5" fillId="0" borderId="2" xfId="0" applyFont="1" applyFill="1" applyBorder="1"/>
    <xf numFmtId="0" fontId="0" fillId="0" borderId="3" xfId="0" applyFill="1" applyBorder="1"/>
    <xf numFmtId="0" fontId="1" fillId="0" borderId="4" xfId="0" applyFont="1" applyBorder="1"/>
    <xf numFmtId="0" fontId="1" fillId="0" borderId="6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7" fillId="0" borderId="0" xfId="0" applyFont="1" applyBorder="1"/>
    <xf numFmtId="0" fontId="7" fillId="0" borderId="0" xfId="0" applyFont="1" applyFill="1" applyBorder="1"/>
    <xf numFmtId="0" fontId="8" fillId="0" borderId="7" xfId="0" applyFont="1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7" fillId="0" borderId="2" xfId="0" applyFont="1" applyFill="1" applyBorder="1"/>
    <xf numFmtId="0" fontId="7" fillId="0" borderId="7" xfId="0" applyFont="1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Alignment="1">
      <alignment horizontal="center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L19" sqref="L19"/>
    </sheetView>
  </sheetViews>
  <sheetFormatPr baseColWidth="10" defaultRowHeight="16" x14ac:dyDescent="0.2"/>
  <cols>
    <col min="1" max="1" width="16.6640625" customWidth="1"/>
    <col min="2" max="2" width="14.5" customWidth="1"/>
  </cols>
  <sheetData>
    <row r="1" spans="1:13" ht="21" x14ac:dyDescent="0.25">
      <c r="A1" s="41" t="s">
        <v>322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3"/>
      <c r="M1" s="27"/>
    </row>
    <row r="2" spans="1:13" ht="17" thickBot="1" x14ac:dyDescent="0.25">
      <c r="A2" s="24"/>
      <c r="B2" s="25" t="s">
        <v>373</v>
      </c>
      <c r="C2" s="25">
        <v>2008</v>
      </c>
      <c r="D2" s="25">
        <v>2009</v>
      </c>
      <c r="E2" s="25">
        <v>2010</v>
      </c>
      <c r="F2" s="25">
        <v>2011</v>
      </c>
      <c r="G2" s="25">
        <v>2012</v>
      </c>
      <c r="H2" s="25">
        <v>2013</v>
      </c>
      <c r="I2" s="25">
        <v>2014</v>
      </c>
      <c r="J2" s="26">
        <v>2015</v>
      </c>
      <c r="K2" s="26">
        <v>2016</v>
      </c>
      <c r="L2" s="26">
        <v>2017</v>
      </c>
      <c r="M2" s="28"/>
    </row>
    <row r="3" spans="1:13" ht="17" thickTop="1" x14ac:dyDescent="0.2">
      <c r="A3" s="22" t="s">
        <v>16</v>
      </c>
      <c r="B3" s="5">
        <f t="shared" ref="B3:B18" si="0">SUM(C3:V3)</f>
        <v>750</v>
      </c>
      <c r="C3" s="5">
        <v>35</v>
      </c>
      <c r="D3" s="5">
        <v>46</v>
      </c>
      <c r="E3" s="5">
        <v>43</v>
      </c>
      <c r="F3" s="5">
        <v>49</v>
      </c>
      <c r="G3" s="5">
        <v>93</v>
      </c>
      <c r="H3" s="5">
        <v>96</v>
      </c>
      <c r="I3" s="5">
        <v>82</v>
      </c>
      <c r="J3" s="30">
        <v>103</v>
      </c>
      <c r="K3" s="30">
        <v>120</v>
      </c>
      <c r="L3" s="29">
        <v>83</v>
      </c>
      <c r="M3" s="5"/>
    </row>
    <row r="4" spans="1:13" x14ac:dyDescent="0.2">
      <c r="A4" s="22" t="s">
        <v>235</v>
      </c>
      <c r="B4" s="5">
        <f t="shared" si="0"/>
        <v>108</v>
      </c>
      <c r="C4" s="5">
        <v>11</v>
      </c>
      <c r="D4" s="5">
        <v>11</v>
      </c>
      <c r="E4" s="5">
        <v>11</v>
      </c>
      <c r="F4" s="5">
        <v>10</v>
      </c>
      <c r="G4" s="5">
        <v>13</v>
      </c>
      <c r="H4" s="5">
        <v>10</v>
      </c>
      <c r="I4" s="5">
        <v>11</v>
      </c>
      <c r="J4" s="5">
        <v>11</v>
      </c>
      <c r="K4" s="5">
        <v>10</v>
      </c>
      <c r="L4" s="6">
        <v>10</v>
      </c>
      <c r="M4" s="5"/>
    </row>
    <row r="5" spans="1:13" x14ac:dyDescent="0.2">
      <c r="A5" s="22" t="s">
        <v>7</v>
      </c>
      <c r="B5" s="5">
        <f t="shared" si="0"/>
        <v>53</v>
      </c>
      <c r="C5" s="5">
        <v>6</v>
      </c>
      <c r="D5" s="5">
        <v>6</v>
      </c>
      <c r="E5" s="5">
        <v>5</v>
      </c>
      <c r="F5" s="5">
        <v>5</v>
      </c>
      <c r="G5" s="5">
        <v>5</v>
      </c>
      <c r="H5" s="5">
        <v>5</v>
      </c>
      <c r="I5" s="5">
        <v>6</v>
      </c>
      <c r="J5" s="5">
        <v>5</v>
      </c>
      <c r="K5" s="5">
        <v>5</v>
      </c>
      <c r="L5" s="6">
        <v>5</v>
      </c>
      <c r="M5" s="5"/>
    </row>
    <row r="6" spans="1:13" x14ac:dyDescent="0.2">
      <c r="A6" s="22" t="s">
        <v>15</v>
      </c>
      <c r="B6" s="5">
        <f t="shared" si="0"/>
        <v>55</v>
      </c>
      <c r="C6" s="5">
        <v>5</v>
      </c>
      <c r="D6" s="5">
        <v>5</v>
      </c>
      <c r="E6" s="5">
        <v>6</v>
      </c>
      <c r="F6" s="5">
        <v>5</v>
      </c>
      <c r="G6" s="5">
        <v>8</v>
      </c>
      <c r="H6" s="5">
        <v>5</v>
      </c>
      <c r="I6" s="5">
        <v>5</v>
      </c>
      <c r="J6" s="5">
        <v>6</v>
      </c>
      <c r="K6" s="5">
        <v>5</v>
      </c>
      <c r="L6" s="6">
        <v>5</v>
      </c>
      <c r="M6" s="5"/>
    </row>
    <row r="7" spans="1:13" x14ac:dyDescent="0.2">
      <c r="A7" s="22" t="s">
        <v>318</v>
      </c>
      <c r="B7" s="5">
        <f t="shared" si="0"/>
        <v>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0</v>
      </c>
      <c r="L7" s="6">
        <v>0</v>
      </c>
      <c r="M7" s="5"/>
    </row>
    <row r="8" spans="1:13" x14ac:dyDescent="0.2">
      <c r="A8" s="22" t="s">
        <v>84</v>
      </c>
      <c r="B8" s="5">
        <f t="shared" si="0"/>
        <v>19</v>
      </c>
      <c r="C8" s="5">
        <v>1</v>
      </c>
      <c r="D8" s="5">
        <v>3</v>
      </c>
      <c r="E8" s="5">
        <v>2</v>
      </c>
      <c r="F8" s="5">
        <v>1</v>
      </c>
      <c r="G8" s="5">
        <v>2</v>
      </c>
      <c r="H8" s="5">
        <v>3</v>
      </c>
      <c r="I8" s="5">
        <v>2</v>
      </c>
      <c r="J8" s="5">
        <v>1</v>
      </c>
      <c r="K8" s="5">
        <v>4</v>
      </c>
      <c r="L8" s="6">
        <v>0</v>
      </c>
      <c r="M8" s="5"/>
    </row>
    <row r="9" spans="1:13" x14ac:dyDescent="0.2">
      <c r="A9" s="22" t="s">
        <v>83</v>
      </c>
      <c r="B9" s="5">
        <f t="shared" si="0"/>
        <v>88</v>
      </c>
      <c r="C9" s="5">
        <v>10</v>
      </c>
      <c r="D9" s="5">
        <v>8</v>
      </c>
      <c r="E9" s="5">
        <v>9</v>
      </c>
      <c r="F9" s="5">
        <v>9</v>
      </c>
      <c r="G9" s="5">
        <v>11</v>
      </c>
      <c r="H9" s="5">
        <v>7</v>
      </c>
      <c r="I9" s="5">
        <v>9</v>
      </c>
      <c r="J9" s="5">
        <v>9</v>
      </c>
      <c r="K9" s="5">
        <v>6</v>
      </c>
      <c r="L9" s="6">
        <v>10</v>
      </c>
      <c r="M9" s="5"/>
    </row>
    <row r="10" spans="1:13" x14ac:dyDescent="0.2">
      <c r="A10" s="22" t="s">
        <v>14</v>
      </c>
      <c r="B10" s="5">
        <f t="shared" si="0"/>
        <v>83</v>
      </c>
      <c r="C10" s="5">
        <v>10</v>
      </c>
      <c r="D10" s="5">
        <v>9</v>
      </c>
      <c r="E10" s="5">
        <v>8</v>
      </c>
      <c r="F10" s="5">
        <v>6</v>
      </c>
      <c r="G10" s="5">
        <v>9</v>
      </c>
      <c r="H10" s="5">
        <v>7</v>
      </c>
      <c r="I10" s="5">
        <v>8</v>
      </c>
      <c r="J10" s="5">
        <v>10</v>
      </c>
      <c r="K10" s="5">
        <v>9</v>
      </c>
      <c r="L10" s="6">
        <v>7</v>
      </c>
      <c r="M10" s="5"/>
    </row>
    <row r="11" spans="1:13" x14ac:dyDescent="0.2">
      <c r="A11" s="22" t="s">
        <v>13</v>
      </c>
      <c r="B11" s="5">
        <f t="shared" si="0"/>
        <v>25</v>
      </c>
      <c r="C11" s="5">
        <v>1</v>
      </c>
      <c r="D11" s="5">
        <v>2</v>
      </c>
      <c r="E11" s="5">
        <v>3</v>
      </c>
      <c r="F11" s="5">
        <v>4</v>
      </c>
      <c r="G11" s="5">
        <v>4</v>
      </c>
      <c r="H11" s="5">
        <v>3</v>
      </c>
      <c r="I11" s="5">
        <v>3</v>
      </c>
      <c r="J11" s="5">
        <v>1</v>
      </c>
      <c r="K11" s="5">
        <v>1</v>
      </c>
      <c r="L11" s="6">
        <v>3</v>
      </c>
      <c r="M11" s="5"/>
    </row>
    <row r="12" spans="1:13" x14ac:dyDescent="0.2">
      <c r="A12" s="22" t="s">
        <v>12</v>
      </c>
      <c r="B12" s="5">
        <f t="shared" si="0"/>
        <v>65</v>
      </c>
      <c r="C12" s="5">
        <v>8</v>
      </c>
      <c r="D12" s="5">
        <v>9</v>
      </c>
      <c r="E12" s="5">
        <v>7</v>
      </c>
      <c r="F12" s="5">
        <v>4</v>
      </c>
      <c r="G12" s="5">
        <v>6</v>
      </c>
      <c r="H12" s="5">
        <v>5</v>
      </c>
      <c r="I12" s="5">
        <v>6</v>
      </c>
      <c r="J12" s="5">
        <v>8</v>
      </c>
      <c r="K12" s="5">
        <v>7</v>
      </c>
      <c r="L12" s="6">
        <v>5</v>
      </c>
      <c r="M12" s="5"/>
    </row>
    <row r="13" spans="1:13" x14ac:dyDescent="0.2">
      <c r="A13" s="22" t="s">
        <v>203</v>
      </c>
      <c r="B13" s="5">
        <f t="shared" si="0"/>
        <v>43</v>
      </c>
      <c r="C13" s="5">
        <f t="shared" ref="C13:I13" si="1">C4-C12</f>
        <v>3</v>
      </c>
      <c r="D13" s="5">
        <f t="shared" si="1"/>
        <v>2</v>
      </c>
      <c r="E13" s="5">
        <f t="shared" si="1"/>
        <v>4</v>
      </c>
      <c r="F13" s="5">
        <f t="shared" si="1"/>
        <v>6</v>
      </c>
      <c r="G13" s="5">
        <f t="shared" si="1"/>
        <v>7</v>
      </c>
      <c r="H13" s="5">
        <f t="shared" si="1"/>
        <v>5</v>
      </c>
      <c r="I13" s="5">
        <f t="shared" si="1"/>
        <v>5</v>
      </c>
      <c r="J13" s="5">
        <f>J4-J12</f>
        <v>3</v>
      </c>
      <c r="K13" s="5">
        <v>3</v>
      </c>
      <c r="L13" s="6">
        <v>5</v>
      </c>
      <c r="M13" s="5"/>
    </row>
    <row r="14" spans="1:13" x14ac:dyDescent="0.2">
      <c r="A14" s="22" t="s">
        <v>239</v>
      </c>
      <c r="B14" s="5">
        <f t="shared" si="0"/>
        <v>92</v>
      </c>
      <c r="C14" s="5">
        <v>8</v>
      </c>
      <c r="D14" s="5">
        <v>11</v>
      </c>
      <c r="E14" s="5">
        <v>9</v>
      </c>
      <c r="F14" s="5">
        <v>9</v>
      </c>
      <c r="G14" s="5">
        <v>13</v>
      </c>
      <c r="H14" s="5">
        <v>9</v>
      </c>
      <c r="I14" s="5">
        <v>9</v>
      </c>
      <c r="J14" s="5">
        <v>8</v>
      </c>
      <c r="K14" s="5">
        <v>8</v>
      </c>
      <c r="L14" s="6">
        <v>8</v>
      </c>
      <c r="M14" s="5"/>
    </row>
    <row r="15" spans="1:13" x14ac:dyDescent="0.2">
      <c r="A15" s="22" t="s">
        <v>285</v>
      </c>
      <c r="B15" s="5">
        <f t="shared" si="0"/>
        <v>13</v>
      </c>
      <c r="C15" s="5">
        <v>1</v>
      </c>
      <c r="D15" s="5">
        <v>0</v>
      </c>
      <c r="E15" s="5">
        <v>1</v>
      </c>
      <c r="F15" s="5">
        <v>1</v>
      </c>
      <c r="G15" s="5">
        <v>0</v>
      </c>
      <c r="H15" s="5">
        <v>1</v>
      </c>
      <c r="I15" s="5">
        <v>2</v>
      </c>
      <c r="J15" s="5">
        <v>3</v>
      </c>
      <c r="K15" s="5">
        <v>2</v>
      </c>
      <c r="L15" s="6">
        <v>2</v>
      </c>
      <c r="M15" s="5"/>
    </row>
    <row r="16" spans="1:13" x14ac:dyDescent="0.2">
      <c r="A16" s="22" t="s">
        <v>258</v>
      </c>
      <c r="B16" s="5">
        <f t="shared" si="0"/>
        <v>2</v>
      </c>
      <c r="C16" s="5">
        <v>1</v>
      </c>
      <c r="D16" s="5">
        <v>0</v>
      </c>
      <c r="E16" s="5">
        <v>1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6">
        <v>0</v>
      </c>
      <c r="M16" s="5"/>
    </row>
    <row r="17" spans="1:15" x14ac:dyDescent="0.2">
      <c r="A17" s="22" t="s">
        <v>242</v>
      </c>
      <c r="B17" s="5">
        <f t="shared" si="0"/>
        <v>1</v>
      </c>
      <c r="C17" s="5">
        <v>1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6">
        <v>0</v>
      </c>
      <c r="M17" s="5"/>
    </row>
    <row r="18" spans="1:15" x14ac:dyDescent="0.2">
      <c r="A18" s="23" t="s">
        <v>320</v>
      </c>
      <c r="B18" s="7">
        <f t="shared" si="0"/>
        <v>68</v>
      </c>
      <c r="C18" s="7">
        <v>10</v>
      </c>
      <c r="D18" s="7">
        <v>10</v>
      </c>
      <c r="E18" s="7">
        <v>9</v>
      </c>
      <c r="F18" s="7">
        <v>9</v>
      </c>
      <c r="G18" s="7">
        <v>5</v>
      </c>
      <c r="H18" s="7">
        <v>7</v>
      </c>
      <c r="I18" s="7">
        <v>6</v>
      </c>
      <c r="J18" s="7">
        <v>5</v>
      </c>
      <c r="K18" s="7">
        <v>4</v>
      </c>
      <c r="L18" s="8">
        <v>3</v>
      </c>
      <c r="M18" s="5"/>
      <c r="O18" s="5"/>
    </row>
    <row r="33" spans="10:11" x14ac:dyDescent="0.2">
      <c r="J33" s="5"/>
      <c r="K33" s="5"/>
    </row>
  </sheetData>
  <mergeCells count="1">
    <mergeCell ref="A1:L1"/>
  </mergeCells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"/>
  <sheetViews>
    <sheetView workbookViewId="0">
      <pane xSplit="4" ySplit="1" topLeftCell="E91" activePane="bottomRight" state="frozen"/>
      <selection pane="topRight" activeCell="E1" sqref="E1"/>
      <selection pane="bottomLeft" activeCell="A2" sqref="A2"/>
      <selection pane="bottomRight" activeCell="L109" sqref="L109"/>
    </sheetView>
  </sheetViews>
  <sheetFormatPr baseColWidth="10" defaultRowHeight="16" x14ac:dyDescent="0.2"/>
  <cols>
    <col min="3" max="3" width="17.83203125" customWidth="1"/>
    <col min="4" max="4" width="19.6640625" customWidth="1"/>
    <col min="5" max="5" width="40.5" customWidth="1"/>
    <col min="6" max="6" width="13.6640625" hidden="1" customWidth="1"/>
    <col min="7" max="7" width="10.83203125" hidden="1" customWidth="1"/>
    <col min="8" max="8" width="8.83203125" customWidth="1"/>
    <col min="9" max="9" width="11.83203125" customWidth="1"/>
    <col min="11" max="11" width="10.83203125" customWidth="1"/>
    <col min="13" max="13" width="70.83203125" customWidth="1"/>
    <col min="14" max="14" width="17.6640625" customWidth="1"/>
  </cols>
  <sheetData>
    <row r="1" spans="1:14" x14ac:dyDescent="0.2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/>
      <c r="H1" s="1" t="s">
        <v>321</v>
      </c>
      <c r="I1" s="1" t="s">
        <v>371</v>
      </c>
      <c r="J1" s="1" t="s">
        <v>5</v>
      </c>
      <c r="K1" s="1" t="s">
        <v>233</v>
      </c>
      <c r="L1" s="1" t="s">
        <v>6</v>
      </c>
      <c r="M1" s="1" t="s">
        <v>236</v>
      </c>
      <c r="N1" s="1" t="s">
        <v>284</v>
      </c>
    </row>
    <row r="2" spans="1:14" x14ac:dyDescent="0.2">
      <c r="A2" s="44">
        <v>2008</v>
      </c>
      <c r="B2" s="50" t="s">
        <v>7</v>
      </c>
      <c r="C2" s="3" t="s">
        <v>8</v>
      </c>
      <c r="D2" s="3" t="s">
        <v>9</v>
      </c>
      <c r="E2" s="3" t="s">
        <v>10</v>
      </c>
      <c r="F2" s="5">
        <f>1/COUNTIF($E$2:$E$12,$E2)</f>
        <v>1</v>
      </c>
      <c r="G2">
        <v>0</v>
      </c>
      <c r="H2" s="34" t="str">
        <f>IF($G2=0,"Y","")</f>
        <v>Y</v>
      </c>
      <c r="I2" s="53">
        <f>SUM($F$2:$F$12)</f>
        <v>10</v>
      </c>
      <c r="J2" s="3" t="s">
        <v>11</v>
      </c>
      <c r="K2" s="3" t="s">
        <v>53</v>
      </c>
      <c r="L2" s="3" t="s">
        <v>17</v>
      </c>
      <c r="M2" s="3" t="s">
        <v>237</v>
      </c>
      <c r="N2" s="4" t="s">
        <v>239</v>
      </c>
    </row>
    <row r="3" spans="1:14" x14ac:dyDescent="0.2">
      <c r="A3" s="45"/>
      <c r="B3" s="51"/>
      <c r="C3" s="5" t="s">
        <v>18</v>
      </c>
      <c r="D3" s="5" t="s">
        <v>19</v>
      </c>
      <c r="E3" s="5" t="s">
        <v>20</v>
      </c>
      <c r="F3" s="5">
        <f t="shared" ref="F3:F12" si="0">1/COUNTIF($E$2:$E$12,$E3)</f>
        <v>1</v>
      </c>
      <c r="G3">
        <v>0</v>
      </c>
      <c r="H3" s="34" t="str">
        <f t="shared" ref="H3:H66" si="1">IF($G3=0,"Y","")</f>
        <v>Y</v>
      </c>
      <c r="I3" s="53"/>
      <c r="J3" s="5" t="s">
        <v>11</v>
      </c>
      <c r="K3" s="5" t="s">
        <v>53</v>
      </c>
      <c r="L3" s="5" t="s">
        <v>17</v>
      </c>
      <c r="M3" s="5" t="s">
        <v>238</v>
      </c>
      <c r="N3" s="6" t="s">
        <v>239</v>
      </c>
    </row>
    <row r="4" spans="1:14" x14ac:dyDescent="0.2">
      <c r="A4" s="45"/>
      <c r="B4" s="51"/>
      <c r="C4" s="5" t="s">
        <v>21</v>
      </c>
      <c r="D4" s="5" t="s">
        <v>22</v>
      </c>
      <c r="E4" s="5" t="s">
        <v>23</v>
      </c>
      <c r="F4" s="5">
        <f t="shared" si="0"/>
        <v>0.5</v>
      </c>
      <c r="G4">
        <v>0</v>
      </c>
      <c r="H4" s="34" t="str">
        <f t="shared" si="1"/>
        <v>Y</v>
      </c>
      <c r="I4" s="53"/>
      <c r="J4" s="5" t="s">
        <v>11</v>
      </c>
      <c r="K4" s="5" t="s">
        <v>53</v>
      </c>
      <c r="L4" s="5" t="s">
        <v>17</v>
      </c>
      <c r="M4" s="5" t="s">
        <v>239</v>
      </c>
      <c r="N4" s="6" t="s">
        <v>239</v>
      </c>
    </row>
    <row r="5" spans="1:14" x14ac:dyDescent="0.2">
      <c r="A5" s="45"/>
      <c r="B5" s="51"/>
      <c r="C5" s="5" t="s">
        <v>24</v>
      </c>
      <c r="D5" s="5" t="s">
        <v>25</v>
      </c>
      <c r="E5" s="5" t="s">
        <v>26</v>
      </c>
      <c r="F5" s="5">
        <f t="shared" si="0"/>
        <v>1</v>
      </c>
      <c r="G5">
        <v>0</v>
      </c>
      <c r="H5" s="34" t="str">
        <f t="shared" si="1"/>
        <v>Y</v>
      </c>
      <c r="I5" s="53"/>
      <c r="J5" s="5" t="s">
        <v>11</v>
      </c>
      <c r="K5" s="5" t="s">
        <v>53</v>
      </c>
      <c r="L5" s="5" t="s">
        <v>27</v>
      </c>
      <c r="M5" s="5" t="s">
        <v>239</v>
      </c>
      <c r="N5" s="6" t="s">
        <v>239</v>
      </c>
    </row>
    <row r="6" spans="1:14" x14ac:dyDescent="0.2">
      <c r="A6" s="45"/>
      <c r="B6" s="51"/>
      <c r="C6" s="5" t="s">
        <v>28</v>
      </c>
      <c r="D6" s="5" t="s">
        <v>29</v>
      </c>
      <c r="E6" s="5" t="s">
        <v>30</v>
      </c>
      <c r="F6" s="5">
        <f t="shared" si="0"/>
        <v>1</v>
      </c>
      <c r="G6">
        <v>0</v>
      </c>
      <c r="H6" s="34" t="str">
        <f t="shared" si="1"/>
        <v>Y</v>
      </c>
      <c r="I6" s="53"/>
      <c r="J6" s="5" t="s">
        <v>11</v>
      </c>
      <c r="K6" s="5" t="s">
        <v>53</v>
      </c>
      <c r="L6" s="5" t="s">
        <v>31</v>
      </c>
      <c r="M6" s="5" t="s">
        <v>240</v>
      </c>
      <c r="N6" s="6" t="s">
        <v>285</v>
      </c>
    </row>
    <row r="7" spans="1:14" x14ac:dyDescent="0.2">
      <c r="A7" s="45"/>
      <c r="B7" s="51"/>
      <c r="C7" s="5" t="s">
        <v>51</v>
      </c>
      <c r="D7" s="5" t="s">
        <v>52</v>
      </c>
      <c r="E7" s="5" t="s">
        <v>33</v>
      </c>
      <c r="F7" s="5">
        <f t="shared" si="0"/>
        <v>1</v>
      </c>
      <c r="G7">
        <v>0</v>
      </c>
      <c r="H7" s="34" t="str">
        <f t="shared" si="1"/>
        <v>Y</v>
      </c>
      <c r="I7" s="53"/>
      <c r="J7" s="5" t="s">
        <v>11</v>
      </c>
      <c r="K7" s="5" t="s">
        <v>54</v>
      </c>
      <c r="L7" s="5" t="s">
        <v>32</v>
      </c>
      <c r="M7" s="5" t="s">
        <v>241</v>
      </c>
      <c r="N7" s="6" t="s">
        <v>258</v>
      </c>
    </row>
    <row r="8" spans="1:14" x14ac:dyDescent="0.2">
      <c r="A8" s="45"/>
      <c r="B8" s="51" t="s">
        <v>15</v>
      </c>
      <c r="C8" s="5" t="s">
        <v>34</v>
      </c>
      <c r="D8" s="5" t="s">
        <v>35</v>
      </c>
      <c r="E8" s="5" t="s">
        <v>36</v>
      </c>
      <c r="F8" s="5">
        <f t="shared" si="0"/>
        <v>1</v>
      </c>
      <c r="G8">
        <v>0</v>
      </c>
      <c r="H8" s="34" t="str">
        <f t="shared" si="1"/>
        <v>Y</v>
      </c>
      <c r="I8" s="53"/>
      <c r="J8" s="5" t="s">
        <v>11</v>
      </c>
      <c r="K8" s="5" t="s">
        <v>53</v>
      </c>
      <c r="L8" s="5" t="s">
        <v>17</v>
      </c>
      <c r="M8" s="5" t="s">
        <v>242</v>
      </c>
      <c r="N8" s="6" t="s">
        <v>242</v>
      </c>
    </row>
    <row r="9" spans="1:14" x14ac:dyDescent="0.2">
      <c r="A9" s="45"/>
      <c r="B9" s="51"/>
      <c r="C9" s="5" t="s">
        <v>37</v>
      </c>
      <c r="D9" s="5" t="s">
        <v>38</v>
      </c>
      <c r="E9" s="5" t="s">
        <v>23</v>
      </c>
      <c r="F9" s="5">
        <f t="shared" si="0"/>
        <v>0.5</v>
      </c>
      <c r="G9">
        <v>0</v>
      </c>
      <c r="H9" s="34" t="str">
        <f t="shared" si="1"/>
        <v>Y</v>
      </c>
      <c r="I9" s="53"/>
      <c r="J9" s="5" t="s">
        <v>11</v>
      </c>
      <c r="K9" s="5" t="s">
        <v>53</v>
      </c>
      <c r="L9" s="5" t="s">
        <v>17</v>
      </c>
      <c r="M9" s="5" t="s">
        <v>243</v>
      </c>
      <c r="N9" s="6" t="s">
        <v>239</v>
      </c>
    </row>
    <row r="10" spans="1:14" x14ac:dyDescent="0.2">
      <c r="A10" s="45"/>
      <c r="B10" s="51"/>
      <c r="C10" s="5" t="s">
        <v>39</v>
      </c>
      <c r="D10" s="5" t="s">
        <v>40</v>
      </c>
      <c r="E10" s="5" t="s">
        <v>41</v>
      </c>
      <c r="F10" s="5">
        <f t="shared" si="0"/>
        <v>1</v>
      </c>
      <c r="G10">
        <v>0</v>
      </c>
      <c r="H10" s="34" t="str">
        <f t="shared" si="1"/>
        <v>Y</v>
      </c>
      <c r="I10" s="53"/>
      <c r="J10" s="5" t="s">
        <v>42</v>
      </c>
      <c r="K10" s="5" t="s">
        <v>53</v>
      </c>
      <c r="L10" s="5" t="s">
        <v>17</v>
      </c>
      <c r="M10" s="5" t="s">
        <v>239</v>
      </c>
      <c r="N10" s="6" t="s">
        <v>239</v>
      </c>
    </row>
    <row r="11" spans="1:14" x14ac:dyDescent="0.2">
      <c r="A11" s="45"/>
      <c r="B11" s="51"/>
      <c r="C11" s="5" t="s">
        <v>43</v>
      </c>
      <c r="D11" s="5" t="s">
        <v>44</v>
      </c>
      <c r="E11" s="5" t="s">
        <v>90</v>
      </c>
      <c r="F11" s="5">
        <f t="shared" si="0"/>
        <v>1</v>
      </c>
      <c r="G11">
        <v>0</v>
      </c>
      <c r="H11" s="34" t="str">
        <f t="shared" si="1"/>
        <v>Y</v>
      </c>
      <c r="I11" s="53"/>
      <c r="J11" s="5" t="s">
        <v>11</v>
      </c>
      <c r="K11" s="5" t="s">
        <v>53</v>
      </c>
      <c r="L11" s="5" t="s">
        <v>17</v>
      </c>
      <c r="M11" s="5" t="s">
        <v>244</v>
      </c>
      <c r="N11" s="6" t="s">
        <v>239</v>
      </c>
    </row>
    <row r="12" spans="1:14" x14ac:dyDescent="0.2">
      <c r="A12" s="46"/>
      <c r="B12" s="52"/>
      <c r="C12" s="7" t="s">
        <v>45</v>
      </c>
      <c r="D12" s="7" t="s">
        <v>46</v>
      </c>
      <c r="E12" s="7" t="s">
        <v>47</v>
      </c>
      <c r="F12" s="5">
        <f t="shared" si="0"/>
        <v>1</v>
      </c>
      <c r="G12">
        <v>0</v>
      </c>
      <c r="H12" s="35" t="str">
        <f t="shared" si="1"/>
        <v>Y</v>
      </c>
      <c r="I12" s="49"/>
      <c r="J12" s="7" t="s">
        <v>11</v>
      </c>
      <c r="K12" s="7" t="s">
        <v>53</v>
      </c>
      <c r="L12" s="7" t="s">
        <v>17</v>
      </c>
      <c r="M12" s="7" t="s">
        <v>239</v>
      </c>
      <c r="N12" s="8" t="s">
        <v>239</v>
      </c>
    </row>
    <row r="13" spans="1:14" x14ac:dyDescent="0.2">
      <c r="A13" s="44">
        <v>2009</v>
      </c>
      <c r="B13" s="50" t="s">
        <v>7</v>
      </c>
      <c r="C13" s="3" t="s">
        <v>48</v>
      </c>
      <c r="D13" s="3" t="s">
        <v>49</v>
      </c>
      <c r="E13" s="3" t="s">
        <v>50</v>
      </c>
      <c r="F13" s="5">
        <f>1/COUNTIF($E$13:$E$23,$E13)</f>
        <v>1</v>
      </c>
      <c r="G13">
        <f>COUNTIF($E$2:$E$12,$E13)</f>
        <v>0</v>
      </c>
      <c r="H13" s="34" t="str">
        <f t="shared" si="1"/>
        <v>Y</v>
      </c>
      <c r="I13" s="47">
        <f>SUMIF($G13:$G23,0,$F13:$F23)</f>
        <v>10</v>
      </c>
      <c r="J13" s="3" t="s">
        <v>42</v>
      </c>
      <c r="K13" s="3" t="s">
        <v>53</v>
      </c>
      <c r="L13" s="3" t="s">
        <v>17</v>
      </c>
      <c r="M13" s="9" t="s">
        <v>239</v>
      </c>
      <c r="N13" s="4" t="s">
        <v>239</v>
      </c>
    </row>
    <row r="14" spans="1:14" x14ac:dyDescent="0.2">
      <c r="A14" s="45"/>
      <c r="B14" s="51"/>
      <c r="C14" s="5" t="s">
        <v>18</v>
      </c>
      <c r="D14" s="5" t="s">
        <v>55</v>
      </c>
      <c r="E14" s="5" t="s">
        <v>56</v>
      </c>
      <c r="F14" s="5">
        <f t="shared" ref="F14:F23" si="2">1/COUNTIF($E$13:$E$23,$E14)</f>
        <v>1</v>
      </c>
      <c r="G14">
        <f t="shared" ref="G14:G23" si="3">COUNTIF($E$2:$E$12,$E14)</f>
        <v>0</v>
      </c>
      <c r="H14" s="34" t="str">
        <f t="shared" si="1"/>
        <v>Y</v>
      </c>
      <c r="I14" s="53"/>
      <c r="J14" s="5" t="s">
        <v>11</v>
      </c>
      <c r="K14" s="5" t="s">
        <v>53</v>
      </c>
      <c r="L14" s="5" t="s">
        <v>17</v>
      </c>
      <c r="M14" s="10" t="s">
        <v>239</v>
      </c>
      <c r="N14" s="6" t="s">
        <v>239</v>
      </c>
    </row>
    <row r="15" spans="1:14" x14ac:dyDescent="0.2">
      <c r="A15" s="45"/>
      <c r="B15" s="51"/>
      <c r="C15" s="5" t="s">
        <v>57</v>
      </c>
      <c r="D15" s="5" t="s">
        <v>58</v>
      </c>
      <c r="E15" s="5" t="s">
        <v>59</v>
      </c>
      <c r="F15" s="5">
        <f t="shared" si="2"/>
        <v>1</v>
      </c>
      <c r="G15">
        <f t="shared" si="3"/>
        <v>0</v>
      </c>
      <c r="H15" s="34" t="str">
        <f t="shared" si="1"/>
        <v>Y</v>
      </c>
      <c r="I15" s="53"/>
      <c r="J15" s="5" t="s">
        <v>11</v>
      </c>
      <c r="K15" s="5" t="s">
        <v>54</v>
      </c>
      <c r="L15" s="5" t="s">
        <v>17</v>
      </c>
      <c r="M15" s="10" t="s">
        <v>245</v>
      </c>
      <c r="N15" s="6" t="s">
        <v>239</v>
      </c>
    </row>
    <row r="16" spans="1:14" x14ac:dyDescent="0.2">
      <c r="A16" s="45"/>
      <c r="B16" s="51"/>
      <c r="C16" s="5" t="s">
        <v>60</v>
      </c>
      <c r="D16" s="5" t="s">
        <v>61</v>
      </c>
      <c r="E16" s="5" t="s">
        <v>62</v>
      </c>
      <c r="F16" s="5">
        <f t="shared" si="2"/>
        <v>1</v>
      </c>
      <c r="G16">
        <f t="shared" si="3"/>
        <v>0</v>
      </c>
      <c r="H16" s="34" t="str">
        <f t="shared" si="1"/>
        <v>Y</v>
      </c>
      <c r="I16" s="53"/>
      <c r="J16" s="5" t="s">
        <v>11</v>
      </c>
      <c r="K16" s="5" t="s">
        <v>54</v>
      </c>
      <c r="L16" s="5" t="s">
        <v>17</v>
      </c>
      <c r="M16" s="10" t="s">
        <v>246</v>
      </c>
      <c r="N16" s="6" t="s">
        <v>239</v>
      </c>
    </row>
    <row r="17" spans="1:14" x14ac:dyDescent="0.2">
      <c r="A17" s="45"/>
      <c r="B17" s="51"/>
      <c r="C17" s="5" t="s">
        <v>63</v>
      </c>
      <c r="D17" s="5" t="s">
        <v>64</v>
      </c>
      <c r="E17" s="5" t="s">
        <v>65</v>
      </c>
      <c r="F17" s="5">
        <f t="shared" si="2"/>
        <v>1</v>
      </c>
      <c r="G17">
        <f t="shared" si="3"/>
        <v>0</v>
      </c>
      <c r="H17" s="34" t="str">
        <f t="shared" si="1"/>
        <v>Y</v>
      </c>
      <c r="I17" s="53"/>
      <c r="J17" s="5" t="s">
        <v>11</v>
      </c>
      <c r="K17" s="5" t="s">
        <v>53</v>
      </c>
      <c r="L17" s="5" t="s">
        <v>17</v>
      </c>
      <c r="M17" s="10" t="s">
        <v>247</v>
      </c>
      <c r="N17" s="6" t="s">
        <v>239</v>
      </c>
    </row>
    <row r="18" spans="1:14" x14ac:dyDescent="0.2">
      <c r="A18" s="45"/>
      <c r="B18" s="51"/>
      <c r="C18" s="5" t="s">
        <v>66</v>
      </c>
      <c r="D18" s="5" t="s">
        <v>67</v>
      </c>
      <c r="E18" s="5" t="s">
        <v>36</v>
      </c>
      <c r="F18" s="5">
        <f t="shared" si="2"/>
        <v>1</v>
      </c>
      <c r="G18">
        <f t="shared" si="3"/>
        <v>1</v>
      </c>
      <c r="H18" s="34" t="str">
        <f t="shared" si="1"/>
        <v/>
      </c>
      <c r="I18" s="53"/>
      <c r="J18" s="5" t="s">
        <v>11</v>
      </c>
      <c r="K18" s="5" t="s">
        <v>53</v>
      </c>
      <c r="L18" s="5" t="s">
        <v>82</v>
      </c>
      <c r="M18" s="10" t="s">
        <v>239</v>
      </c>
      <c r="N18" s="6" t="s">
        <v>239</v>
      </c>
    </row>
    <row r="19" spans="1:14" x14ac:dyDescent="0.2">
      <c r="A19" s="45"/>
      <c r="B19" s="51" t="s">
        <v>15</v>
      </c>
      <c r="C19" s="5" t="s">
        <v>68</v>
      </c>
      <c r="D19" s="5" t="s">
        <v>69</v>
      </c>
      <c r="E19" s="5" t="s">
        <v>70</v>
      </c>
      <c r="F19" s="5">
        <f t="shared" si="2"/>
        <v>1</v>
      </c>
      <c r="G19">
        <f t="shared" si="3"/>
        <v>0</v>
      </c>
      <c r="H19" s="34" t="str">
        <f t="shared" si="1"/>
        <v>Y</v>
      </c>
      <c r="I19" s="53"/>
      <c r="J19" s="5" t="s">
        <v>11</v>
      </c>
      <c r="K19" s="5" t="s">
        <v>53</v>
      </c>
      <c r="L19" s="5" t="s">
        <v>17</v>
      </c>
      <c r="M19" s="10" t="s">
        <v>248</v>
      </c>
      <c r="N19" s="6" t="s">
        <v>239</v>
      </c>
    </row>
    <row r="20" spans="1:14" x14ac:dyDescent="0.2">
      <c r="A20" s="45"/>
      <c r="B20" s="51"/>
      <c r="C20" s="5" t="s">
        <v>71</v>
      </c>
      <c r="D20" s="5" t="s">
        <v>72</v>
      </c>
      <c r="E20" s="5" t="s">
        <v>73</v>
      </c>
      <c r="F20" s="5">
        <f t="shared" si="2"/>
        <v>1</v>
      </c>
      <c r="G20">
        <f t="shared" si="3"/>
        <v>0</v>
      </c>
      <c r="H20" s="34" t="str">
        <f t="shared" si="1"/>
        <v>Y</v>
      </c>
      <c r="I20" s="53"/>
      <c r="J20" s="5" t="s">
        <v>42</v>
      </c>
      <c r="K20" s="5" t="s">
        <v>54</v>
      </c>
      <c r="L20" s="5" t="s">
        <v>82</v>
      </c>
      <c r="M20" s="10" t="s">
        <v>245</v>
      </c>
      <c r="N20" s="6" t="s">
        <v>239</v>
      </c>
    </row>
    <row r="21" spans="1:14" x14ac:dyDescent="0.2">
      <c r="A21" s="45"/>
      <c r="B21" s="51"/>
      <c r="C21" s="5" t="s">
        <v>74</v>
      </c>
      <c r="D21" s="5" t="s">
        <v>75</v>
      </c>
      <c r="E21" s="5" t="s">
        <v>76</v>
      </c>
      <c r="F21" s="5">
        <f t="shared" si="2"/>
        <v>1</v>
      </c>
      <c r="G21">
        <f t="shared" si="3"/>
        <v>0</v>
      </c>
      <c r="H21" s="34" t="str">
        <f t="shared" si="1"/>
        <v>Y</v>
      </c>
      <c r="I21" s="53"/>
      <c r="J21" s="5" t="s">
        <v>11</v>
      </c>
      <c r="K21" s="5" t="s">
        <v>53</v>
      </c>
      <c r="L21" s="5" t="s">
        <v>17</v>
      </c>
      <c r="M21" s="10" t="s">
        <v>249</v>
      </c>
      <c r="N21" s="6" t="s">
        <v>239</v>
      </c>
    </row>
    <row r="22" spans="1:14" x14ac:dyDescent="0.2">
      <c r="A22" s="45"/>
      <c r="B22" s="51"/>
      <c r="C22" s="5" t="s">
        <v>29</v>
      </c>
      <c r="D22" s="5" t="s">
        <v>77</v>
      </c>
      <c r="E22" s="5" t="s">
        <v>78</v>
      </c>
      <c r="F22" s="5">
        <f t="shared" si="2"/>
        <v>1</v>
      </c>
      <c r="G22">
        <f t="shared" si="3"/>
        <v>0</v>
      </c>
      <c r="H22" s="34" t="str">
        <f t="shared" si="1"/>
        <v>Y</v>
      </c>
      <c r="I22" s="53"/>
      <c r="J22" s="5" t="s">
        <v>11</v>
      </c>
      <c r="K22" s="5" t="s">
        <v>53</v>
      </c>
      <c r="L22" s="5" t="s">
        <v>17</v>
      </c>
      <c r="M22" s="10" t="s">
        <v>239</v>
      </c>
      <c r="N22" s="6" t="s">
        <v>239</v>
      </c>
    </row>
    <row r="23" spans="1:14" x14ac:dyDescent="0.2">
      <c r="A23" s="46"/>
      <c r="B23" s="52"/>
      <c r="C23" s="7" t="s">
        <v>79</v>
      </c>
      <c r="D23" s="7" t="s">
        <v>80</v>
      </c>
      <c r="E23" s="7" t="s">
        <v>81</v>
      </c>
      <c r="F23" s="5">
        <f t="shared" si="2"/>
        <v>1</v>
      </c>
      <c r="G23">
        <f t="shared" si="3"/>
        <v>0</v>
      </c>
      <c r="H23" s="35" t="str">
        <f t="shared" si="1"/>
        <v>Y</v>
      </c>
      <c r="I23" s="49"/>
      <c r="J23" s="7" t="s">
        <v>11</v>
      </c>
      <c r="K23" s="7" t="s">
        <v>53</v>
      </c>
      <c r="L23" s="7" t="s">
        <v>17</v>
      </c>
      <c r="M23" s="11" t="s">
        <v>250</v>
      </c>
      <c r="N23" s="8" t="s">
        <v>239</v>
      </c>
    </row>
    <row r="24" spans="1:14" x14ac:dyDescent="0.2">
      <c r="A24" s="44">
        <v>2010</v>
      </c>
      <c r="B24" s="50" t="s">
        <v>7</v>
      </c>
      <c r="C24" s="3" t="s">
        <v>8</v>
      </c>
      <c r="D24" s="3" t="s">
        <v>94</v>
      </c>
      <c r="E24" s="3" t="s">
        <v>95</v>
      </c>
      <c r="F24" s="5">
        <f>1/COUNTIF($E$24:$E$34,$E24)</f>
        <v>0.5</v>
      </c>
      <c r="G24">
        <f>COUNTIF($E$2:$E$23,$E24)</f>
        <v>0</v>
      </c>
      <c r="H24" s="34" t="str">
        <f t="shared" si="1"/>
        <v>Y</v>
      </c>
      <c r="I24" s="47">
        <f>SUMIF($G24:$G34,0,$F24:$F34)</f>
        <v>9</v>
      </c>
      <c r="J24" s="3" t="s">
        <v>11</v>
      </c>
      <c r="K24" s="3" t="s">
        <v>54</v>
      </c>
      <c r="L24" s="3" t="s">
        <v>17</v>
      </c>
      <c r="M24" s="3" t="s">
        <v>251</v>
      </c>
      <c r="N24" s="4" t="s">
        <v>239</v>
      </c>
    </row>
    <row r="25" spans="1:14" x14ac:dyDescent="0.2">
      <c r="A25" s="45"/>
      <c r="B25" s="51"/>
      <c r="C25" s="5" t="s">
        <v>91</v>
      </c>
      <c r="D25" s="5" t="s">
        <v>92</v>
      </c>
      <c r="E25" s="5" t="s">
        <v>93</v>
      </c>
      <c r="F25" s="5">
        <f t="shared" ref="F25:F34" si="4">1/COUNTIF($E$24:$E$34,$E25)</f>
        <v>1</v>
      </c>
      <c r="G25">
        <f t="shared" ref="G25:G34" si="5">COUNTIF($E$2:$E$23,$E25)</f>
        <v>0</v>
      </c>
      <c r="H25" s="34" t="str">
        <f t="shared" si="1"/>
        <v>Y</v>
      </c>
      <c r="I25" s="53"/>
      <c r="J25" s="5" t="s">
        <v>11</v>
      </c>
      <c r="K25" s="5" t="s">
        <v>53</v>
      </c>
      <c r="L25" s="5" t="s">
        <v>17</v>
      </c>
      <c r="M25" s="5" t="s">
        <v>240</v>
      </c>
      <c r="N25" s="6" t="s">
        <v>285</v>
      </c>
    </row>
    <row r="26" spans="1:14" x14ac:dyDescent="0.2">
      <c r="A26" s="45"/>
      <c r="B26" s="51"/>
      <c r="C26" s="5" t="s">
        <v>88</v>
      </c>
      <c r="D26" s="5" t="s">
        <v>89</v>
      </c>
      <c r="E26" s="5" t="s">
        <v>62</v>
      </c>
      <c r="F26" s="5">
        <f t="shared" si="4"/>
        <v>1</v>
      </c>
      <c r="G26">
        <f t="shared" si="5"/>
        <v>1</v>
      </c>
      <c r="H26" s="34" t="str">
        <f t="shared" si="1"/>
        <v/>
      </c>
      <c r="I26" s="53"/>
      <c r="J26" s="5" t="s">
        <v>11</v>
      </c>
      <c r="K26" s="5" t="s">
        <v>53</v>
      </c>
      <c r="L26" s="5" t="s">
        <v>116</v>
      </c>
      <c r="M26" s="5" t="s">
        <v>252</v>
      </c>
      <c r="N26" s="6" t="s">
        <v>239</v>
      </c>
    </row>
    <row r="27" spans="1:14" x14ac:dyDescent="0.2">
      <c r="A27" s="45"/>
      <c r="B27" s="51"/>
      <c r="C27" s="5" t="s">
        <v>96</v>
      </c>
      <c r="D27" s="5" t="s">
        <v>97</v>
      </c>
      <c r="E27" s="5" t="s">
        <v>95</v>
      </c>
      <c r="F27" s="5">
        <f t="shared" si="4"/>
        <v>0.5</v>
      </c>
      <c r="G27">
        <f t="shared" si="5"/>
        <v>0</v>
      </c>
      <c r="H27" s="34" t="str">
        <f t="shared" si="1"/>
        <v>Y</v>
      </c>
      <c r="I27" s="53"/>
      <c r="J27" s="5" t="s">
        <v>11</v>
      </c>
      <c r="K27" s="5" t="s">
        <v>53</v>
      </c>
      <c r="L27" s="5" t="s">
        <v>17</v>
      </c>
      <c r="M27" s="5" t="s">
        <v>253</v>
      </c>
      <c r="N27" s="6" t="s">
        <v>239</v>
      </c>
    </row>
    <row r="28" spans="1:14" x14ac:dyDescent="0.2">
      <c r="A28" s="45"/>
      <c r="B28" s="51"/>
      <c r="C28" s="5" t="s">
        <v>85</v>
      </c>
      <c r="D28" s="5" t="s">
        <v>86</v>
      </c>
      <c r="E28" s="5" t="s">
        <v>87</v>
      </c>
      <c r="F28" s="5">
        <f t="shared" si="4"/>
        <v>1</v>
      </c>
      <c r="G28">
        <f t="shared" si="5"/>
        <v>0</v>
      </c>
      <c r="H28" s="34" t="str">
        <f t="shared" si="1"/>
        <v>Y</v>
      </c>
      <c r="I28" s="53"/>
      <c r="J28" s="5" t="s">
        <v>42</v>
      </c>
      <c r="K28" s="5" t="s">
        <v>53</v>
      </c>
      <c r="L28" s="5" t="s">
        <v>115</v>
      </c>
      <c r="M28" s="5" t="s">
        <v>254</v>
      </c>
      <c r="N28" s="6" t="s">
        <v>239</v>
      </c>
    </row>
    <row r="29" spans="1:14" x14ac:dyDescent="0.2">
      <c r="A29" s="45"/>
      <c r="B29" s="51" t="s">
        <v>15</v>
      </c>
      <c r="C29" s="5" t="s">
        <v>98</v>
      </c>
      <c r="D29" s="5" t="s">
        <v>99</v>
      </c>
      <c r="E29" s="5" t="s">
        <v>100</v>
      </c>
      <c r="F29" s="5">
        <f t="shared" si="4"/>
        <v>1</v>
      </c>
      <c r="G29">
        <f t="shared" si="5"/>
        <v>0</v>
      </c>
      <c r="H29" s="34" t="str">
        <f t="shared" si="1"/>
        <v>Y</v>
      </c>
      <c r="I29" s="53"/>
      <c r="J29" s="5" t="s">
        <v>11</v>
      </c>
      <c r="K29" s="5" t="s">
        <v>54</v>
      </c>
      <c r="L29" s="5" t="s">
        <v>17</v>
      </c>
      <c r="M29" s="5" t="s">
        <v>255</v>
      </c>
      <c r="N29" s="6" t="s">
        <v>239</v>
      </c>
    </row>
    <row r="30" spans="1:14" x14ac:dyDescent="0.2">
      <c r="A30" s="45"/>
      <c r="B30" s="51"/>
      <c r="C30" s="5" t="s">
        <v>104</v>
      </c>
      <c r="D30" s="5" t="s">
        <v>105</v>
      </c>
      <c r="E30" s="5" t="s">
        <v>106</v>
      </c>
      <c r="F30" s="5">
        <f t="shared" si="4"/>
        <v>1</v>
      </c>
      <c r="G30">
        <f t="shared" si="5"/>
        <v>0</v>
      </c>
      <c r="H30" s="34" t="str">
        <f t="shared" si="1"/>
        <v>Y</v>
      </c>
      <c r="I30" s="53"/>
      <c r="J30" s="5" t="s">
        <v>11</v>
      </c>
      <c r="K30" s="5" t="s">
        <v>53</v>
      </c>
      <c r="L30" s="5" t="s">
        <v>117</v>
      </c>
      <c r="M30" s="5" t="s">
        <v>256</v>
      </c>
      <c r="N30" s="6" t="s">
        <v>239</v>
      </c>
    </row>
    <row r="31" spans="1:14" x14ac:dyDescent="0.2">
      <c r="A31" s="45"/>
      <c r="B31" s="51"/>
      <c r="C31" s="5" t="s">
        <v>107</v>
      </c>
      <c r="D31" s="5" t="s">
        <v>108</v>
      </c>
      <c r="E31" s="5" t="s">
        <v>109</v>
      </c>
      <c r="F31" s="5">
        <f t="shared" si="4"/>
        <v>1</v>
      </c>
      <c r="G31">
        <f t="shared" si="5"/>
        <v>0</v>
      </c>
      <c r="H31" s="34" t="str">
        <f t="shared" si="1"/>
        <v>Y</v>
      </c>
      <c r="I31" s="53"/>
      <c r="J31" s="5" t="s">
        <v>42</v>
      </c>
      <c r="K31" s="5" t="s">
        <v>53</v>
      </c>
      <c r="L31" s="5" t="s">
        <v>17</v>
      </c>
      <c r="M31" s="5" t="s">
        <v>239</v>
      </c>
      <c r="N31" s="6" t="s">
        <v>239</v>
      </c>
    </row>
    <row r="32" spans="1:14" x14ac:dyDescent="0.2">
      <c r="A32" s="45"/>
      <c r="B32" s="51"/>
      <c r="C32" s="5" t="s">
        <v>112</v>
      </c>
      <c r="D32" s="5" t="s">
        <v>113</v>
      </c>
      <c r="E32" s="5" t="s">
        <v>114</v>
      </c>
      <c r="F32" s="5">
        <f t="shared" si="4"/>
        <v>1</v>
      </c>
      <c r="G32">
        <f t="shared" si="5"/>
        <v>0</v>
      </c>
      <c r="H32" s="34" t="str">
        <f t="shared" si="1"/>
        <v>Y</v>
      </c>
      <c r="I32" s="53"/>
      <c r="J32" s="5" t="s">
        <v>42</v>
      </c>
      <c r="K32" s="5" t="s">
        <v>53</v>
      </c>
      <c r="L32" s="5" t="s">
        <v>115</v>
      </c>
      <c r="M32" s="5" t="s">
        <v>257</v>
      </c>
      <c r="N32" s="6" t="s">
        <v>239</v>
      </c>
    </row>
    <row r="33" spans="1:14" x14ac:dyDescent="0.2">
      <c r="A33" s="45"/>
      <c r="B33" s="51"/>
      <c r="C33" s="5" t="s">
        <v>101</v>
      </c>
      <c r="D33" s="5" t="s">
        <v>102</v>
      </c>
      <c r="E33" s="5" t="s">
        <v>103</v>
      </c>
      <c r="F33" s="5">
        <f t="shared" si="4"/>
        <v>1</v>
      </c>
      <c r="G33">
        <f t="shared" si="5"/>
        <v>0</v>
      </c>
      <c r="H33" s="34" t="str">
        <f t="shared" si="1"/>
        <v>Y</v>
      </c>
      <c r="I33" s="53"/>
      <c r="J33" s="5" t="s">
        <v>11</v>
      </c>
      <c r="K33" s="5" t="s">
        <v>53</v>
      </c>
      <c r="L33" s="5" t="s">
        <v>17</v>
      </c>
      <c r="M33" s="5" t="s">
        <v>239</v>
      </c>
      <c r="N33" s="6" t="s">
        <v>239</v>
      </c>
    </row>
    <row r="34" spans="1:14" x14ac:dyDescent="0.2">
      <c r="A34" s="46"/>
      <c r="B34" s="52"/>
      <c r="C34" s="7" t="s">
        <v>37</v>
      </c>
      <c r="D34" s="7" t="s">
        <v>110</v>
      </c>
      <c r="E34" s="7" t="s">
        <v>111</v>
      </c>
      <c r="F34" s="5">
        <f t="shared" si="4"/>
        <v>1</v>
      </c>
      <c r="G34">
        <f t="shared" si="5"/>
        <v>0</v>
      </c>
      <c r="H34" s="35" t="str">
        <f t="shared" si="1"/>
        <v>Y</v>
      </c>
      <c r="I34" s="49"/>
      <c r="J34" s="7" t="s">
        <v>11</v>
      </c>
      <c r="K34" s="7" t="s">
        <v>53</v>
      </c>
      <c r="L34" s="7" t="s">
        <v>17</v>
      </c>
      <c r="M34" s="7" t="s">
        <v>258</v>
      </c>
      <c r="N34" s="8" t="s">
        <v>258</v>
      </c>
    </row>
    <row r="35" spans="1:14" x14ac:dyDescent="0.2">
      <c r="A35" s="44">
        <v>2011</v>
      </c>
      <c r="B35" s="50" t="s">
        <v>7</v>
      </c>
      <c r="C35" s="3" t="s">
        <v>123</v>
      </c>
      <c r="D35" s="3" t="s">
        <v>124</v>
      </c>
      <c r="E35" s="3" t="s">
        <v>125</v>
      </c>
      <c r="F35" s="5">
        <f>1/COUNTIF($E$35:$E$44,$E35)</f>
        <v>1</v>
      </c>
      <c r="G35">
        <f>COUNTIF($E$2:$E$34,$E35)</f>
        <v>0</v>
      </c>
      <c r="H35" s="34" t="str">
        <f t="shared" si="1"/>
        <v>Y</v>
      </c>
      <c r="I35" s="47">
        <f ca="1">SUMIF($G35:$G44,0,$F34:$F35)</f>
        <v>9</v>
      </c>
      <c r="J35" s="3" t="s">
        <v>42</v>
      </c>
      <c r="K35" s="3" t="s">
        <v>53</v>
      </c>
      <c r="L35" s="3" t="s">
        <v>82</v>
      </c>
      <c r="M35" s="3" t="s">
        <v>240</v>
      </c>
      <c r="N35" s="4" t="s">
        <v>285</v>
      </c>
    </row>
    <row r="36" spans="1:14" x14ac:dyDescent="0.2">
      <c r="A36" s="45"/>
      <c r="B36" s="51"/>
      <c r="C36" s="5" t="s">
        <v>118</v>
      </c>
      <c r="D36" s="5" t="s">
        <v>119</v>
      </c>
      <c r="E36" s="5" t="s">
        <v>120</v>
      </c>
      <c r="F36" s="5">
        <f t="shared" ref="F36:F44" si="6">1/COUNTIF($E$35:$E$44,$E36)</f>
        <v>1</v>
      </c>
      <c r="G36">
        <f t="shared" ref="G36:G44" si="7">COUNTIF($E$2:$E$34,$E36)</f>
        <v>0</v>
      </c>
      <c r="H36" s="34" t="str">
        <f t="shared" si="1"/>
        <v>Y</v>
      </c>
      <c r="I36" s="53"/>
      <c r="J36" s="5" t="s">
        <v>11</v>
      </c>
      <c r="K36" s="5" t="s">
        <v>53</v>
      </c>
      <c r="L36" s="5" t="s">
        <v>17</v>
      </c>
      <c r="M36" s="5" t="s">
        <v>239</v>
      </c>
      <c r="N36" s="6" t="s">
        <v>239</v>
      </c>
    </row>
    <row r="37" spans="1:14" x14ac:dyDescent="0.2">
      <c r="A37" s="45"/>
      <c r="B37" s="51"/>
      <c r="C37" s="5" t="s">
        <v>121</v>
      </c>
      <c r="D37" s="5" t="s">
        <v>122</v>
      </c>
      <c r="E37" s="5" t="s">
        <v>111</v>
      </c>
      <c r="F37" s="5">
        <f t="shared" si="6"/>
        <v>1</v>
      </c>
      <c r="G37">
        <f t="shared" si="7"/>
        <v>1</v>
      </c>
      <c r="H37" s="34" t="str">
        <f t="shared" si="1"/>
        <v/>
      </c>
      <c r="I37" s="53"/>
      <c r="J37" s="5" t="s">
        <v>11</v>
      </c>
      <c r="K37" s="5" t="s">
        <v>54</v>
      </c>
      <c r="L37" s="5" t="s">
        <v>115</v>
      </c>
      <c r="M37" s="5" t="s">
        <v>239</v>
      </c>
      <c r="N37" s="6" t="s">
        <v>239</v>
      </c>
    </row>
    <row r="38" spans="1:14" x14ac:dyDescent="0.2">
      <c r="A38" s="45"/>
      <c r="B38" s="51"/>
      <c r="C38" s="5" t="s">
        <v>126</v>
      </c>
      <c r="D38" s="5" t="s">
        <v>127</v>
      </c>
      <c r="E38" s="5" t="s">
        <v>128</v>
      </c>
      <c r="F38" s="5">
        <f t="shared" si="6"/>
        <v>1</v>
      </c>
      <c r="G38">
        <f t="shared" si="7"/>
        <v>0</v>
      </c>
      <c r="H38" s="34" t="str">
        <f t="shared" si="1"/>
        <v>Y</v>
      </c>
      <c r="I38" s="53"/>
      <c r="J38" s="5" t="s">
        <v>11</v>
      </c>
      <c r="K38" s="5" t="s">
        <v>53</v>
      </c>
      <c r="L38" s="5" t="s">
        <v>115</v>
      </c>
      <c r="M38" s="5" t="s">
        <v>259</v>
      </c>
      <c r="N38" s="6" t="s">
        <v>239</v>
      </c>
    </row>
    <row r="39" spans="1:14" x14ac:dyDescent="0.2">
      <c r="A39" s="45"/>
      <c r="B39" s="51"/>
      <c r="C39" s="5" t="s">
        <v>143</v>
      </c>
      <c r="D39" s="5" t="s">
        <v>144</v>
      </c>
      <c r="E39" s="5" t="s">
        <v>145</v>
      </c>
      <c r="F39" s="5">
        <f t="shared" si="6"/>
        <v>1</v>
      </c>
      <c r="G39">
        <f t="shared" si="7"/>
        <v>0</v>
      </c>
      <c r="H39" s="34" t="str">
        <f t="shared" si="1"/>
        <v>Y</v>
      </c>
      <c r="I39" s="53"/>
      <c r="J39" s="5" t="s">
        <v>11</v>
      </c>
      <c r="K39" s="5" t="s">
        <v>53</v>
      </c>
      <c r="L39" s="5" t="s">
        <v>115</v>
      </c>
      <c r="M39" s="5" t="s">
        <v>260</v>
      </c>
      <c r="N39" s="6" t="s">
        <v>239</v>
      </c>
    </row>
    <row r="40" spans="1:14" x14ac:dyDescent="0.2">
      <c r="A40" s="45"/>
      <c r="B40" s="51" t="s">
        <v>15</v>
      </c>
      <c r="C40" s="5" t="s">
        <v>140</v>
      </c>
      <c r="D40" s="5" t="s">
        <v>141</v>
      </c>
      <c r="E40" s="5" t="s">
        <v>142</v>
      </c>
      <c r="F40" s="5">
        <f t="shared" si="6"/>
        <v>1</v>
      </c>
      <c r="G40">
        <f t="shared" si="7"/>
        <v>0</v>
      </c>
      <c r="H40" s="34" t="str">
        <f t="shared" si="1"/>
        <v>Y</v>
      </c>
      <c r="I40" s="53"/>
      <c r="J40" s="5" t="s">
        <v>11</v>
      </c>
      <c r="K40" s="5" t="s">
        <v>53</v>
      </c>
      <c r="L40" s="5" t="s">
        <v>17</v>
      </c>
      <c r="M40" s="5" t="s">
        <v>261</v>
      </c>
      <c r="N40" s="6" t="s">
        <v>239</v>
      </c>
    </row>
    <row r="41" spans="1:14" x14ac:dyDescent="0.2">
      <c r="A41" s="45"/>
      <c r="B41" s="51"/>
      <c r="C41" s="5" t="s">
        <v>129</v>
      </c>
      <c r="D41" s="5" t="s">
        <v>130</v>
      </c>
      <c r="E41" s="5" t="s">
        <v>131</v>
      </c>
      <c r="F41" s="5">
        <f t="shared" si="6"/>
        <v>1</v>
      </c>
      <c r="G41">
        <f t="shared" si="7"/>
        <v>0</v>
      </c>
      <c r="H41" s="34" t="str">
        <f t="shared" si="1"/>
        <v>Y</v>
      </c>
      <c r="I41" s="53"/>
      <c r="J41" s="5" t="s">
        <v>11</v>
      </c>
      <c r="K41" s="5" t="s">
        <v>53</v>
      </c>
      <c r="L41" s="5" t="s">
        <v>17</v>
      </c>
      <c r="M41" s="5" t="s">
        <v>239</v>
      </c>
      <c r="N41" s="6" t="s">
        <v>239</v>
      </c>
    </row>
    <row r="42" spans="1:14" x14ac:dyDescent="0.2">
      <c r="A42" s="45"/>
      <c r="B42" s="51"/>
      <c r="C42" s="5" t="s">
        <v>137</v>
      </c>
      <c r="D42" s="5" t="s">
        <v>138</v>
      </c>
      <c r="E42" s="5" t="s">
        <v>139</v>
      </c>
      <c r="F42" s="5">
        <f t="shared" si="6"/>
        <v>1</v>
      </c>
      <c r="G42">
        <f t="shared" si="7"/>
        <v>0</v>
      </c>
      <c r="H42" s="34" t="str">
        <f t="shared" si="1"/>
        <v>Y</v>
      </c>
      <c r="I42" s="53"/>
      <c r="J42" s="5" t="s">
        <v>42</v>
      </c>
      <c r="K42" s="5" t="s">
        <v>53</v>
      </c>
      <c r="L42" s="5" t="s">
        <v>115</v>
      </c>
      <c r="M42" s="5" t="s">
        <v>262</v>
      </c>
      <c r="N42" s="6" t="s">
        <v>239</v>
      </c>
    </row>
    <row r="43" spans="1:14" x14ac:dyDescent="0.2">
      <c r="A43" s="45"/>
      <c r="B43" s="51"/>
      <c r="C43" s="5" t="s">
        <v>132</v>
      </c>
      <c r="D43" s="5" t="s">
        <v>133</v>
      </c>
      <c r="E43" s="5" t="s">
        <v>134</v>
      </c>
      <c r="F43" s="5">
        <f t="shared" si="6"/>
        <v>1</v>
      </c>
      <c r="G43">
        <f t="shared" si="7"/>
        <v>0</v>
      </c>
      <c r="H43" s="34" t="str">
        <f t="shared" si="1"/>
        <v>Y</v>
      </c>
      <c r="I43" s="53"/>
      <c r="J43" s="5" t="s">
        <v>42</v>
      </c>
      <c r="K43" s="5" t="s">
        <v>53</v>
      </c>
      <c r="L43" s="5" t="s">
        <v>17</v>
      </c>
      <c r="M43" s="5" t="s">
        <v>263</v>
      </c>
      <c r="N43" s="6" t="s">
        <v>239</v>
      </c>
    </row>
    <row r="44" spans="1:14" x14ac:dyDescent="0.2">
      <c r="A44" s="46"/>
      <c r="B44" s="52"/>
      <c r="C44" s="7" t="s">
        <v>135</v>
      </c>
      <c r="D44" s="7" t="s">
        <v>86</v>
      </c>
      <c r="E44" s="7" t="s">
        <v>136</v>
      </c>
      <c r="F44" s="5">
        <f t="shared" si="6"/>
        <v>1</v>
      </c>
      <c r="G44">
        <f t="shared" si="7"/>
        <v>0</v>
      </c>
      <c r="H44" s="35" t="str">
        <f t="shared" si="1"/>
        <v>Y</v>
      </c>
      <c r="I44" s="49"/>
      <c r="J44" s="7" t="s">
        <v>42</v>
      </c>
      <c r="K44" s="7" t="s">
        <v>53</v>
      </c>
      <c r="L44" s="7" t="s">
        <v>115</v>
      </c>
      <c r="M44" s="7" t="s">
        <v>264</v>
      </c>
      <c r="N44" s="8" t="s">
        <v>239</v>
      </c>
    </row>
    <row r="45" spans="1:14" x14ac:dyDescent="0.2">
      <c r="A45" s="44">
        <v>2012</v>
      </c>
      <c r="B45" s="50" t="s">
        <v>7</v>
      </c>
      <c r="C45" s="3" t="s">
        <v>150</v>
      </c>
      <c r="D45" s="3" t="s">
        <v>151</v>
      </c>
      <c r="E45" s="3" t="s">
        <v>169</v>
      </c>
      <c r="F45" s="5">
        <f>1/COUNTIF($E$45:$E$57,$E45)</f>
        <v>1</v>
      </c>
      <c r="G45">
        <f>COUNTIF($E$2:$E$44,$E45)</f>
        <v>0</v>
      </c>
      <c r="H45" s="34" t="str">
        <f t="shared" si="1"/>
        <v>Y</v>
      </c>
      <c r="I45" s="47">
        <f>SUMIF($G45:$G57,0,$F45:$F57)</f>
        <v>5</v>
      </c>
      <c r="J45" s="3" t="s">
        <v>11</v>
      </c>
      <c r="K45" s="3" t="s">
        <v>53</v>
      </c>
      <c r="L45" s="3" t="s">
        <v>17</v>
      </c>
      <c r="M45" s="3" t="s">
        <v>265</v>
      </c>
      <c r="N45" s="4" t="s">
        <v>239</v>
      </c>
    </row>
    <row r="46" spans="1:14" x14ac:dyDescent="0.2">
      <c r="A46" s="45"/>
      <c r="B46" s="51"/>
      <c r="C46" s="5" t="s">
        <v>152</v>
      </c>
      <c r="D46" s="5" t="s">
        <v>153</v>
      </c>
      <c r="E46" s="5" t="s">
        <v>70</v>
      </c>
      <c r="F46" s="5">
        <f t="shared" ref="F46:F57" si="8">1/COUNTIF($E$45:$E$57,$E46)</f>
        <v>0.5</v>
      </c>
      <c r="G46">
        <f t="shared" ref="G46:G57" si="9">COUNTIF($E$2:$E$44,$E46)</f>
        <v>1</v>
      </c>
      <c r="H46" s="34" t="str">
        <f t="shared" si="1"/>
        <v/>
      </c>
      <c r="I46" s="53"/>
      <c r="J46" s="5" t="s">
        <v>11</v>
      </c>
      <c r="K46" s="5" t="s">
        <v>53</v>
      </c>
      <c r="L46" s="5" t="s">
        <v>17</v>
      </c>
      <c r="M46" s="12" t="s">
        <v>266</v>
      </c>
      <c r="N46" s="6" t="s">
        <v>239</v>
      </c>
    </row>
    <row r="47" spans="1:14" x14ac:dyDescent="0.2">
      <c r="A47" s="45"/>
      <c r="B47" s="51"/>
      <c r="C47" s="5" t="s">
        <v>146</v>
      </c>
      <c r="D47" s="5" t="s">
        <v>147</v>
      </c>
      <c r="E47" s="5" t="s">
        <v>106</v>
      </c>
      <c r="F47" s="5">
        <f t="shared" si="8"/>
        <v>1</v>
      </c>
      <c r="G47">
        <f t="shared" si="9"/>
        <v>1</v>
      </c>
      <c r="H47" s="34" t="str">
        <f t="shared" si="1"/>
        <v/>
      </c>
      <c r="I47" s="53"/>
      <c r="J47" s="5" t="s">
        <v>11</v>
      </c>
      <c r="K47" s="5" t="s">
        <v>54</v>
      </c>
      <c r="L47" s="5" t="s">
        <v>82</v>
      </c>
      <c r="M47" s="12" t="s">
        <v>256</v>
      </c>
      <c r="N47" s="6" t="s">
        <v>239</v>
      </c>
    </row>
    <row r="48" spans="1:14" x14ac:dyDescent="0.2">
      <c r="A48" s="45"/>
      <c r="B48" s="51"/>
      <c r="C48" s="5" t="s">
        <v>154</v>
      </c>
      <c r="D48" s="5" t="s">
        <v>155</v>
      </c>
      <c r="E48" s="5" t="s">
        <v>70</v>
      </c>
      <c r="F48" s="5">
        <f t="shared" si="8"/>
        <v>0.5</v>
      </c>
      <c r="G48">
        <f t="shared" si="9"/>
        <v>1</v>
      </c>
      <c r="H48" s="34" t="str">
        <f t="shared" si="1"/>
        <v/>
      </c>
      <c r="I48" s="53"/>
      <c r="J48" s="5" t="s">
        <v>11</v>
      </c>
      <c r="K48" s="5" t="s">
        <v>53</v>
      </c>
      <c r="L48" s="5" t="s">
        <v>17</v>
      </c>
      <c r="M48" s="12" t="s">
        <v>267</v>
      </c>
      <c r="N48" s="6" t="s">
        <v>239</v>
      </c>
    </row>
    <row r="49" spans="1:14" x14ac:dyDescent="0.2">
      <c r="A49" s="45"/>
      <c r="B49" s="51"/>
      <c r="C49" s="5" t="s">
        <v>148</v>
      </c>
      <c r="D49" s="5" t="s">
        <v>149</v>
      </c>
      <c r="E49" s="5" t="s">
        <v>50</v>
      </c>
      <c r="F49" s="5">
        <f t="shared" si="8"/>
        <v>1</v>
      </c>
      <c r="G49">
        <f t="shared" si="9"/>
        <v>1</v>
      </c>
      <c r="H49" s="34" t="str">
        <f t="shared" si="1"/>
        <v/>
      </c>
      <c r="I49" s="53"/>
      <c r="J49" s="5" t="s">
        <v>42</v>
      </c>
      <c r="K49" s="5" t="s">
        <v>53</v>
      </c>
      <c r="L49" s="5" t="s">
        <v>115</v>
      </c>
      <c r="M49" s="12" t="s">
        <v>268</v>
      </c>
      <c r="N49" s="6" t="s">
        <v>239</v>
      </c>
    </row>
    <row r="50" spans="1:14" x14ac:dyDescent="0.2">
      <c r="A50" s="45"/>
      <c r="B50" s="51" t="s">
        <v>15</v>
      </c>
      <c r="C50" s="5" t="s">
        <v>165</v>
      </c>
      <c r="D50" s="5" t="s">
        <v>166</v>
      </c>
      <c r="E50" s="5" t="s">
        <v>109</v>
      </c>
      <c r="F50" s="5">
        <f t="shared" si="8"/>
        <v>1</v>
      </c>
      <c r="G50">
        <f t="shared" si="9"/>
        <v>1</v>
      </c>
      <c r="H50" s="34" t="str">
        <f t="shared" si="1"/>
        <v/>
      </c>
      <c r="I50" s="53"/>
      <c r="J50" s="5" t="s">
        <v>42</v>
      </c>
      <c r="K50" s="5" t="s">
        <v>53</v>
      </c>
      <c r="L50" s="5" t="s">
        <v>17</v>
      </c>
      <c r="M50" s="12" t="s">
        <v>239</v>
      </c>
      <c r="N50" s="6" t="s">
        <v>239</v>
      </c>
    </row>
    <row r="51" spans="1:14" x14ac:dyDescent="0.2">
      <c r="A51" s="45"/>
      <c r="B51" s="51"/>
      <c r="C51" s="5" t="s">
        <v>158</v>
      </c>
      <c r="D51" s="5" t="s">
        <v>159</v>
      </c>
      <c r="E51" s="5" t="s">
        <v>47</v>
      </c>
      <c r="F51" s="5">
        <f t="shared" si="8"/>
        <v>0.5</v>
      </c>
      <c r="G51">
        <f t="shared" si="9"/>
        <v>1</v>
      </c>
      <c r="H51" s="34" t="str">
        <f t="shared" si="1"/>
        <v/>
      </c>
      <c r="I51" s="53"/>
      <c r="J51" s="5" t="s">
        <v>11</v>
      </c>
      <c r="K51" s="5" t="s">
        <v>53</v>
      </c>
      <c r="L51" s="5" t="s">
        <v>17</v>
      </c>
      <c r="M51" s="12" t="s">
        <v>256</v>
      </c>
      <c r="N51" s="6" t="s">
        <v>239</v>
      </c>
    </row>
    <row r="52" spans="1:14" x14ac:dyDescent="0.2">
      <c r="A52" s="45"/>
      <c r="B52" s="51"/>
      <c r="C52" s="5" t="s">
        <v>156</v>
      </c>
      <c r="D52" s="5" t="s">
        <v>157</v>
      </c>
      <c r="E52" s="5" t="s">
        <v>170</v>
      </c>
      <c r="F52" s="5">
        <f t="shared" si="8"/>
        <v>1</v>
      </c>
      <c r="G52">
        <f t="shared" si="9"/>
        <v>0</v>
      </c>
      <c r="H52" s="34" t="str">
        <f t="shared" si="1"/>
        <v>Y</v>
      </c>
      <c r="I52" s="53"/>
      <c r="J52" s="5" t="s">
        <v>11</v>
      </c>
      <c r="K52" s="5" t="s">
        <v>54</v>
      </c>
      <c r="L52" s="5" t="s">
        <v>171</v>
      </c>
      <c r="M52" s="12" t="s">
        <v>239</v>
      </c>
      <c r="N52" s="6" t="s">
        <v>239</v>
      </c>
    </row>
    <row r="53" spans="1:14" x14ac:dyDescent="0.2">
      <c r="A53" s="45"/>
      <c r="B53" s="51"/>
      <c r="C53" s="5" t="s">
        <v>168</v>
      </c>
      <c r="D53" s="5" t="s">
        <v>138</v>
      </c>
      <c r="E53" s="5" t="s">
        <v>47</v>
      </c>
      <c r="F53" s="5">
        <f t="shared" si="8"/>
        <v>0.5</v>
      </c>
      <c r="G53">
        <f t="shared" si="9"/>
        <v>1</v>
      </c>
      <c r="H53" s="34" t="str">
        <f t="shared" si="1"/>
        <v/>
      </c>
      <c r="I53" s="53"/>
      <c r="J53" s="5" t="s">
        <v>42</v>
      </c>
      <c r="K53" s="5" t="s">
        <v>53</v>
      </c>
      <c r="L53" s="5" t="s">
        <v>115</v>
      </c>
      <c r="M53" s="12" t="s">
        <v>269</v>
      </c>
      <c r="N53" s="6" t="s">
        <v>239</v>
      </c>
    </row>
    <row r="54" spans="1:14" x14ac:dyDescent="0.2">
      <c r="A54" s="45"/>
      <c r="B54" s="51"/>
      <c r="C54" s="5" t="s">
        <v>8</v>
      </c>
      <c r="D54" s="5" t="s">
        <v>167</v>
      </c>
      <c r="E54" s="5" t="s">
        <v>172</v>
      </c>
      <c r="F54" s="5">
        <f t="shared" si="8"/>
        <v>1</v>
      </c>
      <c r="G54">
        <f t="shared" si="9"/>
        <v>0</v>
      </c>
      <c r="H54" s="34" t="str">
        <f t="shared" si="1"/>
        <v>Y</v>
      </c>
      <c r="I54" s="53"/>
      <c r="J54" s="5" t="s">
        <v>11</v>
      </c>
      <c r="K54" s="5" t="s">
        <v>53</v>
      </c>
      <c r="L54" s="5" t="s">
        <v>17</v>
      </c>
      <c r="M54" s="5" t="s">
        <v>270</v>
      </c>
      <c r="N54" s="6" t="s">
        <v>239</v>
      </c>
    </row>
    <row r="55" spans="1:14" x14ac:dyDescent="0.2">
      <c r="A55" s="45"/>
      <c r="B55" s="51"/>
      <c r="C55" s="5" t="s">
        <v>164</v>
      </c>
      <c r="D55" s="5" t="s">
        <v>86</v>
      </c>
      <c r="E55" s="5" t="s">
        <v>136</v>
      </c>
      <c r="F55" s="5">
        <f t="shared" si="8"/>
        <v>1</v>
      </c>
      <c r="G55">
        <f t="shared" si="9"/>
        <v>1</v>
      </c>
      <c r="H55" s="34" t="str">
        <f t="shared" si="1"/>
        <v/>
      </c>
      <c r="I55" s="53"/>
      <c r="J55" s="5" t="s">
        <v>42</v>
      </c>
      <c r="K55" s="5" t="s">
        <v>53</v>
      </c>
      <c r="L55" s="5" t="s">
        <v>115</v>
      </c>
      <c r="M55" s="5" t="s">
        <v>264</v>
      </c>
      <c r="N55" s="6" t="s">
        <v>239</v>
      </c>
    </row>
    <row r="56" spans="1:14" x14ac:dyDescent="0.2">
      <c r="A56" s="45"/>
      <c r="B56" s="51"/>
      <c r="C56" s="5" t="s">
        <v>160</v>
      </c>
      <c r="D56" s="5" t="s">
        <v>161</v>
      </c>
      <c r="E56" s="5" t="s">
        <v>173</v>
      </c>
      <c r="F56" s="5">
        <f t="shared" si="8"/>
        <v>1</v>
      </c>
      <c r="G56">
        <f t="shared" si="9"/>
        <v>0</v>
      </c>
      <c r="H56" s="34" t="str">
        <f t="shared" si="1"/>
        <v>Y</v>
      </c>
      <c r="I56" s="53"/>
      <c r="J56" s="5" t="s">
        <v>11</v>
      </c>
      <c r="K56" s="5" t="s">
        <v>53</v>
      </c>
      <c r="L56" s="5" t="s">
        <v>115</v>
      </c>
      <c r="M56" s="12" t="s">
        <v>239</v>
      </c>
      <c r="N56" s="6" t="s">
        <v>239</v>
      </c>
    </row>
    <row r="57" spans="1:14" x14ac:dyDescent="0.2">
      <c r="A57" s="46"/>
      <c r="B57" s="52"/>
      <c r="C57" s="7" t="s">
        <v>162</v>
      </c>
      <c r="D57" s="7" t="s">
        <v>163</v>
      </c>
      <c r="E57" s="7" t="s">
        <v>174</v>
      </c>
      <c r="F57" s="5">
        <f t="shared" si="8"/>
        <v>1</v>
      </c>
      <c r="G57">
        <f t="shared" si="9"/>
        <v>0</v>
      </c>
      <c r="H57" s="35" t="str">
        <f t="shared" si="1"/>
        <v>Y</v>
      </c>
      <c r="I57" s="49"/>
      <c r="J57" s="7" t="s">
        <v>11</v>
      </c>
      <c r="K57" s="7" t="s">
        <v>53</v>
      </c>
      <c r="L57" s="7" t="s">
        <v>115</v>
      </c>
      <c r="M57" s="13" t="s">
        <v>271</v>
      </c>
      <c r="N57" s="8" t="s">
        <v>239</v>
      </c>
    </row>
    <row r="58" spans="1:14" x14ac:dyDescent="0.2">
      <c r="A58" s="44">
        <v>2013</v>
      </c>
      <c r="B58" s="50" t="s">
        <v>7</v>
      </c>
      <c r="C58" s="3" t="s">
        <v>178</v>
      </c>
      <c r="D58" s="3" t="s">
        <v>179</v>
      </c>
      <c r="E58" s="3" t="s">
        <v>30</v>
      </c>
      <c r="F58" s="5">
        <f>1/COUNTIF($E$58:$E$67,$E58)</f>
        <v>1</v>
      </c>
      <c r="G58">
        <f>COUNTIF($E$2:$E$57,$E58)</f>
        <v>1</v>
      </c>
      <c r="H58" s="34" t="str">
        <f t="shared" si="1"/>
        <v/>
      </c>
      <c r="I58" s="47">
        <f ca="1">SUMIF($G58:$G67,0,$F57:$F58)</f>
        <v>7</v>
      </c>
      <c r="J58" s="3" t="s">
        <v>11</v>
      </c>
      <c r="K58" s="3" t="s">
        <v>54</v>
      </c>
      <c r="L58" s="3" t="s">
        <v>201</v>
      </c>
      <c r="M58" s="3" t="s">
        <v>239</v>
      </c>
      <c r="N58" s="4" t="s">
        <v>239</v>
      </c>
    </row>
    <row r="59" spans="1:14" x14ac:dyDescent="0.2">
      <c r="A59" s="45"/>
      <c r="B59" s="51"/>
      <c r="C59" s="5" t="s">
        <v>180</v>
      </c>
      <c r="D59" s="5" t="s">
        <v>181</v>
      </c>
      <c r="E59" s="5" t="s">
        <v>182</v>
      </c>
      <c r="F59" s="5">
        <f t="shared" ref="F59:F67" si="10">1/COUNTIF($E$58:$E$67,$E59)</f>
        <v>1</v>
      </c>
      <c r="G59">
        <f t="shared" ref="G59:G67" si="11">COUNTIF($E$2:$E$57,$E59)</f>
        <v>0</v>
      </c>
      <c r="H59" s="34" t="str">
        <f t="shared" si="1"/>
        <v>Y</v>
      </c>
      <c r="I59" s="53"/>
      <c r="J59" s="5" t="s">
        <v>42</v>
      </c>
      <c r="K59" s="5" t="s">
        <v>53</v>
      </c>
      <c r="L59" s="5" t="s">
        <v>17</v>
      </c>
      <c r="M59" s="5" t="s">
        <v>272</v>
      </c>
      <c r="N59" s="6" t="s">
        <v>239</v>
      </c>
    </row>
    <row r="60" spans="1:14" x14ac:dyDescent="0.2">
      <c r="A60" s="45"/>
      <c r="B60" s="51"/>
      <c r="C60" s="5" t="s">
        <v>183</v>
      </c>
      <c r="D60" s="5" t="s">
        <v>184</v>
      </c>
      <c r="E60" s="5" t="s">
        <v>185</v>
      </c>
      <c r="F60" s="5">
        <f t="shared" si="10"/>
        <v>1</v>
      </c>
      <c r="G60">
        <f t="shared" si="11"/>
        <v>0</v>
      </c>
      <c r="H60" s="34" t="str">
        <f t="shared" si="1"/>
        <v>Y</v>
      </c>
      <c r="I60" s="53"/>
      <c r="J60" s="5" t="s">
        <v>42</v>
      </c>
      <c r="K60" s="5" t="s">
        <v>53</v>
      </c>
      <c r="L60" s="5" t="s">
        <v>17</v>
      </c>
      <c r="M60" s="5" t="s">
        <v>273</v>
      </c>
      <c r="N60" s="6" t="s">
        <v>239</v>
      </c>
    </row>
    <row r="61" spans="1:14" x14ac:dyDescent="0.2">
      <c r="A61" s="45"/>
      <c r="B61" s="51"/>
      <c r="C61" s="5" t="s">
        <v>175</v>
      </c>
      <c r="D61" s="5" t="s">
        <v>176</v>
      </c>
      <c r="E61" s="5" t="s">
        <v>177</v>
      </c>
      <c r="F61" s="5">
        <f t="shared" si="10"/>
        <v>1</v>
      </c>
      <c r="G61">
        <f t="shared" si="11"/>
        <v>0</v>
      </c>
      <c r="H61" s="34" t="str">
        <f t="shared" si="1"/>
        <v>Y</v>
      </c>
      <c r="I61" s="53"/>
      <c r="J61" s="5" t="s">
        <v>11</v>
      </c>
      <c r="K61" s="5" t="s">
        <v>53</v>
      </c>
      <c r="L61" s="5" t="s">
        <v>115</v>
      </c>
      <c r="M61" s="5" t="s">
        <v>274</v>
      </c>
      <c r="N61" s="6" t="s">
        <v>239</v>
      </c>
    </row>
    <row r="62" spans="1:14" x14ac:dyDescent="0.2">
      <c r="A62" s="45"/>
      <c r="B62" s="51"/>
      <c r="C62" s="5" t="s">
        <v>186</v>
      </c>
      <c r="D62" s="5" t="s">
        <v>187</v>
      </c>
      <c r="E62" s="5" t="s">
        <v>188</v>
      </c>
      <c r="F62" s="5">
        <f t="shared" si="10"/>
        <v>1</v>
      </c>
      <c r="G62">
        <f t="shared" si="11"/>
        <v>0</v>
      </c>
      <c r="H62" s="34" t="str">
        <f t="shared" si="1"/>
        <v>Y</v>
      </c>
      <c r="I62" s="53"/>
      <c r="J62" s="5" t="s">
        <v>11</v>
      </c>
      <c r="K62" s="5" t="s">
        <v>54</v>
      </c>
      <c r="L62" s="5" t="s">
        <v>115</v>
      </c>
      <c r="M62" s="5" t="s">
        <v>275</v>
      </c>
      <c r="N62" s="6" t="s">
        <v>285</v>
      </c>
    </row>
    <row r="63" spans="1:14" x14ac:dyDescent="0.2">
      <c r="A63" s="45"/>
      <c r="B63" s="51" t="s">
        <v>15</v>
      </c>
      <c r="C63" s="5" t="s">
        <v>195</v>
      </c>
      <c r="D63" s="5" t="s">
        <v>196</v>
      </c>
      <c r="E63" s="5" t="s">
        <v>120</v>
      </c>
      <c r="F63" s="5">
        <f t="shared" si="10"/>
        <v>1</v>
      </c>
      <c r="G63">
        <f t="shared" si="11"/>
        <v>1</v>
      </c>
      <c r="H63" s="34" t="str">
        <f t="shared" si="1"/>
        <v/>
      </c>
      <c r="I63" s="53"/>
      <c r="J63" s="5" t="s">
        <v>11</v>
      </c>
      <c r="K63" s="5" t="s">
        <v>53</v>
      </c>
      <c r="L63" s="5" t="s">
        <v>202</v>
      </c>
      <c r="M63" s="5" t="s">
        <v>239</v>
      </c>
      <c r="N63" s="6" t="s">
        <v>239</v>
      </c>
    </row>
    <row r="64" spans="1:14" x14ac:dyDescent="0.2">
      <c r="A64" s="45"/>
      <c r="B64" s="51"/>
      <c r="C64" s="5" t="s">
        <v>197</v>
      </c>
      <c r="D64" s="5" t="s">
        <v>198</v>
      </c>
      <c r="E64" s="5" t="s">
        <v>65</v>
      </c>
      <c r="F64" s="5">
        <f t="shared" si="10"/>
        <v>1</v>
      </c>
      <c r="G64">
        <f t="shared" si="11"/>
        <v>1</v>
      </c>
      <c r="H64" s="34" t="str">
        <f t="shared" si="1"/>
        <v/>
      </c>
      <c r="I64" s="53"/>
      <c r="J64" s="5" t="s">
        <v>11</v>
      </c>
      <c r="K64" s="5" t="s">
        <v>54</v>
      </c>
      <c r="L64" s="5" t="s">
        <v>115</v>
      </c>
      <c r="M64" s="5" t="s">
        <v>276</v>
      </c>
      <c r="N64" s="6" t="s">
        <v>239</v>
      </c>
    </row>
    <row r="65" spans="1:14" x14ac:dyDescent="0.2">
      <c r="A65" s="45"/>
      <c r="B65" s="51"/>
      <c r="C65" s="5" t="s">
        <v>189</v>
      </c>
      <c r="D65" s="5" t="s">
        <v>190</v>
      </c>
      <c r="E65" s="5" t="s">
        <v>191</v>
      </c>
      <c r="F65" s="5">
        <f t="shared" si="10"/>
        <v>1</v>
      </c>
      <c r="G65">
        <f t="shared" si="11"/>
        <v>0</v>
      </c>
      <c r="H65" s="34" t="str">
        <f t="shared" si="1"/>
        <v>Y</v>
      </c>
      <c r="I65" s="53"/>
      <c r="J65" s="5" t="s">
        <v>42</v>
      </c>
      <c r="K65" s="5" t="s">
        <v>53</v>
      </c>
      <c r="L65" s="5" t="s">
        <v>17</v>
      </c>
      <c r="M65" s="5" t="s">
        <v>239</v>
      </c>
      <c r="N65" s="6" t="s">
        <v>239</v>
      </c>
    </row>
    <row r="66" spans="1:14" x14ac:dyDescent="0.2">
      <c r="A66" s="45"/>
      <c r="B66" s="51"/>
      <c r="C66" s="5" t="s">
        <v>192</v>
      </c>
      <c r="D66" s="5" t="s">
        <v>193</v>
      </c>
      <c r="E66" s="5" t="s">
        <v>194</v>
      </c>
      <c r="F66" s="5">
        <f t="shared" si="10"/>
        <v>1</v>
      </c>
      <c r="G66">
        <f t="shared" si="11"/>
        <v>0</v>
      </c>
      <c r="H66" s="34" t="str">
        <f t="shared" si="1"/>
        <v>Y</v>
      </c>
      <c r="I66" s="53"/>
      <c r="J66" s="5" t="s">
        <v>11</v>
      </c>
      <c r="K66" s="5" t="s">
        <v>53</v>
      </c>
      <c r="L66" s="5" t="s">
        <v>17</v>
      </c>
      <c r="M66" s="5" t="s">
        <v>248</v>
      </c>
      <c r="N66" s="6" t="s">
        <v>239</v>
      </c>
    </row>
    <row r="67" spans="1:14" x14ac:dyDescent="0.2">
      <c r="A67" s="46"/>
      <c r="B67" s="52"/>
      <c r="C67" s="7" t="s">
        <v>37</v>
      </c>
      <c r="D67" s="7" t="s">
        <v>199</v>
      </c>
      <c r="E67" s="7" t="s">
        <v>200</v>
      </c>
      <c r="F67" s="5">
        <f t="shared" si="10"/>
        <v>1</v>
      </c>
      <c r="G67">
        <f t="shared" si="11"/>
        <v>0</v>
      </c>
      <c r="H67" s="35" t="str">
        <f t="shared" ref="H67:H109" si="12">IF($G67=0,"Y","")</f>
        <v>Y</v>
      </c>
      <c r="I67" s="49"/>
      <c r="J67" s="7" t="s">
        <v>11</v>
      </c>
      <c r="K67" s="7" t="s">
        <v>53</v>
      </c>
      <c r="L67" s="7" t="s">
        <v>17</v>
      </c>
      <c r="M67" s="7" t="s">
        <v>239</v>
      </c>
      <c r="N67" s="8" t="s">
        <v>239</v>
      </c>
    </row>
    <row r="68" spans="1:14" x14ac:dyDescent="0.2">
      <c r="A68" s="44">
        <v>2014</v>
      </c>
      <c r="B68" s="50" t="s">
        <v>7</v>
      </c>
      <c r="C68" s="3" t="s">
        <v>204</v>
      </c>
      <c r="D68" s="3" t="s">
        <v>205</v>
      </c>
      <c r="E68" s="3" t="s">
        <v>206</v>
      </c>
      <c r="F68" s="5">
        <f>1/COUNTIF($E$68:$E$78,$E68)</f>
        <v>0.5</v>
      </c>
      <c r="G68">
        <f>COUNTIF($E$2:$E$67,$E68)</f>
        <v>0</v>
      </c>
      <c r="H68" s="34" t="str">
        <f t="shared" si="12"/>
        <v>Y</v>
      </c>
      <c r="I68" s="47">
        <f>SUMIF($G68:$G78,0,$F68:$F78)</f>
        <v>6</v>
      </c>
      <c r="J68" s="3" t="s">
        <v>42</v>
      </c>
      <c r="K68" s="3" t="s">
        <v>54</v>
      </c>
      <c r="L68" s="3" t="s">
        <v>230</v>
      </c>
      <c r="M68" s="14" t="s">
        <v>277</v>
      </c>
      <c r="N68" s="4" t="s">
        <v>239</v>
      </c>
    </row>
    <row r="69" spans="1:14" x14ac:dyDescent="0.2">
      <c r="A69" s="45"/>
      <c r="B69" s="51"/>
      <c r="C69" s="5" t="s">
        <v>207</v>
      </c>
      <c r="D69" s="5" t="s">
        <v>141</v>
      </c>
      <c r="E69" s="5" t="s">
        <v>287</v>
      </c>
      <c r="F69" s="5">
        <f t="shared" ref="F69:F78" si="13">1/COUNTIF($E$68:$E$78,$E69)</f>
        <v>1</v>
      </c>
      <c r="G69">
        <f t="shared" ref="G69:G78" si="14">COUNTIF($E$2:$E$67,$E69)</f>
        <v>0</v>
      </c>
      <c r="H69" s="34" t="str">
        <f t="shared" si="12"/>
        <v>Y</v>
      </c>
      <c r="I69" s="53"/>
      <c r="J69" s="5" t="s">
        <v>11</v>
      </c>
      <c r="K69" s="5" t="s">
        <v>53</v>
      </c>
      <c r="L69" s="5" t="s">
        <v>17</v>
      </c>
      <c r="M69" s="15" t="s">
        <v>240</v>
      </c>
      <c r="N69" s="6" t="s">
        <v>285</v>
      </c>
    </row>
    <row r="70" spans="1:14" x14ac:dyDescent="0.2">
      <c r="A70" s="45"/>
      <c r="B70" s="51"/>
      <c r="C70" s="5" t="s">
        <v>212</v>
      </c>
      <c r="D70" s="5" t="s">
        <v>213</v>
      </c>
      <c r="E70" s="5" t="s">
        <v>214</v>
      </c>
      <c r="F70" s="5">
        <f t="shared" si="13"/>
        <v>1</v>
      </c>
      <c r="G70">
        <f t="shared" si="14"/>
        <v>0</v>
      </c>
      <c r="H70" s="34" t="str">
        <f t="shared" si="12"/>
        <v>Y</v>
      </c>
      <c r="I70" s="53"/>
      <c r="J70" s="5" t="s">
        <v>42</v>
      </c>
      <c r="K70" s="5" t="s">
        <v>53</v>
      </c>
      <c r="L70" s="5" t="s">
        <v>17</v>
      </c>
      <c r="M70" s="15" t="s">
        <v>278</v>
      </c>
      <c r="N70" s="6" t="s">
        <v>239</v>
      </c>
    </row>
    <row r="71" spans="1:14" x14ac:dyDescent="0.2">
      <c r="A71" s="45"/>
      <c r="B71" s="51"/>
      <c r="C71" s="5" t="s">
        <v>208</v>
      </c>
      <c r="D71" s="5" t="s">
        <v>209</v>
      </c>
      <c r="E71" s="5" t="s">
        <v>56</v>
      </c>
      <c r="F71" s="5">
        <f t="shared" si="13"/>
        <v>1</v>
      </c>
      <c r="G71">
        <f t="shared" si="14"/>
        <v>1</v>
      </c>
      <c r="H71" s="34" t="str">
        <f t="shared" si="12"/>
        <v/>
      </c>
      <c r="I71" s="53"/>
      <c r="J71" s="5" t="s">
        <v>11</v>
      </c>
      <c r="K71" s="5" t="s">
        <v>53</v>
      </c>
      <c r="L71" s="5" t="s">
        <v>17</v>
      </c>
      <c r="M71" s="15" t="s">
        <v>239</v>
      </c>
      <c r="N71" s="6" t="s">
        <v>239</v>
      </c>
    </row>
    <row r="72" spans="1:14" x14ac:dyDescent="0.2">
      <c r="A72" s="45"/>
      <c r="B72" s="51"/>
      <c r="C72" s="5" t="s">
        <v>210</v>
      </c>
      <c r="D72" s="5" t="s">
        <v>211</v>
      </c>
      <c r="E72" s="5" t="s">
        <v>47</v>
      </c>
      <c r="F72" s="5">
        <f t="shared" si="13"/>
        <v>1</v>
      </c>
      <c r="G72">
        <f t="shared" si="14"/>
        <v>3</v>
      </c>
      <c r="H72" s="34" t="str">
        <f t="shared" si="12"/>
        <v/>
      </c>
      <c r="I72" s="53"/>
      <c r="J72" s="5" t="s">
        <v>11</v>
      </c>
      <c r="K72" s="5" t="s">
        <v>53</v>
      </c>
      <c r="L72" s="5" t="s">
        <v>17</v>
      </c>
      <c r="M72" s="15" t="s">
        <v>279</v>
      </c>
      <c r="N72" s="6" t="s">
        <v>239</v>
      </c>
    </row>
    <row r="73" spans="1:14" x14ac:dyDescent="0.2">
      <c r="A73" s="45"/>
      <c r="B73" s="51"/>
      <c r="C73" s="5" t="s">
        <v>215</v>
      </c>
      <c r="D73" s="5" t="s">
        <v>216</v>
      </c>
      <c r="E73" s="5" t="s">
        <v>41</v>
      </c>
      <c r="F73" s="5">
        <f t="shared" si="13"/>
        <v>1</v>
      </c>
      <c r="G73">
        <f t="shared" si="14"/>
        <v>1</v>
      </c>
      <c r="H73" s="34" t="str">
        <f t="shared" si="12"/>
        <v/>
      </c>
      <c r="I73" s="53"/>
      <c r="J73" s="5" t="s">
        <v>11</v>
      </c>
      <c r="K73" s="5" t="s">
        <v>53</v>
      </c>
      <c r="L73" s="5" t="s">
        <v>231</v>
      </c>
      <c r="M73" s="15" t="s">
        <v>239</v>
      </c>
      <c r="N73" s="6" t="s">
        <v>239</v>
      </c>
    </row>
    <row r="74" spans="1:14" x14ac:dyDescent="0.2">
      <c r="A74" s="45"/>
      <c r="B74" s="51" t="s">
        <v>15</v>
      </c>
      <c r="C74" s="5" t="s">
        <v>219</v>
      </c>
      <c r="D74" s="5" t="s">
        <v>220</v>
      </c>
      <c r="E74" s="5" t="s">
        <v>221</v>
      </c>
      <c r="F74" s="5">
        <f t="shared" si="13"/>
        <v>1</v>
      </c>
      <c r="G74">
        <f t="shared" si="14"/>
        <v>0</v>
      </c>
      <c r="H74" s="34" t="str">
        <f t="shared" si="12"/>
        <v>Y</v>
      </c>
      <c r="I74" s="53"/>
      <c r="J74" s="5" t="s">
        <v>11</v>
      </c>
      <c r="K74" s="5" t="s">
        <v>53</v>
      </c>
      <c r="L74" s="5" t="s">
        <v>232</v>
      </c>
      <c r="M74" s="15" t="s">
        <v>280</v>
      </c>
      <c r="N74" s="6" t="s">
        <v>239</v>
      </c>
    </row>
    <row r="75" spans="1:14" x14ac:dyDescent="0.2">
      <c r="A75" s="45"/>
      <c r="B75" s="51"/>
      <c r="C75" s="5" t="s">
        <v>227</v>
      </c>
      <c r="D75" s="5" t="s">
        <v>228</v>
      </c>
      <c r="E75" s="5" t="s">
        <v>229</v>
      </c>
      <c r="F75" s="5">
        <f t="shared" si="13"/>
        <v>1</v>
      </c>
      <c r="G75">
        <f t="shared" si="14"/>
        <v>0</v>
      </c>
      <c r="H75" s="34" t="str">
        <f t="shared" si="12"/>
        <v>Y</v>
      </c>
      <c r="I75" s="53"/>
      <c r="J75" s="5" t="s">
        <v>11</v>
      </c>
      <c r="K75" s="5" t="s">
        <v>53</v>
      </c>
      <c r="L75" s="5" t="s">
        <v>232</v>
      </c>
      <c r="M75" s="15" t="s">
        <v>281</v>
      </c>
      <c r="N75" s="6" t="s">
        <v>239</v>
      </c>
    </row>
    <row r="76" spans="1:14" x14ac:dyDescent="0.2">
      <c r="A76" s="45"/>
      <c r="B76" s="51"/>
      <c r="C76" s="5" t="s">
        <v>222</v>
      </c>
      <c r="D76" s="5" t="s">
        <v>223</v>
      </c>
      <c r="E76" s="5" t="s">
        <v>111</v>
      </c>
      <c r="F76" s="5">
        <f t="shared" si="13"/>
        <v>1</v>
      </c>
      <c r="G76">
        <f t="shared" si="14"/>
        <v>2</v>
      </c>
      <c r="H76" s="34" t="str">
        <f t="shared" si="12"/>
        <v/>
      </c>
      <c r="I76" s="53"/>
      <c r="J76" s="5" t="s">
        <v>11</v>
      </c>
      <c r="K76" s="5" t="s">
        <v>53</v>
      </c>
      <c r="L76" s="5" t="s">
        <v>17</v>
      </c>
      <c r="M76" s="15" t="s">
        <v>239</v>
      </c>
      <c r="N76" s="6" t="s">
        <v>239</v>
      </c>
    </row>
    <row r="77" spans="1:14" x14ac:dyDescent="0.2">
      <c r="A77" s="45"/>
      <c r="B77" s="51"/>
      <c r="C77" s="5" t="s">
        <v>224</v>
      </c>
      <c r="D77" s="5" t="s">
        <v>225</v>
      </c>
      <c r="E77" s="5" t="s">
        <v>226</v>
      </c>
      <c r="F77" s="5">
        <f t="shared" si="13"/>
        <v>1</v>
      </c>
      <c r="G77">
        <f t="shared" si="14"/>
        <v>0</v>
      </c>
      <c r="H77" s="34" t="str">
        <f t="shared" si="12"/>
        <v>Y</v>
      </c>
      <c r="I77" s="53"/>
      <c r="J77" s="5" t="s">
        <v>11</v>
      </c>
      <c r="K77" s="5" t="s">
        <v>53</v>
      </c>
      <c r="L77" s="5" t="s">
        <v>17</v>
      </c>
      <c r="M77" s="15" t="s">
        <v>282</v>
      </c>
      <c r="N77" s="6" t="s">
        <v>239</v>
      </c>
    </row>
    <row r="78" spans="1:14" x14ac:dyDescent="0.2">
      <c r="A78" s="46"/>
      <c r="B78" s="52"/>
      <c r="C78" s="7" t="s">
        <v>217</v>
      </c>
      <c r="D78" s="7" t="s">
        <v>218</v>
      </c>
      <c r="E78" s="7" t="s">
        <v>206</v>
      </c>
      <c r="F78" s="5">
        <f t="shared" si="13"/>
        <v>0.5</v>
      </c>
      <c r="G78">
        <f t="shared" si="14"/>
        <v>0</v>
      </c>
      <c r="H78" s="35" t="str">
        <f t="shared" si="12"/>
        <v>Y</v>
      </c>
      <c r="I78" s="49"/>
      <c r="J78" s="7" t="s">
        <v>42</v>
      </c>
      <c r="K78" s="7" t="s">
        <v>54</v>
      </c>
      <c r="L78" s="7" t="s">
        <v>115</v>
      </c>
      <c r="M78" s="16" t="s">
        <v>283</v>
      </c>
      <c r="N78" s="8" t="s">
        <v>285</v>
      </c>
    </row>
    <row r="79" spans="1:14" x14ac:dyDescent="0.2">
      <c r="A79" s="44">
        <v>2015</v>
      </c>
      <c r="B79" s="50" t="s">
        <v>7</v>
      </c>
      <c r="C79" s="19" t="s">
        <v>192</v>
      </c>
      <c r="D79" s="19" t="s">
        <v>286</v>
      </c>
      <c r="E79" s="19" t="s">
        <v>287</v>
      </c>
      <c r="F79" s="5">
        <f>1/COUNTIF($E$79:$E$89,$E79)</f>
        <v>1</v>
      </c>
      <c r="G79">
        <f>COUNTIF($E$2:$E$78,$E79)</f>
        <v>1</v>
      </c>
      <c r="H79" s="34" t="str">
        <f t="shared" si="12"/>
        <v/>
      </c>
      <c r="I79" s="47">
        <f>SUMIF($G79:$G89,0,$F79:$F89)</f>
        <v>5</v>
      </c>
      <c r="J79" s="19" t="s">
        <v>11</v>
      </c>
      <c r="K79" s="19" t="s">
        <v>53</v>
      </c>
      <c r="L79" s="19" t="s">
        <v>17</v>
      </c>
      <c r="M79" s="20" t="s">
        <v>240</v>
      </c>
      <c r="N79" s="21" t="s">
        <v>285</v>
      </c>
    </row>
    <row r="80" spans="1:14" x14ac:dyDescent="0.2">
      <c r="A80" s="45"/>
      <c r="B80" s="51"/>
      <c r="C80" s="12" t="s">
        <v>288</v>
      </c>
      <c r="D80" s="12" t="s">
        <v>289</v>
      </c>
      <c r="E80" s="12" t="s">
        <v>290</v>
      </c>
      <c r="F80" s="5">
        <f t="shared" ref="F80:F89" si="15">1/COUNTIF($E$79:$E$89,$E80)</f>
        <v>1</v>
      </c>
      <c r="G80">
        <f t="shared" ref="G80:G89" si="16">COUNTIF($E$2:$E$78,$E80)</f>
        <v>0</v>
      </c>
      <c r="H80" s="34" t="str">
        <f t="shared" si="12"/>
        <v>Y</v>
      </c>
      <c r="I80" s="53"/>
      <c r="J80" s="12" t="s">
        <v>11</v>
      </c>
      <c r="K80" s="12" t="s">
        <v>53</v>
      </c>
      <c r="L80" s="12" t="s">
        <v>115</v>
      </c>
      <c r="M80" s="17" t="s">
        <v>239</v>
      </c>
      <c r="N80" s="18" t="s">
        <v>239</v>
      </c>
    </row>
    <row r="81" spans="1:14" x14ac:dyDescent="0.2">
      <c r="A81" s="45"/>
      <c r="B81" s="51"/>
      <c r="C81" s="12" t="s">
        <v>291</v>
      </c>
      <c r="D81" s="12" t="s">
        <v>292</v>
      </c>
      <c r="E81" s="12" t="s">
        <v>293</v>
      </c>
      <c r="F81" s="5">
        <f t="shared" si="15"/>
        <v>1</v>
      </c>
      <c r="G81">
        <f t="shared" si="16"/>
        <v>0</v>
      </c>
      <c r="H81" s="34" t="str">
        <f t="shared" si="12"/>
        <v>Y</v>
      </c>
      <c r="I81" s="53"/>
      <c r="J81" s="12" t="s">
        <v>11</v>
      </c>
      <c r="K81" s="12" t="s">
        <v>53</v>
      </c>
      <c r="L81" s="12" t="s">
        <v>17</v>
      </c>
      <c r="M81" s="17" t="s">
        <v>294</v>
      </c>
      <c r="N81" s="18" t="s">
        <v>239</v>
      </c>
    </row>
    <row r="82" spans="1:14" x14ac:dyDescent="0.2">
      <c r="A82" s="45"/>
      <c r="B82" s="51"/>
      <c r="C82" s="12" t="s">
        <v>295</v>
      </c>
      <c r="D82" s="12" t="s">
        <v>296</v>
      </c>
      <c r="E82" s="12" t="s">
        <v>177</v>
      </c>
      <c r="F82" s="5">
        <f t="shared" si="15"/>
        <v>0.5</v>
      </c>
      <c r="G82">
        <f t="shared" si="16"/>
        <v>1</v>
      </c>
      <c r="H82" s="34" t="str">
        <f t="shared" si="12"/>
        <v/>
      </c>
      <c r="I82" s="53"/>
      <c r="J82" s="12" t="s">
        <v>11</v>
      </c>
      <c r="K82" s="12" t="s">
        <v>54</v>
      </c>
      <c r="L82" s="12" t="s">
        <v>17</v>
      </c>
      <c r="M82" s="17" t="s">
        <v>239</v>
      </c>
      <c r="N82" s="18" t="s">
        <v>239</v>
      </c>
    </row>
    <row r="83" spans="1:14" x14ac:dyDescent="0.2">
      <c r="A83" s="45"/>
      <c r="B83" s="51"/>
      <c r="C83" s="12" t="s">
        <v>297</v>
      </c>
      <c r="D83" s="12" t="s">
        <v>298</v>
      </c>
      <c r="E83" s="12" t="s">
        <v>299</v>
      </c>
      <c r="F83" s="5">
        <f t="shared" si="15"/>
        <v>1</v>
      </c>
      <c r="G83">
        <f t="shared" si="16"/>
        <v>0</v>
      </c>
      <c r="H83" s="34" t="str">
        <f t="shared" si="12"/>
        <v>Y</v>
      </c>
      <c r="I83" s="53"/>
      <c r="J83" s="12" t="s">
        <v>11</v>
      </c>
      <c r="K83" s="12" t="s">
        <v>53</v>
      </c>
      <c r="L83" s="12" t="s">
        <v>17</v>
      </c>
      <c r="M83" s="17" t="s">
        <v>240</v>
      </c>
      <c r="N83" s="18" t="s">
        <v>285</v>
      </c>
    </row>
    <row r="84" spans="1:14" x14ac:dyDescent="0.2">
      <c r="A84" s="45"/>
      <c r="B84" s="51" t="s">
        <v>15</v>
      </c>
      <c r="C84" s="12" t="s">
        <v>300</v>
      </c>
      <c r="D84" s="12" t="s">
        <v>301</v>
      </c>
      <c r="E84" s="12" t="s">
        <v>139</v>
      </c>
      <c r="F84" s="5">
        <f t="shared" si="15"/>
        <v>1</v>
      </c>
      <c r="G84">
        <f t="shared" si="16"/>
        <v>1</v>
      </c>
      <c r="H84" s="34" t="str">
        <f t="shared" si="12"/>
        <v/>
      </c>
      <c r="I84" s="53"/>
      <c r="J84" s="12" t="s">
        <v>11</v>
      </c>
      <c r="K84" s="12" t="s">
        <v>53</v>
      </c>
      <c r="L84" s="12" t="s">
        <v>17</v>
      </c>
      <c r="M84" s="17" t="s">
        <v>256</v>
      </c>
      <c r="N84" s="18" t="s">
        <v>239</v>
      </c>
    </row>
    <row r="85" spans="1:14" x14ac:dyDescent="0.2">
      <c r="A85" s="45"/>
      <c r="B85" s="51"/>
      <c r="C85" s="12" t="s">
        <v>302</v>
      </c>
      <c r="D85" s="12" t="s">
        <v>303</v>
      </c>
      <c r="E85" s="12" t="s">
        <v>304</v>
      </c>
      <c r="F85" s="5">
        <f t="shared" si="15"/>
        <v>1</v>
      </c>
      <c r="G85">
        <f t="shared" si="16"/>
        <v>0</v>
      </c>
      <c r="H85" s="34" t="str">
        <f t="shared" si="12"/>
        <v>Y</v>
      </c>
      <c r="I85" s="53"/>
      <c r="J85" s="12" t="s">
        <v>42</v>
      </c>
      <c r="K85" s="12" t="s">
        <v>53</v>
      </c>
      <c r="L85" s="12" t="s">
        <v>17</v>
      </c>
      <c r="M85" s="17" t="s">
        <v>305</v>
      </c>
      <c r="N85" s="18" t="s">
        <v>285</v>
      </c>
    </row>
    <row r="86" spans="1:14" x14ac:dyDescent="0.2">
      <c r="A86" s="45"/>
      <c r="B86" s="51"/>
      <c r="C86" s="12" t="s">
        <v>306</v>
      </c>
      <c r="D86" s="12" t="s">
        <v>307</v>
      </c>
      <c r="E86" s="12" t="s">
        <v>41</v>
      </c>
      <c r="F86" s="5">
        <f t="shared" si="15"/>
        <v>1</v>
      </c>
      <c r="G86">
        <f t="shared" si="16"/>
        <v>2</v>
      </c>
      <c r="H86" s="34" t="str">
        <f t="shared" si="12"/>
        <v/>
      </c>
      <c r="I86" s="53"/>
      <c r="J86" s="12" t="s">
        <v>11</v>
      </c>
      <c r="K86" s="12" t="s">
        <v>53</v>
      </c>
      <c r="L86" s="12" t="s">
        <v>115</v>
      </c>
      <c r="M86" s="17" t="s">
        <v>239</v>
      </c>
      <c r="N86" s="18" t="s">
        <v>239</v>
      </c>
    </row>
    <row r="87" spans="1:14" x14ac:dyDescent="0.2">
      <c r="A87" s="45"/>
      <c r="B87" s="51"/>
      <c r="C87" s="12" t="s">
        <v>308</v>
      </c>
      <c r="D87" s="12" t="s">
        <v>309</v>
      </c>
      <c r="E87" s="12" t="s">
        <v>310</v>
      </c>
      <c r="F87" s="5">
        <f t="shared" si="15"/>
        <v>1</v>
      </c>
      <c r="G87">
        <f t="shared" si="16"/>
        <v>0</v>
      </c>
      <c r="H87" s="34" t="str">
        <f t="shared" si="12"/>
        <v>Y</v>
      </c>
      <c r="I87" s="53"/>
      <c r="J87" s="12" t="s">
        <v>11</v>
      </c>
      <c r="K87" s="12" t="s">
        <v>311</v>
      </c>
      <c r="L87" s="12" t="s">
        <v>17</v>
      </c>
      <c r="M87" s="17" t="s">
        <v>312</v>
      </c>
      <c r="N87" s="18" t="s">
        <v>239</v>
      </c>
    </row>
    <row r="88" spans="1:14" x14ac:dyDescent="0.2">
      <c r="A88" s="45"/>
      <c r="B88" s="51"/>
      <c r="C88" s="12" t="s">
        <v>313</v>
      </c>
      <c r="D88" s="12" t="s">
        <v>314</v>
      </c>
      <c r="E88" s="12" t="s">
        <v>200</v>
      </c>
      <c r="F88" s="5">
        <f t="shared" si="15"/>
        <v>1</v>
      </c>
      <c r="G88">
        <f t="shared" si="16"/>
        <v>1</v>
      </c>
      <c r="H88" s="34" t="str">
        <f t="shared" si="12"/>
        <v/>
      </c>
      <c r="I88" s="53"/>
      <c r="J88" s="12" t="s">
        <v>11</v>
      </c>
      <c r="K88" s="12" t="s">
        <v>53</v>
      </c>
      <c r="L88" s="12" t="s">
        <v>315</v>
      </c>
      <c r="M88" s="17" t="s">
        <v>316</v>
      </c>
      <c r="N88" s="18" t="s">
        <v>239</v>
      </c>
    </row>
    <row r="89" spans="1:14" x14ac:dyDescent="0.2">
      <c r="A89" s="45"/>
      <c r="B89" s="51"/>
      <c r="C89" s="12" t="s">
        <v>98</v>
      </c>
      <c r="D89" s="12" t="s">
        <v>317</v>
      </c>
      <c r="E89" s="12" t="s">
        <v>177</v>
      </c>
      <c r="F89" s="5">
        <f t="shared" si="15"/>
        <v>0.5</v>
      </c>
      <c r="G89">
        <f t="shared" si="16"/>
        <v>1</v>
      </c>
      <c r="H89" s="35" t="str">
        <f t="shared" si="12"/>
        <v/>
      </c>
      <c r="I89" s="48"/>
      <c r="J89" s="12" t="s">
        <v>11</v>
      </c>
      <c r="K89" s="12" t="s">
        <v>53</v>
      </c>
      <c r="L89" s="12" t="s">
        <v>17</v>
      </c>
      <c r="M89" s="17" t="s">
        <v>239</v>
      </c>
      <c r="N89" s="18" t="s">
        <v>239</v>
      </c>
    </row>
    <row r="90" spans="1:14" x14ac:dyDescent="0.2">
      <c r="A90" s="44">
        <v>2016</v>
      </c>
      <c r="B90" s="50" t="s">
        <v>7</v>
      </c>
      <c r="C90" s="3" t="s">
        <v>323</v>
      </c>
      <c r="D90" s="3" t="s">
        <v>324</v>
      </c>
      <c r="E90" s="3" t="s">
        <v>111</v>
      </c>
      <c r="F90" s="3">
        <f t="shared" ref="F90:F99" si="17">1/COUNTIF($E$90:$E$99,$E90)</f>
        <v>1</v>
      </c>
      <c r="G90" s="3">
        <f>COUNTIF($E$2:$E$89,$E90)</f>
        <v>3</v>
      </c>
      <c r="H90" s="34" t="str">
        <f t="shared" si="12"/>
        <v/>
      </c>
      <c r="I90" s="47">
        <f>SUMIF($G90:$G99,0,$F90:$F99)</f>
        <v>4</v>
      </c>
      <c r="J90" s="3" t="s">
        <v>11</v>
      </c>
      <c r="K90" s="3" t="s">
        <v>54</v>
      </c>
      <c r="L90" s="3" t="s">
        <v>17</v>
      </c>
      <c r="M90" s="3" t="s">
        <v>239</v>
      </c>
      <c r="N90" s="4" t="s">
        <v>239</v>
      </c>
    </row>
    <row r="91" spans="1:14" x14ac:dyDescent="0.2">
      <c r="A91" s="45"/>
      <c r="B91" s="51"/>
      <c r="C91" s="12" t="s">
        <v>325</v>
      </c>
      <c r="D91" s="12" t="s">
        <v>326</v>
      </c>
      <c r="E91" s="12" t="s">
        <v>73</v>
      </c>
      <c r="F91" s="5">
        <f t="shared" si="17"/>
        <v>1</v>
      </c>
      <c r="G91" s="5">
        <f t="shared" ref="G91:G96" si="18">COUNTIF($E$2:$E$89,$E91)</f>
        <v>1</v>
      </c>
      <c r="H91" s="34" t="str">
        <f t="shared" si="12"/>
        <v/>
      </c>
      <c r="I91" s="48"/>
      <c r="J91" s="12" t="s">
        <v>11</v>
      </c>
      <c r="K91" s="12" t="s">
        <v>53</v>
      </c>
      <c r="L91" s="12" t="s">
        <v>17</v>
      </c>
      <c r="M91" s="31" t="s">
        <v>327</v>
      </c>
      <c r="N91" s="6" t="s">
        <v>239</v>
      </c>
    </row>
    <row r="92" spans="1:14" x14ac:dyDescent="0.2">
      <c r="A92" s="45"/>
      <c r="B92" s="51"/>
      <c r="C92" s="12" t="s">
        <v>332</v>
      </c>
      <c r="D92" s="12" t="s">
        <v>333</v>
      </c>
      <c r="E92" s="12" t="s">
        <v>23</v>
      </c>
      <c r="F92" s="5">
        <f t="shared" si="17"/>
        <v>1</v>
      </c>
      <c r="G92" s="5">
        <f t="shared" si="18"/>
        <v>2</v>
      </c>
      <c r="H92" s="34" t="str">
        <f t="shared" si="12"/>
        <v/>
      </c>
      <c r="I92" s="48"/>
      <c r="J92" s="12" t="s">
        <v>11</v>
      </c>
      <c r="K92" s="12" t="s">
        <v>54</v>
      </c>
      <c r="L92" s="12" t="s">
        <v>17</v>
      </c>
      <c r="M92" s="31" t="s">
        <v>334</v>
      </c>
      <c r="N92" s="6" t="s">
        <v>285</v>
      </c>
    </row>
    <row r="93" spans="1:14" x14ac:dyDescent="0.2">
      <c r="A93" s="45"/>
      <c r="B93" s="51"/>
      <c r="C93" s="5" t="s">
        <v>342</v>
      </c>
      <c r="D93" s="5" t="s">
        <v>343</v>
      </c>
      <c r="E93" s="12" t="s">
        <v>310</v>
      </c>
      <c r="F93" s="5">
        <f t="shared" si="17"/>
        <v>1</v>
      </c>
      <c r="G93" s="5">
        <f t="shared" si="18"/>
        <v>1</v>
      </c>
      <c r="H93" s="34" t="str">
        <f t="shared" si="12"/>
        <v/>
      </c>
      <c r="I93" s="48"/>
      <c r="J93" s="12" t="s">
        <v>11</v>
      </c>
      <c r="K93" s="12" t="s">
        <v>53</v>
      </c>
      <c r="L93" s="12" t="s">
        <v>17</v>
      </c>
      <c r="M93" s="12" t="s">
        <v>344</v>
      </c>
      <c r="N93" s="6" t="s">
        <v>285</v>
      </c>
    </row>
    <row r="94" spans="1:14" x14ac:dyDescent="0.2">
      <c r="A94" s="45"/>
      <c r="B94" s="51"/>
      <c r="C94" s="12" t="s">
        <v>345</v>
      </c>
      <c r="D94" s="12" t="s">
        <v>161</v>
      </c>
      <c r="E94" s="12" t="s">
        <v>346</v>
      </c>
      <c r="F94" s="5">
        <f t="shared" si="17"/>
        <v>1</v>
      </c>
      <c r="G94" s="5">
        <f t="shared" si="18"/>
        <v>0</v>
      </c>
      <c r="H94" s="34" t="str">
        <f t="shared" si="12"/>
        <v>Y</v>
      </c>
      <c r="I94" s="48"/>
      <c r="J94" s="12" t="s">
        <v>11</v>
      </c>
      <c r="K94" s="12" t="s">
        <v>53</v>
      </c>
      <c r="L94" s="12" t="s">
        <v>17</v>
      </c>
      <c r="M94" s="12" t="s">
        <v>256</v>
      </c>
      <c r="N94" s="6" t="s">
        <v>239</v>
      </c>
    </row>
    <row r="95" spans="1:14" x14ac:dyDescent="0.2">
      <c r="A95" s="45"/>
      <c r="B95" s="51" t="s">
        <v>15</v>
      </c>
      <c r="C95" s="5" t="s">
        <v>335</v>
      </c>
      <c r="D95" s="5" t="s">
        <v>336</v>
      </c>
      <c r="E95" s="5" t="s">
        <v>337</v>
      </c>
      <c r="F95" s="5">
        <f t="shared" si="17"/>
        <v>1</v>
      </c>
      <c r="G95" s="5">
        <f t="shared" si="18"/>
        <v>0</v>
      </c>
      <c r="H95" s="34" t="str">
        <f t="shared" si="12"/>
        <v>Y</v>
      </c>
      <c r="I95" s="48"/>
      <c r="J95" s="5" t="s">
        <v>11</v>
      </c>
      <c r="K95" s="5" t="s">
        <v>53</v>
      </c>
      <c r="L95" s="5" t="s">
        <v>17</v>
      </c>
      <c r="M95" s="31" t="s">
        <v>338</v>
      </c>
      <c r="N95" s="6" t="s">
        <v>239</v>
      </c>
    </row>
    <row r="96" spans="1:14" x14ac:dyDescent="0.2">
      <c r="A96" s="45"/>
      <c r="B96" s="51"/>
      <c r="C96" s="5" t="s">
        <v>341</v>
      </c>
      <c r="D96" s="5" t="s">
        <v>138</v>
      </c>
      <c r="E96" s="12" t="s">
        <v>290</v>
      </c>
      <c r="F96" s="12">
        <f t="shared" si="17"/>
        <v>1</v>
      </c>
      <c r="G96" s="12">
        <f t="shared" si="18"/>
        <v>1</v>
      </c>
      <c r="H96" s="34" t="str">
        <f t="shared" si="12"/>
        <v/>
      </c>
      <c r="I96" s="48"/>
      <c r="J96" s="5" t="s">
        <v>11</v>
      </c>
      <c r="K96" s="12" t="s">
        <v>53</v>
      </c>
      <c r="L96" s="12" t="s">
        <v>31</v>
      </c>
      <c r="M96" s="32" t="s">
        <v>239</v>
      </c>
      <c r="N96" s="6" t="s">
        <v>239</v>
      </c>
    </row>
    <row r="97" spans="1:14" x14ac:dyDescent="0.2">
      <c r="A97" s="45"/>
      <c r="B97" s="51"/>
      <c r="C97" s="5" t="s">
        <v>347</v>
      </c>
      <c r="D97" s="5" t="s">
        <v>348</v>
      </c>
      <c r="E97" s="5" t="s">
        <v>349</v>
      </c>
      <c r="F97" s="5">
        <f t="shared" si="17"/>
        <v>1</v>
      </c>
      <c r="G97" s="5">
        <f>COUNTIF($E$2:$E$89,$E97)</f>
        <v>0</v>
      </c>
      <c r="H97" s="34" t="str">
        <f t="shared" si="12"/>
        <v>Y</v>
      </c>
      <c r="I97" s="48"/>
      <c r="J97" s="12" t="s">
        <v>11</v>
      </c>
      <c r="K97" s="12" t="s">
        <v>53</v>
      </c>
      <c r="L97" s="12" t="s">
        <v>115</v>
      </c>
      <c r="M97" s="31" t="s">
        <v>350</v>
      </c>
      <c r="N97" s="6" t="s">
        <v>239</v>
      </c>
    </row>
    <row r="98" spans="1:14" x14ac:dyDescent="0.2">
      <c r="A98" s="45"/>
      <c r="B98" s="51"/>
      <c r="C98" s="5" t="s">
        <v>328</v>
      </c>
      <c r="D98" s="5" t="s">
        <v>329</v>
      </c>
      <c r="E98" s="5" t="s">
        <v>330</v>
      </c>
      <c r="F98" s="5">
        <f t="shared" si="17"/>
        <v>0.5</v>
      </c>
      <c r="G98" s="5">
        <f>COUNTIF($E$2:$E$89,$E98)</f>
        <v>0</v>
      </c>
      <c r="H98" s="34" t="str">
        <f t="shared" si="12"/>
        <v>Y</v>
      </c>
      <c r="I98" s="48"/>
      <c r="J98" s="12" t="s">
        <v>42</v>
      </c>
      <c r="K98" s="12" t="s">
        <v>54</v>
      </c>
      <c r="L98" s="12" t="s">
        <v>17</v>
      </c>
      <c r="M98" s="31" t="s">
        <v>331</v>
      </c>
      <c r="N98" s="6" t="s">
        <v>239</v>
      </c>
    </row>
    <row r="99" spans="1:14" x14ac:dyDescent="0.2">
      <c r="A99" s="46"/>
      <c r="B99" s="52"/>
      <c r="C99" s="33" t="s">
        <v>339</v>
      </c>
      <c r="D99" s="33" t="s">
        <v>340</v>
      </c>
      <c r="E99" s="7" t="s">
        <v>330</v>
      </c>
      <c r="F99" s="7">
        <f t="shared" si="17"/>
        <v>0.5</v>
      </c>
      <c r="G99" s="7">
        <f>COUNTIF($E$2:$E$89,$E99)</f>
        <v>0</v>
      </c>
      <c r="H99" s="35" t="str">
        <f t="shared" si="12"/>
        <v>Y</v>
      </c>
      <c r="I99" s="49"/>
      <c r="J99" s="7" t="s">
        <v>11</v>
      </c>
      <c r="K99" s="7" t="s">
        <v>54</v>
      </c>
      <c r="L99" s="7" t="s">
        <v>201</v>
      </c>
      <c r="M99" s="7" t="s">
        <v>239</v>
      </c>
      <c r="N99" s="8" t="s">
        <v>239</v>
      </c>
    </row>
    <row r="100" spans="1:14" x14ac:dyDescent="0.2">
      <c r="A100" s="44">
        <v>2017</v>
      </c>
      <c r="B100" s="50" t="s">
        <v>7</v>
      </c>
      <c r="C100" s="19" t="s">
        <v>351</v>
      </c>
      <c r="D100" s="19" t="s">
        <v>352</v>
      </c>
      <c r="E100" s="19" t="s">
        <v>36</v>
      </c>
      <c r="F100" s="19">
        <f>1/COUNTIF($E$100:$E$109,$E100)</f>
        <v>0.5</v>
      </c>
      <c r="G100" s="19">
        <f>COUNTIF($E$2:$E$99,$E100)</f>
        <v>2</v>
      </c>
      <c r="H100" s="34" t="str">
        <f t="shared" si="12"/>
        <v/>
      </c>
      <c r="I100" s="47">
        <f>SUMIF($G100:$G109,0,$F100:$F109)</f>
        <v>3</v>
      </c>
      <c r="J100" s="19" t="s">
        <v>11</v>
      </c>
      <c r="K100" s="19" t="s">
        <v>53</v>
      </c>
      <c r="L100" s="19" t="s">
        <v>355</v>
      </c>
      <c r="M100" s="37" t="s">
        <v>239</v>
      </c>
      <c r="N100" s="21" t="s">
        <v>239</v>
      </c>
    </row>
    <row r="101" spans="1:14" x14ac:dyDescent="0.2">
      <c r="A101" s="45"/>
      <c r="B101" s="51"/>
      <c r="C101" s="12" t="s">
        <v>353</v>
      </c>
      <c r="D101" s="12" t="s">
        <v>354</v>
      </c>
      <c r="E101" s="12" t="s">
        <v>358</v>
      </c>
      <c r="F101" s="12">
        <f t="shared" ref="F101:F109" si="19">1/COUNTIF($E$100:$E$109,$E101)</f>
        <v>1</v>
      </c>
      <c r="G101" s="12">
        <f t="shared" ref="G101:G109" si="20">COUNTIF($E$2:$E$99,$E101)</f>
        <v>0</v>
      </c>
      <c r="H101" s="34" t="str">
        <f t="shared" si="12"/>
        <v>Y</v>
      </c>
      <c r="I101" s="48"/>
      <c r="J101" s="12" t="s">
        <v>11</v>
      </c>
      <c r="K101" s="12" t="s">
        <v>53</v>
      </c>
      <c r="L101" s="12" t="s">
        <v>356</v>
      </c>
      <c r="M101" s="32" t="s">
        <v>256</v>
      </c>
      <c r="N101" s="18" t="s">
        <v>239</v>
      </c>
    </row>
    <row r="102" spans="1:14" x14ac:dyDescent="0.2">
      <c r="A102" s="45"/>
      <c r="B102" s="51"/>
      <c r="C102" s="12" t="s">
        <v>372</v>
      </c>
      <c r="D102" s="12" t="s">
        <v>184</v>
      </c>
      <c r="E102" s="12" t="s">
        <v>36</v>
      </c>
      <c r="F102" s="12"/>
      <c r="G102" s="12"/>
      <c r="H102" s="36"/>
      <c r="I102" s="48"/>
      <c r="J102" s="12" t="s">
        <v>11</v>
      </c>
      <c r="K102" s="12" t="s">
        <v>53</v>
      </c>
      <c r="L102" s="12" t="s">
        <v>17</v>
      </c>
      <c r="M102" s="32" t="s">
        <v>344</v>
      </c>
      <c r="N102" s="18" t="s">
        <v>285</v>
      </c>
    </row>
    <row r="103" spans="1:14" x14ac:dyDescent="0.2">
      <c r="A103" s="45"/>
      <c r="B103" s="51"/>
      <c r="C103" s="12" t="s">
        <v>357</v>
      </c>
      <c r="D103" s="12" t="s">
        <v>176</v>
      </c>
      <c r="E103" s="12" t="s">
        <v>62</v>
      </c>
      <c r="F103" s="12">
        <f t="shared" si="19"/>
        <v>1</v>
      </c>
      <c r="G103" s="12">
        <f t="shared" si="20"/>
        <v>2</v>
      </c>
      <c r="H103" s="34" t="str">
        <f t="shared" si="12"/>
        <v/>
      </c>
      <c r="I103" s="48"/>
      <c r="J103" s="12" t="s">
        <v>11</v>
      </c>
      <c r="K103" s="12" t="s">
        <v>53</v>
      </c>
      <c r="L103" s="12" t="s">
        <v>115</v>
      </c>
      <c r="M103" s="32" t="s">
        <v>265</v>
      </c>
      <c r="N103" s="18" t="s">
        <v>239</v>
      </c>
    </row>
    <row r="104" spans="1:14" x14ac:dyDescent="0.2">
      <c r="A104" s="45"/>
      <c r="B104" s="51"/>
      <c r="C104" s="12" t="s">
        <v>359</v>
      </c>
      <c r="D104" s="12" t="s">
        <v>360</v>
      </c>
      <c r="E104" s="12" t="s">
        <v>47</v>
      </c>
      <c r="F104" s="12">
        <f t="shared" si="19"/>
        <v>1</v>
      </c>
      <c r="G104" s="12">
        <f t="shared" si="20"/>
        <v>4</v>
      </c>
      <c r="H104" s="34" t="str">
        <f t="shared" si="12"/>
        <v/>
      </c>
      <c r="I104" s="48"/>
      <c r="J104" s="12" t="s">
        <v>42</v>
      </c>
      <c r="K104" s="12" t="s">
        <v>53</v>
      </c>
      <c r="L104" s="12" t="s">
        <v>115</v>
      </c>
      <c r="M104" s="32" t="s">
        <v>239</v>
      </c>
      <c r="N104" s="18" t="s">
        <v>239</v>
      </c>
    </row>
    <row r="105" spans="1:14" x14ac:dyDescent="0.2">
      <c r="A105" s="45"/>
      <c r="B105" s="51" t="s">
        <v>15</v>
      </c>
      <c r="C105" s="5" t="s">
        <v>361</v>
      </c>
      <c r="D105" s="5" t="s">
        <v>362</v>
      </c>
      <c r="E105" s="5" t="s">
        <v>363</v>
      </c>
      <c r="F105" s="12">
        <f t="shared" si="19"/>
        <v>1</v>
      </c>
      <c r="G105" s="12">
        <f t="shared" si="20"/>
        <v>0</v>
      </c>
      <c r="H105" s="34" t="str">
        <f t="shared" si="12"/>
        <v>Y</v>
      </c>
      <c r="I105" s="48"/>
      <c r="J105" s="5" t="s">
        <v>11</v>
      </c>
      <c r="K105" s="5" t="s">
        <v>53</v>
      </c>
      <c r="L105" s="5" t="s">
        <v>356</v>
      </c>
      <c r="M105" s="32" t="s">
        <v>364</v>
      </c>
      <c r="N105" s="6" t="s">
        <v>239</v>
      </c>
    </row>
    <row r="106" spans="1:14" x14ac:dyDescent="0.2">
      <c r="A106" s="45"/>
      <c r="B106" s="51"/>
      <c r="C106" s="12" t="s">
        <v>374</v>
      </c>
      <c r="D106" s="12" t="s">
        <v>375</v>
      </c>
      <c r="E106" s="12" t="s">
        <v>30</v>
      </c>
      <c r="F106" s="12">
        <f t="shared" si="19"/>
        <v>1</v>
      </c>
      <c r="G106" s="12">
        <f t="shared" si="20"/>
        <v>2</v>
      </c>
      <c r="H106" s="39" t="str">
        <f t="shared" si="12"/>
        <v/>
      </c>
      <c r="I106" s="48"/>
      <c r="J106" s="12" t="s">
        <v>11</v>
      </c>
      <c r="K106" s="12" t="s">
        <v>53</v>
      </c>
      <c r="L106" s="12" t="s">
        <v>17</v>
      </c>
      <c r="M106" s="32" t="s">
        <v>344</v>
      </c>
      <c r="N106" s="6" t="s">
        <v>285</v>
      </c>
    </row>
    <row r="107" spans="1:14" x14ac:dyDescent="0.2">
      <c r="A107" s="45"/>
      <c r="B107" s="51"/>
      <c r="C107" s="5" t="s">
        <v>365</v>
      </c>
      <c r="D107" s="5" t="s">
        <v>366</v>
      </c>
      <c r="E107" s="5" t="s">
        <v>367</v>
      </c>
      <c r="F107" s="12">
        <f t="shared" si="19"/>
        <v>1</v>
      </c>
      <c r="G107" s="12">
        <f t="shared" si="20"/>
        <v>0</v>
      </c>
      <c r="H107" s="34" t="str">
        <f t="shared" si="12"/>
        <v>Y</v>
      </c>
      <c r="I107" s="48"/>
      <c r="J107" s="5" t="s">
        <v>42</v>
      </c>
      <c r="K107" s="5" t="s">
        <v>53</v>
      </c>
      <c r="L107" s="5" t="s">
        <v>17</v>
      </c>
      <c r="M107" s="32" t="s">
        <v>239</v>
      </c>
      <c r="N107" s="6" t="s">
        <v>239</v>
      </c>
    </row>
    <row r="108" spans="1:14" x14ac:dyDescent="0.2">
      <c r="A108" s="45"/>
      <c r="B108" s="51"/>
      <c r="C108" s="12" t="s">
        <v>376</v>
      </c>
      <c r="D108" s="12" t="s">
        <v>377</v>
      </c>
      <c r="E108" s="12" t="s">
        <v>349</v>
      </c>
      <c r="F108" s="12">
        <f t="shared" si="19"/>
        <v>1</v>
      </c>
      <c r="G108" s="12">
        <f t="shared" si="20"/>
        <v>1</v>
      </c>
      <c r="H108" s="40" t="str">
        <f t="shared" si="12"/>
        <v/>
      </c>
      <c r="I108" s="48"/>
      <c r="J108" s="12" t="s">
        <v>11</v>
      </c>
      <c r="K108" s="12" t="s">
        <v>53</v>
      </c>
      <c r="L108" s="12" t="s">
        <v>17</v>
      </c>
      <c r="M108" t="s">
        <v>378</v>
      </c>
      <c r="N108" s="6" t="s">
        <v>239</v>
      </c>
    </row>
    <row r="109" spans="1:14" x14ac:dyDescent="0.2">
      <c r="A109" s="46"/>
      <c r="B109" s="52"/>
      <c r="C109" s="7" t="s">
        <v>368</v>
      </c>
      <c r="D109" s="7" t="s">
        <v>369</v>
      </c>
      <c r="E109" s="7" t="s">
        <v>73</v>
      </c>
      <c r="F109" s="13">
        <f t="shared" si="19"/>
        <v>1</v>
      </c>
      <c r="G109" s="13">
        <f t="shared" si="20"/>
        <v>2</v>
      </c>
      <c r="H109" s="35" t="str">
        <f t="shared" si="12"/>
        <v/>
      </c>
      <c r="I109" s="49"/>
      <c r="J109" s="7" t="s">
        <v>42</v>
      </c>
      <c r="K109" s="7" t="s">
        <v>53</v>
      </c>
      <c r="L109" s="7" t="s">
        <v>17</v>
      </c>
      <c r="M109" s="38" t="s">
        <v>370</v>
      </c>
      <c r="N109" s="8" t="s">
        <v>239</v>
      </c>
    </row>
  </sheetData>
  <sortState ref="A74:H78">
    <sortCondition ref="D74:D78"/>
  </sortState>
  <mergeCells count="40">
    <mergeCell ref="A90:A99"/>
    <mergeCell ref="B90:B94"/>
    <mergeCell ref="B95:B99"/>
    <mergeCell ref="I90:I99"/>
    <mergeCell ref="B79:B83"/>
    <mergeCell ref="B84:B89"/>
    <mergeCell ref="A79:A89"/>
    <mergeCell ref="I2:I12"/>
    <mergeCell ref="I13:I23"/>
    <mergeCell ref="I24:I34"/>
    <mergeCell ref="I35:I44"/>
    <mergeCell ref="I45:I57"/>
    <mergeCell ref="A45:A57"/>
    <mergeCell ref="A58:A67"/>
    <mergeCell ref="A68:A78"/>
    <mergeCell ref="B74:B78"/>
    <mergeCell ref="B63:B67"/>
    <mergeCell ref="B68:B73"/>
    <mergeCell ref="B45:B49"/>
    <mergeCell ref="B100:B104"/>
    <mergeCell ref="B105:B109"/>
    <mergeCell ref="I58:I67"/>
    <mergeCell ref="I68:I78"/>
    <mergeCell ref="I79:I89"/>
    <mergeCell ref="A100:A109"/>
    <mergeCell ref="I100:I109"/>
    <mergeCell ref="A2:A12"/>
    <mergeCell ref="B2:B7"/>
    <mergeCell ref="B8:B12"/>
    <mergeCell ref="A13:A23"/>
    <mergeCell ref="A24:A34"/>
    <mergeCell ref="B24:B28"/>
    <mergeCell ref="B29:B34"/>
    <mergeCell ref="B13:B18"/>
    <mergeCell ref="B19:B23"/>
    <mergeCell ref="A35:A44"/>
    <mergeCell ref="B50:B57"/>
    <mergeCell ref="B58:B62"/>
    <mergeCell ref="B35:B39"/>
    <mergeCell ref="B40:B44"/>
  </mergeCells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41" workbookViewId="0">
      <selection activeCell="E21" sqref="E21"/>
    </sheetView>
  </sheetViews>
  <sheetFormatPr baseColWidth="10" defaultRowHeight="16" x14ac:dyDescent="0.2"/>
  <cols>
    <col min="1" max="1" width="45.83203125" customWidth="1"/>
    <col min="2" max="2" width="13.83203125" customWidth="1"/>
  </cols>
  <sheetData>
    <row r="1" spans="1:2" x14ac:dyDescent="0.2">
      <c r="A1" s="2" t="s">
        <v>2</v>
      </c>
      <c r="B1" s="2" t="s">
        <v>234</v>
      </c>
    </row>
    <row r="2" spans="1:2" x14ac:dyDescent="0.2">
      <c r="A2" t="s">
        <v>47</v>
      </c>
      <c r="B2">
        <f>COUNTIF(Details!$E$2:$E$502,$A2)</f>
        <v>5</v>
      </c>
    </row>
    <row r="3" spans="1:2" x14ac:dyDescent="0.2">
      <c r="A3" t="s">
        <v>36</v>
      </c>
      <c r="B3">
        <f>COUNTIF(Details!$E$2:$E$502,$A3)</f>
        <v>4</v>
      </c>
    </row>
    <row r="4" spans="1:2" x14ac:dyDescent="0.2">
      <c r="A4" t="s">
        <v>111</v>
      </c>
      <c r="B4">
        <f>COUNTIF(Details!$E$2:$E$502,$A4)</f>
        <v>4</v>
      </c>
    </row>
    <row r="5" spans="1:2" x14ac:dyDescent="0.2">
      <c r="A5" t="s">
        <v>62</v>
      </c>
      <c r="B5">
        <f>COUNTIF(Details!$E$2:$E$502,$A5)</f>
        <v>3</v>
      </c>
    </row>
    <row r="6" spans="1:2" x14ac:dyDescent="0.2">
      <c r="A6" t="s">
        <v>73</v>
      </c>
      <c r="B6">
        <f>COUNTIF(Details!$E$2:$E$502,$A6)</f>
        <v>3</v>
      </c>
    </row>
    <row r="7" spans="1:2" x14ac:dyDescent="0.2">
      <c r="A7" s="5" t="s">
        <v>23</v>
      </c>
      <c r="B7">
        <f>COUNTIF(Details!$E$2:$E$502,$A7)</f>
        <v>3</v>
      </c>
    </row>
    <row r="8" spans="1:2" x14ac:dyDescent="0.2">
      <c r="A8" t="s">
        <v>70</v>
      </c>
      <c r="B8">
        <f>COUNTIF(Details!$E$2:$E$502,$A8)</f>
        <v>3</v>
      </c>
    </row>
    <row r="9" spans="1:2" x14ac:dyDescent="0.2">
      <c r="A9" t="s">
        <v>41</v>
      </c>
      <c r="B9">
        <f>COUNTIF(Details!$E$2:$E$502,$A9)</f>
        <v>3</v>
      </c>
    </row>
    <row r="10" spans="1:2" x14ac:dyDescent="0.2">
      <c r="A10" t="s">
        <v>177</v>
      </c>
      <c r="B10">
        <f>COUNTIF(Details!$E$2:$E$502,$A10)</f>
        <v>3</v>
      </c>
    </row>
    <row r="11" spans="1:2" x14ac:dyDescent="0.2">
      <c r="A11" t="s">
        <v>30</v>
      </c>
      <c r="B11">
        <f>COUNTIF(Details!$E$2:$E$502,$A11)</f>
        <v>3</v>
      </c>
    </row>
    <row r="12" spans="1:2" x14ac:dyDescent="0.2">
      <c r="A12" t="s">
        <v>106</v>
      </c>
      <c r="B12">
        <f>COUNTIF(Details!$E$2:$E$502,$A12)</f>
        <v>2</v>
      </c>
    </row>
    <row r="13" spans="1:2" x14ac:dyDescent="0.2">
      <c r="A13" t="s">
        <v>310</v>
      </c>
      <c r="B13">
        <f>COUNTIF(Details!$E$2:$E$502,$A13)</f>
        <v>2</v>
      </c>
    </row>
    <row r="14" spans="1:2" x14ac:dyDescent="0.2">
      <c r="A14" t="s">
        <v>290</v>
      </c>
      <c r="B14">
        <f>COUNTIF(Details!$E$2:$E$502,$A14)</f>
        <v>2</v>
      </c>
    </row>
    <row r="15" spans="1:2" x14ac:dyDescent="0.2">
      <c r="A15" t="s">
        <v>56</v>
      </c>
      <c r="B15">
        <f>COUNTIF(Details!$E$2:$E$502,$A15)</f>
        <v>2</v>
      </c>
    </row>
    <row r="16" spans="1:2" x14ac:dyDescent="0.2">
      <c r="A16" t="s">
        <v>349</v>
      </c>
      <c r="B16">
        <f>COUNTIF(Details!$E$2:$E$502,$A16)</f>
        <v>2</v>
      </c>
    </row>
    <row r="17" spans="1:2" x14ac:dyDescent="0.2">
      <c r="A17" t="s">
        <v>287</v>
      </c>
      <c r="B17">
        <f>COUNTIF(Details!$E$2:$E$502,$A17)</f>
        <v>2</v>
      </c>
    </row>
    <row r="18" spans="1:2" x14ac:dyDescent="0.2">
      <c r="A18" t="s">
        <v>200</v>
      </c>
      <c r="B18">
        <f>COUNTIF(Details!$E$2:$E$502,$A18)</f>
        <v>2</v>
      </c>
    </row>
    <row r="19" spans="1:2" x14ac:dyDescent="0.2">
      <c r="A19" t="s">
        <v>330</v>
      </c>
      <c r="B19">
        <f>COUNTIF(Details!$E$2:$E$502,$A19)</f>
        <v>2</v>
      </c>
    </row>
    <row r="20" spans="1:2" x14ac:dyDescent="0.2">
      <c r="A20" t="s">
        <v>109</v>
      </c>
      <c r="B20">
        <f>COUNTIF(Details!$E$2:$E$502,$A20)</f>
        <v>2</v>
      </c>
    </row>
    <row r="21" spans="1:2" x14ac:dyDescent="0.2">
      <c r="A21" t="s">
        <v>136</v>
      </c>
      <c r="B21">
        <f>COUNTIF(Details!$E$2:$E$502,$A21)</f>
        <v>2</v>
      </c>
    </row>
    <row r="22" spans="1:2" x14ac:dyDescent="0.2">
      <c r="A22" t="s">
        <v>65</v>
      </c>
      <c r="B22">
        <f>COUNTIF(Details!$E$2:$E$502,$A22)</f>
        <v>2</v>
      </c>
    </row>
    <row r="23" spans="1:2" x14ac:dyDescent="0.2">
      <c r="A23" t="s">
        <v>206</v>
      </c>
      <c r="B23">
        <f>COUNTIF(Details!$E$2:$E$502,$A23)</f>
        <v>2</v>
      </c>
    </row>
    <row r="24" spans="1:2" x14ac:dyDescent="0.2">
      <c r="A24" t="s">
        <v>139</v>
      </c>
      <c r="B24">
        <f>COUNTIF(Details!$E$2:$E$502,$A24)</f>
        <v>2</v>
      </c>
    </row>
    <row r="25" spans="1:2" x14ac:dyDescent="0.2">
      <c r="A25" t="s">
        <v>120</v>
      </c>
      <c r="B25">
        <f>COUNTIF(Details!$E$2:$E$502,$A25)</f>
        <v>2</v>
      </c>
    </row>
    <row r="26" spans="1:2" x14ac:dyDescent="0.2">
      <c r="A26" t="s">
        <v>95</v>
      </c>
      <c r="B26">
        <f>COUNTIF(Details!$E$2:$E$502,$A26)</f>
        <v>2</v>
      </c>
    </row>
    <row r="27" spans="1:2" x14ac:dyDescent="0.2">
      <c r="A27" t="s">
        <v>50</v>
      </c>
      <c r="B27">
        <f>COUNTIF(Details!$E$2:$E$502,$A27)</f>
        <v>2</v>
      </c>
    </row>
    <row r="28" spans="1:2" x14ac:dyDescent="0.2">
      <c r="A28" t="s">
        <v>170</v>
      </c>
      <c r="B28">
        <f>COUNTIF(Details!$E$2:$E$502,$A28)</f>
        <v>1</v>
      </c>
    </row>
    <row r="29" spans="1:2" x14ac:dyDescent="0.2">
      <c r="A29" t="s">
        <v>87</v>
      </c>
      <c r="B29">
        <f>COUNTIF(Details!$E$2:$E$502,$A29)</f>
        <v>1</v>
      </c>
    </row>
    <row r="30" spans="1:2" x14ac:dyDescent="0.2">
      <c r="A30" t="s">
        <v>128</v>
      </c>
      <c r="B30">
        <f>COUNTIF(Details!$E$2:$E$502,$A30)</f>
        <v>1</v>
      </c>
    </row>
    <row r="31" spans="1:2" x14ac:dyDescent="0.2">
      <c r="A31" t="s">
        <v>76</v>
      </c>
      <c r="B31">
        <f>COUNTIF(Details!$E$2:$E$502,$A31)</f>
        <v>1</v>
      </c>
    </row>
    <row r="32" spans="1:2" x14ac:dyDescent="0.2">
      <c r="A32" t="s">
        <v>182</v>
      </c>
      <c r="B32">
        <f>COUNTIF(Details!$E$2:$E$502,$A32)</f>
        <v>1</v>
      </c>
    </row>
    <row r="33" spans="1:2" x14ac:dyDescent="0.2">
      <c r="A33" t="s">
        <v>185</v>
      </c>
      <c r="B33">
        <f>COUNTIF(Details!$E$2:$E$502,$A33)</f>
        <v>1</v>
      </c>
    </row>
    <row r="34" spans="1:2" x14ac:dyDescent="0.2">
      <c r="A34" t="s">
        <v>145</v>
      </c>
      <c r="B34">
        <f>COUNTIF(Details!$E$2:$E$502,$A34)</f>
        <v>1</v>
      </c>
    </row>
    <row r="35" spans="1:2" x14ac:dyDescent="0.2">
      <c r="A35" t="s">
        <v>337</v>
      </c>
      <c r="B35">
        <f>COUNTIF(Details!$E$2:$E$502,$A35)</f>
        <v>1</v>
      </c>
    </row>
    <row r="36" spans="1:2" x14ac:dyDescent="0.2">
      <c r="A36" t="s">
        <v>134</v>
      </c>
      <c r="B36">
        <f>COUNTIF(Details!$E$2:$E$502,$A36)</f>
        <v>1</v>
      </c>
    </row>
    <row r="37" spans="1:2" x14ac:dyDescent="0.2">
      <c r="A37" t="s">
        <v>229</v>
      </c>
      <c r="B37">
        <f>COUNTIF(Details!$E$2:$E$502,$A37)</f>
        <v>1</v>
      </c>
    </row>
    <row r="38" spans="1:2" x14ac:dyDescent="0.2">
      <c r="A38" t="s">
        <v>367</v>
      </c>
      <c r="B38">
        <f>COUNTIF(Details!$E$2:$E$502,$A38)</f>
        <v>1</v>
      </c>
    </row>
    <row r="39" spans="1:2" x14ac:dyDescent="0.2">
      <c r="A39" t="s">
        <v>103</v>
      </c>
      <c r="B39">
        <f>COUNTIF(Details!$E$2:$E$502,$A39)</f>
        <v>1</v>
      </c>
    </row>
    <row r="40" spans="1:2" x14ac:dyDescent="0.2">
      <c r="A40" t="s">
        <v>299</v>
      </c>
      <c r="B40">
        <f>COUNTIF(Details!$E$2:$E$502,$A40)</f>
        <v>1</v>
      </c>
    </row>
    <row r="41" spans="1:2" x14ac:dyDescent="0.2">
      <c r="A41" t="s">
        <v>33</v>
      </c>
      <c r="B41">
        <f>COUNTIF(Details!$E$2:$E$502,$A41)</f>
        <v>1</v>
      </c>
    </row>
    <row r="42" spans="1:2" x14ac:dyDescent="0.2">
      <c r="A42" t="s">
        <v>346</v>
      </c>
      <c r="B42">
        <f>COUNTIF(Details!$E$2:$E$502,$A42)</f>
        <v>1</v>
      </c>
    </row>
    <row r="43" spans="1:2" x14ac:dyDescent="0.2">
      <c r="A43" t="s">
        <v>214</v>
      </c>
      <c r="B43">
        <f>COUNTIF(Details!$E$2:$E$502,$A43)</f>
        <v>1</v>
      </c>
    </row>
    <row r="44" spans="1:2" x14ac:dyDescent="0.2">
      <c r="A44" t="s">
        <v>114</v>
      </c>
      <c r="B44">
        <f>COUNTIF(Details!$E$2:$E$502,$A44)</f>
        <v>1</v>
      </c>
    </row>
    <row r="45" spans="1:2" x14ac:dyDescent="0.2">
      <c r="A45" t="s">
        <v>191</v>
      </c>
      <c r="B45">
        <f>COUNTIF(Details!$E$2:$E$502,$A45)</f>
        <v>1</v>
      </c>
    </row>
    <row r="46" spans="1:2" x14ac:dyDescent="0.2">
      <c r="A46" t="s">
        <v>10</v>
      </c>
      <c r="B46">
        <f>COUNTIF(Details!$E$2:$E$502,$A46)</f>
        <v>1</v>
      </c>
    </row>
    <row r="47" spans="1:2" x14ac:dyDescent="0.2">
      <c r="A47" t="s">
        <v>169</v>
      </c>
      <c r="B47">
        <f>COUNTIF(Details!$E$2:$E$502,$A47)</f>
        <v>1</v>
      </c>
    </row>
    <row r="48" spans="1:2" x14ac:dyDescent="0.2">
      <c r="A48" t="s">
        <v>131</v>
      </c>
      <c r="B48">
        <f>COUNTIF(Details!$E$2:$E$502,$A48)</f>
        <v>1</v>
      </c>
    </row>
    <row r="49" spans="1:2" x14ac:dyDescent="0.2">
      <c r="A49" t="s">
        <v>174</v>
      </c>
      <c r="B49">
        <f>COUNTIF(Details!$E$2:$E$502,$A49)</f>
        <v>1</v>
      </c>
    </row>
    <row r="50" spans="1:2" x14ac:dyDescent="0.2">
      <c r="A50" t="s">
        <v>194</v>
      </c>
      <c r="B50">
        <f>COUNTIF(Details!$E$2:$E$502,$A50)</f>
        <v>1</v>
      </c>
    </row>
    <row r="51" spans="1:2" x14ac:dyDescent="0.2">
      <c r="A51" t="s">
        <v>293</v>
      </c>
      <c r="B51">
        <f>COUNTIF(Details!$E$2:$E$502,$A51)</f>
        <v>1</v>
      </c>
    </row>
    <row r="52" spans="1:2" x14ac:dyDescent="0.2">
      <c r="A52" t="s">
        <v>172</v>
      </c>
      <c r="B52">
        <f>COUNTIF(Details!$E$2:$E$502,$A52)</f>
        <v>1</v>
      </c>
    </row>
    <row r="53" spans="1:2" x14ac:dyDescent="0.2">
      <c r="A53" t="s">
        <v>358</v>
      </c>
      <c r="B53">
        <f>COUNTIF(Details!$E$2:$E$502,$A53)</f>
        <v>1</v>
      </c>
    </row>
    <row r="54" spans="1:2" x14ac:dyDescent="0.2">
      <c r="A54" t="s">
        <v>93</v>
      </c>
      <c r="B54">
        <f>COUNTIF(Details!$E$2:$E$502,$A54)</f>
        <v>1</v>
      </c>
    </row>
    <row r="55" spans="1:2" x14ac:dyDescent="0.2">
      <c r="A55" t="s">
        <v>363</v>
      </c>
      <c r="B55">
        <f>COUNTIF(Details!$E$2:$E$502,$A55)</f>
        <v>1</v>
      </c>
    </row>
    <row r="56" spans="1:2" x14ac:dyDescent="0.2">
      <c r="A56" t="s">
        <v>173</v>
      </c>
      <c r="B56">
        <f>COUNTIF(Details!$E$2:$E$502,$A56)</f>
        <v>1</v>
      </c>
    </row>
    <row r="57" spans="1:2" x14ac:dyDescent="0.2">
      <c r="A57" t="s">
        <v>125</v>
      </c>
      <c r="B57">
        <f>COUNTIF(Details!$E$2:$E$502,$A57)</f>
        <v>1</v>
      </c>
    </row>
    <row r="58" spans="1:2" x14ac:dyDescent="0.2">
      <c r="A58" t="s">
        <v>221</v>
      </c>
      <c r="B58">
        <f>COUNTIF(Details!$E$2:$E$502,$A58)</f>
        <v>1</v>
      </c>
    </row>
    <row r="59" spans="1:2" x14ac:dyDescent="0.2">
      <c r="A59" t="s">
        <v>304</v>
      </c>
      <c r="B59">
        <f>COUNTIF(Details!$E$2:$E$502,$A59)</f>
        <v>1</v>
      </c>
    </row>
    <row r="60" spans="1:2" x14ac:dyDescent="0.2">
      <c r="A60" t="s">
        <v>20</v>
      </c>
      <c r="B60">
        <f>COUNTIF(Details!$E$2:$E$502,$A60)</f>
        <v>1</v>
      </c>
    </row>
    <row r="61" spans="1:2" x14ac:dyDescent="0.2">
      <c r="A61" t="s">
        <v>100</v>
      </c>
      <c r="B61">
        <f>COUNTIF(Details!$E$2:$E$502,$A61)</f>
        <v>1</v>
      </c>
    </row>
    <row r="62" spans="1:2" x14ac:dyDescent="0.2">
      <c r="A62" t="s">
        <v>188</v>
      </c>
      <c r="B62">
        <f>COUNTIF(Details!$E$2:$E$502,$A62)</f>
        <v>1</v>
      </c>
    </row>
    <row r="63" spans="1:2" x14ac:dyDescent="0.2">
      <c r="A63" t="s">
        <v>78</v>
      </c>
      <c r="B63">
        <f>COUNTIF(Details!$E$2:$E$502,$A63)</f>
        <v>1</v>
      </c>
    </row>
    <row r="64" spans="1:2" x14ac:dyDescent="0.2">
      <c r="A64" t="s">
        <v>142</v>
      </c>
      <c r="B64">
        <f>COUNTIF(Details!$E$2:$E$502,$A64)</f>
        <v>1</v>
      </c>
    </row>
    <row r="65" spans="1:2" x14ac:dyDescent="0.2">
      <c r="A65" t="s">
        <v>226</v>
      </c>
      <c r="B65">
        <f>COUNTIF(Details!$E$2:$E$502,$A65)</f>
        <v>1</v>
      </c>
    </row>
    <row r="66" spans="1:2" x14ac:dyDescent="0.2">
      <c r="A66" t="s">
        <v>59</v>
      </c>
      <c r="B66">
        <f>COUNTIF(Details!$E$2:$E$502,$A66)</f>
        <v>1</v>
      </c>
    </row>
    <row r="67" spans="1:2" x14ac:dyDescent="0.2">
      <c r="A67" t="s">
        <v>81</v>
      </c>
      <c r="B67">
        <f>COUNTIF(Details!$E$2:$E$502,$A67)</f>
        <v>1</v>
      </c>
    </row>
    <row r="68" spans="1:2" x14ac:dyDescent="0.2">
      <c r="A68" t="s">
        <v>26</v>
      </c>
      <c r="B68">
        <f>COUNTIF(Details!$E$2:$E$502,$A68)</f>
        <v>1</v>
      </c>
    </row>
    <row r="69" spans="1:2" x14ac:dyDescent="0.2">
      <c r="A69" t="s">
        <v>90</v>
      </c>
      <c r="B69">
        <f>COUNTIF(Details!$E$2:$E$502,$A69)</f>
        <v>1</v>
      </c>
    </row>
    <row r="71" spans="1:2" x14ac:dyDescent="0.2">
      <c r="A71" t="s">
        <v>319</v>
      </c>
      <c r="B71">
        <f>SUM(B2:B70)</f>
        <v>108</v>
      </c>
    </row>
  </sheetData>
  <sortState ref="A2:B69">
    <sortCondition descending="1" ref="B2:B69"/>
    <sortCondition ref="A2:A69"/>
  </sortState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7" sqref="B27"/>
    </sheetView>
  </sheetViews>
  <sheetFormatPr baseColWidth="10" defaultRowHeight="16" x14ac:dyDescent="0.2"/>
  <cols>
    <col min="1" max="1" width="14.1640625" customWidth="1"/>
    <col min="2" max="2" width="11.6640625" customWidth="1"/>
  </cols>
  <sheetData>
    <row r="1" spans="1:2" x14ac:dyDescent="0.2">
      <c r="A1" s="2" t="s">
        <v>6</v>
      </c>
      <c r="B1" s="2" t="s">
        <v>234</v>
      </c>
    </row>
    <row r="2" spans="1:2" x14ac:dyDescent="0.2">
      <c r="A2" t="s">
        <v>17</v>
      </c>
      <c r="B2">
        <f>COUNTIF(Details!$L$2:$L$502,$A2)</f>
        <v>65</v>
      </c>
    </row>
    <row r="3" spans="1:2" x14ac:dyDescent="0.2">
      <c r="A3" t="s">
        <v>115</v>
      </c>
      <c r="B3">
        <f>COUNTIF(Details!$L$2:$L$502,$A3)</f>
        <v>21</v>
      </c>
    </row>
    <row r="4" spans="1:2" x14ac:dyDescent="0.2">
      <c r="A4" t="s">
        <v>82</v>
      </c>
      <c r="B4">
        <f>COUNTIF(Details!$L$2:$L$502,$A4)</f>
        <v>4</v>
      </c>
    </row>
    <row r="5" spans="1:2" x14ac:dyDescent="0.2">
      <c r="A5" t="s">
        <v>356</v>
      </c>
      <c r="B5">
        <f>COUNTIF(Details!$L$2:$L$502,$A5)</f>
        <v>2</v>
      </c>
    </row>
    <row r="6" spans="1:2" x14ac:dyDescent="0.2">
      <c r="A6" t="s">
        <v>31</v>
      </c>
      <c r="B6">
        <f>COUNTIF(Details!$L$2:$L$502,$A6)</f>
        <v>2</v>
      </c>
    </row>
    <row r="7" spans="1:2" x14ac:dyDescent="0.2">
      <c r="A7" t="s">
        <v>201</v>
      </c>
      <c r="B7">
        <f>COUNTIF(Details!$L$2:$L$502,$A7)</f>
        <v>2</v>
      </c>
    </row>
    <row r="8" spans="1:2" x14ac:dyDescent="0.2">
      <c r="A8" t="s">
        <v>232</v>
      </c>
      <c r="B8">
        <f>COUNTIF(Details!$L$2:$L$502,$A8)</f>
        <v>2</v>
      </c>
    </row>
    <row r="9" spans="1:2" x14ac:dyDescent="0.2">
      <c r="A9" t="s">
        <v>32</v>
      </c>
      <c r="B9">
        <f>COUNTIF(Details!$L$2:$L$502,$A9)</f>
        <v>1</v>
      </c>
    </row>
    <row r="10" spans="1:2" x14ac:dyDescent="0.2">
      <c r="A10" t="s">
        <v>355</v>
      </c>
      <c r="B10">
        <f>COUNTIF(Details!$L$2:$L$502,$A10)</f>
        <v>1</v>
      </c>
    </row>
    <row r="11" spans="1:2" x14ac:dyDescent="0.2">
      <c r="A11" t="s">
        <v>202</v>
      </c>
      <c r="B11">
        <f>COUNTIF(Details!$L$2:$L$502,$A11)</f>
        <v>1</v>
      </c>
    </row>
    <row r="12" spans="1:2" x14ac:dyDescent="0.2">
      <c r="A12" t="s">
        <v>315</v>
      </c>
      <c r="B12">
        <f>COUNTIF(Details!$L$2:$L$502,$A12)</f>
        <v>1</v>
      </c>
    </row>
    <row r="13" spans="1:2" x14ac:dyDescent="0.2">
      <c r="A13" t="s">
        <v>27</v>
      </c>
      <c r="B13">
        <f>COUNTIF(Details!$L$2:$L$502,$A13)</f>
        <v>1</v>
      </c>
    </row>
    <row r="14" spans="1:2" x14ac:dyDescent="0.2">
      <c r="A14" t="s">
        <v>171</v>
      </c>
      <c r="B14">
        <f>COUNTIF(Details!$L$2:$L$502,$A14)</f>
        <v>1</v>
      </c>
    </row>
    <row r="15" spans="1:2" x14ac:dyDescent="0.2">
      <c r="A15" t="s">
        <v>117</v>
      </c>
      <c r="B15">
        <f>COUNTIF(Details!$L$2:$L$502,$A15)</f>
        <v>1</v>
      </c>
    </row>
    <row r="16" spans="1:2" x14ac:dyDescent="0.2">
      <c r="A16" t="s">
        <v>230</v>
      </c>
      <c r="B16">
        <f>COUNTIF(Details!$L$2:$L$502,$A16)</f>
        <v>1</v>
      </c>
    </row>
    <row r="17" spans="1:2" x14ac:dyDescent="0.2">
      <c r="A17" t="s">
        <v>116</v>
      </c>
      <c r="B17">
        <f>COUNTIF(Details!$L$2:$L$502,$A17)</f>
        <v>1</v>
      </c>
    </row>
    <row r="18" spans="1:2" x14ac:dyDescent="0.2">
      <c r="A18" t="s">
        <v>231</v>
      </c>
      <c r="B18">
        <f>COUNTIF(Details!$L$2:$L$502,$A18)</f>
        <v>1</v>
      </c>
    </row>
    <row r="20" spans="1:2" x14ac:dyDescent="0.2">
      <c r="A20" t="s">
        <v>319</v>
      </c>
      <c r="B20">
        <f>SUM(B2:B18)</f>
        <v>108</v>
      </c>
    </row>
  </sheetData>
  <sortState ref="A2:B18">
    <sortCondition descending="1" ref="B2:B18"/>
    <sortCondition ref="A2:A18"/>
  </sortState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Details</vt:lpstr>
      <vt:lpstr>University</vt:lpstr>
      <vt:lpstr>Citizenship</vt:lpstr>
    </vt:vector>
  </TitlesOfParts>
  <Manager/>
  <Company>Fermilab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Eric Prebys</dc:creator>
  <cp:keywords/>
  <dc:description/>
  <cp:lastModifiedBy>Microsoft Office User</cp:lastModifiedBy>
  <dcterms:created xsi:type="dcterms:W3CDTF">2014-08-19T20:48:11Z</dcterms:created>
  <dcterms:modified xsi:type="dcterms:W3CDTF">2017-09-26T19:55:10Z</dcterms:modified>
  <cp:category/>
</cp:coreProperties>
</file>