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slicers/slicer3.xml" ContentType="application/vnd.ms-excel.slicer+xml"/>
  <Override PartName="/xl/timelines/timeline2.xml" ContentType="application/vnd.ms-excel.timelin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HP\Documents\Data Assignment\Capstone Project\"/>
    </mc:Choice>
  </mc:AlternateContent>
  <xr:revisionPtr revIDLastSave="0" documentId="13_ncr:1_{DB4A6802-3FC4-40E5-B6D3-3EA1E6BFF6E8}" xr6:coauthVersionLast="47" xr6:coauthVersionMax="47" xr10:uidLastSave="{00000000-0000-0000-0000-000000000000}"/>
  <bookViews>
    <workbookView xWindow="-120" yWindow="-120" windowWidth="20730" windowHeight="11760" tabRatio="796" activeTab="6" xr2:uid="{00000000-000D-0000-FFFF-FFFF00000000}"/>
  </bookViews>
  <sheets>
    <sheet name="BLOSSOM ACADEMY" sheetId="8" r:id="rId1"/>
    <sheet name="Data" sheetId="1" r:id="rId2"/>
    <sheet name="Table" sheetId="5" r:id="rId3"/>
    <sheet name="One-dimensional Pivot Table" sheetId="3" r:id="rId4"/>
    <sheet name="Two-dimensional Pivot Table" sheetId="4" r:id="rId5"/>
    <sheet name="Charts" sheetId="10" r:id="rId6"/>
    <sheet name="Dashboard" sheetId="9" r:id="rId7"/>
  </sheets>
  <definedNames>
    <definedName name="_xlnm._FilterDatabase" localSheetId="1" hidden="1">Data!$A$1:$F$214</definedName>
    <definedName name="Category" localSheetId="5">Organic[Category]</definedName>
    <definedName name="Category">Organic[Category]</definedName>
    <definedName name="NativeTimeline_Date">#N/A</definedName>
    <definedName name="Slicer_Country">#N/A</definedName>
    <definedName name="Slicer_Country1">#N/A</definedName>
    <definedName name="Slicer_Months">#N/A</definedName>
    <definedName name="Slicer_Months1">#N/A</definedName>
    <definedName name="Slicer_Product">#N/A</definedName>
    <definedName name="Slicer_Product1">#N/A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Lst>
</workbook>
</file>

<file path=xl/calcChain.xml><?xml version="1.0" encoding="utf-8"?>
<calcChain xmlns="http://schemas.openxmlformats.org/spreadsheetml/2006/main">
  <c r="D215" i="5" l="1"/>
  <c r="O29" i="5" a="1"/>
  <c r="O29" i="5" s="1"/>
  <c r="P29" i="5" s="1"/>
  <c r="L20" i="5" a="1"/>
  <c r="L20" i="5" s="1"/>
  <c r="M20" i="5" s="1"/>
  <c r="L29" i="5" a="1"/>
  <c r="L29" i="5" s="1"/>
  <c r="M29" i="5" s="1"/>
  <c r="L11" i="5" a="1"/>
  <c r="L11" i="5" s="1"/>
  <c r="M11" i="5" s="1"/>
  <c r="O20" i="5" a="1"/>
  <c r="O20" i="5" s="1"/>
  <c r="P20" i="5" s="1"/>
  <c r="O11" i="5" a="1"/>
  <c r="O11" i="5" s="1"/>
  <c r="P11" i="5" s="1"/>
  <c r="M6" i="5"/>
  <c r="O35" i="5" l="1"/>
  <c r="P35" i="5" s="1"/>
  <c r="O34" i="5"/>
  <c r="P34" i="5" s="1"/>
  <c r="O33" i="5"/>
  <c r="P33" i="5" s="1"/>
  <c r="O32" i="5"/>
  <c r="P32" i="5" s="1"/>
  <c r="O31" i="5"/>
  <c r="P31" i="5" s="1"/>
  <c r="O30" i="5"/>
  <c r="P30" i="5" s="1"/>
  <c r="L35" i="5"/>
  <c r="M35" i="5" s="1"/>
  <c r="L34" i="5"/>
  <c r="M34" i="5" s="1"/>
  <c r="L33" i="5"/>
  <c r="M33" i="5" s="1"/>
  <c r="L32" i="5"/>
  <c r="M32" i="5" s="1"/>
  <c r="L31" i="5"/>
  <c r="M31" i="5" s="1"/>
  <c r="L30" i="5"/>
  <c r="M30" i="5" s="1"/>
  <c r="O26" i="5"/>
  <c r="P26" i="5" s="1"/>
  <c r="O25" i="5"/>
  <c r="P25" i="5" s="1"/>
  <c r="O24" i="5"/>
  <c r="P24" i="5" s="1"/>
  <c r="O23" i="5"/>
  <c r="P23" i="5" s="1"/>
  <c r="O22" i="5"/>
  <c r="P22" i="5" s="1"/>
  <c r="O21" i="5"/>
  <c r="P21" i="5" s="1"/>
  <c r="L26" i="5"/>
  <c r="M26" i="5" s="1"/>
  <c r="L25" i="5"/>
  <c r="M25" i="5" s="1"/>
  <c r="L24" i="5"/>
  <c r="M24" i="5" s="1"/>
  <c r="L23" i="5"/>
  <c r="M23" i="5" s="1"/>
  <c r="L22" i="5"/>
  <c r="M22" i="5" s="1"/>
  <c r="L21" i="5"/>
  <c r="M21" i="5" s="1"/>
  <c r="O17" i="5"/>
  <c r="P17" i="5" s="1"/>
  <c r="O16" i="5"/>
  <c r="P16" i="5" s="1"/>
  <c r="O15" i="5"/>
  <c r="P15" i="5" s="1"/>
  <c r="O14" i="5"/>
  <c r="P14" i="5" s="1"/>
  <c r="O13" i="5"/>
  <c r="P13" i="5" s="1"/>
  <c r="O12" i="5"/>
  <c r="P12" i="5" s="1"/>
  <c r="L17" i="5"/>
  <c r="M17" i="5" s="1"/>
  <c r="L16" i="5"/>
  <c r="M16" i="5" s="1"/>
  <c r="L15" i="5"/>
  <c r="M15" i="5" s="1"/>
  <c r="L14" i="5"/>
  <c r="M14" i="5" s="1"/>
  <c r="L13" i="5"/>
  <c r="M13" i="5" s="1"/>
  <c r="L12" i="5"/>
  <c r="M12" i="5"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<sst xmlns="http://schemas.openxmlformats.org/spreadsheetml/2006/main" count="1375" uniqueCount="51">
  <si>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</si>
  <si>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</si>
  <si>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</si>
  <si>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</si>
  <si>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</si>
  <si>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</si>
  <si>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</si>
  <si>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</si>
  <si>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</si>
  <si>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</si>
  <si>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</si>
  <si>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</si>
  <si>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</si>
  <si>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</si>
  <si>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</si>
  <si>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</si>
  <si>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</si>
  <si>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</si>
  <si>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</si>
  <si>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</si>
  <si>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</si>
  <si>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</si>
  <si>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Questions:</t>
  </si>
  <si>
    <t>Country with the most orders</t>
  </si>
  <si>
    <t>Product with most orders(Most prefered product)</t>
  </si>
  <si>
    <t>2D table:</t>
  </si>
  <si>
    <t>Product with (Category and Amount)</t>
  </si>
  <si>
    <t>Average amount for each country(with product)</t>
  </si>
  <si>
    <t>Average amount for each country</t>
  </si>
  <si>
    <t>total amount for each country</t>
  </si>
  <si>
    <t>Average amount for each product</t>
  </si>
  <si>
    <t>total amount for each country | (and product)</t>
  </si>
  <si>
    <t>Sum for each product</t>
  </si>
  <si>
    <t>Row Labels</t>
  </si>
  <si>
    <t>Grand Total</t>
  </si>
  <si>
    <t>Sum of Amount</t>
  </si>
  <si>
    <t>Average of Amount</t>
  </si>
  <si>
    <t>Jan</t>
  </si>
  <si>
    <t>Apr</t>
  </si>
  <si>
    <t>May</t>
  </si>
  <si>
    <t>Jul</t>
  </si>
  <si>
    <t>Oct</t>
  </si>
  <si>
    <t>Dec</t>
  </si>
  <si>
    <t>Count of Product</t>
  </si>
  <si>
    <t>Column Labels</t>
  </si>
  <si>
    <t>Feb</t>
  </si>
  <si>
    <t>Mar</t>
  </si>
  <si>
    <t>Jun</t>
  </si>
  <si>
    <t>Aug</t>
  </si>
  <si>
    <t>Sep</t>
  </si>
  <si>
    <t>Nov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</si>
</sst>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 #,##0.00_-;_-* &quot;-&quot;??_-;_-@_-"/>
    <numFmt numFmtId="165" formatCode="&quot;$&quot;#,##0"/>
    <numFmt numFmtId="166" formatCode="0.0"/>
    <numFmt numFmtId="167" formatCode="_-* #,##0_-;\-* #,##0_-;_-* &quot;-&quot;??_-;_-@_-"/>
    <numFmt numFmtId="168" formatCode="m/d/yyyy"/>
  </numFmts>
  <fonts count="4" x14ac:knownFonts="1">
    <font>
      <sz val="11"/>
      <color theme="1"/>
      <name val="Century Gothic"/>
      <family val="2"/>
      <scheme val="minor"/>
    </font>
    <font>
      <b/>
      <sz val="11"/>
      <color theme="1"/>
      <name val="Century Gothic"/>
      <family val="2"/>
      <scheme val="minor"/>
    </font>
    <font>
      <sz val="11"/>
      <color theme="1"/>
      <name val="Century Gothic"/>
      <family val="2"/>
      <scheme val="minor"/>
    </font>
    <font>
      <b/>
      <sz val="24"/>
      <color theme="1"/>
      <name val="Century Gothic"/>
      <family val="2"/>
      <scheme val="minor"/>
    </font>
  </fonts>
  <fills count="1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4" tint="-0.499984740745262"/>
        <bgColor indexed="64"/>
      </patternFill>
    </fill>
    <fill>
      <patternFill patternType="solid">
        <fgColor theme="6" tint="0.59999389629810485"/>
        <bgColor indexed="64"/>
      </patternFill>
    </fill>
  </fills>
  <borders count="2">
    <border>
      <left/>
      <right/>
      <top/>
      <bottom/>
      <diagonal/>
    </border>
    <border>
      <left/>
      <right style="thin">
        <color theme="4" tint="0.39994506668294322"/>
      </right>
      <top/>
      <bottom/>
      <diagonal/>
    </border>
  </borders>
  <cellStyleXfs count="2">
    <xf numFmtId="0" fontId="0" fillId="0" borderId="0"/>
    <xf numFmtId="164" fontId="2" fillId="0" borderId="0" applyFont="0" applyFill="0" applyBorder="0" applyAlignment="0" applyProtection="0"/>
  </cellStyleXfs>
  <cellXfs count="37">
    <xf numFmtId="0" fontId="0" fillId="0" borderId="0" xfId="0"/>
    <xf numFmtId="0" fontId="1" fillId="0" borderId="0" xfId="0" applyFont="1"/>
    <xf numFmtId="165" fontId="0" fillId="0" borderId="0" xfId="0" applyNumberFormat="1"/>
    <xf numFmtId="14" fontId="0" fillId="0" borderId="0" xfId="0" applyNumberFormat="1"/>
    <xf numFmtId="0" fontId="0" fillId="2" borderId="0" xfId="0" applyFill="1"/>
    <xf numFmtId="0" fontId="0" fillId="3" borderId="0" xfId="0" applyFill="1"/>
    <xf numFmtId="0" fontId="0" fillId="4" borderId="0" xfId="0" applyFill="1"/>
    <xf numFmtId="0" fontId="0" fillId="6" borderId="0" xfId="0" applyFill="1"/>
    <xf numFmtId="0" fontId="0" fillId="7" borderId="0" xfId="0" applyFill="1"/>
    <xf numFmtId="167" fontId="0" fillId="0" borderId="0" xfId="1" applyNumberFormat="1" applyFont="1"/>
    <xf numFmtId="0" fontId="0" fillId="8" borderId="0" xfId="0" applyFill="1"/>
    <xf numFmtId="0" fontId="0" fillId="9" borderId="0" xfId="0" applyFill="1"/>
    <xf numFmtId="0" fontId="0" fillId="0" borderId="0" xfId="0" applyAlignment="1">
      <alignment horizontal="left"/>
    </xf>
    <xf numFmtId="0" fontId="0" fillId="10" borderId="0" xfId="0" applyFill="1" applyAlignment="1">
      <alignment horizontal="left"/>
    </xf>
    <xf numFmtId="0" fontId="0" fillId="11" borderId="0" xfId="0" applyFill="1" applyAlignment="1">
      <alignment horizontal="left"/>
    </xf>
    <xf numFmtId="167" fontId="0" fillId="10" borderId="0" xfId="0" applyNumberFormat="1" applyFill="1"/>
    <xf numFmtId="0" fontId="0" fillId="3" borderId="0" xfId="0" applyFill="1" applyAlignment="1">
      <alignment horizontal="left"/>
    </xf>
    <xf numFmtId="0" fontId="0" fillId="13" borderId="0" xfId="0" applyFill="1" applyAlignment="1">
      <alignment horizontal="left"/>
    </xf>
    <xf numFmtId="0" fontId="0" fillId="14" borderId="0" xfId="0" applyFill="1"/>
    <xf numFmtId="166" fontId="0" fillId="4" borderId="0" xfId="0" applyNumberFormat="1" applyFill="1"/>
    <xf numFmtId="9" fontId="0" fillId="10" borderId="0" xfId="0" applyNumberFormat="1" applyFill="1"/>
    <xf numFmtId="0" fontId="0" fillId="15" borderId="0" xfId="0" applyFill="1" applyAlignment="1">
      <alignment horizontal="left"/>
    </xf>
    <xf numFmtId="1" fontId="0" fillId="12" borderId="0" xfId="0" applyNumberFormat="1" applyFill="1"/>
    <xf numFmtId="1" fontId="0" fillId="3" borderId="0" xfId="0" applyNumberFormat="1" applyFill="1"/>
    <xf numFmtId="164" fontId="0" fillId="3" borderId="0" xfId="0" applyNumberFormat="1" applyFill="1"/>
    <xf numFmtId="9" fontId="0" fillId="4" borderId="0" xfId="0" applyNumberFormat="1" applyFill="1"/>
    <xf numFmtId="0" fontId="0" fillId="12" borderId="0" xfId="0" applyFill="1"/>
    <xf numFmtId="168" fontId="0" fillId="0" borderId="0" xfId="0" applyNumberFormat="1"/>
    <xf numFmtId="0" fontId="0" fillId="2" borderId="0" xfId="0" applyFill="1" applyAlignment="1">
      <alignment horizontal="left"/>
    </xf>
    <xf numFmtId="0" fontId="0" fillId="3" borderId="0" xfId="0" applyFill="1"/>
    <xf numFmtId="0" fontId="0" fillId="5" borderId="0" xfId="0" applyFill="1"/>
    <xf numFmtId="0" fontId="0" fillId="6" borderId="0" xfId="0" applyFill="1"/>
    <xf numFmtId="0" fontId="0" fillId="7" borderId="0" xfId="0" applyFill="1"/>
    <xf numFmtId="0" fontId="0" fillId="8" borderId="0" xfId="0" applyFill="1"/>
    <xf numFmtId="0" fontId="3" fillId="16" borderId="0" xfId="0" applyFont="1" applyFill="1" applyAlignment="1">
      <alignment horizontal="left" vertical="center"/>
    </xf>
    <xf numFmtId="0" fontId="3" fillId="16" borderId="1" xfId="0" applyFont="1" applyFill="1" applyBorder="1" applyAlignment="1">
      <alignment horizontal="left" vertical="center"/>
    </xf>
    <xf numFmtId="0" fontId="0" fillId="16" borderId="0" xfId="0" applyFill="1"/>
  </cellXfs>
  <cellStyles count="2">
    <cellStyle name="Comma" xfId="1" builtinId="3"/>
    <cellStyle name="Normal" xfId="0" builtinId="0"/>
  </cellStyles>
  <dxfs count="92">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patternType="solid">
          <bgColor theme="4" tint="0.39997558519241921"/>
        </patternFill>
      </fill>
    </dxf>
    <dxf>
      <fill>
        <patternFill patternType="solid">
          <bgColor theme="4" tint="0.39997558519241921"/>
        </patternFill>
      </fill>
    </dxf>
    <dxf>
      <numFmt numFmtId="1" formatCode="0"/>
    </dxf>
    <dxf>
      <fill>
        <patternFill>
          <bgColor theme="7" tint="0.59999389629810485"/>
        </patternFill>
      </fill>
    </dxf>
    <dxf>
      <fill>
        <patternFill>
          <bgColor theme="7" tint="0.39997558519241921"/>
        </patternFill>
      </fill>
    </dxf>
    <dxf>
      <fill>
        <patternFill patternType="solid">
          <bgColor theme="7" tint="0.39997558519241921"/>
        </patternFill>
      </fill>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numFmt numFmtId="164" formatCode="_-* #,##0.00_-;\-* #,##0.00_-;_-* &quot;-&quot;??_-;_-@_-"/>
    </dxf>
    <dxf>
      <fill>
        <patternFill>
          <bgColor theme="4" tint="0.39997558519241921"/>
        </patternFill>
      </fill>
    </dxf>
    <dxf>
      <fill>
        <patternFill>
          <bgColor theme="4" tint="0.39997558519241921"/>
        </patternFill>
      </fill>
    </dxf>
    <dxf>
      <fill>
        <patternFill>
          <bgColor theme="7" tint="0.59999389629810485"/>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4" tint="0.79998168889431442"/>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bgColor theme="7"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bgColor theme="5" tint="0.39997558519241921"/>
        </patternFill>
      </fill>
    </dxf>
    <dxf>
      <fill>
        <patternFill>
          <bgColor theme="5" tint="0.59999389629810485"/>
        </patternFill>
      </fill>
    </dxf>
    <dxf>
      <fill>
        <patternFill>
          <bgColor theme="5" tint="0.59999389629810485"/>
        </patternFill>
      </fill>
    </dxf>
    <dxf>
      <numFmt numFmtId="167" formatCode="_-* #,##0_-;\-* #,##0_-;_-* &quot;-&quot;??_-;_-@_-"/>
    </dxf>
    <dxf>
      <fill>
        <patternFill patternType="solid">
          <bgColor theme="8" tint="-0.249977111117893"/>
        </patternFill>
      </fill>
    </dxf>
    <dxf>
      <fill>
        <patternFill patternType="solid">
          <bgColor theme="7"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5"/>
        </patternFill>
      </fill>
    </dxf>
    <dxf>
      <fill>
        <patternFill patternType="solid">
          <bgColor theme="5"/>
        </patternFill>
      </fill>
    </dxf>
    <dxf>
      <numFmt numFmtId="166" formatCode="0.0"/>
    </dxf>
    <dxf>
      <numFmt numFmtId="1" formatCode="0"/>
    </dxf>
    <dxf>
      <numFmt numFmtId="13" formatCode="0%"/>
    </dxf>
    <dxf>
      <fill>
        <patternFill>
          <bgColor theme="4" tint="-0.499984740745262"/>
        </patternFill>
      </fill>
    </dxf>
    <dxf>
      <fill>
        <patternFill>
          <bgColor theme="4" tint="-0.249977111117893"/>
        </patternFill>
      </fill>
    </dxf>
    <dxf>
      <fill>
        <patternFill>
          <bgColor theme="4" tint="-0.249977111117893"/>
        </patternFill>
      </fill>
    </dxf>
    <dxf>
      <numFmt numFmtId="13" formatCode="0%"/>
    </dxf>
    <dxf>
      <numFmt numFmtId="14" formatCode="0.00%"/>
    </dxf>
    <dxf>
      <fill>
        <patternFill>
          <bgColor theme="5" tint="0.39997558519241921"/>
        </patternFill>
      </fill>
    </dxf>
    <dxf>
      <fill>
        <patternFill>
          <bgColor theme="5" tint="0.39997558519241921"/>
        </patternFill>
      </fill>
    </dxf>
    <dxf>
      <fill>
        <patternFill>
          <bgColor theme="5" tint="0.39997558519241921"/>
        </patternFill>
      </fill>
    </dxf>
    <dxf>
      <fill>
        <patternFill patternType="solid">
          <fgColor indexed="64"/>
          <bgColor theme="5"/>
        </patternFill>
      </fill>
    </dxf>
    <dxf>
      <fill>
        <patternFill patternType="solid">
          <fgColor indexed="64"/>
          <bgColor theme="5"/>
        </patternFill>
      </fill>
    </dxf>
    <dxf>
      <fill>
        <patternFill patternType="solid">
          <fgColor indexed="64"/>
          <bgColor theme="5"/>
        </patternFill>
      </fill>
    </dxf>
    <dxf>
      <fill>
        <patternFill patternType="solid">
          <fgColor indexed="64"/>
          <bgColor theme="5"/>
        </patternFill>
      </fill>
    </dxf>
    <dxf>
      <fill>
        <patternFill patternType="solid">
          <fgColor indexed="64"/>
          <bgColor theme="5"/>
        </patternFill>
      </fill>
    </dxf>
    <dxf>
      <fill>
        <patternFill patternType="solid">
          <fgColor indexed="64"/>
          <bgColor theme="5"/>
        </patternFill>
      </fill>
    </dxf>
    <dxf>
      <numFmt numFmtId="166" formatCode="0.0"/>
    </dxf>
    <dxf>
      <numFmt numFmtId="1" formatCode="0"/>
    </dxf>
    <dxf>
      <numFmt numFmtId="168" formatCode="m/d/yyyy"/>
    </dxf>
    <dxf>
      <numFmt numFmtId="168" formatCode="m/d/yyyy"/>
    </dxf>
    <dxf>
      <numFmt numFmtId="165" formatCode="&quot;$&quot;#,##0"/>
    </dxf>
    <dxf>
      <numFmt numFmtId="165" formatCode="&quot;$&quot;#,##0"/>
    </dxf>
    <dxf>
      <font>
        <b/>
        <i val="0"/>
        <strike val="0"/>
        <condense val="0"/>
        <extend val="0"/>
        <outline val="0"/>
        <shadow val="0"/>
        <u val="none"/>
        <vertAlign val="baseline"/>
        <sz val="11"/>
        <color theme="1"/>
        <name val="Century Gothic"/>
        <family val="2"/>
        <scheme val="minor"/>
      </font>
    </dxf>
  </dxfs>
  <tableStyles count="0" defaultTableStyle="TableStyleMedium2" defaultPivotStyle="PivotStyleLight16"/>
  <colors>
    <mruColors>
      <color rgb="FF9FB6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microsoft.com/office/2011/relationships/timelineCache" Target="timelineCaches/timelineCache1.xml"/><Relationship Id="rId10" Type="http://schemas.microsoft.com/office/2007/relationships/slicerCache" Target="slicerCaches/slicerCache2.xml"/><Relationship Id="rId19" Type="http://schemas.openxmlformats.org/officeDocument/2006/relationships/sheetMetadata" Target="metadata.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[AndrewsAtibila(Capstone Project).xlsx]One-dimensional Pivot Table!PivotTable13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Percentage of Preferred Product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5.8333333333333334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6.6666666666666666E-2"/>
              <c:y val="1.851851851851843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8.3333333333333301E-2"/>
              <c:y val="1.388888888888888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1.9444444444444497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pivotFmt>
      <c:pivotFmt>
        <c:idx val="6"/>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pivotFmt>
      <c:pivotFmt>
        <c:idx val="7"/>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pivotFmt>
    </c:pivotFmts>
    <c:plotArea>
      <c:layout/>
      <c:pieChart>
        <c:varyColors val="1"/>
        <c:ser>
          <c:idx val="0"/>
          <c:order val="0"/>
          <c:tx>
            <c:strRef>
              <c:f>'One-dimensional Pivot Table'!$F$5</c:f>
              <c:strCache>
                <c:ptCount val="1"/>
                <c:pt idx="0">
                  <c:v>Total</c:v>
                </c:pt>
              </c:strCache>
            </c:strRef>
          </c:tx>
          <c:dPt>
            <c:idx val="0"/>
            <c:bubble3D val="0"/>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1-7931-4628-9DB2-B43B99BBC2F1}"/>
              </c:ext>
            </c:extLst>
          </c:dPt>
          <c:dPt>
            <c:idx val="1"/>
            <c:bubble3D val="0"/>
            <c:spPr>
              <a:gradFill rotWithShape="1">
                <a:gsLst>
                  <a:gs pos="0">
                    <a:schemeClr val="accent2">
                      <a:tint val="96000"/>
                      <a:lumMod val="104000"/>
                    </a:schemeClr>
                  </a:gs>
                  <a:gs pos="100000">
                    <a:schemeClr val="accent2">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3-7931-4628-9DB2-B43B99BBC2F1}"/>
              </c:ext>
            </c:extLst>
          </c:dPt>
          <c:dPt>
            <c:idx val="2"/>
            <c:bubble3D val="0"/>
            <c:spPr>
              <a:gradFill rotWithShape="1">
                <a:gsLst>
                  <a:gs pos="0">
                    <a:schemeClr val="accent3">
                      <a:tint val="96000"/>
                      <a:lumMod val="104000"/>
                    </a:schemeClr>
                  </a:gs>
                  <a:gs pos="100000">
                    <a:schemeClr val="accent3">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5-D619-4EF2-8002-C5EAD9669FA1}"/>
              </c:ext>
            </c:extLst>
          </c:dPt>
          <c:dPt>
            <c:idx val="3"/>
            <c:bubble3D val="0"/>
            <c:spPr>
              <a:gradFill rotWithShape="1">
                <a:gsLst>
                  <a:gs pos="0">
                    <a:schemeClr val="accent4">
                      <a:tint val="96000"/>
                      <a:lumMod val="104000"/>
                    </a:schemeClr>
                  </a:gs>
                  <a:gs pos="100000">
                    <a:schemeClr val="accent4">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4-D619-4EF2-8002-C5EAD9669FA1}"/>
              </c:ext>
            </c:extLst>
          </c:dPt>
          <c:dPt>
            <c:idx val="4"/>
            <c:bubble3D val="0"/>
            <c:spPr>
              <a:gradFill rotWithShape="1">
                <a:gsLst>
                  <a:gs pos="0">
                    <a:schemeClr val="accent5">
                      <a:tint val="96000"/>
                      <a:lumMod val="104000"/>
                    </a:schemeClr>
                  </a:gs>
                  <a:gs pos="100000">
                    <a:schemeClr val="accent5">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3-D619-4EF2-8002-C5EAD9669FA1}"/>
              </c:ext>
            </c:extLst>
          </c:dPt>
          <c:dPt>
            <c:idx val="5"/>
            <c:bubble3D val="0"/>
            <c:spPr>
              <a:gradFill rotWithShape="1">
                <a:gsLst>
                  <a:gs pos="0">
                    <a:schemeClr val="accent6">
                      <a:tint val="96000"/>
                      <a:lumMod val="104000"/>
                    </a:schemeClr>
                  </a:gs>
                  <a:gs pos="100000">
                    <a:schemeClr val="accent6">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2-D619-4EF2-8002-C5EAD9669FA1}"/>
              </c:ext>
            </c:extLst>
          </c:dPt>
          <c:dPt>
            <c:idx val="6"/>
            <c:bubble3D val="0"/>
            <c:spPr>
              <a:gradFill rotWithShape="1">
                <a:gsLst>
                  <a:gs pos="0">
                    <a:schemeClr val="accent1">
                      <a:lumMod val="60000"/>
                      <a:tint val="96000"/>
                      <a:lumMod val="104000"/>
                    </a:schemeClr>
                  </a:gs>
                  <a:gs pos="100000">
                    <a:schemeClr val="accent1">
                      <a:lumMod val="60000"/>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D-7931-4628-9DB2-B43B99BBC2F1}"/>
              </c:ext>
            </c:extLst>
          </c:dPt>
          <c:dLbls>
            <c:dLbl>
              <c:idx val="2"/>
              <c:layout>
                <c:manualLayout>
                  <c:x val="1.9444444444444497E-2"/>
                  <c:y val="0"/>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619-4EF2-8002-C5EAD9669FA1}"/>
                </c:ext>
              </c:extLst>
            </c:dLbl>
            <c:dLbl>
              <c:idx val="3"/>
              <c:layout>
                <c:manualLayout>
                  <c:x val="-8.3333333333333301E-2"/>
                  <c:y val="1.3888888888888888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619-4EF2-8002-C5EAD9669FA1}"/>
                </c:ext>
              </c:extLst>
            </c:dLbl>
            <c:dLbl>
              <c:idx val="4"/>
              <c:layout>
                <c:manualLayout>
                  <c:x val="-6.6666666666666666E-2"/>
                  <c:y val="1.8518518518518434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619-4EF2-8002-C5EAD9669FA1}"/>
                </c:ext>
              </c:extLst>
            </c:dLbl>
            <c:dLbl>
              <c:idx val="5"/>
              <c:layout>
                <c:manualLayout>
                  <c:x val="-5.8333333333333334E-2"/>
                  <c:y val="0"/>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619-4EF2-8002-C5EAD9669FA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'One-dimensional Pivot Table'!$E$6:$E$13</c:f>
              <c:strCache>
                <c:ptCount val="7"/>
                <c:pt idx="0">
                  <c:v>Apple</c:v>
                </c:pt>
                <c:pt idx="1">
                  <c:v>Banana</c:v>
                </c:pt>
                <c:pt idx="2">
                  <c:v>Beans</c:v>
                </c:pt>
                <c:pt idx="3">
                  <c:v>Cabbage</c:v>
                </c:pt>
                <c:pt idx="4">
                  <c:v>Carrots</c:v>
                </c:pt>
                <c:pt idx="5">
                  <c:v>Mango</c:v>
                </c:pt>
                <c:pt idx="6">
                  <c:v>Orange</c:v>
                </c:pt>
              </c:strCache>
            </c:strRef>
          </c:cat>
          <c:val>
            <c:numRef>
              <c:f>'One-dimensional Pivot Table'!$F$6:$F$13</c:f>
              <c:numCache>
                <c:formatCode>0%</c:formatCode>
                <c:ptCount val="7"/>
                <c:pt idx="0">
                  <c:v>0.18779342723004694</c:v>
                </c:pt>
                <c:pt idx="1">
                  <c:v>0.33333333333333331</c:v>
                </c:pt>
                <c:pt idx="2">
                  <c:v>6.1032863849765258E-2</c:v>
                </c:pt>
                <c:pt idx="3">
                  <c:v>0.12676056338028169</c:v>
                </c:pt>
                <c:pt idx="4">
                  <c:v>0.12676056338028169</c:v>
                </c:pt>
                <c:pt idx="5">
                  <c:v>5.1643192488262914E-2</c:v>
                </c:pt>
                <c:pt idx="6">
                  <c:v>0.11267605633802817</c:v>
                </c:pt>
              </c:numCache>
            </c:numRef>
          </c:val>
          <c:extLst>
            <c:ext xmlns:c16="http://schemas.microsoft.com/office/drawing/2014/chart" uri="{C3380CC4-5D6E-409C-BE32-E72D297353CC}">
              <c16:uniqueId val="{00000000-D619-4EF2-8002-C5EAD9669FA1}"/>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[AndrewsAtibila(Capstone Project).xlsx]One-dimensional Pivot Table!PivotTable10</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a:t>
            </a:r>
            <a:r>
              <a:rPr lang="en-US" baseline="0"/>
              <a:t> Revenue by Country</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10833333333333334"/>
              <c:y val="-0.1189743589743589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4.2368647962326006E-2"/>
              <c:y val="-0.147244241528632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12733657390299136"/>
              <c:y val="-2.283420454796091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16474127557160057"/>
              <c:y val="5.65626355529088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2.7777777777778286E-3"/>
              <c:y val="0.1312820512820512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15"/>
              <c:y val="-1.230769230769230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11944444444444445"/>
              <c:y val="-4.102564102564178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'One-dimensional Pivot Table'!$B$5</c:f>
              <c:strCache>
                <c:ptCount val="1"/>
                <c:pt idx="0">
                  <c:v>Total</c:v>
                </c:pt>
              </c:strCache>
            </c:strRef>
          </c:tx>
          <c:dPt>
            <c:idx val="0"/>
            <c:bubble3D val="0"/>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3-380C-46CA-A35F-8A7C5E6190E8}"/>
              </c:ext>
            </c:extLst>
          </c:dPt>
          <c:dPt>
            <c:idx val="1"/>
            <c:bubble3D val="0"/>
            <c:spPr>
              <a:gradFill rotWithShape="1">
                <a:gsLst>
                  <a:gs pos="0">
                    <a:schemeClr val="accent2">
                      <a:tint val="96000"/>
                      <a:lumMod val="104000"/>
                    </a:schemeClr>
                  </a:gs>
                  <a:gs pos="100000">
                    <a:schemeClr val="accent2">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4-380C-46CA-A35F-8A7C5E6190E8}"/>
              </c:ext>
            </c:extLst>
          </c:dPt>
          <c:dPt>
            <c:idx val="2"/>
            <c:bubble3D val="0"/>
            <c:spPr>
              <a:gradFill rotWithShape="1">
                <a:gsLst>
                  <a:gs pos="0">
                    <a:schemeClr val="accent3">
                      <a:tint val="96000"/>
                      <a:lumMod val="104000"/>
                    </a:schemeClr>
                  </a:gs>
                  <a:gs pos="100000">
                    <a:schemeClr val="accent3">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5-380C-46CA-A35F-8A7C5E6190E8}"/>
              </c:ext>
            </c:extLst>
          </c:dPt>
          <c:dPt>
            <c:idx val="3"/>
            <c:bubble3D val="0"/>
            <c:spPr>
              <a:gradFill rotWithShape="1">
                <a:gsLst>
                  <a:gs pos="0">
                    <a:schemeClr val="accent4">
                      <a:tint val="96000"/>
                      <a:lumMod val="104000"/>
                    </a:schemeClr>
                  </a:gs>
                  <a:gs pos="100000">
                    <a:schemeClr val="accent4">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6-380C-46CA-A35F-8A7C5E6190E8}"/>
              </c:ext>
            </c:extLst>
          </c:dPt>
          <c:dPt>
            <c:idx val="4"/>
            <c:bubble3D val="0"/>
            <c:spPr>
              <a:gradFill rotWithShape="1">
                <a:gsLst>
                  <a:gs pos="0">
                    <a:schemeClr val="accent5">
                      <a:tint val="96000"/>
                      <a:lumMod val="104000"/>
                    </a:schemeClr>
                  </a:gs>
                  <a:gs pos="100000">
                    <a:schemeClr val="accent5">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7-380C-46CA-A35F-8A7C5E6190E8}"/>
              </c:ext>
            </c:extLst>
          </c:dPt>
          <c:dPt>
            <c:idx val="5"/>
            <c:bubble3D val="0"/>
            <c:spPr>
              <a:gradFill rotWithShape="1">
                <a:gsLst>
                  <a:gs pos="0">
                    <a:schemeClr val="accent6">
                      <a:tint val="96000"/>
                      <a:lumMod val="104000"/>
                    </a:schemeClr>
                  </a:gs>
                  <a:gs pos="100000">
                    <a:schemeClr val="accent6">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8-380C-46CA-A35F-8A7C5E6190E8}"/>
              </c:ext>
            </c:extLst>
          </c:dPt>
          <c:dPt>
            <c:idx val="6"/>
            <c:bubble3D val="0"/>
            <c:spPr>
              <a:gradFill rotWithShape="1">
                <a:gsLst>
                  <a:gs pos="0">
                    <a:schemeClr val="accent1">
                      <a:lumMod val="60000"/>
                      <a:tint val="96000"/>
                      <a:lumMod val="104000"/>
                    </a:schemeClr>
                  </a:gs>
                  <a:gs pos="100000">
                    <a:schemeClr val="accent1">
                      <a:lumMod val="60000"/>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2-380C-46CA-A35F-8A7C5E6190E8}"/>
              </c:ext>
            </c:extLst>
          </c:dPt>
          <c:dLbls>
            <c:dLbl>
              <c:idx val="0"/>
              <c:layout>
                <c:manualLayout>
                  <c:x val="4.2368647962326006E-2"/>
                  <c:y val="-0.1472442415286325"/>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0C-46CA-A35F-8A7C5E6190E8}"/>
                </c:ext>
              </c:extLst>
            </c:dLbl>
            <c:dLbl>
              <c:idx val="1"/>
              <c:layout>
                <c:manualLayout>
                  <c:x val="-0.12733657390299136"/>
                  <c:y val="-2.2834204547960917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80C-46CA-A35F-8A7C5E6190E8}"/>
                </c:ext>
              </c:extLst>
            </c:dLbl>
            <c:dLbl>
              <c:idx val="2"/>
              <c:layout>
                <c:manualLayout>
                  <c:x val="0.16474127557160057"/>
                  <c:y val="5.656263555290883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80C-46CA-A35F-8A7C5E6190E8}"/>
                </c:ext>
              </c:extLst>
            </c:dLbl>
            <c:dLbl>
              <c:idx val="3"/>
              <c:layout>
                <c:manualLayout>
                  <c:x val="-2.7777777777778286E-3"/>
                  <c:y val="0.13128205128205128"/>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80C-46CA-A35F-8A7C5E6190E8}"/>
                </c:ext>
              </c:extLst>
            </c:dLbl>
            <c:dLbl>
              <c:idx val="4"/>
              <c:layout>
                <c:manualLayout>
                  <c:x val="-0.15"/>
                  <c:y val="-1.230769230769230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80C-46CA-A35F-8A7C5E6190E8}"/>
                </c:ext>
              </c:extLst>
            </c:dLbl>
            <c:dLbl>
              <c:idx val="5"/>
              <c:layout>
                <c:manualLayout>
                  <c:x val="0.11944444444444445"/>
                  <c:y val="-4.102564102564178E-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80C-46CA-A35F-8A7C5E6190E8}"/>
                </c:ext>
              </c:extLst>
            </c:dLbl>
            <c:dLbl>
              <c:idx val="6"/>
              <c:layout>
                <c:manualLayout>
                  <c:x val="0.10833333333333334"/>
                  <c:y val="-0.11897435897435897"/>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80C-46CA-A35F-8A7C5E6190E8}"/>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'One-dimensional Pivot Table'!$A$6:$A$13</c:f>
              <c:strCache>
                <c:ptCount val="7"/>
                <c:pt idx="0">
                  <c:v>United States</c:v>
                </c:pt>
                <c:pt idx="1">
                  <c:v>Germany</c:v>
                </c:pt>
                <c:pt idx="2">
                  <c:v>Canada</c:v>
                </c:pt>
                <c:pt idx="3">
                  <c:v>New Zealand</c:v>
                </c:pt>
                <c:pt idx="4">
                  <c:v>Australia</c:v>
                </c:pt>
                <c:pt idx="5">
                  <c:v>France</c:v>
                </c:pt>
                <c:pt idx="6">
                  <c:v>United Kingdom</c:v>
                </c:pt>
              </c:strCache>
            </c:strRef>
          </c:cat>
          <c:val>
            <c:numRef>
              <c:f>'One-dimensional Pivot Table'!$B$6:$B$13</c:f>
              <c:numCache>
                <c:formatCode>_-* #,##0_-;\-* #,##0_-;_-* "-"??_-;_-@_-</c:formatCode>
                <c:ptCount val="7"/>
                <c:pt idx="0">
                  <c:v>4686.5438596491231</c:v>
                </c:pt>
                <c:pt idx="1">
                  <c:v>4702.060606060606</c:v>
                </c:pt>
                <c:pt idx="2">
                  <c:v>4737.25</c:v>
                </c:pt>
                <c:pt idx="3">
                  <c:v>4770.1428571428569</c:v>
                </c:pt>
                <c:pt idx="4">
                  <c:v>4878.2592592592591</c:v>
                </c:pt>
                <c:pt idx="5">
                  <c:v>5037.7142857142853</c:v>
                </c:pt>
                <c:pt idx="6">
                  <c:v>5092.2647058823532</c:v>
                </c:pt>
              </c:numCache>
            </c:numRef>
          </c:val>
          <c:extLst>
            <c:ext xmlns:c16="http://schemas.microsoft.com/office/drawing/2014/chart" uri="{C3380CC4-5D6E-409C-BE32-E72D297353CC}">
              <c16:uniqueId val="{00000000-380C-46CA-A35F-8A7C5E6190E8}"/>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[AndrewsAtibila(Capstone Project).xlsx]Two-dimensional Pivot Table!PivotTable16</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Category Amount Breakdown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tint val="96000"/>
                  <a:lumMod val="104000"/>
                </a:schemeClr>
              </a:gs>
              <a:gs pos="100000">
                <a:schemeClr val="accent2">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5.5555555555555558E-3"/>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1376085504342019E-2"/>
          <c:y val="0.14249999999999999"/>
          <c:w val="0.74827513294305148"/>
          <c:h val="0.65720412789310423"/>
        </c:manualLayout>
      </c:layout>
      <c:barChart>
        <c:barDir val="col"/>
        <c:grouping val="clustered"/>
        <c:varyColors val="0"/>
        <c:ser>
          <c:idx val="0"/>
          <c:order val="0"/>
          <c:tx>
            <c:strRef>
              <c:f>'Two-dimensional Pivot Table'!$B$2:$B$3</c:f>
              <c:strCache>
                <c:ptCount val="1"/>
                <c:pt idx="0">
                  <c:v>Fruit</c:v>
                </c:pt>
              </c:strCache>
            </c:strRef>
          </c:tx>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Table'!$B$4:$B$11</c:f>
              <c:numCache>
                <c:formatCode>_-* #,##0.00_-;\-* #,##0.00_-;_-* "-"??_-;_-@_-</c:formatCode>
                <c:ptCount val="7"/>
                <c:pt idx="0">
                  <c:v>191257</c:v>
                </c:pt>
                <c:pt idx="1">
                  <c:v>340295</c:v>
                </c:pt>
                <c:pt idx="5">
                  <c:v>57079</c:v>
                </c:pt>
                <c:pt idx="6">
                  <c:v>104438</c:v>
                </c:pt>
              </c:numCache>
            </c:numRef>
          </c:val>
          <c:extLst>
            <c:ext xmlns:c16="http://schemas.microsoft.com/office/drawing/2014/chart" uri="{C3380CC4-5D6E-409C-BE32-E72D297353CC}">
              <c16:uniqueId val="{00000000-E97C-44F3-8ABC-89A9C2CD4995}"/>
            </c:ext>
          </c:extLst>
        </c:ser>
        <c:ser>
          <c:idx val="1"/>
          <c:order val="1"/>
          <c:tx>
            <c:strRef>
              <c:f>'Two-dimensional Pivot Table'!$C$2:$C$3</c:f>
              <c:strCache>
                <c:ptCount val="1"/>
                <c:pt idx="0">
                  <c:v>Vegetables</c:v>
                </c:pt>
              </c:strCache>
            </c:strRef>
          </c:tx>
          <c:spPr>
            <a:gradFill rotWithShape="1">
              <a:gsLst>
                <a:gs pos="0">
                  <a:schemeClr val="accent2">
                    <a:tint val="96000"/>
                    <a:lumMod val="104000"/>
                  </a:schemeClr>
                </a:gs>
                <a:gs pos="100000">
                  <a:schemeClr val="accent2">
                    <a:shade val="98000"/>
                    <a:lumMod val="94000"/>
                  </a:schemeClr>
                </a:gs>
              </a:gsLst>
              <a:lin ang="5400000" scaled="0"/>
            </a:gradFill>
            <a:ln>
              <a:noFill/>
            </a:ln>
            <a:effectLst>
              <a:outerShdw blurRad="50800" dist="38100" dir="5400000" rotWithShape="0">
                <a:srgbClr val="000000">
                  <a:alpha val="60000"/>
                </a:srgbClr>
              </a:outerShdw>
            </a:effectLst>
          </c:spPr>
          <c:invertIfNegative val="0"/>
          <c:dPt>
            <c:idx val="4"/>
            <c:invertIfNegative val="0"/>
            <c:bubble3D val="0"/>
            <c:spPr>
              <a:gradFill rotWithShape="1">
                <a:gsLst>
                  <a:gs pos="0">
                    <a:schemeClr val="accent2">
                      <a:tint val="96000"/>
                      <a:lumMod val="104000"/>
                    </a:schemeClr>
                  </a:gs>
                  <a:gs pos="100000">
                    <a:schemeClr val="accent2">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1-A892-44BA-BFBF-FC3C9515D261}"/>
              </c:ext>
            </c:extLst>
          </c:dPt>
          <c:dLbls>
            <c:dLbl>
              <c:idx val="4"/>
              <c:layout>
                <c:manualLayout>
                  <c:x val="5.5555555555555558E-3"/>
                  <c:y val="-8.4875562720133283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892-44BA-BFBF-FC3C9515D26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Table'!$C$4:$C$11</c:f>
              <c:numCache>
                <c:formatCode>_-* #,##0.00_-;\-* #,##0.00_-;_-* "-"??_-;_-@_-</c:formatCode>
                <c:ptCount val="7"/>
                <c:pt idx="2">
                  <c:v>57281</c:v>
                </c:pt>
                <c:pt idx="3">
                  <c:v>142439</c:v>
                </c:pt>
                <c:pt idx="4">
                  <c:v>136945</c:v>
                </c:pt>
              </c:numCache>
            </c:numRef>
          </c:val>
          <c:extLst>
            <c:ext xmlns:c16="http://schemas.microsoft.com/office/drawing/2014/chart" uri="{C3380CC4-5D6E-409C-BE32-E72D297353CC}">
              <c16:uniqueId val="{00000006-C028-4C51-94CC-14376834BBE3}"/>
            </c:ext>
          </c:extLst>
        </c:ser>
        <c:dLbls>
          <c:dLblPos val="outEnd"/>
          <c:showLegendKey val="0"/>
          <c:showVal val="1"/>
          <c:showCatName val="0"/>
          <c:showSerName val="0"/>
          <c:showPercent val="0"/>
          <c:showBubbleSize val="0"/>
        </c:dLbls>
        <c:gapWidth val="100"/>
        <c:overlap val="-24"/>
        <c:axId val="1233311872"/>
        <c:axId val="1233308960"/>
      </c:barChart>
      <c:catAx>
        <c:axId val="123331187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308960"/>
        <c:crosses val="autoZero"/>
        <c:auto val="1"/>
        <c:lblAlgn val="ctr"/>
        <c:lblOffset val="100"/>
        <c:noMultiLvlLbl val="0"/>
      </c:catAx>
      <c:valAx>
        <c:axId val="1233308960"/>
        <c:scaling>
          <c:orientation val="minMax"/>
        </c:scaling>
        <c:delete val="1"/>
        <c:axPos val="l"/>
        <c:numFmt formatCode="_-* #,##0.00_-;\-* #,##0.00_-;_-* &quot;-&quot;??_-;_-@_-" sourceLinked="1"/>
        <c:majorTickMark val="none"/>
        <c:minorTickMark val="none"/>
        <c:tickLblPos val="nextTo"/>
        <c:crossAx val="1233311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[AndrewsAtibila(Capstone Project).xlsx]Two-dimensional Pivot Table!PivotTable19</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a:t>
            </a:r>
            <a:r>
              <a:rPr lang="en-US" baseline="0"/>
              <a:t> Revenue Generating Countries for each item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'Two-dimensional Pivot Table'!$B$14:$B$15</c:f>
              <c:strCache>
                <c:ptCount val="1"/>
                <c:pt idx="0">
                  <c:v>Apple</c:v>
                </c:pt>
              </c:strCache>
            </c:strRef>
          </c:tx>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invertIfNegative val="0"/>
          <c:cat>
            <c:strRef>
              <c:f>'Two-dimensional Pivot Table'!$A$16:$A$23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Table'!$B$16:$B$23</c:f>
              <c:numCache>
                <c:formatCode>0</c:formatCode>
                <c:ptCount val="7"/>
                <c:pt idx="0">
                  <c:v>5158.5</c:v>
                </c:pt>
                <c:pt idx="1">
                  <c:v>4144.5</c:v>
                </c:pt>
                <c:pt idx="2">
                  <c:v>5012.0625</c:v>
                </c:pt>
                <c:pt idx="3">
                  <c:v>4541</c:v>
                </c:pt>
                <c:pt idx="4">
                  <c:v>5166</c:v>
                </c:pt>
                <c:pt idx="5">
                  <c:v>4383.5</c:v>
                </c:pt>
                <c:pt idx="6">
                  <c:v>4769.166666666667</c:v>
                </c:pt>
              </c:numCache>
            </c:numRef>
          </c:val>
          <c:extLst>
            <c:ext xmlns:c16="http://schemas.microsoft.com/office/drawing/2014/chart" uri="{C3380CC4-5D6E-409C-BE32-E72D297353CC}">
              <c16:uniqueId val="{00000000-D8D9-4348-A479-59035AC4AFB7}"/>
            </c:ext>
          </c:extLst>
        </c:ser>
        <c:ser>
          <c:idx val="1"/>
          <c:order val="1"/>
          <c:tx>
            <c:strRef>
              <c:f>'Two-dimensional Pivot Table'!$C$14:$C$15</c:f>
              <c:strCache>
                <c:ptCount val="1"/>
                <c:pt idx="0">
                  <c:v>Banana</c:v>
                </c:pt>
              </c:strCache>
            </c:strRef>
          </c:tx>
          <c:spPr>
            <a:gradFill rotWithShape="1">
              <a:gsLst>
                <a:gs pos="0">
                  <a:schemeClr val="accent2">
                    <a:tint val="96000"/>
                    <a:lumMod val="104000"/>
                  </a:schemeClr>
                </a:gs>
                <a:gs pos="100000">
                  <a:schemeClr val="accent2">
                    <a:shade val="98000"/>
                    <a:lumMod val="94000"/>
                  </a:schemeClr>
                </a:gs>
              </a:gsLst>
              <a:lin ang="5400000" scaled="0"/>
            </a:gradFill>
            <a:ln>
              <a:noFill/>
            </a:ln>
            <a:effectLst>
              <a:outerShdw blurRad="50800" dist="38100" dir="5400000" rotWithShape="0">
                <a:srgbClr val="000000">
                  <a:alpha val="60000"/>
                </a:srgbClr>
              </a:outerShdw>
            </a:effectLst>
          </c:spPr>
          <c:invertIfNegative val="0"/>
          <c:cat>
            <c:strRef>
              <c:f>'Two-dimensional Pivot Table'!$A$16:$A$23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Table'!$C$16:$C$23</c:f>
              <c:numCache>
                <c:formatCode>0</c:formatCode>
                <c:ptCount val="7"/>
                <c:pt idx="0">
                  <c:v>5272.1</c:v>
                </c:pt>
                <c:pt idx="1">
                  <c:v>4825</c:v>
                </c:pt>
                <c:pt idx="2">
                  <c:v>5156.2857142857147</c:v>
                </c:pt>
                <c:pt idx="3">
                  <c:v>4409.5555555555557</c:v>
                </c:pt>
                <c:pt idx="4">
                  <c:v>5006.25</c:v>
                </c:pt>
                <c:pt idx="5">
                  <c:v>6129.7142857142853</c:v>
                </c:pt>
                <c:pt idx="6">
                  <c:v>4133.086956521739</c:v>
                </c:pt>
              </c:numCache>
            </c:numRef>
          </c:val>
          <c:extLst>
            <c:ext xmlns:c16="http://schemas.microsoft.com/office/drawing/2014/chart" uri="{C3380CC4-5D6E-409C-BE32-E72D297353CC}">
              <c16:uniqueId val="{0000000E-E9E5-4E35-BC45-D7F7462BF1D4}"/>
            </c:ext>
          </c:extLst>
        </c:ser>
        <c:ser>
          <c:idx val="2"/>
          <c:order val="2"/>
          <c:tx>
            <c:strRef>
              <c:f>'Two-dimensional Pivot Table'!$D$14:$D$15</c:f>
              <c:strCache>
                <c:ptCount val="1"/>
                <c:pt idx="0">
                  <c:v>Beans</c:v>
                </c:pt>
              </c:strCache>
            </c:strRef>
          </c:tx>
          <c:spPr>
            <a:gradFill rotWithShape="1">
              <a:gsLst>
                <a:gs pos="0">
                  <a:schemeClr val="accent3">
                    <a:tint val="96000"/>
                    <a:lumMod val="104000"/>
                  </a:schemeClr>
                </a:gs>
                <a:gs pos="100000">
                  <a:schemeClr val="accent3">
                    <a:shade val="98000"/>
                    <a:lumMod val="94000"/>
                  </a:schemeClr>
                </a:gs>
              </a:gsLst>
              <a:lin ang="5400000" scaled="0"/>
            </a:gradFill>
            <a:ln>
              <a:noFill/>
            </a:ln>
            <a:effectLst>
              <a:outerShdw blurRad="50800" dist="38100" dir="5400000" rotWithShape="0">
                <a:srgbClr val="000000">
                  <a:alpha val="60000"/>
                </a:srgbClr>
              </a:outerShdw>
            </a:effectLst>
          </c:spPr>
          <c:invertIfNegative val="0"/>
          <c:cat>
            <c:strRef>
              <c:f>'Two-dimensional Pivot Table'!$A$16:$A$23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Table'!$D$16:$D$23</c:f>
              <c:numCache>
                <c:formatCode>0</c:formatCode>
                <c:ptCount val="7"/>
                <c:pt idx="0">
                  <c:v>4811</c:v>
                </c:pt>
                <c:pt idx="2">
                  <c:v>680</c:v>
                </c:pt>
                <c:pt idx="3">
                  <c:v>4984.166666666667</c:v>
                </c:pt>
                <c:pt idx="5">
                  <c:v>2550</c:v>
                </c:pt>
                <c:pt idx="6">
                  <c:v>7163</c:v>
                </c:pt>
              </c:numCache>
            </c:numRef>
          </c:val>
          <c:extLst>
            <c:ext xmlns:c16="http://schemas.microsoft.com/office/drawing/2014/chart" uri="{C3380CC4-5D6E-409C-BE32-E72D297353CC}">
              <c16:uniqueId val="{0000000F-E9E5-4E35-BC45-D7F7462BF1D4}"/>
            </c:ext>
          </c:extLst>
        </c:ser>
        <c:ser>
          <c:idx val="3"/>
          <c:order val="3"/>
          <c:tx>
            <c:strRef>
              <c:f>'Two-dimensional Pivot Table'!$E$14:$E$15</c:f>
              <c:strCache>
                <c:ptCount val="1"/>
                <c:pt idx="0">
                  <c:v>Cabbage</c:v>
                </c:pt>
              </c:strCache>
            </c:strRef>
          </c:tx>
          <c:spPr>
            <a:gradFill rotWithShape="1">
              <a:gsLst>
                <a:gs pos="0">
                  <a:schemeClr val="accent4">
                    <a:tint val="96000"/>
                    <a:lumMod val="104000"/>
                  </a:schemeClr>
                </a:gs>
                <a:gs pos="100000">
                  <a:schemeClr val="accent4">
                    <a:shade val="98000"/>
                    <a:lumMod val="94000"/>
                  </a:schemeClr>
                </a:gs>
              </a:gsLst>
              <a:lin ang="5400000" scaled="0"/>
            </a:gradFill>
            <a:ln>
              <a:noFill/>
            </a:ln>
            <a:effectLst>
              <a:outerShdw blurRad="50800" dist="38100" dir="5400000" rotWithShape="0">
                <a:srgbClr val="000000">
                  <a:alpha val="60000"/>
                </a:srgbClr>
              </a:outerShdw>
            </a:effectLst>
          </c:spPr>
          <c:invertIfNegative val="0"/>
          <c:cat>
            <c:strRef>
              <c:f>'Two-dimensional Pivot Table'!$A$16:$A$23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Table'!$E$16:$E$23</c:f>
              <c:numCache>
                <c:formatCode>0</c:formatCode>
                <c:ptCount val="7"/>
                <c:pt idx="0">
                  <c:v>8976.5</c:v>
                </c:pt>
                <c:pt idx="1">
                  <c:v>4135.666666666667</c:v>
                </c:pt>
                <c:pt idx="2">
                  <c:v>5341</c:v>
                </c:pt>
                <c:pt idx="3">
                  <c:v>4649.625</c:v>
                </c:pt>
                <c:pt idx="4">
                  <c:v>4390</c:v>
                </c:pt>
                <c:pt idx="5">
                  <c:v>4804.5</c:v>
                </c:pt>
                <c:pt idx="6">
                  <c:v>6678.75</c:v>
                </c:pt>
              </c:numCache>
            </c:numRef>
          </c:val>
          <c:extLst>
            <c:ext xmlns:c16="http://schemas.microsoft.com/office/drawing/2014/chart" uri="{C3380CC4-5D6E-409C-BE32-E72D297353CC}">
              <c16:uniqueId val="{00000010-E9E5-4E35-BC45-D7F7462BF1D4}"/>
            </c:ext>
          </c:extLst>
        </c:ser>
        <c:ser>
          <c:idx val="4"/>
          <c:order val="4"/>
          <c:tx>
            <c:strRef>
              <c:f>'Two-dimensional Pivot Table'!$F$14:$F$15</c:f>
              <c:strCache>
                <c:ptCount val="1"/>
                <c:pt idx="0">
                  <c:v>Carrots</c:v>
                </c:pt>
              </c:strCache>
            </c:strRef>
          </c:tx>
          <c:spPr>
            <a:gradFill rotWithShape="1">
              <a:gsLst>
                <a:gs pos="0">
                  <a:schemeClr val="accent5">
                    <a:tint val="96000"/>
                    <a:lumMod val="104000"/>
                  </a:schemeClr>
                </a:gs>
                <a:gs pos="100000">
                  <a:schemeClr val="accent5">
                    <a:shade val="98000"/>
                    <a:lumMod val="94000"/>
                  </a:schemeClr>
                </a:gs>
              </a:gsLst>
              <a:lin ang="5400000" scaled="0"/>
            </a:gradFill>
            <a:ln>
              <a:noFill/>
            </a:ln>
            <a:effectLst>
              <a:outerShdw blurRad="50800" dist="38100" dir="5400000" rotWithShape="0">
                <a:srgbClr val="000000">
                  <a:alpha val="60000"/>
                </a:srgbClr>
              </a:outerShdw>
            </a:effectLst>
          </c:spPr>
          <c:invertIfNegative val="0"/>
          <c:cat>
            <c:strRef>
              <c:f>'Two-dimensional Pivot Table'!$A$16:$A$23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Table'!$F$16:$F$23</c:f>
              <c:numCache>
                <c:formatCode>0</c:formatCode>
                <c:ptCount val="7"/>
                <c:pt idx="0">
                  <c:v>2702</c:v>
                </c:pt>
                <c:pt idx="2">
                  <c:v>9104</c:v>
                </c:pt>
                <c:pt idx="3">
                  <c:v>3606</c:v>
                </c:pt>
                <c:pt idx="5">
                  <c:v>5973.5714285714284</c:v>
                </c:pt>
                <c:pt idx="6">
                  <c:v>5628.4</c:v>
                </c:pt>
              </c:numCache>
            </c:numRef>
          </c:val>
          <c:extLst>
            <c:ext xmlns:c16="http://schemas.microsoft.com/office/drawing/2014/chart" uri="{C3380CC4-5D6E-409C-BE32-E72D297353CC}">
              <c16:uniqueId val="{00000011-E9E5-4E35-BC45-D7F7462BF1D4}"/>
            </c:ext>
          </c:extLst>
        </c:ser>
        <c:ser>
          <c:idx val="5"/>
          <c:order val="5"/>
          <c:tx>
            <c:strRef>
              <c:f>'Two-dimensional Pivot Table'!$G$14:$G$15</c:f>
              <c:strCache>
                <c:ptCount val="1"/>
                <c:pt idx="0">
                  <c:v>Mango</c:v>
                </c:pt>
              </c:strCache>
            </c:strRef>
          </c:tx>
          <c:spPr>
            <a:gradFill rotWithShape="1">
              <a:gsLst>
                <a:gs pos="0">
                  <a:schemeClr val="accent6">
                    <a:tint val="96000"/>
                    <a:lumMod val="104000"/>
                  </a:schemeClr>
                </a:gs>
                <a:gs pos="100000">
                  <a:schemeClr val="accent6">
                    <a:shade val="98000"/>
                    <a:lumMod val="94000"/>
                  </a:schemeClr>
                </a:gs>
              </a:gsLst>
              <a:lin ang="5400000" scaled="0"/>
            </a:gradFill>
            <a:ln>
              <a:noFill/>
            </a:ln>
            <a:effectLst>
              <a:outerShdw blurRad="50800" dist="38100" dir="5400000" rotWithShape="0">
                <a:srgbClr val="000000">
                  <a:alpha val="60000"/>
                </a:srgbClr>
              </a:outerShdw>
            </a:effectLst>
          </c:spPr>
          <c:invertIfNegative val="0"/>
          <c:cat>
            <c:strRef>
              <c:f>'Two-dimensional Pivot Table'!$A$16:$A$23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Table'!$G$16:$G$23</c:f>
              <c:numCache>
                <c:formatCode>0</c:formatCode>
                <c:ptCount val="7"/>
                <c:pt idx="0">
                  <c:v>4593</c:v>
                </c:pt>
                <c:pt idx="1">
                  <c:v>3767</c:v>
                </c:pt>
                <c:pt idx="2">
                  <c:v>7388</c:v>
                </c:pt>
                <c:pt idx="3">
                  <c:v>8775</c:v>
                </c:pt>
                <c:pt idx="5">
                  <c:v>5600</c:v>
                </c:pt>
                <c:pt idx="6">
                  <c:v>4472.6000000000004</c:v>
                </c:pt>
              </c:numCache>
            </c:numRef>
          </c:val>
          <c:extLst>
            <c:ext xmlns:c16="http://schemas.microsoft.com/office/drawing/2014/chart" uri="{C3380CC4-5D6E-409C-BE32-E72D297353CC}">
              <c16:uniqueId val="{00000012-E9E5-4E35-BC45-D7F7462BF1D4}"/>
            </c:ext>
          </c:extLst>
        </c:ser>
        <c:ser>
          <c:idx val="6"/>
          <c:order val="6"/>
          <c:tx>
            <c:strRef>
              <c:f>'Two-dimensional Pivot Table'!$H$14:$H$15</c:f>
              <c:strCache>
                <c:ptCount val="1"/>
                <c:pt idx="0">
                  <c:v>Orange</c:v>
                </c:pt>
              </c:strCache>
            </c:strRef>
          </c:tx>
          <c:spPr>
            <a:gradFill rotWithShape="1">
              <a:gsLst>
                <a:gs pos="0">
                  <a:schemeClr val="accent1">
                    <a:lumMod val="60000"/>
                    <a:tint val="96000"/>
                    <a:lumMod val="104000"/>
                  </a:schemeClr>
                </a:gs>
                <a:gs pos="100000">
                  <a:schemeClr val="accent1">
                    <a:lumMod val="60000"/>
                    <a:shade val="98000"/>
                    <a:lumMod val="94000"/>
                  </a:schemeClr>
                </a:gs>
              </a:gsLst>
              <a:lin ang="5400000" scaled="0"/>
            </a:gradFill>
            <a:ln>
              <a:noFill/>
            </a:ln>
            <a:effectLst>
              <a:outerShdw blurRad="50800" dist="38100" dir="5400000" rotWithShape="0">
                <a:srgbClr val="000000">
                  <a:alpha val="60000"/>
                </a:srgbClr>
              </a:outerShdw>
            </a:effectLst>
          </c:spPr>
          <c:invertIfNegative val="0"/>
          <c:cat>
            <c:strRef>
              <c:f>'Two-dimensional Pivot Table'!$A$16:$A$23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Table'!$H$16:$H$23</c:f>
              <c:numCache>
                <c:formatCode>0</c:formatCode>
                <c:ptCount val="7"/>
                <c:pt idx="0">
                  <c:v>2893.3333333333335</c:v>
                </c:pt>
                <c:pt idx="1">
                  <c:v>6643</c:v>
                </c:pt>
                <c:pt idx="2">
                  <c:v>2256</c:v>
                </c:pt>
                <c:pt idx="3">
                  <c:v>8887</c:v>
                </c:pt>
                <c:pt idx="4">
                  <c:v>4003.3333333333335</c:v>
                </c:pt>
                <c:pt idx="5">
                  <c:v>4348.8</c:v>
                </c:pt>
                <c:pt idx="6">
                  <c:v>3866.5</c:v>
                </c:pt>
              </c:numCache>
            </c:numRef>
          </c:val>
          <c:extLst>
            <c:ext xmlns:c16="http://schemas.microsoft.com/office/drawing/2014/chart" uri="{C3380CC4-5D6E-409C-BE32-E72D297353CC}">
              <c16:uniqueId val="{00000013-E9E5-4E35-BC45-D7F7462BF1D4}"/>
            </c:ext>
          </c:extLst>
        </c:ser>
        <c:dLbls>
          <c:showLegendKey val="0"/>
          <c:showVal val="0"/>
          <c:showCatName val="0"/>
          <c:showSerName val="0"/>
          <c:showPercent val="0"/>
          <c:showBubbleSize val="0"/>
        </c:dLbls>
        <c:gapWidth val="115"/>
        <c:overlap val="-20"/>
        <c:axId val="1697382448"/>
        <c:axId val="1697392848"/>
      </c:barChart>
      <c:catAx>
        <c:axId val="169738244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7392848"/>
        <c:crosses val="autoZero"/>
        <c:auto val="1"/>
        <c:lblAlgn val="ctr"/>
        <c:lblOffset val="100"/>
        <c:noMultiLvlLbl val="0"/>
      </c:catAx>
      <c:valAx>
        <c:axId val="1697392848"/>
        <c:scaling>
          <c:orientation val="minMax"/>
          <c:max val="9500"/>
          <c:min val="150"/>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738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[AndrewsAtibila(Capstone Project).xlsx]Two-dimensional Pivot Table!PivotTable28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Monthly</a:t>
            </a:r>
            <a:r>
              <a:rPr lang="en-US" b="1" baseline="0"/>
              <a:t> Revenue Trends by Product Type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207593948715597E-2"/>
          <c:y val="0.12463304865760438"/>
          <c:w val="0.74631023162920962"/>
          <c:h val="0.78034967662323185"/>
        </c:manualLayout>
      </c:layout>
      <c:lineChart>
        <c:grouping val="standard"/>
        <c:varyColors val="0"/>
        <c:ser>
          <c:idx val="0"/>
          <c:order val="0"/>
          <c:tx>
            <c:strRef>
              <c:f>'Two-dimensional Pivot Table'!$L$3:$L$4</c:f>
              <c:strCache>
                <c:ptCount val="1"/>
                <c:pt idx="0">
                  <c:v>Apple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'Two-dimensional Pivot Table'!$K$5:$K$17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Table'!$L$5:$L$17</c:f>
              <c:numCache>
                <c:formatCode>General</c:formatCode>
                <c:ptCount val="12"/>
                <c:pt idx="0">
                  <c:v>16794</c:v>
                </c:pt>
                <c:pt idx="1">
                  <c:v>19715</c:v>
                </c:pt>
                <c:pt idx="2">
                  <c:v>25702</c:v>
                </c:pt>
                <c:pt idx="3">
                  <c:v>14586</c:v>
                </c:pt>
                <c:pt idx="4">
                  <c:v>22557</c:v>
                </c:pt>
                <c:pt idx="5">
                  <c:v>6126</c:v>
                </c:pt>
                <c:pt idx="6">
                  <c:v>2034</c:v>
                </c:pt>
                <c:pt idx="7">
                  <c:v>22611</c:v>
                </c:pt>
                <c:pt idx="8">
                  <c:v>8489</c:v>
                </c:pt>
                <c:pt idx="9">
                  <c:v>15331</c:v>
                </c:pt>
                <c:pt idx="10">
                  <c:v>11978</c:v>
                </c:pt>
                <c:pt idx="11">
                  <c:v>25334</c:v>
                </c:pt>
              </c:numCache>
            </c:numRef>
          </c:val>
          <c:smooth val="0"/>
          <c:extLst>
            <c:ext xmlns:c16="http://schemas.microsoft.com/office/drawing/2014/chart" uri="{C3380CC4-5D6E-409C-BE32-E72D297353CC}">
              <c16:uniqueId val="{00000000-CC3B-4B44-B36C-1B11A6ADD9CF}"/>
            </c:ext>
          </c:extLst>
        </c:ser>
        <c:dLbls>
          <c:showLegendKey val="0"/>
          <c:showVal val="0"/>
          <c:showCatName val="0"/>
          <c:showSerName val="0"/>
          <c:showPercent val="0"/>
          <c:showBubbleSize val="0"/>
        </c:dLbls>
        <c:marker val="1"/>
        <c:smooth val="0"/>
        <c:axId val="1695836048"/>
        <c:axId val="1695844784"/>
      </c:lineChart>
      <c:catAx>
        <c:axId val="169583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844784"/>
        <c:crosses val="autoZero"/>
        <c:auto val="1"/>
        <c:lblAlgn val="ctr"/>
        <c:lblOffset val="100"/>
        <c:noMultiLvlLbl val="0"/>
      </c:catAx>
      <c:valAx>
        <c:axId val="1695844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836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Category Amount Breakdown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5.5555555555555558E-3"/>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5.5555555555555558E-3"/>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Fruit</c:v>
          </c:tx>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Apple</c:v>
              </c:pt>
              <c:pt idx="1">
                <c:v>Banana</c:v>
              </c:pt>
              <c:pt idx="2">
                <c:v>Beans</c:v>
              </c:pt>
              <c:pt idx="3">
                <c:v>Cabbage</c:v>
              </c:pt>
              <c:pt idx="4">
                <c:v>Carrots</c:v>
              </c:pt>
              <c:pt idx="5">
                <c:v>Mango</c:v>
              </c:pt>
              <c:pt idx="6">
                <c:v>Orange</c:v>
              </c:pt>
            </c:strLit>
          </c:cat>
          <c:val>
            <c:numLit>
              <c:formatCode>General</c:formatCode>
              <c:ptCount val="7"/>
              <c:pt idx="0">
                <c:v>96636</c:v>
              </c:pt>
              <c:pt idx="1">
                <c:v>198290</c:v>
              </c:pt>
              <c:pt idx="2">
                <c:v>0</c:v>
              </c:pt>
              <c:pt idx="3">
                <c:v>0</c:v>
              </c:pt>
              <c:pt idx="4">
                <c:v>0</c:v>
              </c:pt>
              <c:pt idx="5">
                <c:v>38864</c:v>
              </c:pt>
              <c:pt idx="6">
                <c:v>46801</c:v>
              </c:pt>
            </c:numLit>
          </c:val>
          <c:extLst>
            <c:ext xmlns:c16="http://schemas.microsoft.com/office/drawing/2014/chart" uri="{C3380CC4-5D6E-409C-BE32-E72D297353CC}">
              <c16:uniqueId val="{00000000-531D-4038-A3C5-73268C7B7752}"/>
            </c:ext>
          </c:extLst>
        </c:ser>
        <c:ser>
          <c:idx val="1"/>
          <c:order val="1"/>
          <c:tx>
            <c:v>Vegetables</c:v>
          </c:tx>
          <c:spPr>
            <a:gradFill rotWithShape="1">
              <a:gsLst>
                <a:gs pos="0">
                  <a:schemeClr val="accent2">
                    <a:tint val="96000"/>
                    <a:lumMod val="104000"/>
                  </a:schemeClr>
                </a:gs>
                <a:gs pos="100000">
                  <a:schemeClr val="accent2">
                    <a:shade val="98000"/>
                    <a:lumMod val="94000"/>
                  </a:schemeClr>
                </a:gs>
              </a:gsLst>
              <a:lin ang="5400000" scaled="0"/>
            </a:gradFill>
            <a:ln>
              <a:noFill/>
            </a:ln>
            <a:effectLst>
              <a:outerShdw blurRad="50800" dist="38100" dir="5400000" rotWithShape="0">
                <a:srgbClr val="000000">
                  <a:alpha val="60000"/>
                </a:srgbClr>
              </a:outerShdw>
            </a:effectLst>
          </c:spPr>
          <c:invertIfNegative val="0"/>
          <c:dPt>
            <c:idx val="4"/>
            <c:invertIfNegative val="0"/>
            <c:bubble3D val="0"/>
            <c:extLst>
              <c:ext xmlns:c16="http://schemas.microsoft.com/office/drawing/2014/chart" uri="{C3380CC4-5D6E-409C-BE32-E72D297353CC}">
                <c16:uniqueId val="{00000001-531D-4038-A3C5-73268C7B7752}"/>
              </c:ext>
            </c:extLst>
          </c:dPt>
          <c:dLbls>
            <c:dLbl>
              <c:idx val="4"/>
              <c:layout>
                <c:manualLayout>
                  <c:x val="5.5555555555555558E-3"/>
                  <c:y val="-8.4875562720133283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31D-4038-A3C5-73268C7B775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Apple</c:v>
              </c:pt>
              <c:pt idx="1">
                <c:v>Banana</c:v>
              </c:pt>
              <c:pt idx="2">
                <c:v>Beans</c:v>
              </c:pt>
              <c:pt idx="3">
                <c:v>Cabbage</c:v>
              </c:pt>
              <c:pt idx="4">
                <c:v>Carrots</c:v>
              </c:pt>
              <c:pt idx="5">
                <c:v>Mango</c:v>
              </c:pt>
              <c:pt idx="6">
                <c:v>Orange</c:v>
              </c:pt>
            </c:strLit>
          </c:cat>
          <c:val>
            <c:numLit>
              <c:formatCode>General</c:formatCode>
              <c:ptCount val="7"/>
              <c:pt idx="0">
                <c:v>0</c:v>
              </c:pt>
              <c:pt idx="1">
                <c:v>0</c:v>
              </c:pt>
              <c:pt idx="2">
                <c:v>29652</c:v>
              </c:pt>
              <c:pt idx="3">
                <c:v>70514</c:v>
              </c:pt>
              <c:pt idx="4">
                <c:v>84882</c:v>
              </c:pt>
              <c:pt idx="5">
                <c:v>0</c:v>
              </c:pt>
              <c:pt idx="6">
                <c:v>0</c:v>
              </c:pt>
            </c:numLit>
          </c:val>
          <c:extLst>
            <c:ext xmlns:c16="http://schemas.microsoft.com/office/drawing/2014/chart" uri="{C3380CC4-5D6E-409C-BE32-E72D297353CC}">
              <c16:uniqueId val="{00000002-531D-4038-A3C5-73268C7B7752}"/>
            </c:ext>
          </c:extLst>
        </c:ser>
        <c:dLbls>
          <c:dLblPos val="outEnd"/>
          <c:showLegendKey val="0"/>
          <c:showVal val="1"/>
          <c:showCatName val="0"/>
          <c:showSerName val="0"/>
          <c:showPercent val="0"/>
          <c:showBubbleSize val="0"/>
        </c:dLbls>
        <c:gapWidth val="100"/>
        <c:overlap val="-24"/>
        <c:axId val="1233311872"/>
        <c:axId val="1233308960"/>
      </c:barChart>
      <c:catAx>
        <c:axId val="123331187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308960"/>
        <c:crosses val="autoZero"/>
        <c:auto val="1"/>
        <c:lblAlgn val="ctr"/>
        <c:lblOffset val="100"/>
        <c:noMultiLvlLbl val="0"/>
      </c:catAx>
      <c:valAx>
        <c:axId val="1233308960"/>
        <c:scaling>
          <c:orientation val="minMax"/>
        </c:scaling>
        <c:delete val="1"/>
        <c:axPos val="l"/>
        <c:numFmt formatCode="General" sourceLinked="1"/>
        <c:majorTickMark val="none"/>
        <c:minorTickMark val="none"/>
        <c:tickLblPos val="nextTo"/>
        <c:crossAx val="1233311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a:t>
            </a:r>
            <a:r>
              <a:rPr lang="en-US" baseline="0"/>
              <a:t> Revenue Generating Countries for each item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Apple</c:v>
          </c:tx>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invertIfNegative val="0"/>
          <c:cat>
            <c:strLit>
              <c:ptCount val="7"/>
              <c:pt idx="0">
                <c:v>Australia</c:v>
              </c:pt>
              <c:pt idx="1">
                <c:v>Canada</c:v>
              </c:pt>
              <c:pt idx="2">
                <c:v>France</c:v>
              </c:pt>
              <c:pt idx="3">
                <c:v>Germany</c:v>
              </c:pt>
              <c:pt idx="4">
                <c:v>New Zealand</c:v>
              </c:pt>
              <c:pt idx="5">
                <c:v>United Kingdom</c:v>
              </c:pt>
              <c:pt idx="6">
                <c:v>United States</c:v>
              </c:pt>
            </c:strLit>
          </c:cat>
          <c:val>
            <c:numLit>
              <c:formatCode>General</c:formatCode>
              <c:ptCount val="7"/>
              <c:pt idx="0">
                <c:v>3012</c:v>
              </c:pt>
              <c:pt idx="1">
                <c:v>4253.25</c:v>
              </c:pt>
              <c:pt idx="2">
                <c:v>4977.5</c:v>
              </c:pt>
              <c:pt idx="3">
                <c:v>4541</c:v>
              </c:pt>
              <c:pt idx="4">
                <c:v>4512</c:v>
              </c:pt>
              <c:pt idx="5">
                <c:v>4437.5</c:v>
              </c:pt>
              <c:pt idx="6">
                <c:v>3770</c:v>
              </c:pt>
            </c:numLit>
          </c:val>
          <c:extLst>
            <c:ext xmlns:c16="http://schemas.microsoft.com/office/drawing/2014/chart" uri="{C3380CC4-5D6E-409C-BE32-E72D297353CC}">
              <c16:uniqueId val="{00000000-5286-4A62-A024-9377020A891E}"/>
            </c:ext>
          </c:extLst>
        </c:ser>
        <c:ser>
          <c:idx val="1"/>
          <c:order val="1"/>
          <c:tx>
            <c:v>Banana</c:v>
          </c:tx>
          <c:spPr>
            <a:gradFill rotWithShape="1">
              <a:gsLst>
                <a:gs pos="0">
                  <a:schemeClr val="accent2">
                    <a:tint val="96000"/>
                    <a:lumMod val="104000"/>
                  </a:schemeClr>
                </a:gs>
                <a:gs pos="100000">
                  <a:schemeClr val="accent2">
                    <a:shade val="98000"/>
                    <a:lumMod val="94000"/>
                  </a:schemeClr>
                </a:gs>
              </a:gsLst>
              <a:lin ang="5400000" scaled="0"/>
            </a:gradFill>
            <a:ln>
              <a:noFill/>
            </a:ln>
            <a:effectLst>
              <a:outerShdw blurRad="50800" dist="38100" dir="5400000" rotWithShape="0">
                <a:srgbClr val="000000">
                  <a:alpha val="60000"/>
                </a:srgbClr>
              </a:outerShdw>
            </a:effectLst>
          </c:spPr>
          <c:invertIfNegative val="0"/>
          <c:cat>
            <c:strLit>
              <c:ptCount val="7"/>
              <c:pt idx="0">
                <c:v>Australia</c:v>
              </c:pt>
              <c:pt idx="1">
                <c:v>Canada</c:v>
              </c:pt>
              <c:pt idx="2">
                <c:v>France</c:v>
              </c:pt>
              <c:pt idx="3">
                <c:v>Germany</c:v>
              </c:pt>
              <c:pt idx="4">
                <c:v>New Zealand</c:v>
              </c:pt>
              <c:pt idx="5">
                <c:v>United Kingdom</c:v>
              </c:pt>
              <c:pt idx="6">
                <c:v>United States</c:v>
              </c:pt>
            </c:strLit>
          </c:cat>
          <c:val>
            <c:numLit>
              <c:formatCode>General</c:formatCode>
              <c:ptCount val="7"/>
              <c:pt idx="0">
                <c:v>4975.666666666667</c:v>
              </c:pt>
              <c:pt idx="1">
                <c:v>5764.25</c:v>
              </c:pt>
              <c:pt idx="2">
                <c:v>5657.333333333333</c:v>
              </c:pt>
              <c:pt idx="3">
                <c:v>4937.333333333333</c:v>
              </c:pt>
              <c:pt idx="4">
                <c:v>5363.666666666667</c:v>
              </c:pt>
              <c:pt idx="5">
                <c:v>5948.8</c:v>
              </c:pt>
              <c:pt idx="6">
                <c:v>3071.4166666666665</c:v>
              </c:pt>
            </c:numLit>
          </c:val>
          <c:extLst>
            <c:ext xmlns:c16="http://schemas.microsoft.com/office/drawing/2014/chart" uri="{C3380CC4-5D6E-409C-BE32-E72D297353CC}">
              <c16:uniqueId val="{00000001-5286-4A62-A024-9377020A891E}"/>
            </c:ext>
          </c:extLst>
        </c:ser>
        <c:ser>
          <c:idx val="2"/>
          <c:order val="2"/>
          <c:tx>
            <c:v>Beans</c:v>
          </c:tx>
          <c:spPr>
            <a:gradFill rotWithShape="1">
              <a:gsLst>
                <a:gs pos="0">
                  <a:schemeClr val="accent3">
                    <a:tint val="96000"/>
                    <a:lumMod val="104000"/>
                  </a:schemeClr>
                </a:gs>
                <a:gs pos="100000">
                  <a:schemeClr val="accent3">
                    <a:shade val="98000"/>
                    <a:lumMod val="94000"/>
                  </a:schemeClr>
                </a:gs>
              </a:gsLst>
              <a:lin ang="5400000" scaled="0"/>
            </a:gradFill>
            <a:ln>
              <a:noFill/>
            </a:ln>
            <a:effectLst>
              <a:outerShdw blurRad="50800" dist="38100" dir="5400000" rotWithShape="0">
                <a:srgbClr val="000000">
                  <a:alpha val="60000"/>
                </a:srgbClr>
              </a:outerShdw>
            </a:effectLst>
          </c:spPr>
          <c:invertIfNegative val="0"/>
          <c:cat>
            <c:strLit>
              <c:ptCount val="7"/>
              <c:pt idx="0">
                <c:v>Australia</c:v>
              </c:pt>
              <c:pt idx="1">
                <c:v>Canada</c:v>
              </c:pt>
              <c:pt idx="2">
                <c:v>France</c:v>
              </c:pt>
              <c:pt idx="3">
                <c:v>Germany</c:v>
              </c:pt>
              <c:pt idx="4">
                <c:v>New Zealand</c:v>
              </c:pt>
              <c:pt idx="5">
                <c:v>United Kingdom</c:v>
              </c:pt>
              <c:pt idx="6">
                <c:v>United States</c:v>
              </c:pt>
            </c:strLit>
          </c:cat>
          <c:val>
            <c:numLit>
              <c:formatCode>General</c:formatCode>
              <c:ptCount val="7"/>
              <c:pt idx="0">
                <c:v>4811</c:v>
              </c:pt>
              <c:pt idx="1">
                <c:v>0</c:v>
              </c:pt>
              <c:pt idx="2">
                <c:v>680</c:v>
              </c:pt>
              <c:pt idx="3">
                <c:v>4332.666666666667</c:v>
              </c:pt>
              <c:pt idx="4">
                <c:v>0</c:v>
              </c:pt>
              <c:pt idx="5">
                <c:v>1541</c:v>
              </c:pt>
              <c:pt idx="6">
                <c:v>0</c:v>
              </c:pt>
            </c:numLit>
          </c:val>
          <c:extLst>
            <c:ext xmlns:c16="http://schemas.microsoft.com/office/drawing/2014/chart" uri="{C3380CC4-5D6E-409C-BE32-E72D297353CC}">
              <c16:uniqueId val="{00000002-5286-4A62-A024-9377020A891E}"/>
            </c:ext>
          </c:extLst>
        </c:ser>
        <c:ser>
          <c:idx val="3"/>
          <c:order val="3"/>
          <c:tx>
            <c:v>Cabbage</c:v>
          </c:tx>
          <c:spPr>
            <a:gradFill rotWithShape="1">
              <a:gsLst>
                <a:gs pos="0">
                  <a:schemeClr val="accent4">
                    <a:tint val="96000"/>
                    <a:lumMod val="104000"/>
                  </a:schemeClr>
                </a:gs>
                <a:gs pos="100000">
                  <a:schemeClr val="accent4">
                    <a:shade val="98000"/>
                    <a:lumMod val="94000"/>
                  </a:schemeClr>
                </a:gs>
              </a:gsLst>
              <a:lin ang="5400000" scaled="0"/>
            </a:gradFill>
            <a:ln>
              <a:noFill/>
            </a:ln>
            <a:effectLst>
              <a:outerShdw blurRad="50800" dist="38100" dir="5400000" rotWithShape="0">
                <a:srgbClr val="000000">
                  <a:alpha val="60000"/>
                </a:srgbClr>
              </a:outerShdw>
            </a:effectLst>
          </c:spPr>
          <c:invertIfNegative val="0"/>
          <c:cat>
            <c:strLit>
              <c:ptCount val="7"/>
              <c:pt idx="0">
                <c:v>Australia</c:v>
              </c:pt>
              <c:pt idx="1">
                <c:v>Canada</c:v>
              </c:pt>
              <c:pt idx="2">
                <c:v>France</c:v>
              </c:pt>
              <c:pt idx="3">
                <c:v>Germany</c:v>
              </c:pt>
              <c:pt idx="4">
                <c:v>New Zealand</c:v>
              </c:pt>
              <c:pt idx="5">
                <c:v>United Kingdom</c:v>
              </c:pt>
              <c:pt idx="6">
                <c:v>United States</c:v>
              </c:pt>
            </c:strLit>
          </c:cat>
          <c:val>
            <c:numLit>
              <c:formatCode>General</c:formatCode>
              <c:ptCount val="7"/>
              <c:pt idx="0">
                <c:v>9062</c:v>
              </c:pt>
              <c:pt idx="1">
                <c:v>6027.5</c:v>
              </c:pt>
              <c:pt idx="2">
                <c:v>0</c:v>
              </c:pt>
              <c:pt idx="3">
                <c:v>4438.666666666667</c:v>
              </c:pt>
              <c:pt idx="4">
                <c:v>0</c:v>
              </c:pt>
              <c:pt idx="5">
                <c:v>4211.5</c:v>
              </c:pt>
              <c:pt idx="6">
                <c:v>5406</c:v>
              </c:pt>
            </c:numLit>
          </c:val>
          <c:extLst>
            <c:ext xmlns:c16="http://schemas.microsoft.com/office/drawing/2014/chart" uri="{C3380CC4-5D6E-409C-BE32-E72D297353CC}">
              <c16:uniqueId val="{00000003-5286-4A62-A024-9377020A891E}"/>
            </c:ext>
          </c:extLst>
        </c:ser>
        <c:ser>
          <c:idx val="4"/>
          <c:order val="4"/>
          <c:tx>
            <c:v>Carrots</c:v>
          </c:tx>
          <c:spPr>
            <a:gradFill rotWithShape="1">
              <a:gsLst>
                <a:gs pos="0">
                  <a:schemeClr val="accent5">
                    <a:tint val="96000"/>
                    <a:lumMod val="104000"/>
                  </a:schemeClr>
                </a:gs>
                <a:gs pos="100000">
                  <a:schemeClr val="accent5">
                    <a:shade val="98000"/>
                    <a:lumMod val="94000"/>
                  </a:schemeClr>
                </a:gs>
              </a:gsLst>
              <a:lin ang="5400000" scaled="0"/>
            </a:gradFill>
            <a:ln>
              <a:noFill/>
            </a:ln>
            <a:effectLst>
              <a:outerShdw blurRad="50800" dist="38100" dir="5400000" rotWithShape="0">
                <a:srgbClr val="000000">
                  <a:alpha val="60000"/>
                </a:srgbClr>
              </a:outerShdw>
            </a:effectLst>
          </c:spPr>
          <c:invertIfNegative val="0"/>
          <c:cat>
            <c:strLit>
              <c:ptCount val="7"/>
              <c:pt idx="0">
                <c:v>Australia</c:v>
              </c:pt>
              <c:pt idx="1">
                <c:v>Canada</c:v>
              </c:pt>
              <c:pt idx="2">
                <c:v>France</c:v>
              </c:pt>
              <c:pt idx="3">
                <c:v>Germany</c:v>
              </c:pt>
              <c:pt idx="4">
                <c:v>New Zealand</c:v>
              </c:pt>
              <c:pt idx="5">
                <c:v>United Kingdom</c:v>
              </c:pt>
              <c:pt idx="6">
                <c:v>United States</c:v>
              </c:pt>
            </c:strLit>
          </c:cat>
          <c:val>
            <c:numLit>
              <c:formatCode>General</c:formatCode>
              <c:ptCount val="7"/>
              <c:pt idx="0">
                <c:v>1476</c:v>
              </c:pt>
              <c:pt idx="1">
                <c:v>0</c:v>
              </c:pt>
              <c:pt idx="2">
                <c:v>9104</c:v>
              </c:pt>
              <c:pt idx="3">
                <c:v>3346</c:v>
              </c:pt>
              <c:pt idx="4">
                <c:v>0</c:v>
              </c:pt>
              <c:pt idx="5">
                <c:v>4728</c:v>
              </c:pt>
              <c:pt idx="6">
                <c:v>6268</c:v>
              </c:pt>
            </c:numLit>
          </c:val>
          <c:extLst>
            <c:ext xmlns:c16="http://schemas.microsoft.com/office/drawing/2014/chart" uri="{C3380CC4-5D6E-409C-BE32-E72D297353CC}">
              <c16:uniqueId val="{00000004-5286-4A62-A024-9377020A891E}"/>
            </c:ext>
          </c:extLst>
        </c:ser>
        <c:ser>
          <c:idx val="5"/>
          <c:order val="5"/>
          <c:tx>
            <c:v>Mango</c:v>
          </c:tx>
          <c:spPr>
            <a:gradFill rotWithShape="1">
              <a:gsLst>
                <a:gs pos="0">
                  <a:schemeClr val="accent6">
                    <a:tint val="96000"/>
                    <a:lumMod val="104000"/>
                  </a:schemeClr>
                </a:gs>
                <a:gs pos="100000">
                  <a:schemeClr val="accent6">
                    <a:shade val="98000"/>
                    <a:lumMod val="94000"/>
                  </a:schemeClr>
                </a:gs>
              </a:gsLst>
              <a:lin ang="5400000" scaled="0"/>
            </a:gradFill>
            <a:ln>
              <a:noFill/>
            </a:ln>
            <a:effectLst>
              <a:outerShdw blurRad="50800" dist="38100" dir="5400000" rotWithShape="0">
                <a:srgbClr val="000000">
                  <a:alpha val="60000"/>
                </a:srgbClr>
              </a:outerShdw>
            </a:effectLst>
          </c:spPr>
          <c:invertIfNegative val="0"/>
          <c:cat>
            <c:strLit>
              <c:ptCount val="7"/>
              <c:pt idx="0">
                <c:v>Australia</c:v>
              </c:pt>
              <c:pt idx="1">
                <c:v>Canada</c:v>
              </c:pt>
              <c:pt idx="2">
                <c:v>France</c:v>
              </c:pt>
              <c:pt idx="3">
                <c:v>Germany</c:v>
              </c:pt>
              <c:pt idx="4">
                <c:v>New Zealand</c:v>
              </c:pt>
              <c:pt idx="5">
                <c:v>United Kingdom</c:v>
              </c:pt>
              <c:pt idx="6">
                <c:v>United States</c:v>
              </c:pt>
            </c:strLit>
          </c:cat>
          <c:val>
            <c:numLit>
              <c:formatCode>General</c:formatCode>
              <c:ptCount val="7"/>
              <c:pt idx="0">
                <c:v>0</c:v>
              </c:pt>
              <c:pt idx="1">
                <c:v>3767</c:v>
              </c:pt>
              <c:pt idx="2">
                <c:v>0</c:v>
              </c:pt>
              <c:pt idx="3">
                <c:v>8775</c:v>
              </c:pt>
              <c:pt idx="4">
                <c:v>0</c:v>
              </c:pt>
              <c:pt idx="5">
                <c:v>5600</c:v>
              </c:pt>
              <c:pt idx="6">
                <c:v>5180.5</c:v>
              </c:pt>
            </c:numLit>
          </c:val>
          <c:extLst>
            <c:ext xmlns:c16="http://schemas.microsoft.com/office/drawing/2014/chart" uri="{C3380CC4-5D6E-409C-BE32-E72D297353CC}">
              <c16:uniqueId val="{00000005-5286-4A62-A024-9377020A891E}"/>
            </c:ext>
          </c:extLst>
        </c:ser>
        <c:ser>
          <c:idx val="6"/>
          <c:order val="6"/>
          <c:tx>
            <c:v>Orange</c:v>
          </c:tx>
          <c:spPr>
            <a:gradFill rotWithShape="1">
              <a:gsLst>
                <a:gs pos="0">
                  <a:schemeClr val="accent1">
                    <a:lumMod val="60000"/>
                    <a:tint val="96000"/>
                    <a:lumMod val="104000"/>
                  </a:schemeClr>
                </a:gs>
                <a:gs pos="100000">
                  <a:schemeClr val="accent1">
                    <a:lumMod val="60000"/>
                    <a:shade val="98000"/>
                    <a:lumMod val="94000"/>
                  </a:schemeClr>
                </a:gs>
              </a:gsLst>
              <a:lin ang="5400000" scaled="0"/>
            </a:gradFill>
            <a:ln>
              <a:noFill/>
            </a:ln>
            <a:effectLst>
              <a:outerShdw blurRad="50800" dist="38100" dir="5400000" rotWithShape="0">
                <a:srgbClr val="000000">
                  <a:alpha val="60000"/>
                </a:srgbClr>
              </a:outerShdw>
            </a:effectLst>
          </c:spPr>
          <c:invertIfNegative val="0"/>
          <c:cat>
            <c:strLit>
              <c:ptCount val="7"/>
              <c:pt idx="0">
                <c:v>Australia</c:v>
              </c:pt>
              <c:pt idx="1">
                <c:v>Canada</c:v>
              </c:pt>
              <c:pt idx="2">
                <c:v>France</c:v>
              </c:pt>
              <c:pt idx="3">
                <c:v>Germany</c:v>
              </c:pt>
              <c:pt idx="4">
                <c:v>New Zealand</c:v>
              </c:pt>
              <c:pt idx="5">
                <c:v>United Kingdom</c:v>
              </c:pt>
              <c:pt idx="6">
                <c:v>United States</c:v>
              </c:pt>
            </c:strLit>
          </c:cat>
          <c:val>
            <c:numLit>
              <c:formatCode>General</c:formatCode>
              <c:ptCount val="7"/>
              <c:pt idx="0">
                <c:v>1246.5</c:v>
              </c:pt>
              <c:pt idx="1">
                <c:v>4969.5</c:v>
              </c:pt>
              <c:pt idx="2">
                <c:v>0</c:v>
              </c:pt>
              <c:pt idx="3">
                <c:v>0</c:v>
              </c:pt>
              <c:pt idx="4">
                <c:v>4003.3333333333335</c:v>
              </c:pt>
              <c:pt idx="5">
                <c:v>3365.25</c:v>
              </c:pt>
              <c:pt idx="6">
                <c:v>2966</c:v>
              </c:pt>
            </c:numLit>
          </c:val>
          <c:extLst>
            <c:ext xmlns:c16="http://schemas.microsoft.com/office/drawing/2014/chart" uri="{C3380CC4-5D6E-409C-BE32-E72D297353CC}">
              <c16:uniqueId val="{00000006-5286-4A62-A024-9377020A891E}"/>
            </c:ext>
          </c:extLst>
        </c:ser>
        <c:dLbls>
          <c:showLegendKey val="0"/>
          <c:showVal val="0"/>
          <c:showCatName val="0"/>
          <c:showSerName val="0"/>
          <c:showPercent val="0"/>
          <c:showBubbleSize val="0"/>
        </c:dLbls>
        <c:gapWidth val="115"/>
        <c:overlap val="-20"/>
        <c:axId val="1697382448"/>
        <c:axId val="1697392848"/>
      </c:barChart>
      <c:catAx>
        <c:axId val="169738244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7392848"/>
        <c:crosses val="autoZero"/>
        <c:auto val="1"/>
        <c:lblAlgn val="ctr"/>
        <c:lblOffset val="100"/>
        <c:noMultiLvlLbl val="0"/>
      </c:catAx>
      <c:valAx>
        <c:axId val="1697392848"/>
        <c:scaling>
          <c:orientation val="minMax"/>
          <c:max val="9500"/>
          <c:min val="150"/>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738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Monthly</a:t>
            </a:r>
            <a:r>
              <a:rPr lang="en-US" b="1" baseline="0"/>
              <a:t> Revenue Trends by Product Type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Apple</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Lit>
              <c:ptCount val="6"/>
              <c:pt idx="0">
                <c:v>Jan</c:v>
              </c:pt>
              <c:pt idx="1">
                <c:v>Apr</c:v>
              </c:pt>
              <c:pt idx="2">
                <c:v>May</c:v>
              </c:pt>
              <c:pt idx="3">
                <c:v>Jul</c:v>
              </c:pt>
              <c:pt idx="4">
                <c:v>Oct</c:v>
              </c:pt>
              <c:pt idx="5">
                <c:v>Dec</c:v>
              </c:pt>
            </c:strLit>
          </c:cat>
          <c:val>
            <c:numLit>
              <c:formatCode>General</c:formatCode>
              <c:ptCount val="6"/>
              <c:pt idx="0">
                <c:v>16794</c:v>
              </c:pt>
              <c:pt idx="1">
                <c:v>14586</c:v>
              </c:pt>
              <c:pt idx="2">
                <c:v>22557</c:v>
              </c:pt>
              <c:pt idx="3">
                <c:v>2034</c:v>
              </c:pt>
              <c:pt idx="4">
                <c:v>15331</c:v>
              </c:pt>
              <c:pt idx="5">
                <c:v>25334</c:v>
              </c:pt>
            </c:numLit>
          </c:val>
          <c:smooth val="0"/>
          <c:extLst>
            <c:ext xmlns:c16="http://schemas.microsoft.com/office/drawing/2014/chart" uri="{C3380CC4-5D6E-409C-BE32-E72D297353CC}">
              <c16:uniqueId val="{00000000-A835-41CA-9CF3-F4DBFE3A06C0}"/>
            </c:ext>
          </c:extLst>
        </c:ser>
        <c:ser>
          <c:idx val="1"/>
          <c:order val="1"/>
          <c:tx>
            <c:v>Banana</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Lit>
              <c:ptCount val="6"/>
              <c:pt idx="0">
                <c:v>Jan</c:v>
              </c:pt>
              <c:pt idx="1">
                <c:v>Apr</c:v>
              </c:pt>
              <c:pt idx="2">
                <c:v>May</c:v>
              </c:pt>
              <c:pt idx="3">
                <c:v>Jul</c:v>
              </c:pt>
              <c:pt idx="4">
                <c:v>Oct</c:v>
              </c:pt>
              <c:pt idx="5">
                <c:v>Dec</c:v>
              </c:pt>
            </c:strLit>
          </c:cat>
          <c:val>
            <c:numLit>
              <c:formatCode>General</c:formatCode>
              <c:ptCount val="6"/>
              <c:pt idx="0">
                <c:v>29728</c:v>
              </c:pt>
              <c:pt idx="1">
                <c:v>16001</c:v>
              </c:pt>
              <c:pt idx="2">
                <c:v>69521</c:v>
              </c:pt>
              <c:pt idx="3">
                <c:v>31336</c:v>
              </c:pt>
              <c:pt idx="4">
                <c:v>22320</c:v>
              </c:pt>
              <c:pt idx="5">
                <c:v>29384</c:v>
              </c:pt>
            </c:numLit>
          </c:val>
          <c:smooth val="0"/>
          <c:extLst>
            <c:ext xmlns:c16="http://schemas.microsoft.com/office/drawing/2014/chart" uri="{C3380CC4-5D6E-409C-BE32-E72D297353CC}">
              <c16:uniqueId val="{00000001-A835-41CA-9CF3-F4DBFE3A06C0}"/>
            </c:ext>
          </c:extLst>
        </c:ser>
        <c:ser>
          <c:idx val="2"/>
          <c:order val="2"/>
          <c:tx>
            <c:v>Beans</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Lit>
              <c:ptCount val="6"/>
              <c:pt idx="0">
                <c:v>Jan</c:v>
              </c:pt>
              <c:pt idx="1">
                <c:v>Apr</c:v>
              </c:pt>
              <c:pt idx="2">
                <c:v>May</c:v>
              </c:pt>
              <c:pt idx="3">
                <c:v>Jul</c:v>
              </c:pt>
              <c:pt idx="4">
                <c:v>Oct</c:v>
              </c:pt>
              <c:pt idx="5">
                <c:v>Dec</c:v>
              </c:pt>
            </c:strLit>
          </c:cat>
          <c:val>
            <c:numLit>
              <c:formatCode>General</c:formatCode>
              <c:ptCount val="6"/>
              <c:pt idx="0">
                <c:v>2626</c:v>
              </c:pt>
              <c:pt idx="1">
                <c:v>0</c:v>
              </c:pt>
              <c:pt idx="2">
                <c:v>8096</c:v>
              </c:pt>
              <c:pt idx="3">
                <c:v>8416</c:v>
              </c:pt>
              <c:pt idx="4">
                <c:v>5015</c:v>
              </c:pt>
              <c:pt idx="5">
                <c:v>5499</c:v>
              </c:pt>
            </c:numLit>
          </c:val>
          <c:smooth val="0"/>
          <c:extLst>
            <c:ext xmlns:c16="http://schemas.microsoft.com/office/drawing/2014/chart" uri="{C3380CC4-5D6E-409C-BE32-E72D297353CC}">
              <c16:uniqueId val="{00000002-A835-41CA-9CF3-F4DBFE3A06C0}"/>
            </c:ext>
          </c:extLst>
        </c:ser>
        <c:ser>
          <c:idx val="3"/>
          <c:order val="3"/>
          <c:tx>
            <c:v>Cabbage</c:v>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Lit>
              <c:ptCount val="6"/>
              <c:pt idx="0">
                <c:v>Jan</c:v>
              </c:pt>
              <c:pt idx="1">
                <c:v>Apr</c:v>
              </c:pt>
              <c:pt idx="2">
                <c:v>May</c:v>
              </c:pt>
              <c:pt idx="3">
                <c:v>Jul</c:v>
              </c:pt>
              <c:pt idx="4">
                <c:v>Oct</c:v>
              </c:pt>
              <c:pt idx="5">
                <c:v>Dec</c:v>
              </c:pt>
            </c:strLit>
          </c:cat>
          <c:val>
            <c:numLit>
              <c:formatCode>General</c:formatCode>
              <c:ptCount val="6"/>
              <c:pt idx="0">
                <c:v>30732</c:v>
              </c:pt>
              <c:pt idx="1">
                <c:v>9508</c:v>
              </c:pt>
              <c:pt idx="2">
                <c:v>17104</c:v>
              </c:pt>
              <c:pt idx="3">
                <c:v>13170</c:v>
              </c:pt>
              <c:pt idx="4">
                <c:v>0</c:v>
              </c:pt>
              <c:pt idx="5">
                <c:v>0</c:v>
              </c:pt>
            </c:numLit>
          </c:val>
          <c:smooth val="0"/>
          <c:extLst>
            <c:ext xmlns:c16="http://schemas.microsoft.com/office/drawing/2014/chart" uri="{C3380CC4-5D6E-409C-BE32-E72D297353CC}">
              <c16:uniqueId val="{00000003-A835-41CA-9CF3-F4DBFE3A06C0}"/>
            </c:ext>
          </c:extLst>
        </c:ser>
        <c:ser>
          <c:idx val="4"/>
          <c:order val="4"/>
          <c:tx>
            <c:v>Carrots</c:v>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Lit>
              <c:ptCount val="6"/>
              <c:pt idx="0">
                <c:v>Jan</c:v>
              </c:pt>
              <c:pt idx="1">
                <c:v>Apr</c:v>
              </c:pt>
              <c:pt idx="2">
                <c:v>May</c:v>
              </c:pt>
              <c:pt idx="3">
                <c:v>Jul</c:v>
              </c:pt>
              <c:pt idx="4">
                <c:v>Oct</c:v>
              </c:pt>
              <c:pt idx="5">
                <c:v>Dec</c:v>
              </c:pt>
            </c:strLit>
          </c:cat>
          <c:val>
            <c:numLit>
              <c:formatCode>General</c:formatCode>
              <c:ptCount val="6"/>
              <c:pt idx="0">
                <c:v>6173</c:v>
              </c:pt>
              <c:pt idx="1">
                <c:v>8266</c:v>
              </c:pt>
              <c:pt idx="2">
                <c:v>28887</c:v>
              </c:pt>
              <c:pt idx="3">
                <c:v>5751</c:v>
              </c:pt>
              <c:pt idx="4">
                <c:v>9949</c:v>
              </c:pt>
              <c:pt idx="5">
                <c:v>25856</c:v>
              </c:pt>
            </c:numLit>
          </c:val>
          <c:smooth val="0"/>
          <c:extLst>
            <c:ext xmlns:c16="http://schemas.microsoft.com/office/drawing/2014/chart" uri="{C3380CC4-5D6E-409C-BE32-E72D297353CC}">
              <c16:uniqueId val="{00000004-A835-41CA-9CF3-F4DBFE3A06C0}"/>
            </c:ext>
          </c:extLst>
        </c:ser>
        <c:ser>
          <c:idx val="5"/>
          <c:order val="5"/>
          <c:tx>
            <c:v>Mango</c:v>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Lit>
              <c:ptCount val="6"/>
              <c:pt idx="0">
                <c:v>Jan</c:v>
              </c:pt>
              <c:pt idx="1">
                <c:v>Apr</c:v>
              </c:pt>
              <c:pt idx="2">
                <c:v>May</c:v>
              </c:pt>
              <c:pt idx="3">
                <c:v>Jul</c:v>
              </c:pt>
              <c:pt idx="4">
                <c:v>Oct</c:v>
              </c:pt>
              <c:pt idx="5">
                <c:v>Dec</c:v>
              </c:pt>
            </c:strLit>
          </c:cat>
          <c:val>
            <c:numLit>
              <c:formatCode>General</c:formatCode>
              <c:ptCount val="6"/>
              <c:pt idx="0">
                <c:v>0</c:v>
              </c:pt>
              <c:pt idx="1">
                <c:v>0</c:v>
              </c:pt>
              <c:pt idx="2">
                <c:v>33384</c:v>
              </c:pt>
              <c:pt idx="3">
                <c:v>5480</c:v>
              </c:pt>
              <c:pt idx="4">
                <c:v>0</c:v>
              </c:pt>
              <c:pt idx="5">
                <c:v>0</c:v>
              </c:pt>
            </c:numLit>
          </c:val>
          <c:smooth val="0"/>
          <c:extLst>
            <c:ext xmlns:c16="http://schemas.microsoft.com/office/drawing/2014/chart" uri="{C3380CC4-5D6E-409C-BE32-E72D297353CC}">
              <c16:uniqueId val="{00000005-A835-41CA-9CF3-F4DBFE3A06C0}"/>
            </c:ext>
          </c:extLst>
        </c:ser>
        <c:ser>
          <c:idx val="6"/>
          <c:order val="6"/>
          <c:tx>
            <c:v>Orange</c:v>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Lit>
              <c:ptCount val="6"/>
              <c:pt idx="0">
                <c:v>Jan</c:v>
              </c:pt>
              <c:pt idx="1">
                <c:v>Apr</c:v>
              </c:pt>
              <c:pt idx="2">
                <c:v>May</c:v>
              </c:pt>
              <c:pt idx="3">
                <c:v>Jul</c:v>
              </c:pt>
              <c:pt idx="4">
                <c:v>Oct</c:v>
              </c:pt>
              <c:pt idx="5">
                <c:v>Dec</c:v>
              </c:pt>
            </c:strLit>
          </c:cat>
          <c:val>
            <c:numLit>
              <c:formatCode>General</c:formatCode>
              <c:ptCount val="6"/>
              <c:pt idx="0">
                <c:v>3610</c:v>
              </c:pt>
              <c:pt idx="1">
                <c:v>1113</c:v>
              </c:pt>
              <c:pt idx="2">
                <c:v>23790</c:v>
              </c:pt>
              <c:pt idx="3">
                <c:v>14548</c:v>
              </c:pt>
              <c:pt idx="4">
                <c:v>0</c:v>
              </c:pt>
              <c:pt idx="5">
                <c:v>3740</c:v>
              </c:pt>
            </c:numLit>
          </c:val>
          <c:smooth val="0"/>
          <c:extLst>
            <c:ext xmlns:c16="http://schemas.microsoft.com/office/drawing/2014/chart" uri="{C3380CC4-5D6E-409C-BE32-E72D297353CC}">
              <c16:uniqueId val="{00000006-A835-41CA-9CF3-F4DBFE3A06C0}"/>
            </c:ext>
          </c:extLst>
        </c:ser>
        <c:dLbls>
          <c:showLegendKey val="0"/>
          <c:showVal val="0"/>
          <c:showCatName val="0"/>
          <c:showSerName val="0"/>
          <c:showPercent val="0"/>
          <c:showBubbleSize val="0"/>
        </c:dLbls>
        <c:marker val="1"/>
        <c:smooth val="0"/>
        <c:axId val="1695836048"/>
        <c:axId val="1695844784"/>
      </c:lineChart>
      <c:catAx>
        <c:axId val="169583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844784"/>
        <c:crosses val="autoZero"/>
        <c:auto val="1"/>
        <c:lblAlgn val="ctr"/>
        <c:lblOffset val="100"/>
        <c:noMultiLvlLbl val="0"/>
      </c:catAx>
      <c:valAx>
        <c:axId val="1695844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836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[AndrewsAtibila(Capstone Project).xlsx]One-dimensional Pivot Table!PivotTable13</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Percentage of Preferred Product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5.8333333333333334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6.6666666666666666E-2"/>
              <c:y val="1.851851851851843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8.3333333333333301E-2"/>
              <c:y val="1.388888888888888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1.9444444444444497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pivotFmt>
      <c:pivotFmt>
        <c:idx val="6"/>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pivotFmt>
      <c:pivotFmt>
        <c:idx val="7"/>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pivotFmt>
      <c:pivotFmt>
        <c:idx val="8"/>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pivotFmt>
      <c:pivotFmt>
        <c:idx val="10"/>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pivotFmt>
      <c:pivotFmt>
        <c:idx val="11"/>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1.9444444444444497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8.3333333333333301E-2"/>
              <c:y val="1.388888888888888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6.6666666666666666E-2"/>
              <c:y val="1.851851851851843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5.8333333333333334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pivotFmt>
      <c:pivotFmt>
        <c:idx val="16"/>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pivotFmt>
      <c:pivotFmt>
        <c:idx val="18"/>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pivotFmt>
      <c:pivotFmt>
        <c:idx val="19"/>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1.9444444444444497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8.3333333333333301E-2"/>
              <c:y val="1.388888888888888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6.6666666666666666E-2"/>
              <c:y val="1.851851851851843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5.8333333333333334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pivotFmt>
    </c:pivotFmts>
    <c:plotArea>
      <c:layout/>
      <c:pieChart>
        <c:varyColors val="1"/>
        <c:ser>
          <c:idx val="0"/>
          <c:order val="0"/>
          <c:tx>
            <c:strRef>
              <c:f>'One-dimensional Pivot Table'!$F$5</c:f>
              <c:strCache>
                <c:ptCount val="1"/>
                <c:pt idx="0">
                  <c:v>Total</c:v>
                </c:pt>
              </c:strCache>
            </c:strRef>
          </c:tx>
          <c:dPt>
            <c:idx val="0"/>
            <c:bubble3D val="0"/>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1-5D04-42E4-A9C6-220FC76BAE61}"/>
              </c:ext>
            </c:extLst>
          </c:dPt>
          <c:dPt>
            <c:idx val="1"/>
            <c:bubble3D val="0"/>
            <c:spPr>
              <a:gradFill rotWithShape="1">
                <a:gsLst>
                  <a:gs pos="0">
                    <a:schemeClr val="accent2">
                      <a:tint val="96000"/>
                      <a:lumMod val="104000"/>
                    </a:schemeClr>
                  </a:gs>
                  <a:gs pos="100000">
                    <a:schemeClr val="accent2">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3-5D04-42E4-A9C6-220FC76BAE61}"/>
              </c:ext>
            </c:extLst>
          </c:dPt>
          <c:dPt>
            <c:idx val="2"/>
            <c:bubble3D val="0"/>
            <c:spPr>
              <a:gradFill rotWithShape="1">
                <a:gsLst>
                  <a:gs pos="0">
                    <a:schemeClr val="accent3">
                      <a:tint val="96000"/>
                      <a:lumMod val="104000"/>
                    </a:schemeClr>
                  </a:gs>
                  <a:gs pos="100000">
                    <a:schemeClr val="accent3">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5-5D04-42E4-A9C6-220FC76BAE61}"/>
              </c:ext>
            </c:extLst>
          </c:dPt>
          <c:dPt>
            <c:idx val="3"/>
            <c:bubble3D val="0"/>
            <c:spPr>
              <a:gradFill rotWithShape="1">
                <a:gsLst>
                  <a:gs pos="0">
                    <a:schemeClr val="accent4">
                      <a:tint val="96000"/>
                      <a:lumMod val="104000"/>
                    </a:schemeClr>
                  </a:gs>
                  <a:gs pos="100000">
                    <a:schemeClr val="accent4">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7-5D04-42E4-A9C6-220FC76BAE61}"/>
              </c:ext>
            </c:extLst>
          </c:dPt>
          <c:dPt>
            <c:idx val="4"/>
            <c:bubble3D val="0"/>
            <c:spPr>
              <a:gradFill rotWithShape="1">
                <a:gsLst>
                  <a:gs pos="0">
                    <a:schemeClr val="accent5">
                      <a:tint val="96000"/>
                      <a:lumMod val="104000"/>
                    </a:schemeClr>
                  </a:gs>
                  <a:gs pos="100000">
                    <a:schemeClr val="accent5">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9-5D04-42E4-A9C6-220FC76BAE61}"/>
              </c:ext>
            </c:extLst>
          </c:dPt>
          <c:dPt>
            <c:idx val="5"/>
            <c:bubble3D val="0"/>
            <c:spPr>
              <a:gradFill rotWithShape="1">
                <a:gsLst>
                  <a:gs pos="0">
                    <a:schemeClr val="accent6">
                      <a:tint val="96000"/>
                      <a:lumMod val="104000"/>
                    </a:schemeClr>
                  </a:gs>
                  <a:gs pos="100000">
                    <a:schemeClr val="accent6">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B-5D04-42E4-A9C6-220FC76BAE61}"/>
              </c:ext>
            </c:extLst>
          </c:dPt>
          <c:dPt>
            <c:idx val="6"/>
            <c:bubble3D val="0"/>
            <c:spPr>
              <a:gradFill rotWithShape="1">
                <a:gsLst>
                  <a:gs pos="0">
                    <a:schemeClr val="accent1">
                      <a:lumMod val="60000"/>
                      <a:tint val="96000"/>
                      <a:lumMod val="104000"/>
                    </a:schemeClr>
                  </a:gs>
                  <a:gs pos="100000">
                    <a:schemeClr val="accent1">
                      <a:lumMod val="60000"/>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D-5D04-42E4-A9C6-220FC76BAE61}"/>
              </c:ext>
            </c:extLst>
          </c:dPt>
          <c:dLbls>
            <c:dLbl>
              <c:idx val="2"/>
              <c:layout>
                <c:manualLayout>
                  <c:x val="1.9444444444444497E-2"/>
                  <c:y val="0"/>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D04-42E4-A9C6-220FC76BAE61}"/>
                </c:ext>
              </c:extLst>
            </c:dLbl>
            <c:dLbl>
              <c:idx val="3"/>
              <c:layout>
                <c:manualLayout>
                  <c:x val="-8.3333333333333301E-2"/>
                  <c:y val="1.3888888888888888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D04-42E4-A9C6-220FC76BAE61}"/>
                </c:ext>
              </c:extLst>
            </c:dLbl>
            <c:dLbl>
              <c:idx val="4"/>
              <c:layout>
                <c:manualLayout>
                  <c:x val="-6.6666666666666666E-2"/>
                  <c:y val="1.8518518518518434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D04-42E4-A9C6-220FC76BAE61}"/>
                </c:ext>
              </c:extLst>
            </c:dLbl>
            <c:dLbl>
              <c:idx val="5"/>
              <c:layout>
                <c:manualLayout>
                  <c:x val="-5.8333333333333334E-2"/>
                  <c:y val="0"/>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5D04-42E4-A9C6-220FC76BAE6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'One-dimensional Pivot Table'!$E$6:$E$13</c:f>
              <c:strCache>
                <c:ptCount val="7"/>
                <c:pt idx="0">
                  <c:v>Apple</c:v>
                </c:pt>
                <c:pt idx="1">
                  <c:v>Banana</c:v>
                </c:pt>
                <c:pt idx="2">
                  <c:v>Beans</c:v>
                </c:pt>
                <c:pt idx="3">
                  <c:v>Cabbage</c:v>
                </c:pt>
                <c:pt idx="4">
                  <c:v>Carrots</c:v>
                </c:pt>
                <c:pt idx="5">
                  <c:v>Mango</c:v>
                </c:pt>
                <c:pt idx="6">
                  <c:v>Orange</c:v>
                </c:pt>
              </c:strCache>
            </c:strRef>
          </c:cat>
          <c:val>
            <c:numRef>
              <c:f>'One-dimensional Pivot Table'!$F$6:$F$13</c:f>
              <c:numCache>
                <c:formatCode>0%</c:formatCode>
                <c:ptCount val="7"/>
                <c:pt idx="0">
                  <c:v>0.18779342723004694</c:v>
                </c:pt>
                <c:pt idx="1">
                  <c:v>0.33333333333333331</c:v>
                </c:pt>
                <c:pt idx="2">
                  <c:v>6.1032863849765258E-2</c:v>
                </c:pt>
                <c:pt idx="3">
                  <c:v>0.12676056338028169</c:v>
                </c:pt>
                <c:pt idx="4">
                  <c:v>0.12676056338028169</c:v>
                </c:pt>
                <c:pt idx="5">
                  <c:v>5.1643192488262914E-2</c:v>
                </c:pt>
                <c:pt idx="6">
                  <c:v>0.11267605633802817</c:v>
                </c:pt>
              </c:numCache>
            </c:numRef>
          </c:val>
          <c:extLst>
            <c:ext xmlns:c16="http://schemas.microsoft.com/office/drawing/2014/chart" uri="{C3380CC4-5D6E-409C-BE32-E72D297353CC}">
              <c16:uniqueId val="{0000000E-5D04-42E4-A9C6-220FC76BAE61}"/>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[AndrewsAtibila(Capstone Project).xlsx]One-dimensional Pivot Table!PivotTable10</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a:t>
            </a:r>
            <a:r>
              <a:rPr lang="en-US" baseline="0"/>
              <a:t> Revenue by Country</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16474127557160057"/>
              <c:y val="5.65626355529088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10833333333333334"/>
              <c:y val="-0.1189743589743589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11944444444444445"/>
              <c:y val="-4.102564102564178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12733657390299136"/>
              <c:y val="-2.283420454796091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2.7777777777778286E-3"/>
              <c:y val="0.1312820512820512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4.2368647962326006E-2"/>
              <c:y val="-0.147244241528632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15"/>
              <c:y val="-1.230769230769230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4.2368647962326006E-2"/>
              <c:y val="-0.147244241528632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10833333333333334"/>
              <c:y val="-0.1189743589743589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16474127557160057"/>
              <c:y val="5.65626355529088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11944444444444445"/>
              <c:y val="-4.102564102564178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2.7777777777778286E-3"/>
              <c:y val="0.1312820512820512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12733657390299136"/>
              <c:y val="-2.283420454796091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15"/>
              <c:y val="-1.230769230769230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16474127557160057"/>
              <c:y val="5.65626355529088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10833333333333334"/>
              <c:y val="-0.1189743589743589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11944444444444445"/>
              <c:y val="-4.102564102564178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12733657390299136"/>
              <c:y val="-2.283420454796091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15"/>
              <c:y val="-1.230769230769230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4.2368647962326006E-2"/>
              <c:y val="-0.147244241528632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2.7777777777778286E-3"/>
              <c:y val="0.1312820512820512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'One-dimensional Pivot Table'!$B$5</c:f>
              <c:strCache>
                <c:ptCount val="1"/>
                <c:pt idx="0">
                  <c:v>Total</c:v>
                </c:pt>
              </c:strCache>
            </c:strRef>
          </c:tx>
          <c:dPt>
            <c:idx val="0"/>
            <c:bubble3D val="0"/>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1-E1EA-4C98-A5F5-56086BE37F40}"/>
              </c:ext>
            </c:extLst>
          </c:dPt>
          <c:dPt>
            <c:idx val="1"/>
            <c:bubble3D val="0"/>
            <c:spPr>
              <a:gradFill rotWithShape="1">
                <a:gsLst>
                  <a:gs pos="0">
                    <a:schemeClr val="accent2">
                      <a:tint val="96000"/>
                      <a:lumMod val="104000"/>
                    </a:schemeClr>
                  </a:gs>
                  <a:gs pos="100000">
                    <a:schemeClr val="accent2">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3-E1EA-4C98-A5F5-56086BE37F40}"/>
              </c:ext>
            </c:extLst>
          </c:dPt>
          <c:dPt>
            <c:idx val="2"/>
            <c:bubble3D val="0"/>
            <c:spPr>
              <a:gradFill rotWithShape="1">
                <a:gsLst>
                  <a:gs pos="0">
                    <a:schemeClr val="accent3">
                      <a:tint val="96000"/>
                      <a:lumMod val="104000"/>
                    </a:schemeClr>
                  </a:gs>
                  <a:gs pos="100000">
                    <a:schemeClr val="accent3">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5-E1EA-4C98-A5F5-56086BE37F40}"/>
              </c:ext>
            </c:extLst>
          </c:dPt>
          <c:dPt>
            <c:idx val="3"/>
            <c:bubble3D val="0"/>
            <c:spPr>
              <a:gradFill rotWithShape="1">
                <a:gsLst>
                  <a:gs pos="0">
                    <a:schemeClr val="accent4">
                      <a:tint val="96000"/>
                      <a:lumMod val="104000"/>
                    </a:schemeClr>
                  </a:gs>
                  <a:gs pos="100000">
                    <a:schemeClr val="accent4">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7-E1EA-4C98-A5F5-56086BE37F40}"/>
              </c:ext>
            </c:extLst>
          </c:dPt>
          <c:dPt>
            <c:idx val="4"/>
            <c:bubble3D val="0"/>
            <c:spPr>
              <a:gradFill rotWithShape="1">
                <a:gsLst>
                  <a:gs pos="0">
                    <a:schemeClr val="accent5">
                      <a:tint val="96000"/>
                      <a:lumMod val="104000"/>
                    </a:schemeClr>
                  </a:gs>
                  <a:gs pos="100000">
                    <a:schemeClr val="accent5">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9-E1EA-4C98-A5F5-56086BE37F40}"/>
              </c:ext>
            </c:extLst>
          </c:dPt>
          <c:dPt>
            <c:idx val="5"/>
            <c:bubble3D val="0"/>
            <c:spPr>
              <a:gradFill rotWithShape="1">
                <a:gsLst>
                  <a:gs pos="0">
                    <a:schemeClr val="accent6">
                      <a:tint val="96000"/>
                      <a:lumMod val="104000"/>
                    </a:schemeClr>
                  </a:gs>
                  <a:gs pos="100000">
                    <a:schemeClr val="accent6">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B-E1EA-4C98-A5F5-56086BE37F40}"/>
              </c:ext>
            </c:extLst>
          </c:dPt>
          <c:dPt>
            <c:idx val="6"/>
            <c:bubble3D val="0"/>
            <c:spPr>
              <a:gradFill rotWithShape="1">
                <a:gsLst>
                  <a:gs pos="0">
                    <a:schemeClr val="accent1">
                      <a:lumMod val="60000"/>
                      <a:tint val="96000"/>
                      <a:lumMod val="104000"/>
                    </a:schemeClr>
                  </a:gs>
                  <a:gs pos="100000">
                    <a:schemeClr val="accent1">
                      <a:lumMod val="60000"/>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D-E1EA-4C98-A5F5-56086BE37F40}"/>
              </c:ext>
            </c:extLst>
          </c:dPt>
          <c:dLbls>
            <c:dLbl>
              <c:idx val="0"/>
              <c:layout>
                <c:manualLayout>
                  <c:x val="0.10833333333333334"/>
                  <c:y val="-0.11897435897435897"/>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1EA-4C98-A5F5-56086BE37F40}"/>
                </c:ext>
              </c:extLst>
            </c:dLbl>
            <c:dLbl>
              <c:idx val="1"/>
              <c:layout>
                <c:manualLayout>
                  <c:x val="-0.12733657390299136"/>
                  <c:y val="-2.2834204547960917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1EA-4C98-A5F5-56086BE37F40}"/>
                </c:ext>
              </c:extLst>
            </c:dLbl>
            <c:dLbl>
              <c:idx val="2"/>
              <c:layout>
                <c:manualLayout>
                  <c:x val="4.2368647962326006E-2"/>
                  <c:y val="-0.1472442415286325"/>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1EA-4C98-A5F5-56086BE37F40}"/>
                </c:ext>
              </c:extLst>
            </c:dLbl>
            <c:dLbl>
              <c:idx val="3"/>
              <c:layout>
                <c:manualLayout>
                  <c:x val="-0.15"/>
                  <c:y val="-1.230769230769230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1EA-4C98-A5F5-56086BE37F40}"/>
                </c:ext>
              </c:extLst>
            </c:dLbl>
            <c:dLbl>
              <c:idx val="4"/>
              <c:layout>
                <c:manualLayout>
                  <c:x val="0.16474127557160057"/>
                  <c:y val="5.656263555290883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1EA-4C98-A5F5-56086BE37F40}"/>
                </c:ext>
              </c:extLst>
            </c:dLbl>
            <c:dLbl>
              <c:idx val="5"/>
              <c:layout>
                <c:manualLayout>
                  <c:x val="-2.7777777777778286E-3"/>
                  <c:y val="0.13128205128205128"/>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1EA-4C98-A5F5-56086BE37F40}"/>
                </c:ext>
              </c:extLst>
            </c:dLbl>
            <c:dLbl>
              <c:idx val="6"/>
              <c:layout>
                <c:manualLayout>
                  <c:x val="0.11944444444444445"/>
                  <c:y val="-4.102564102564178E-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E1EA-4C98-A5F5-56086BE37F40}"/>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'One-dimensional Pivot Table'!$A$6:$A$13</c:f>
              <c:strCache>
                <c:ptCount val="7"/>
                <c:pt idx="0">
                  <c:v>United States</c:v>
                </c:pt>
                <c:pt idx="1">
                  <c:v>Germany</c:v>
                </c:pt>
                <c:pt idx="2">
                  <c:v>Canada</c:v>
                </c:pt>
                <c:pt idx="3">
                  <c:v>New Zealand</c:v>
                </c:pt>
                <c:pt idx="4">
                  <c:v>Australia</c:v>
                </c:pt>
                <c:pt idx="5">
                  <c:v>France</c:v>
                </c:pt>
                <c:pt idx="6">
                  <c:v>United Kingdom</c:v>
                </c:pt>
              </c:strCache>
            </c:strRef>
          </c:cat>
          <c:val>
            <c:numRef>
              <c:f>'One-dimensional Pivot Table'!$B$6:$B$13</c:f>
              <c:numCache>
                <c:formatCode>_-* #,##0_-;\-* #,##0_-;_-* "-"??_-;_-@_-</c:formatCode>
                <c:ptCount val="7"/>
                <c:pt idx="0">
                  <c:v>4686.5438596491231</c:v>
                </c:pt>
                <c:pt idx="1">
                  <c:v>4702.060606060606</c:v>
                </c:pt>
                <c:pt idx="2">
                  <c:v>4737.25</c:v>
                </c:pt>
                <c:pt idx="3">
                  <c:v>4770.1428571428569</c:v>
                </c:pt>
                <c:pt idx="4">
                  <c:v>4878.2592592592591</c:v>
                </c:pt>
                <c:pt idx="5">
                  <c:v>5037.7142857142853</c:v>
                </c:pt>
                <c:pt idx="6">
                  <c:v>5092.2647058823532</c:v>
                </c:pt>
              </c:numCache>
            </c:numRef>
          </c:val>
          <c:extLst>
            <c:ext xmlns:c16="http://schemas.microsoft.com/office/drawing/2014/chart" uri="{C3380CC4-5D6E-409C-BE32-E72D297353CC}">
              <c16:uniqueId val="{0000000E-E1EA-4C98-A5F5-56086BE37F40}"/>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[AndrewsAtibila(Capstone Project).xlsx]Two-dimensional Pivot Table!PivotTable16</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tx1"/>
                </a:solidFill>
              </a:rPr>
              <a:t>Category Amount</a:t>
            </a:r>
            <a:r>
              <a:rPr lang="en-US" baseline="0">
                <a:solidFill>
                  <a:schemeClr val="tx1"/>
                </a:solidFill>
              </a:rPr>
              <a:t> Breakdown</a:t>
            </a:r>
            <a:r>
              <a:rPr lang="en-US">
                <a:solidFill>
                  <a:schemeClr val="tx1"/>
                </a:solidFill>
              </a:rPr>
              <a:t>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5555555555555558E-3"/>
              <c:y val="-8.4875562720133283E-17"/>
            </c:manualLayout>
          </c:layout>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5555555555555558E-3"/>
              <c:y val="-8.4875562720133283E-17"/>
            </c:manualLayout>
          </c:layout>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tint val="96000"/>
                  <a:lumMod val="104000"/>
                </a:schemeClr>
              </a:gs>
              <a:gs pos="100000">
                <a:schemeClr val="accent2">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5.5555555555555558E-3"/>
              <c:y val="-8.4875562720133283E-17"/>
            </c:manualLayout>
          </c:layout>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711019714327477E-2"/>
          <c:y val="0.12792806289724362"/>
          <c:w val="0.76781754406392366"/>
          <c:h val="0.7685443613177162"/>
        </c:manualLayout>
      </c:layout>
      <c:barChart>
        <c:barDir val="col"/>
        <c:grouping val="clustered"/>
        <c:varyColors val="0"/>
        <c:ser>
          <c:idx val="0"/>
          <c:order val="0"/>
          <c:tx>
            <c:strRef>
              <c:f>'Two-dimensional Pivot Table'!$B$2:$B$3</c:f>
              <c:strCache>
                <c:ptCount val="1"/>
                <c:pt idx="0">
                  <c:v>Fruit</c:v>
                </c:pt>
              </c:strCache>
            </c:strRef>
          </c:tx>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invertIfNegative val="0"/>
          <c:dLbls>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Table'!$B$4:$B$11</c:f>
              <c:numCache>
                <c:formatCode>_-* #,##0.00_-;\-* #,##0.00_-;_-* "-"??_-;_-@_-</c:formatCode>
                <c:ptCount val="7"/>
                <c:pt idx="0">
                  <c:v>191257</c:v>
                </c:pt>
                <c:pt idx="1">
                  <c:v>340295</c:v>
                </c:pt>
                <c:pt idx="5">
                  <c:v>57079</c:v>
                </c:pt>
                <c:pt idx="6">
                  <c:v>104438</c:v>
                </c:pt>
              </c:numCache>
            </c:numRef>
          </c:val>
          <c:extLst>
            <c:ext xmlns:c16="http://schemas.microsoft.com/office/drawing/2014/chart" uri="{C3380CC4-5D6E-409C-BE32-E72D297353CC}">
              <c16:uniqueId val="{00000000-61E0-4EFF-A5C7-BAD89F61824B}"/>
            </c:ext>
          </c:extLst>
        </c:ser>
        <c:ser>
          <c:idx val="1"/>
          <c:order val="1"/>
          <c:tx>
            <c:strRef>
              <c:f>'Two-dimensional Pivot Table'!$C$2:$C$3</c:f>
              <c:strCache>
                <c:ptCount val="1"/>
                <c:pt idx="0">
                  <c:v>Vegetables</c:v>
                </c:pt>
              </c:strCache>
            </c:strRef>
          </c:tx>
          <c:spPr>
            <a:gradFill rotWithShape="1">
              <a:gsLst>
                <a:gs pos="0">
                  <a:schemeClr val="accent2">
                    <a:tint val="96000"/>
                    <a:lumMod val="104000"/>
                  </a:schemeClr>
                </a:gs>
                <a:gs pos="100000">
                  <a:schemeClr val="accent2">
                    <a:shade val="98000"/>
                    <a:lumMod val="94000"/>
                  </a:schemeClr>
                </a:gs>
              </a:gsLst>
              <a:lin ang="5400000" scaled="0"/>
            </a:gradFill>
            <a:ln>
              <a:noFill/>
            </a:ln>
            <a:effectLst>
              <a:outerShdw blurRad="50800" dist="38100" dir="5400000" rotWithShape="0">
                <a:srgbClr val="000000">
                  <a:alpha val="60000"/>
                </a:srgbClr>
              </a:outerShdw>
            </a:effectLst>
          </c:spPr>
          <c:invertIfNegative val="0"/>
          <c:dPt>
            <c:idx val="4"/>
            <c:invertIfNegative val="0"/>
            <c:bubble3D val="0"/>
            <c:spPr>
              <a:gradFill rotWithShape="1">
                <a:gsLst>
                  <a:gs pos="0">
                    <a:schemeClr val="accent2">
                      <a:tint val="96000"/>
                      <a:lumMod val="104000"/>
                    </a:schemeClr>
                  </a:gs>
                  <a:gs pos="100000">
                    <a:schemeClr val="accent2">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1-6C25-496C-AA95-6073A9574735}"/>
              </c:ext>
            </c:extLst>
          </c:dPt>
          <c:dLbls>
            <c:dLbl>
              <c:idx val="4"/>
              <c:layout>
                <c:manualLayout>
                  <c:x val="5.5555555555555558E-3"/>
                  <c:y val="-8.4875562720133283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C25-496C-AA95-6073A9574735}"/>
                </c:ext>
              </c:extLst>
            </c:dLbl>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Table'!$C$4:$C$11</c:f>
              <c:numCache>
                <c:formatCode>_-* #,##0.00_-;\-* #,##0.00_-;_-* "-"??_-;_-@_-</c:formatCode>
                <c:ptCount val="7"/>
                <c:pt idx="2">
                  <c:v>57281</c:v>
                </c:pt>
                <c:pt idx="3">
                  <c:v>142439</c:v>
                </c:pt>
                <c:pt idx="4">
                  <c:v>136945</c:v>
                </c:pt>
              </c:numCache>
            </c:numRef>
          </c:val>
          <c:extLst>
            <c:ext xmlns:c16="http://schemas.microsoft.com/office/drawing/2014/chart" uri="{C3380CC4-5D6E-409C-BE32-E72D297353CC}">
              <c16:uniqueId val="{00000006-E709-4422-AE54-E72905BAB8E6}"/>
            </c:ext>
          </c:extLst>
        </c:ser>
        <c:dLbls>
          <c:dLblPos val="outEnd"/>
          <c:showLegendKey val="0"/>
          <c:showVal val="1"/>
          <c:showCatName val="0"/>
          <c:showSerName val="0"/>
          <c:showPercent val="0"/>
          <c:showBubbleSize val="0"/>
        </c:dLbls>
        <c:gapWidth val="100"/>
        <c:overlap val="-24"/>
        <c:axId val="1233311872"/>
        <c:axId val="1233308960"/>
      </c:barChart>
      <c:catAx>
        <c:axId val="123331187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308960"/>
        <c:crosses val="autoZero"/>
        <c:auto val="1"/>
        <c:lblAlgn val="ctr"/>
        <c:lblOffset val="100"/>
        <c:noMultiLvlLbl val="0"/>
      </c:catAx>
      <c:valAx>
        <c:axId val="1233308960"/>
        <c:scaling>
          <c:orientation val="minMax"/>
        </c:scaling>
        <c:delete val="1"/>
        <c:axPos val="l"/>
        <c:numFmt formatCode="_-* #,##0.00_-;\-* #,##0.00_-;_-* &quot;-&quot;??_-;_-@_-" sourceLinked="1"/>
        <c:majorTickMark val="none"/>
        <c:minorTickMark val="none"/>
        <c:tickLblPos val="nextTo"/>
        <c:crossAx val="1233311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60000"/>
        <a:lumOff val="40000"/>
      </a:schemeClr>
    </a:solidFill>
    <a:ln w="9525" cap="flat" cmpd="sng" algn="ctr">
      <a:solidFill>
        <a:schemeClr val="tx1">
          <a:lumMod val="15000"/>
          <a:lumOff val="85000"/>
        </a:schemeClr>
      </a:solidFill>
      <a:round/>
    </a:ln>
    <a:effectLst/>
    <a:scene3d>
      <a:camera prst="orthographicFront"/>
      <a:lightRig rig="threePt" dir="t"/>
    </a:scene3d>
    <a:sp3d>
      <a:bevelT w="190500" h="381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[AndrewsAtibila(Capstone Project).xlsx]Two-dimensional Pivot Table!PivotTable19</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tx1"/>
                </a:solidFill>
              </a:rPr>
              <a:t>Top</a:t>
            </a:r>
            <a:r>
              <a:rPr lang="en-US" baseline="0">
                <a:solidFill>
                  <a:schemeClr val="tx1"/>
                </a:solidFill>
              </a:rPr>
              <a:t> Revenue Generating Countries for each item</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triang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x"/>
          <c:size val="5"/>
          <c:spPr>
            <a:no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tar"/>
          <c:size val="5"/>
          <c:spPr>
            <a:no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plus"/>
          <c:size val="5"/>
          <c:spPr>
            <a:no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'Two-dimensional Pivot Table'!$B$14:$B$15</c:f>
              <c:strCache>
                <c:ptCount val="1"/>
                <c:pt idx="0">
                  <c:v>Apple</c:v>
                </c:pt>
              </c:strCache>
            </c:strRef>
          </c:tx>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invertIfNegative val="0"/>
          <c:cat>
            <c:strRef>
              <c:f>'Two-dimensional Pivot Table'!$A$16:$A$23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Table'!$B$16:$B$23</c:f>
              <c:numCache>
                <c:formatCode>0</c:formatCode>
                <c:ptCount val="7"/>
                <c:pt idx="0">
                  <c:v>5158.5</c:v>
                </c:pt>
                <c:pt idx="1">
                  <c:v>4144.5</c:v>
                </c:pt>
                <c:pt idx="2">
                  <c:v>5012.0625</c:v>
                </c:pt>
                <c:pt idx="3">
                  <c:v>4541</c:v>
                </c:pt>
                <c:pt idx="4">
                  <c:v>5166</c:v>
                </c:pt>
                <c:pt idx="5">
                  <c:v>4383.5</c:v>
                </c:pt>
                <c:pt idx="6">
                  <c:v>4769.166666666667</c:v>
                </c:pt>
              </c:numCache>
            </c:numRef>
          </c:val>
          <c:extLst>
            <c:ext xmlns:c16="http://schemas.microsoft.com/office/drawing/2014/chart" uri="{C3380CC4-5D6E-409C-BE32-E72D297353CC}">
              <c16:uniqueId val="{00000000-B859-473A-84EF-4FC7BCB40308}"/>
            </c:ext>
          </c:extLst>
        </c:ser>
        <c:ser>
          <c:idx val="1"/>
          <c:order val="1"/>
          <c:tx>
            <c:strRef>
              <c:f>'Two-dimensional Pivot Table'!$C$14:$C$15</c:f>
              <c:strCache>
                <c:ptCount val="1"/>
                <c:pt idx="0">
                  <c:v>Banana</c:v>
                </c:pt>
              </c:strCache>
            </c:strRef>
          </c:tx>
          <c:spPr>
            <a:gradFill rotWithShape="1">
              <a:gsLst>
                <a:gs pos="0">
                  <a:schemeClr val="accent2">
                    <a:tint val="96000"/>
                    <a:lumMod val="104000"/>
                  </a:schemeClr>
                </a:gs>
                <a:gs pos="100000">
                  <a:schemeClr val="accent2">
                    <a:shade val="98000"/>
                    <a:lumMod val="94000"/>
                  </a:schemeClr>
                </a:gs>
              </a:gsLst>
              <a:lin ang="5400000" scaled="0"/>
            </a:gradFill>
            <a:ln>
              <a:noFill/>
            </a:ln>
            <a:effectLst>
              <a:outerShdw blurRad="50800" dist="38100" dir="5400000" rotWithShape="0">
                <a:srgbClr val="000000">
                  <a:alpha val="60000"/>
                </a:srgbClr>
              </a:outerShdw>
            </a:effectLst>
          </c:spPr>
          <c:invertIfNegative val="0"/>
          <c:cat>
            <c:strRef>
              <c:f>'Two-dimensional Pivot Table'!$A$16:$A$23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Table'!$C$16:$C$23</c:f>
              <c:numCache>
                <c:formatCode>0</c:formatCode>
                <c:ptCount val="7"/>
                <c:pt idx="0">
                  <c:v>5272.1</c:v>
                </c:pt>
                <c:pt idx="1">
                  <c:v>4825</c:v>
                </c:pt>
                <c:pt idx="2">
                  <c:v>5156.2857142857147</c:v>
                </c:pt>
                <c:pt idx="3">
                  <c:v>4409.5555555555557</c:v>
                </c:pt>
                <c:pt idx="4">
                  <c:v>5006.25</c:v>
                </c:pt>
                <c:pt idx="5">
                  <c:v>6129.7142857142853</c:v>
                </c:pt>
                <c:pt idx="6">
                  <c:v>4133.086956521739</c:v>
                </c:pt>
              </c:numCache>
            </c:numRef>
          </c:val>
          <c:extLst>
            <c:ext xmlns:c16="http://schemas.microsoft.com/office/drawing/2014/chart" uri="{C3380CC4-5D6E-409C-BE32-E72D297353CC}">
              <c16:uniqueId val="{0000000E-6046-434E-8B17-EF35F04E1D48}"/>
            </c:ext>
          </c:extLst>
        </c:ser>
        <c:ser>
          <c:idx val="2"/>
          <c:order val="2"/>
          <c:tx>
            <c:strRef>
              <c:f>'Two-dimensional Pivot Table'!$D$14:$D$15</c:f>
              <c:strCache>
                <c:ptCount val="1"/>
                <c:pt idx="0">
                  <c:v>Beans</c:v>
                </c:pt>
              </c:strCache>
            </c:strRef>
          </c:tx>
          <c:spPr>
            <a:gradFill rotWithShape="1">
              <a:gsLst>
                <a:gs pos="0">
                  <a:schemeClr val="accent3">
                    <a:tint val="96000"/>
                    <a:lumMod val="104000"/>
                  </a:schemeClr>
                </a:gs>
                <a:gs pos="100000">
                  <a:schemeClr val="accent3">
                    <a:shade val="98000"/>
                    <a:lumMod val="94000"/>
                  </a:schemeClr>
                </a:gs>
              </a:gsLst>
              <a:lin ang="5400000" scaled="0"/>
            </a:gradFill>
            <a:ln>
              <a:noFill/>
            </a:ln>
            <a:effectLst>
              <a:outerShdw blurRad="50800" dist="38100" dir="5400000" rotWithShape="0">
                <a:srgbClr val="000000">
                  <a:alpha val="60000"/>
                </a:srgbClr>
              </a:outerShdw>
            </a:effectLst>
          </c:spPr>
          <c:invertIfNegative val="0"/>
          <c:cat>
            <c:strRef>
              <c:f>'Two-dimensional Pivot Table'!$A$16:$A$23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Table'!$D$16:$D$23</c:f>
              <c:numCache>
                <c:formatCode>0</c:formatCode>
                <c:ptCount val="7"/>
                <c:pt idx="0">
                  <c:v>4811</c:v>
                </c:pt>
                <c:pt idx="2">
                  <c:v>680</c:v>
                </c:pt>
                <c:pt idx="3">
                  <c:v>4984.166666666667</c:v>
                </c:pt>
                <c:pt idx="5">
                  <c:v>2550</c:v>
                </c:pt>
                <c:pt idx="6">
                  <c:v>7163</c:v>
                </c:pt>
              </c:numCache>
            </c:numRef>
          </c:val>
          <c:extLst>
            <c:ext xmlns:c16="http://schemas.microsoft.com/office/drawing/2014/chart" uri="{C3380CC4-5D6E-409C-BE32-E72D297353CC}">
              <c16:uniqueId val="{0000000F-6046-434E-8B17-EF35F04E1D48}"/>
            </c:ext>
          </c:extLst>
        </c:ser>
        <c:ser>
          <c:idx val="3"/>
          <c:order val="3"/>
          <c:tx>
            <c:strRef>
              <c:f>'Two-dimensional Pivot Table'!$E$14:$E$15</c:f>
              <c:strCache>
                <c:ptCount val="1"/>
                <c:pt idx="0">
                  <c:v>Cabbage</c:v>
                </c:pt>
              </c:strCache>
            </c:strRef>
          </c:tx>
          <c:spPr>
            <a:gradFill rotWithShape="1">
              <a:gsLst>
                <a:gs pos="0">
                  <a:schemeClr val="accent4">
                    <a:tint val="96000"/>
                    <a:lumMod val="104000"/>
                  </a:schemeClr>
                </a:gs>
                <a:gs pos="100000">
                  <a:schemeClr val="accent4">
                    <a:shade val="98000"/>
                    <a:lumMod val="94000"/>
                  </a:schemeClr>
                </a:gs>
              </a:gsLst>
              <a:lin ang="5400000" scaled="0"/>
            </a:gradFill>
            <a:ln>
              <a:noFill/>
            </a:ln>
            <a:effectLst>
              <a:outerShdw blurRad="50800" dist="38100" dir="5400000" rotWithShape="0">
                <a:srgbClr val="000000">
                  <a:alpha val="60000"/>
                </a:srgbClr>
              </a:outerShdw>
            </a:effectLst>
          </c:spPr>
          <c:invertIfNegative val="0"/>
          <c:cat>
            <c:strRef>
              <c:f>'Two-dimensional Pivot Table'!$A$16:$A$23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Table'!$E$16:$E$23</c:f>
              <c:numCache>
                <c:formatCode>0</c:formatCode>
                <c:ptCount val="7"/>
                <c:pt idx="0">
                  <c:v>8976.5</c:v>
                </c:pt>
                <c:pt idx="1">
                  <c:v>4135.666666666667</c:v>
                </c:pt>
                <c:pt idx="2">
                  <c:v>5341</c:v>
                </c:pt>
                <c:pt idx="3">
                  <c:v>4649.625</c:v>
                </c:pt>
                <c:pt idx="4">
                  <c:v>4390</c:v>
                </c:pt>
                <c:pt idx="5">
                  <c:v>4804.5</c:v>
                </c:pt>
                <c:pt idx="6">
                  <c:v>6678.75</c:v>
                </c:pt>
              </c:numCache>
            </c:numRef>
          </c:val>
          <c:extLst>
            <c:ext xmlns:c16="http://schemas.microsoft.com/office/drawing/2014/chart" uri="{C3380CC4-5D6E-409C-BE32-E72D297353CC}">
              <c16:uniqueId val="{00000010-6046-434E-8B17-EF35F04E1D48}"/>
            </c:ext>
          </c:extLst>
        </c:ser>
        <c:ser>
          <c:idx val="4"/>
          <c:order val="4"/>
          <c:tx>
            <c:strRef>
              <c:f>'Two-dimensional Pivot Table'!$F$14:$F$15</c:f>
              <c:strCache>
                <c:ptCount val="1"/>
                <c:pt idx="0">
                  <c:v>Carrots</c:v>
                </c:pt>
              </c:strCache>
            </c:strRef>
          </c:tx>
          <c:spPr>
            <a:gradFill rotWithShape="1">
              <a:gsLst>
                <a:gs pos="0">
                  <a:schemeClr val="accent5">
                    <a:tint val="96000"/>
                    <a:lumMod val="104000"/>
                  </a:schemeClr>
                </a:gs>
                <a:gs pos="100000">
                  <a:schemeClr val="accent5">
                    <a:shade val="98000"/>
                    <a:lumMod val="94000"/>
                  </a:schemeClr>
                </a:gs>
              </a:gsLst>
              <a:lin ang="5400000" scaled="0"/>
            </a:gradFill>
            <a:ln>
              <a:noFill/>
            </a:ln>
            <a:effectLst>
              <a:outerShdw blurRad="50800" dist="38100" dir="5400000" rotWithShape="0">
                <a:srgbClr val="000000">
                  <a:alpha val="60000"/>
                </a:srgbClr>
              </a:outerShdw>
            </a:effectLst>
          </c:spPr>
          <c:invertIfNegative val="0"/>
          <c:cat>
            <c:strRef>
              <c:f>'Two-dimensional Pivot Table'!$A$16:$A$23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Table'!$F$16:$F$23</c:f>
              <c:numCache>
                <c:formatCode>0</c:formatCode>
                <c:ptCount val="7"/>
                <c:pt idx="0">
                  <c:v>2702</c:v>
                </c:pt>
                <c:pt idx="2">
                  <c:v>9104</c:v>
                </c:pt>
                <c:pt idx="3">
                  <c:v>3606</c:v>
                </c:pt>
                <c:pt idx="5">
                  <c:v>5973.5714285714284</c:v>
                </c:pt>
                <c:pt idx="6">
                  <c:v>5628.4</c:v>
                </c:pt>
              </c:numCache>
            </c:numRef>
          </c:val>
          <c:extLst>
            <c:ext xmlns:c16="http://schemas.microsoft.com/office/drawing/2014/chart" uri="{C3380CC4-5D6E-409C-BE32-E72D297353CC}">
              <c16:uniqueId val="{00000011-6046-434E-8B17-EF35F04E1D48}"/>
            </c:ext>
          </c:extLst>
        </c:ser>
        <c:ser>
          <c:idx val="5"/>
          <c:order val="5"/>
          <c:tx>
            <c:strRef>
              <c:f>'Two-dimensional Pivot Table'!$G$14:$G$15</c:f>
              <c:strCache>
                <c:ptCount val="1"/>
                <c:pt idx="0">
                  <c:v>Mango</c:v>
                </c:pt>
              </c:strCache>
            </c:strRef>
          </c:tx>
          <c:spPr>
            <a:gradFill rotWithShape="1">
              <a:gsLst>
                <a:gs pos="0">
                  <a:schemeClr val="accent6">
                    <a:tint val="96000"/>
                    <a:lumMod val="104000"/>
                  </a:schemeClr>
                </a:gs>
                <a:gs pos="100000">
                  <a:schemeClr val="accent6">
                    <a:shade val="98000"/>
                    <a:lumMod val="94000"/>
                  </a:schemeClr>
                </a:gs>
              </a:gsLst>
              <a:lin ang="5400000" scaled="0"/>
            </a:gradFill>
            <a:ln>
              <a:noFill/>
            </a:ln>
            <a:effectLst>
              <a:outerShdw blurRad="50800" dist="38100" dir="5400000" rotWithShape="0">
                <a:srgbClr val="000000">
                  <a:alpha val="60000"/>
                </a:srgbClr>
              </a:outerShdw>
            </a:effectLst>
          </c:spPr>
          <c:invertIfNegative val="0"/>
          <c:cat>
            <c:strRef>
              <c:f>'Two-dimensional Pivot Table'!$A$16:$A$23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Table'!$G$16:$G$23</c:f>
              <c:numCache>
                <c:formatCode>0</c:formatCode>
                <c:ptCount val="7"/>
                <c:pt idx="0">
                  <c:v>4593</c:v>
                </c:pt>
                <c:pt idx="1">
                  <c:v>3767</c:v>
                </c:pt>
                <c:pt idx="2">
                  <c:v>7388</c:v>
                </c:pt>
                <c:pt idx="3">
                  <c:v>8775</c:v>
                </c:pt>
                <c:pt idx="5">
                  <c:v>5600</c:v>
                </c:pt>
                <c:pt idx="6">
                  <c:v>4472.6000000000004</c:v>
                </c:pt>
              </c:numCache>
            </c:numRef>
          </c:val>
          <c:extLst>
            <c:ext xmlns:c16="http://schemas.microsoft.com/office/drawing/2014/chart" uri="{C3380CC4-5D6E-409C-BE32-E72D297353CC}">
              <c16:uniqueId val="{00000012-6046-434E-8B17-EF35F04E1D48}"/>
            </c:ext>
          </c:extLst>
        </c:ser>
        <c:ser>
          <c:idx val="6"/>
          <c:order val="6"/>
          <c:tx>
            <c:strRef>
              <c:f>'Two-dimensional Pivot Table'!$H$14:$H$15</c:f>
              <c:strCache>
                <c:ptCount val="1"/>
                <c:pt idx="0">
                  <c:v>Orange</c:v>
                </c:pt>
              </c:strCache>
            </c:strRef>
          </c:tx>
          <c:spPr>
            <a:gradFill rotWithShape="1">
              <a:gsLst>
                <a:gs pos="0">
                  <a:schemeClr val="accent1">
                    <a:lumMod val="60000"/>
                    <a:tint val="96000"/>
                    <a:lumMod val="104000"/>
                  </a:schemeClr>
                </a:gs>
                <a:gs pos="100000">
                  <a:schemeClr val="accent1">
                    <a:lumMod val="60000"/>
                    <a:shade val="98000"/>
                    <a:lumMod val="94000"/>
                  </a:schemeClr>
                </a:gs>
              </a:gsLst>
              <a:lin ang="5400000" scaled="0"/>
            </a:gradFill>
            <a:ln>
              <a:noFill/>
            </a:ln>
            <a:effectLst>
              <a:outerShdw blurRad="50800" dist="38100" dir="5400000" rotWithShape="0">
                <a:srgbClr val="000000">
                  <a:alpha val="60000"/>
                </a:srgbClr>
              </a:outerShdw>
            </a:effectLst>
          </c:spPr>
          <c:invertIfNegative val="0"/>
          <c:cat>
            <c:strRef>
              <c:f>'Two-dimensional Pivot Table'!$A$16:$A$23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Table'!$H$16:$H$23</c:f>
              <c:numCache>
                <c:formatCode>0</c:formatCode>
                <c:ptCount val="7"/>
                <c:pt idx="0">
                  <c:v>2893.3333333333335</c:v>
                </c:pt>
                <c:pt idx="1">
                  <c:v>6643</c:v>
                </c:pt>
                <c:pt idx="2">
                  <c:v>2256</c:v>
                </c:pt>
                <c:pt idx="3">
                  <c:v>8887</c:v>
                </c:pt>
                <c:pt idx="4">
                  <c:v>4003.3333333333335</c:v>
                </c:pt>
                <c:pt idx="5">
                  <c:v>4348.8</c:v>
                </c:pt>
                <c:pt idx="6">
                  <c:v>3866.5</c:v>
                </c:pt>
              </c:numCache>
            </c:numRef>
          </c:val>
          <c:extLst>
            <c:ext xmlns:c16="http://schemas.microsoft.com/office/drawing/2014/chart" uri="{C3380CC4-5D6E-409C-BE32-E72D297353CC}">
              <c16:uniqueId val="{00000013-6046-434E-8B17-EF35F04E1D48}"/>
            </c:ext>
          </c:extLst>
        </c:ser>
        <c:dLbls>
          <c:showLegendKey val="0"/>
          <c:showVal val="0"/>
          <c:showCatName val="0"/>
          <c:showSerName val="0"/>
          <c:showPercent val="0"/>
          <c:showBubbleSize val="0"/>
        </c:dLbls>
        <c:gapWidth val="115"/>
        <c:overlap val="-20"/>
        <c:axId val="1697382448"/>
        <c:axId val="1697392848"/>
      </c:barChart>
      <c:catAx>
        <c:axId val="169738244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7392848"/>
        <c:crosses val="autoZero"/>
        <c:auto val="1"/>
        <c:lblAlgn val="ctr"/>
        <c:lblOffset val="100"/>
        <c:noMultiLvlLbl val="0"/>
      </c:catAx>
      <c:valAx>
        <c:axId val="1697392848"/>
        <c:scaling>
          <c:orientation val="minMax"/>
          <c:max val="9500"/>
          <c:min val="150"/>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738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60000"/>
        <a:lumOff val="40000"/>
      </a:schemeClr>
    </a:solidFill>
    <a:ln w="9525" cap="flat" cmpd="sng" algn="ctr">
      <a:solidFill>
        <a:schemeClr val="tx1">
          <a:lumMod val="15000"/>
          <a:lumOff val="85000"/>
        </a:schemeClr>
      </a:solidFill>
      <a:round/>
    </a:ln>
    <a:effectLst/>
    <a:scene3d>
      <a:camera prst="orthographicFront"/>
      <a:lightRig rig="threePt" dir="t"/>
    </a:scene3d>
    <a:sp3d>
      <a:bevelT w="190500" h="381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[AndrewsAtibila(Capstone Project).xlsx]One-dimensional Pivot Table!PivotTable10</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tx1"/>
                </a:solidFill>
              </a:rPr>
              <a:t>Average</a:t>
            </a:r>
            <a:r>
              <a:rPr lang="en-US" baseline="0">
                <a:solidFill>
                  <a:schemeClr val="tx1"/>
                </a:solidFill>
              </a:rPr>
              <a:t> Revenue by Country</a:t>
            </a:r>
            <a:endParaRPr lang="en-US">
              <a:solidFill>
                <a:schemeClr val="tx1"/>
              </a:solidFill>
            </a:endParaRPr>
          </a:p>
        </c:rich>
      </c:tx>
      <c:layout>
        <c:manualLayout>
          <c:xMode val="edge"/>
          <c:yMode val="edge"/>
          <c:x val="0.20581480623745566"/>
          <c:y val="1.394335703338061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000000000000002"/>
              <c:y val="-0.1189743589743590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833333333333334"/>
              <c:y val="-0.1189743589743589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944444444444445"/>
              <c:y val="-4.102564102564178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777777777777777"/>
              <c:y val="3.692307692307692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7777777777778286E-3"/>
              <c:y val="0.1312820512820512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7222222222222252E-2"/>
              <c:y val="6.564102564102564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5"/>
              <c:y val="-1.230769230769230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833333333333334"/>
              <c:y val="-0.1189743589743589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944444444444445"/>
              <c:y val="-4.102564102564178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777777777777777"/>
              <c:y val="3.692307692307692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7777777777778286E-3"/>
              <c:y val="0.1312820512820512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7222222222222252E-2"/>
              <c:y val="6.564102564102564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5"/>
              <c:y val="-1.230769230769230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000000000000002"/>
              <c:y val="-0.1189743589743590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16101532567049809"/>
              <c:y val="-0.1226294492793664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21522997933447965"/>
              <c:y val="-7.90295333149145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8674370983799438"/>
                  <c:h val="8.4674736381636487E-2"/>
                </c:manualLayout>
              </c15:layout>
            </c:ext>
          </c:extLst>
        </c:dLbl>
      </c:pivotFmt>
      <c:pivotFmt>
        <c:idx val="19"/>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18793094020575013"/>
              <c:y val="5.885279965004374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7733769270220531"/>
                  <c:h val="9.5639648662338261E-2"/>
                </c:manualLayout>
              </c15:layout>
            </c:ext>
          </c:extLst>
        </c:dLbl>
      </c:pivotFmt>
      <c:pivotFmt>
        <c:idx val="20"/>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10737547892720306"/>
              <c:y val="0.1385918865404980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17279693486590039"/>
              <c:y val="6.698151217939848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17873563218390803"/>
              <c:y val="-1.342842013169406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0.15488505747126438"/>
              <c:y val="-0.1045770594465165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'One-dimensional Pivot Table'!$B$5</c:f>
              <c:strCache>
                <c:ptCount val="1"/>
                <c:pt idx="0">
                  <c:v>Total</c:v>
                </c:pt>
              </c:strCache>
            </c:strRef>
          </c:tx>
          <c:dPt>
            <c:idx val="0"/>
            <c:bubble3D val="0"/>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1-653D-4BFA-A54F-1D29A41AC6DB}"/>
              </c:ext>
            </c:extLst>
          </c:dPt>
          <c:dPt>
            <c:idx val="1"/>
            <c:bubble3D val="0"/>
            <c:spPr>
              <a:gradFill rotWithShape="1">
                <a:gsLst>
                  <a:gs pos="0">
                    <a:schemeClr val="accent2">
                      <a:tint val="96000"/>
                      <a:lumMod val="104000"/>
                    </a:schemeClr>
                  </a:gs>
                  <a:gs pos="100000">
                    <a:schemeClr val="accent2">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3-653D-4BFA-A54F-1D29A41AC6DB}"/>
              </c:ext>
            </c:extLst>
          </c:dPt>
          <c:dPt>
            <c:idx val="2"/>
            <c:bubble3D val="0"/>
            <c:spPr>
              <a:gradFill rotWithShape="1">
                <a:gsLst>
                  <a:gs pos="0">
                    <a:schemeClr val="accent3">
                      <a:tint val="96000"/>
                      <a:lumMod val="104000"/>
                    </a:schemeClr>
                  </a:gs>
                  <a:gs pos="100000">
                    <a:schemeClr val="accent3">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5-653D-4BFA-A54F-1D29A41AC6DB}"/>
              </c:ext>
            </c:extLst>
          </c:dPt>
          <c:dPt>
            <c:idx val="3"/>
            <c:bubble3D val="0"/>
            <c:spPr>
              <a:gradFill rotWithShape="1">
                <a:gsLst>
                  <a:gs pos="0">
                    <a:schemeClr val="accent4">
                      <a:tint val="96000"/>
                      <a:lumMod val="104000"/>
                    </a:schemeClr>
                  </a:gs>
                  <a:gs pos="100000">
                    <a:schemeClr val="accent4">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7-653D-4BFA-A54F-1D29A41AC6DB}"/>
              </c:ext>
            </c:extLst>
          </c:dPt>
          <c:dPt>
            <c:idx val="4"/>
            <c:bubble3D val="0"/>
            <c:spPr>
              <a:gradFill rotWithShape="1">
                <a:gsLst>
                  <a:gs pos="0">
                    <a:schemeClr val="accent5">
                      <a:tint val="96000"/>
                      <a:lumMod val="104000"/>
                    </a:schemeClr>
                  </a:gs>
                  <a:gs pos="100000">
                    <a:schemeClr val="accent5">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9-653D-4BFA-A54F-1D29A41AC6DB}"/>
              </c:ext>
            </c:extLst>
          </c:dPt>
          <c:dPt>
            <c:idx val="5"/>
            <c:bubble3D val="0"/>
            <c:spPr>
              <a:gradFill rotWithShape="1">
                <a:gsLst>
                  <a:gs pos="0">
                    <a:schemeClr val="accent6">
                      <a:tint val="96000"/>
                      <a:lumMod val="104000"/>
                    </a:schemeClr>
                  </a:gs>
                  <a:gs pos="100000">
                    <a:schemeClr val="accent6">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B-653D-4BFA-A54F-1D29A41AC6DB}"/>
              </c:ext>
            </c:extLst>
          </c:dPt>
          <c:dPt>
            <c:idx val="6"/>
            <c:bubble3D val="0"/>
            <c:spPr>
              <a:gradFill rotWithShape="1">
                <a:gsLst>
                  <a:gs pos="0">
                    <a:schemeClr val="accent1">
                      <a:lumMod val="60000"/>
                      <a:tint val="96000"/>
                      <a:lumMod val="104000"/>
                    </a:schemeClr>
                  </a:gs>
                  <a:gs pos="100000">
                    <a:schemeClr val="accent1">
                      <a:lumMod val="60000"/>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D-653D-4BFA-A54F-1D29A41AC6DB}"/>
              </c:ext>
            </c:extLst>
          </c:dPt>
          <c:dLbls>
            <c:dLbl>
              <c:idx val="0"/>
              <c:layout>
                <c:manualLayout>
                  <c:x val="0.16101532567049809"/>
                  <c:y val="-0.12262944927936641"/>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53D-4BFA-A54F-1D29A41AC6DB}"/>
                </c:ext>
              </c:extLst>
            </c:dLbl>
            <c:dLbl>
              <c:idx val="1"/>
              <c:layout>
                <c:manualLayout>
                  <c:x val="0.21522997933447965"/>
                  <c:y val="-7.902953331491458E-2"/>
                </c:manualLayout>
              </c:layout>
              <c:showLegendKey val="0"/>
              <c:showVal val="1"/>
              <c:showCatName val="1"/>
              <c:showSerName val="0"/>
              <c:showPercent val="0"/>
              <c:showBubbleSize val="0"/>
              <c:extLst>
                <c:ext xmlns:c15="http://schemas.microsoft.com/office/drawing/2012/chart" uri="{CE6537A1-D6FC-4f65-9D91-7224C49458BB}">
                  <c15:layout>
                    <c:manualLayout>
                      <c:w val="0.18674370983799438"/>
                      <c:h val="8.4674736381636487E-2"/>
                    </c:manualLayout>
                  </c15:layout>
                </c:ext>
                <c:ext xmlns:c16="http://schemas.microsoft.com/office/drawing/2014/chart" uri="{C3380CC4-5D6E-409C-BE32-E72D297353CC}">
                  <c16:uniqueId val="{00000003-653D-4BFA-A54F-1D29A41AC6DB}"/>
                </c:ext>
              </c:extLst>
            </c:dLbl>
            <c:dLbl>
              <c:idx val="2"/>
              <c:layout>
                <c:manualLayout>
                  <c:x val="0.18793094020575013"/>
                  <c:y val="5.8852799650043745E-2"/>
                </c:manualLayout>
              </c:layout>
              <c:showLegendKey val="0"/>
              <c:showVal val="1"/>
              <c:showCatName val="1"/>
              <c:showSerName val="0"/>
              <c:showPercent val="0"/>
              <c:showBubbleSize val="0"/>
              <c:extLst>
                <c:ext xmlns:c15="http://schemas.microsoft.com/office/drawing/2012/chart" uri="{CE6537A1-D6FC-4f65-9D91-7224C49458BB}">
                  <c15:layout>
                    <c:manualLayout>
                      <c:w val="0.17733769270220531"/>
                      <c:h val="9.5639648662338261E-2"/>
                    </c:manualLayout>
                  </c15:layout>
                </c:ext>
                <c:ext xmlns:c16="http://schemas.microsoft.com/office/drawing/2014/chart" uri="{C3380CC4-5D6E-409C-BE32-E72D297353CC}">
                  <c16:uniqueId val="{00000005-653D-4BFA-A54F-1D29A41AC6DB}"/>
                </c:ext>
              </c:extLst>
            </c:dLbl>
            <c:dLbl>
              <c:idx val="3"/>
              <c:layout>
                <c:manualLayout>
                  <c:x val="0.10737547892720306"/>
                  <c:y val="0.13859188654049809"/>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53D-4BFA-A54F-1D29A41AC6DB}"/>
                </c:ext>
              </c:extLst>
            </c:dLbl>
            <c:dLbl>
              <c:idx val="4"/>
              <c:layout>
                <c:manualLayout>
                  <c:x val="-0.17279693486590039"/>
                  <c:y val="6.6981512179398489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53D-4BFA-A54F-1D29A41AC6DB}"/>
                </c:ext>
              </c:extLst>
            </c:dLbl>
            <c:dLbl>
              <c:idx val="5"/>
              <c:layout>
                <c:manualLayout>
                  <c:x val="-0.17873563218390803"/>
                  <c:y val="-1.3428420131694064E-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653D-4BFA-A54F-1D29A41AC6DB}"/>
                </c:ext>
              </c:extLst>
            </c:dLbl>
            <c:dLbl>
              <c:idx val="6"/>
              <c:layout>
                <c:manualLayout>
                  <c:x val="-0.15488505747126438"/>
                  <c:y val="-0.10457705944651659"/>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653D-4BFA-A54F-1D29A41AC6DB}"/>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'One-dimensional Pivot Table'!$A$6:$A$13</c:f>
              <c:strCache>
                <c:ptCount val="7"/>
                <c:pt idx="0">
                  <c:v>United States</c:v>
                </c:pt>
                <c:pt idx="1">
                  <c:v>Germany</c:v>
                </c:pt>
                <c:pt idx="2">
                  <c:v>Canada</c:v>
                </c:pt>
                <c:pt idx="3">
                  <c:v>New Zealand</c:v>
                </c:pt>
                <c:pt idx="4">
                  <c:v>Australia</c:v>
                </c:pt>
                <c:pt idx="5">
                  <c:v>France</c:v>
                </c:pt>
                <c:pt idx="6">
                  <c:v>United Kingdom</c:v>
                </c:pt>
              </c:strCache>
            </c:strRef>
          </c:cat>
          <c:val>
            <c:numRef>
              <c:f>'One-dimensional Pivot Table'!$B$6:$B$13</c:f>
              <c:numCache>
                <c:formatCode>_-* #,##0_-;\-* #,##0_-;_-* "-"??_-;_-@_-</c:formatCode>
                <c:ptCount val="7"/>
                <c:pt idx="0">
                  <c:v>4686.5438596491231</c:v>
                </c:pt>
                <c:pt idx="1">
                  <c:v>4702.060606060606</c:v>
                </c:pt>
                <c:pt idx="2">
                  <c:v>4737.25</c:v>
                </c:pt>
                <c:pt idx="3">
                  <c:v>4770.1428571428569</c:v>
                </c:pt>
                <c:pt idx="4">
                  <c:v>4878.2592592592591</c:v>
                </c:pt>
                <c:pt idx="5">
                  <c:v>5037.7142857142853</c:v>
                </c:pt>
                <c:pt idx="6">
                  <c:v>5092.2647058823532</c:v>
                </c:pt>
              </c:numCache>
            </c:numRef>
          </c:val>
          <c:extLst>
            <c:ext xmlns:c16="http://schemas.microsoft.com/office/drawing/2014/chart" uri="{C3380CC4-5D6E-409C-BE32-E72D297353CC}">
              <c16:uniqueId val="{0000000E-653D-4BFA-A54F-1D29A41AC6DB}"/>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60000"/>
        <a:lumOff val="40000"/>
      </a:schemeClr>
    </a:solidFill>
    <a:ln w="9525" cap="flat" cmpd="sng" algn="ctr">
      <a:solidFill>
        <a:schemeClr val="tx1">
          <a:lumMod val="15000"/>
          <a:lumOff val="85000"/>
        </a:schemeClr>
      </a:solidFill>
      <a:round/>
    </a:ln>
    <a:effectLst/>
    <a:scene3d>
      <a:camera prst="orthographicFront"/>
      <a:lightRig rig="threePt" dir="t"/>
    </a:scene3d>
    <a:sp3d>
      <a:bevelT w="190500" h="381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[AndrewsAtibila(Capstone Project).xlsx]One-dimensional Pivot Table!PivotTable13</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tx1"/>
                </a:solidFill>
              </a:rPr>
              <a:t>Percentage of Preferred Product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8333333333333334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6666666666666666E-2"/>
              <c:y val="1.851851851851843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333333333333301E-2"/>
              <c:y val="1.388888888888888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9444444444444497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9444444444444497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333333333333301E-2"/>
              <c:y val="1.388888888888888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6666666666666666E-2"/>
              <c:y val="1.851851851851843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8333333333333334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pivotFmt>
      <c:pivotFmt>
        <c:idx val="15"/>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pivotFmt>
      <c:pivotFmt>
        <c:idx val="16"/>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1.9444444444444497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8.3333333333333301E-2"/>
              <c:y val="1.388888888888888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6.6666666666666666E-2"/>
              <c:y val="1.851851851851843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5.8333333333333334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pivotFmt>
      <c:pivotFmt>
        <c:idx val="21"/>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pivotFmt>
      <c:pivotFmt>
        <c:idx val="23"/>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pivotFmt>
      <c:pivotFmt>
        <c:idx val="24"/>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1.9444444444444497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5"/>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8.3333333333333301E-2"/>
              <c:y val="1.388888888888888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6"/>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6.6666666666666666E-2"/>
              <c:y val="1.851851851851843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7"/>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5.8333333333333334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pivotFmt>
      <c:pivotFmt>
        <c:idx val="29"/>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0"/>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pivotFmt>
      <c:pivotFmt>
        <c:idx val="31"/>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pivotFmt>
      <c:pivotFmt>
        <c:idx val="32"/>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1.9444444444444497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3"/>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8.3333333333333301E-2"/>
              <c:y val="1.388888888888888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4"/>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6.6666666666666666E-2"/>
              <c:y val="1.851851851851843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5"/>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dLbl>
          <c:idx val="0"/>
          <c:layout>
            <c:manualLayout>
              <c:x val="-5.8333333333333334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6"/>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pivotFmt>
    </c:pivotFmts>
    <c:plotArea>
      <c:layout/>
      <c:pieChart>
        <c:varyColors val="1"/>
        <c:ser>
          <c:idx val="0"/>
          <c:order val="0"/>
          <c:tx>
            <c:strRef>
              <c:f>'One-dimensional Pivot Table'!$F$5</c:f>
              <c:strCache>
                <c:ptCount val="1"/>
                <c:pt idx="0">
                  <c:v>Total</c:v>
                </c:pt>
              </c:strCache>
            </c:strRef>
          </c:tx>
          <c:dPt>
            <c:idx val="0"/>
            <c:bubble3D val="0"/>
            <c:spPr>
              <a:gradFill rotWithShape="1">
                <a:gsLst>
                  <a:gs pos="0">
                    <a:schemeClr val="accent1">
                      <a:tint val="96000"/>
                      <a:lumMod val="104000"/>
                    </a:schemeClr>
                  </a:gs>
                  <a:gs pos="100000">
                    <a:schemeClr val="accent1">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1-51D9-48CF-98B8-87745BB9CA0A}"/>
              </c:ext>
            </c:extLst>
          </c:dPt>
          <c:dPt>
            <c:idx val="1"/>
            <c:bubble3D val="0"/>
            <c:spPr>
              <a:gradFill rotWithShape="1">
                <a:gsLst>
                  <a:gs pos="0">
                    <a:schemeClr val="accent2">
                      <a:tint val="96000"/>
                      <a:lumMod val="104000"/>
                    </a:schemeClr>
                  </a:gs>
                  <a:gs pos="100000">
                    <a:schemeClr val="accent2">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3-51D9-48CF-98B8-87745BB9CA0A}"/>
              </c:ext>
            </c:extLst>
          </c:dPt>
          <c:dPt>
            <c:idx val="2"/>
            <c:bubble3D val="0"/>
            <c:spPr>
              <a:gradFill rotWithShape="1">
                <a:gsLst>
                  <a:gs pos="0">
                    <a:schemeClr val="accent3">
                      <a:tint val="96000"/>
                      <a:lumMod val="104000"/>
                    </a:schemeClr>
                  </a:gs>
                  <a:gs pos="100000">
                    <a:schemeClr val="accent3">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5-51D9-48CF-98B8-87745BB9CA0A}"/>
              </c:ext>
            </c:extLst>
          </c:dPt>
          <c:dPt>
            <c:idx val="3"/>
            <c:bubble3D val="0"/>
            <c:spPr>
              <a:gradFill rotWithShape="1">
                <a:gsLst>
                  <a:gs pos="0">
                    <a:schemeClr val="accent4">
                      <a:tint val="96000"/>
                      <a:lumMod val="104000"/>
                    </a:schemeClr>
                  </a:gs>
                  <a:gs pos="100000">
                    <a:schemeClr val="accent4">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7-51D9-48CF-98B8-87745BB9CA0A}"/>
              </c:ext>
            </c:extLst>
          </c:dPt>
          <c:dPt>
            <c:idx val="4"/>
            <c:bubble3D val="0"/>
            <c:spPr>
              <a:gradFill rotWithShape="1">
                <a:gsLst>
                  <a:gs pos="0">
                    <a:schemeClr val="accent5">
                      <a:tint val="96000"/>
                      <a:lumMod val="104000"/>
                    </a:schemeClr>
                  </a:gs>
                  <a:gs pos="100000">
                    <a:schemeClr val="accent5">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9-51D9-48CF-98B8-87745BB9CA0A}"/>
              </c:ext>
            </c:extLst>
          </c:dPt>
          <c:dPt>
            <c:idx val="5"/>
            <c:bubble3D val="0"/>
            <c:spPr>
              <a:gradFill rotWithShape="1">
                <a:gsLst>
                  <a:gs pos="0">
                    <a:schemeClr val="accent6">
                      <a:tint val="96000"/>
                      <a:lumMod val="104000"/>
                    </a:schemeClr>
                  </a:gs>
                  <a:gs pos="100000">
                    <a:schemeClr val="accent6">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B-51D9-48CF-98B8-87745BB9CA0A}"/>
              </c:ext>
            </c:extLst>
          </c:dPt>
          <c:dPt>
            <c:idx val="6"/>
            <c:bubble3D val="0"/>
            <c:spPr>
              <a:gradFill rotWithShape="1">
                <a:gsLst>
                  <a:gs pos="0">
                    <a:schemeClr val="accent1">
                      <a:lumMod val="60000"/>
                      <a:tint val="96000"/>
                      <a:lumMod val="104000"/>
                    </a:schemeClr>
                  </a:gs>
                  <a:gs pos="100000">
                    <a:schemeClr val="accent1">
                      <a:lumMod val="60000"/>
                      <a:shade val="98000"/>
                      <a:lumMod val="94000"/>
                    </a:schemeClr>
                  </a:gs>
                </a:gsLst>
                <a:lin ang="5400000" scaled="0"/>
              </a:gradFill>
              <a:ln>
                <a:noFill/>
              </a:ln>
              <a:effectLst>
                <a:outerShdw blurRad="50800" dist="38100" dir="5400000" rotWithShape="0">
                  <a:srgbClr val="000000">
                    <a:alpha val="60000"/>
                  </a:srgbClr>
                </a:outerShdw>
              </a:effectLst>
            </c:spPr>
            <c:extLst>
              <c:ext xmlns:c16="http://schemas.microsoft.com/office/drawing/2014/chart" uri="{C3380CC4-5D6E-409C-BE32-E72D297353CC}">
                <c16:uniqueId val="{0000000D-51D9-48CF-98B8-87745BB9CA0A}"/>
              </c:ext>
            </c:extLst>
          </c:dPt>
          <c:dLbls>
            <c:dLbl>
              <c:idx val="2"/>
              <c:layout>
                <c:manualLayout>
                  <c:x val="1.9444444444444497E-2"/>
                  <c:y val="0"/>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1D9-48CF-98B8-87745BB9CA0A}"/>
                </c:ext>
              </c:extLst>
            </c:dLbl>
            <c:dLbl>
              <c:idx val="3"/>
              <c:layout>
                <c:manualLayout>
                  <c:x val="-8.3333333333333301E-2"/>
                  <c:y val="1.3888888888888888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1D9-48CF-98B8-87745BB9CA0A}"/>
                </c:ext>
              </c:extLst>
            </c:dLbl>
            <c:dLbl>
              <c:idx val="4"/>
              <c:layout>
                <c:manualLayout>
                  <c:x val="-6.6666666666666666E-2"/>
                  <c:y val="1.8518518518518434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1D9-48CF-98B8-87745BB9CA0A}"/>
                </c:ext>
              </c:extLst>
            </c:dLbl>
            <c:dLbl>
              <c:idx val="5"/>
              <c:layout>
                <c:manualLayout>
                  <c:x val="-5.8333333333333334E-2"/>
                  <c:y val="0"/>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51D9-48CF-98B8-87745BB9CA0A}"/>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'One-dimensional Pivot Table'!$E$6:$E$13</c:f>
              <c:strCache>
                <c:ptCount val="7"/>
                <c:pt idx="0">
                  <c:v>Apple</c:v>
                </c:pt>
                <c:pt idx="1">
                  <c:v>Banana</c:v>
                </c:pt>
                <c:pt idx="2">
                  <c:v>Beans</c:v>
                </c:pt>
                <c:pt idx="3">
                  <c:v>Cabbage</c:v>
                </c:pt>
                <c:pt idx="4">
                  <c:v>Carrots</c:v>
                </c:pt>
                <c:pt idx="5">
                  <c:v>Mango</c:v>
                </c:pt>
                <c:pt idx="6">
                  <c:v>Orange</c:v>
                </c:pt>
              </c:strCache>
            </c:strRef>
          </c:cat>
          <c:val>
            <c:numRef>
              <c:f>'One-dimensional Pivot Table'!$F$6:$F$13</c:f>
              <c:numCache>
                <c:formatCode>0%</c:formatCode>
                <c:ptCount val="7"/>
                <c:pt idx="0">
                  <c:v>0.18779342723004694</c:v>
                </c:pt>
                <c:pt idx="1">
                  <c:v>0.33333333333333331</c:v>
                </c:pt>
                <c:pt idx="2">
                  <c:v>6.1032863849765258E-2</c:v>
                </c:pt>
                <c:pt idx="3">
                  <c:v>0.12676056338028169</c:v>
                </c:pt>
                <c:pt idx="4">
                  <c:v>0.12676056338028169</c:v>
                </c:pt>
                <c:pt idx="5">
                  <c:v>5.1643192488262914E-2</c:v>
                </c:pt>
                <c:pt idx="6">
                  <c:v>0.11267605633802817</c:v>
                </c:pt>
              </c:numCache>
            </c:numRef>
          </c:val>
          <c:extLst>
            <c:ext xmlns:c16="http://schemas.microsoft.com/office/drawing/2014/chart" uri="{C3380CC4-5D6E-409C-BE32-E72D297353CC}">
              <c16:uniqueId val="{0000000E-51D9-48CF-98B8-87745BB9CA0A}"/>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60000"/>
        <a:lumOff val="40000"/>
      </a:schemeClr>
    </a:solidFill>
    <a:ln w="9525" cap="flat" cmpd="sng" algn="ctr">
      <a:solidFill>
        <a:schemeClr val="tx1">
          <a:lumMod val="15000"/>
          <a:lumOff val="85000"/>
        </a:schemeClr>
      </a:solidFill>
      <a:round/>
    </a:ln>
    <a:effectLst/>
    <a:scene3d>
      <a:camera prst="orthographicFront"/>
      <a:lightRig rig="threePt" dir="t"/>
    </a:scene3d>
    <a:sp3d>
      <a:bevelT w="190500" h="381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[AndrewsAtibila(Capstone Project).xlsx]Two-dimensional Pivot Table!PivotTable28</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Monthly</a:t>
            </a:r>
            <a:r>
              <a:rPr lang="en-US" b="1" baseline="0">
                <a:solidFill>
                  <a:schemeClr val="tx1"/>
                </a:solidFill>
              </a:rPr>
              <a:t> Revenue Trends by Product Type</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1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1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
        <c:idx val="18"/>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pivotFmt>
      <c:pivotFmt>
        <c:idx val="19"/>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pivotFmt>
      <c:pivotFmt>
        <c:idx val="20"/>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pivotFmt>
      <c:pivotFmt>
        <c:idx val="2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566994956351466E-2"/>
          <c:y val="0.12898682913106693"/>
          <c:w val="0.72722385407153256"/>
          <c:h val="0.77914114682044333"/>
        </c:manualLayout>
      </c:layout>
      <c:lineChart>
        <c:grouping val="standard"/>
        <c:varyColors val="0"/>
        <c:ser>
          <c:idx val="0"/>
          <c:order val="0"/>
          <c:tx>
            <c:strRef>
              <c:f>'Two-dimensional Pivot Table'!$L$3:$L$4</c:f>
              <c:strCache>
                <c:ptCount val="1"/>
                <c:pt idx="0">
                  <c:v>Apple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Table'!$K$5:$K$17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Table'!$L$5:$L$17</c:f>
              <c:numCache>
                <c:formatCode>General</c:formatCode>
                <c:ptCount val="12"/>
                <c:pt idx="0">
                  <c:v>16794</c:v>
                </c:pt>
                <c:pt idx="1">
                  <c:v>19715</c:v>
                </c:pt>
                <c:pt idx="2">
                  <c:v>25702</c:v>
                </c:pt>
                <c:pt idx="3">
                  <c:v>14586</c:v>
                </c:pt>
                <c:pt idx="4">
                  <c:v>22557</c:v>
                </c:pt>
                <c:pt idx="5">
                  <c:v>6126</c:v>
                </c:pt>
                <c:pt idx="6">
                  <c:v>2034</c:v>
                </c:pt>
                <c:pt idx="7">
                  <c:v>22611</c:v>
                </c:pt>
                <c:pt idx="8">
                  <c:v>8489</c:v>
                </c:pt>
                <c:pt idx="9">
                  <c:v>15331</c:v>
                </c:pt>
                <c:pt idx="10">
                  <c:v>11978</c:v>
                </c:pt>
                <c:pt idx="11">
                  <c:v>25334</c:v>
                </c:pt>
              </c:numCache>
            </c:numRef>
          </c:val>
          <c:smooth val="0"/>
          <c:extLst>
            <c:ext xmlns:c16="http://schemas.microsoft.com/office/drawing/2014/chart" uri="{C3380CC4-5D6E-409C-BE32-E72D297353CC}">
              <c16:uniqueId val="{00000000-7EFE-4AD1-BE5F-DF9FE2E65EFB}"/>
            </c:ext>
          </c:extLst>
        </c:ser>
        <c:dLbls>
          <c:showLegendKey val="0"/>
          <c:showVal val="1"/>
          <c:showCatName val="0"/>
          <c:showSerName val="0"/>
          <c:showPercent val="0"/>
          <c:showBubbleSize val="0"/>
        </c:dLbls>
        <c:marker val="1"/>
        <c:smooth val="0"/>
        <c:axId val="1695836048"/>
        <c:axId val="1695844784"/>
      </c:lineChart>
      <c:catAx>
        <c:axId val="169583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844784"/>
        <c:crosses val="autoZero"/>
        <c:auto val="1"/>
        <c:lblAlgn val="ctr"/>
        <c:lblOffset val="10"/>
        <c:noMultiLvlLbl val="0"/>
      </c:catAx>
      <c:valAx>
        <c:axId val="1695844784"/>
        <c:scaling>
          <c:orientation val="minMax"/>
        </c:scaling>
        <c:delete val="1"/>
        <c:axPos val="l"/>
        <c:numFmt formatCode="General" sourceLinked="1"/>
        <c:majorTickMark val="none"/>
        <c:minorTickMark val="none"/>
        <c:tickLblPos val="nextTo"/>
        <c:crossAx val="1695836048"/>
        <c:crosses val="autoZero"/>
        <c:crossBetween val="between"/>
      </c:valAx>
      <c:spPr>
        <a:noFill/>
        <a:ln cmpd="thickThin">
          <a:noFill/>
          <a:round/>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60000"/>
        <a:lumOff val="40000"/>
      </a:schemeClr>
    </a:solidFill>
    <a:ln w="9525" cap="flat" cmpd="sng" algn="ctr">
      <a:solidFill>
        <a:schemeClr val="tx1">
          <a:lumMod val="15000"/>
          <a:lumOff val="85000"/>
        </a:schemeClr>
      </a:solidFill>
      <a:round/>
    </a:ln>
    <a:effectLst/>
    <a:scene3d>
      <a:camera prst="orthographicFront"/>
      <a:lightRig rig="threePt" dir="t"/>
    </a:scene3d>
    <a:sp3d>
      <a:bevelT w="190500" h="381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3.xml"/><Relationship Id="rId7" Type="http://schemas.openxmlformats.org/officeDocument/2006/relationships/image" Target="../media/image3.png"/><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image" Target="../media/image2.png"/><Relationship Id="rId5" Type="http://schemas.openxmlformats.org/officeDocument/2006/relationships/chart" Target="../charts/chart15.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17</xdr:col>
      <xdr:colOff>111598</xdr:colOff>
      <xdr:row>20</xdr:row>
      <xdr:rowOff>38100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214312</xdr:colOff>
      <xdr:row>23</xdr:row>
      <xdr:rowOff>176211</xdr:rowOff>
    </xdr:from>
    <xdr:to>
      <xdr:col>4</xdr:col>
      <xdr:colOff>890587</xdr:colOff>
      <xdr:row>40</xdr:row>
      <xdr:rowOff>47624</xdr:rowOff>
    </xdr:to>
    <xdr:graphicFrame macro="">
      <xdr:nvGraphicFramePr>
        <xdr:cNvPr id="3" name="Chart 2">
          <a:extLst>
            <a:ext uri="{FF2B5EF4-FFF2-40B4-BE49-F238E27FC236}">
              <a16:creationId xmlns:a16="http://schemas.microsoft.com/office/drawing/2014/main" id="{4E3FCA32-4C62-4FC3-B238-78A56F573D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576262</xdr:colOff>
      <xdr:row>24</xdr:row>
      <xdr:rowOff>9524</xdr:rowOff>
    </xdr:from>
    <xdr:to>
      <xdr:col>11</xdr:col>
      <xdr:colOff>128587</xdr:colOff>
      <xdr:row>40</xdr:row>
      <xdr:rowOff>57149</xdr:rowOff>
    </xdr:to>
    <xdr:graphicFrame macro="">
      <xdr:nvGraphicFramePr>
        <xdr:cNvPr id="4" name="Chart 3">
          <a:extLst>
            <a:ext uri="{FF2B5EF4-FFF2-40B4-BE49-F238E27FC236}">
              <a16:creationId xmlns:a16="http://schemas.microsoft.com/office/drawing/2014/main" id="{0962D7CA-D7BE-458D-8593-F70AFAD0C7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195262</xdr:colOff>
      <xdr:row>24</xdr:row>
      <xdr:rowOff>157162</xdr:rowOff>
    </xdr:from>
    <xdr:to>
      <xdr:col>7</xdr:col>
      <xdr:colOff>42862</xdr:colOff>
      <xdr:row>40</xdr:row>
      <xdr:rowOff>157162</xdr:rowOff>
    </xdr:to>
    <xdr:graphicFrame macro="">
      <xdr:nvGraphicFramePr>
        <xdr:cNvPr id="3" name="Chart 2">
          <a:extLst>
            <a:ext uri="{FF2B5EF4-FFF2-40B4-BE49-F238E27FC236}">
              <a16:creationId xmlns:a16="http://schemas.microsoft.com/office/drawing/2014/main" id="{615BB33B-46C6-45F1-8C85-BA60E4B934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195262</xdr:colOff>
      <xdr:row>41</xdr:row>
      <xdr:rowOff>61912</xdr:rowOff>
    </xdr:from>
    <xdr:to>
      <xdr:col>7</xdr:col>
      <xdr:colOff>44767</xdr:colOff>
      <xdr:row>57</xdr:row>
      <xdr:rowOff>64960</xdr:rowOff>
    </xdr:to>
    <xdr:graphicFrame macro="">
      <xdr:nvGraphicFramePr>
        <xdr:cNvPr id="5" name="Chart 4">
          <a:extLst>
            <a:ext uri="{FF2B5EF4-FFF2-40B4-BE49-F238E27FC236}">
              <a16:creationId xmlns:a16="http://schemas.microsoft.com/office/drawing/2014/main" id="{AC75638F-5F72-4EBA-A14A-7FA15E55D3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600075</xdr:colOff>
      <xdr:row>24</xdr:row>
      <xdr:rowOff>157162</xdr:rowOff>
    </xdr:from>
    <xdr:to>
      <xdr:col>13</xdr:col>
      <xdr:colOff>220980</xdr:colOff>
      <xdr:row>40</xdr:row>
      <xdr:rowOff>160210</xdr:rowOff>
    </xdr:to>
    <xdr:graphicFrame macro="">
      <xdr:nvGraphicFramePr>
        <xdr:cNvPr id="16" name="Chart 15">
          <a:extLst>
            <a:ext uri="{FF2B5EF4-FFF2-40B4-BE49-F238E27FC236}">
              <a16:creationId xmlns:a16="http://schemas.microsoft.com/office/drawing/2014/main" id="{D1C34D24-DA75-4DD6-BC90-06A1F61A9C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495300</xdr:colOff>
      <xdr:row>12</xdr:row>
      <xdr:rowOff>47625</xdr:rowOff>
    </xdr:from>
    <xdr:to>
      <xdr:col>18</xdr:col>
      <xdr:colOff>581025</xdr:colOff>
      <xdr:row>24</xdr:row>
      <xdr:rowOff>57150</xdr:rowOff>
    </xdr:to>
    <mc:AlternateContent xmlns:mc="http://schemas.openxmlformats.org/markup-compatibility/2006" xmlns:a14="http://schemas.microsoft.com/office/drawing/2010/main">
      <mc:Choice Requires="a14">
        <xdr:graphicFrame macro="">
          <xdr:nvGraphicFramePr>
            <xdr:cNvPr id="17" name="Months">
              <a:extLst>
                <a:ext uri="{FF2B5EF4-FFF2-40B4-BE49-F238E27FC236}">
                  <a16:creationId xmlns:a16="http://schemas.microsoft.com/office/drawing/2014/main" id="{C4456BA5-C69F-4F90-B0D2-3F2D9A444B1B}"/>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2896850" y="25622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466725</xdr:colOff>
      <xdr:row>21</xdr:row>
      <xdr:rowOff>95250</xdr:rowOff>
    </xdr:from>
    <xdr:to>
      <xdr:col>21</xdr:col>
      <xdr:colOff>333375</xdr:colOff>
      <xdr:row>33</xdr:row>
      <xdr:rowOff>104775</xdr:rowOff>
    </xdr:to>
    <mc:AlternateContent xmlns:mc="http://schemas.openxmlformats.org/markup-compatibility/2006" xmlns:a14="http://schemas.microsoft.com/office/drawing/2010/main">
      <mc:Choice Requires="a14">
        <xdr:graphicFrame macro="">
          <xdr:nvGraphicFramePr>
            <xdr:cNvPr id="18" name="Country">
              <a:extLst>
                <a:ext uri="{FF2B5EF4-FFF2-40B4-BE49-F238E27FC236}">
                  <a16:creationId xmlns:a16="http://schemas.microsoft.com/office/drawing/2014/main" id="{7C65C1EA-91F1-4993-8898-DBB57B0C2975}"/>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4611350" y="4495800"/>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466725</xdr:colOff>
      <xdr:row>13</xdr:row>
      <xdr:rowOff>95250</xdr:rowOff>
    </xdr:from>
    <xdr:to>
      <xdr:col>15</xdr:col>
      <xdr:colOff>447675</xdr:colOff>
      <xdr:row>23</xdr:row>
      <xdr:rowOff>9525</xdr:rowOff>
    </xdr:to>
    <mc:AlternateContent xmlns:mc="http://schemas.openxmlformats.org/markup-compatibility/2006" xmlns:a14="http://schemas.microsoft.com/office/drawing/2010/main">
      <mc:Choice Requires="a14">
        <xdr:graphicFrame macro="">
          <xdr:nvGraphicFramePr>
            <xdr:cNvPr id="19" name="Product">
              <a:extLst>
                <a:ext uri="{FF2B5EF4-FFF2-40B4-BE49-F238E27FC236}">
                  <a16:creationId xmlns:a16="http://schemas.microsoft.com/office/drawing/2014/main" id="{EC542993-550E-4923-B368-D5DFBB133D35}"/>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1020425" y="2819400"/>
              <a:ext cx="1828800" cy="2009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123825</xdr:colOff>
      <xdr:row>17</xdr:row>
      <xdr:rowOff>161925</xdr:rowOff>
    </xdr:from>
    <xdr:to>
      <xdr:col>12</xdr:col>
      <xdr:colOff>419100</xdr:colOff>
      <xdr:row>24</xdr:row>
      <xdr:rowOff>66675</xdr:rowOff>
    </xdr:to>
    <mc:AlternateContent xmlns:mc="http://schemas.openxmlformats.org/markup-compatibility/2006" xmlns:tsle="http://schemas.microsoft.com/office/drawing/2012/timeslicer">
      <mc:Choice Requires="tsle">
        <xdr:graphicFrame macro="">
          <xdr:nvGraphicFramePr>
            <xdr:cNvPr id="2" name="Date">
              <a:extLst>
                <a:ext uri="{FF2B5EF4-FFF2-40B4-BE49-F238E27FC236}">
                  <a16:creationId xmlns:a16="http://schemas.microsoft.com/office/drawing/2014/main" id="{23C242FF-B2F5-F434-FB24-2BCC002F0D56}"/>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7639050" y="3724275"/>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461962</xdr:colOff>
      <xdr:row>18</xdr:row>
      <xdr:rowOff>28575</xdr:rowOff>
    </xdr:from>
    <xdr:to>
      <xdr:col>7</xdr:col>
      <xdr:colOff>309562</xdr:colOff>
      <xdr:row>34</xdr:row>
      <xdr:rowOff>28575</xdr:rowOff>
    </xdr:to>
    <xdr:graphicFrame macro="">
      <xdr:nvGraphicFramePr>
        <xdr:cNvPr id="2" name="Chart 1">
          <a:extLst>
            <a:ext uri="{FF2B5EF4-FFF2-40B4-BE49-F238E27FC236}">
              <a16:creationId xmlns:a16="http://schemas.microsoft.com/office/drawing/2014/main" id="{03BF74EE-9AC7-472B-ADBD-2A5A2B538C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357187</xdr:colOff>
      <xdr:row>18</xdr:row>
      <xdr:rowOff>33337</xdr:rowOff>
    </xdr:from>
    <xdr:to>
      <xdr:col>14</xdr:col>
      <xdr:colOff>219075</xdr:colOff>
      <xdr:row>34</xdr:row>
      <xdr:rowOff>28575</xdr:rowOff>
    </xdr:to>
    <xdr:graphicFrame macro="">
      <xdr:nvGraphicFramePr>
        <xdr:cNvPr id="3" name="Chart 2">
          <a:extLst>
            <a:ext uri="{FF2B5EF4-FFF2-40B4-BE49-F238E27FC236}">
              <a16:creationId xmlns:a16="http://schemas.microsoft.com/office/drawing/2014/main" id="{278D2B35-51BD-4D7D-8B5F-36F3812281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361950</xdr:colOff>
      <xdr:row>1</xdr:row>
      <xdr:rowOff>100012</xdr:rowOff>
    </xdr:from>
    <xdr:to>
      <xdr:col>15</xdr:col>
      <xdr:colOff>523875</xdr:colOff>
      <xdr:row>18</xdr:row>
      <xdr:rowOff>19050</xdr:rowOff>
    </xdr:to>
    <xdr:graphicFrame macro="">
      <xdr:nvGraphicFramePr>
        <xdr:cNvPr id="4" name="Chart 3">
          <a:extLst>
            <a:ext uri="{FF2B5EF4-FFF2-40B4-BE49-F238E27FC236}">
              <a16:creationId xmlns:a16="http://schemas.microsoft.com/office/drawing/2014/main" id="{7D1BEC2C-7E68-4F13-9B89-E966591CC2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20</xdr:col>
      <xdr:colOff>371475</xdr:colOff>
      <xdr:row>1</xdr:row>
      <xdr:rowOff>200025</xdr:rowOff>
    </xdr:from>
    <xdr:to>
      <xdr:col>23</xdr:col>
      <xdr:colOff>247650</xdr:colOff>
      <xdr:row>14</xdr:row>
      <xdr:rowOff>0</xdr:rowOff>
    </xdr:to>
    <mc:AlternateContent xmlns:mc="http://schemas.openxmlformats.org/markup-compatibility/2006" xmlns:a14="http://schemas.microsoft.com/office/drawing/2010/main">
      <mc:Choice Requires="a14">
        <xdr:graphicFrame macro="">
          <xdr:nvGraphicFramePr>
            <xdr:cNvPr id="5" name="Months 2">
              <a:extLst>
                <a:ext uri="{FF2B5EF4-FFF2-40B4-BE49-F238E27FC236}">
                  <a16:creationId xmlns:a16="http://schemas.microsoft.com/office/drawing/2014/main" id="{A8D92DB8-F161-467E-B30F-2FB72FA13145}"/>
                </a:ext>
              </a:extLst>
            </xdr:cNvPr>
            <xdr:cNvGraphicFramePr/>
          </xdr:nvGraphicFramePr>
          <xdr:xfrm>
            <a:off x="0" y="0"/>
            <a:ext cx="0" cy="0"/>
          </xdr:xfrm>
          <a:graphic>
            <a:graphicData uri="http://schemas.microsoft.com/office/drawing/2010/slicer">
              <sle:slicer xmlns:sle="http://schemas.microsoft.com/office/drawing/2010/slicer" name="Months 2"/>
            </a:graphicData>
          </a:graphic>
        </xdr:graphicFrame>
      </mc:Choice>
      <mc:Fallback xmlns="">
        <xdr:sp macro="" textlink="">
          <xdr:nvSpPr>
            <xdr:cNvPr id="0" name=""/>
            <xdr:cNvSpPr>
              <a:spLocks noTextEdit="1"/>
            </xdr:cNvSpPr>
          </xdr:nvSpPr>
          <xdr:spPr>
            <a:xfrm>
              <a:off x="15944850" y="4095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371475</xdr:colOff>
      <xdr:row>11</xdr:row>
      <xdr:rowOff>95250</xdr:rowOff>
    </xdr:from>
    <xdr:to>
      <xdr:col>20</xdr:col>
      <xdr:colOff>161925</xdr:colOff>
      <xdr:row>17</xdr:row>
      <xdr:rowOff>161925</xdr:rowOff>
    </xdr:to>
    <mc:AlternateContent xmlns:mc="http://schemas.openxmlformats.org/markup-compatibility/2006" xmlns:a14="http://schemas.microsoft.com/office/drawing/2010/main">
      <mc:Choice Requires="a14">
        <xdr:graphicFrame macro="">
          <xdr:nvGraphicFramePr>
            <xdr:cNvPr id="6" name="Country 2">
              <a:extLst>
                <a:ext uri="{FF2B5EF4-FFF2-40B4-BE49-F238E27FC236}">
                  <a16:creationId xmlns:a16="http://schemas.microsoft.com/office/drawing/2014/main" id="{6D1ACE9E-96A3-4F4D-8474-7000BE51810D}"/>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13906500" y="2400300"/>
              <a:ext cx="1828800" cy="1323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400050</xdr:colOff>
      <xdr:row>1</xdr:row>
      <xdr:rowOff>19050</xdr:rowOff>
    </xdr:from>
    <xdr:to>
      <xdr:col>20</xdr:col>
      <xdr:colOff>190500</xdr:colOff>
      <xdr:row>10</xdr:row>
      <xdr:rowOff>142875</xdr:rowOff>
    </xdr:to>
    <mc:AlternateContent xmlns:mc="http://schemas.openxmlformats.org/markup-compatibility/2006" xmlns:a14="http://schemas.microsoft.com/office/drawing/2010/main">
      <mc:Choice Requires="a14">
        <xdr:graphicFrame macro="">
          <xdr:nvGraphicFramePr>
            <xdr:cNvPr id="7" name="Product 2">
              <a:extLst>
                <a:ext uri="{FF2B5EF4-FFF2-40B4-BE49-F238E27FC236}">
                  <a16:creationId xmlns:a16="http://schemas.microsoft.com/office/drawing/2014/main" id="{5C3DF855-510C-49D1-B1C0-EE1294913311}"/>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mlns="">
        <xdr:sp macro="" textlink="">
          <xdr:nvSpPr>
            <xdr:cNvPr id="0" name=""/>
            <xdr:cNvSpPr>
              <a:spLocks noTextEdit="1"/>
            </xdr:cNvSpPr>
          </xdr:nvSpPr>
          <xdr:spPr>
            <a:xfrm>
              <a:off x="13935075" y="228600"/>
              <a:ext cx="1828800" cy="2009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85725</xdr:colOff>
      <xdr:row>1</xdr:row>
      <xdr:rowOff>104775</xdr:rowOff>
    </xdr:from>
    <xdr:to>
      <xdr:col>7</xdr:col>
      <xdr:colOff>342900</xdr:colOff>
      <xdr:row>17</xdr:row>
      <xdr:rowOff>185738</xdr:rowOff>
    </xdr:to>
    <xdr:graphicFrame macro="">
      <xdr:nvGraphicFramePr>
        <xdr:cNvPr id="8" name="Chart 7">
          <a:extLst>
            <a:ext uri="{FF2B5EF4-FFF2-40B4-BE49-F238E27FC236}">
              <a16:creationId xmlns:a16="http://schemas.microsoft.com/office/drawing/2014/main" id="{6877D101-18BA-4861-B457-BABB55ABAF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457200</xdr:colOff>
      <xdr:row>34</xdr:row>
      <xdr:rowOff>61913</xdr:rowOff>
    </xdr:from>
    <xdr:to>
      <xdr:col>7</xdr:col>
      <xdr:colOff>323850</xdr:colOff>
      <xdr:row>50</xdr:row>
      <xdr:rowOff>109538</xdr:rowOff>
    </xdr:to>
    <xdr:graphicFrame macro="">
      <xdr:nvGraphicFramePr>
        <xdr:cNvPr id="9" name="Chart 8">
          <a:extLst>
            <a:ext uri="{FF2B5EF4-FFF2-40B4-BE49-F238E27FC236}">
              <a16:creationId xmlns:a16="http://schemas.microsoft.com/office/drawing/2014/main" id="{38FF291F-C5C5-4159-AEC5-CD9C59AA03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66674</xdr:colOff>
      <xdr:row>15</xdr:row>
      <xdr:rowOff>126206</xdr:rowOff>
    </xdr:from>
    <xdr:to>
      <xdr:col>2</xdr:col>
      <xdr:colOff>676274</xdr:colOff>
      <xdr:row>25</xdr:row>
      <xdr:rowOff>42386</xdr:rowOff>
    </xdr:to>
    <mc:AlternateContent xmlns:mc="http://schemas.openxmlformats.org/markup-compatibility/2006">
      <mc:Choice xmlns:a14="http://schemas.microsoft.com/office/drawing/2010/main" Requires="a14">
        <xdr:graphicFrame macro="">
          <xdr:nvGraphicFramePr>
            <xdr:cNvPr id="12" name="Country 1">
              <a:extLst>
                <a:ext uri="{FF2B5EF4-FFF2-40B4-BE49-F238E27FC236}">
                  <a16:creationId xmlns:a16="http://schemas.microsoft.com/office/drawing/2014/main" id="{174A9F8F-D840-489B-A7D4-15AB7411D102}"/>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66674" y="3340894"/>
              <a:ext cx="1990725" cy="20593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xdr:colOff>
      <xdr:row>0</xdr:row>
      <xdr:rowOff>9525</xdr:rowOff>
    </xdr:from>
    <xdr:to>
      <xdr:col>22</xdr:col>
      <xdr:colOff>95250</xdr:colOff>
      <xdr:row>4</xdr:row>
      <xdr:rowOff>180975</xdr:rowOff>
    </xdr:to>
    <xdr:sp macro="" textlink="">
      <xdr:nvSpPr>
        <xdr:cNvPr id="8" name="Rectangle 7">
          <a:extLst>
            <a:ext uri="{FF2B5EF4-FFF2-40B4-BE49-F238E27FC236}">
              <a16:creationId xmlns:a16="http://schemas.microsoft.com/office/drawing/2014/main" id="{9B7264A7-437A-B3D5-C84C-281F26E02BAF}"/>
            </a:ext>
          </a:extLst>
        </xdr:cNvPr>
        <xdr:cNvSpPr/>
      </xdr:nvSpPr>
      <xdr:spPr>
        <a:xfrm>
          <a:off x="1" y="9525"/>
          <a:ext cx="15182849" cy="1009650"/>
        </a:xfrm>
        <a:prstGeom prst="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b"/>
        <a:lstStyle/>
        <a:p>
          <a:pPr algn="ctr"/>
          <a:r>
            <a:rPr lang="en-US" sz="2400" b="1" cap="none" spc="0">
              <a:ln w="22225">
                <a:solidFill>
                  <a:schemeClr val="accent2"/>
                </a:solidFill>
                <a:prstDash val="solid"/>
              </a:ln>
              <a:solidFill>
                <a:schemeClr val="accent2">
                  <a:lumMod val="40000"/>
                  <a:lumOff val="60000"/>
                </a:schemeClr>
              </a:solidFill>
              <a:effectLst/>
            </a:rPr>
            <a:t>Sales Performance Report</a:t>
          </a:r>
        </a:p>
      </xdr:txBody>
    </xdr:sp>
    <xdr:clientData/>
  </xdr:twoCellAnchor>
  <xdr:twoCellAnchor editAs="oneCell">
    <xdr:from>
      <xdr:col>0</xdr:col>
      <xdr:colOff>66674</xdr:colOff>
      <xdr:row>5</xdr:row>
      <xdr:rowOff>0</xdr:rowOff>
    </xdr:from>
    <xdr:to>
      <xdr:col>2</xdr:col>
      <xdr:colOff>676274</xdr:colOff>
      <xdr:row>15</xdr:row>
      <xdr:rowOff>95249</xdr:rowOff>
    </xdr:to>
    <mc:AlternateContent xmlns:mc="http://schemas.openxmlformats.org/markup-compatibility/2006" xmlns:a14="http://schemas.microsoft.com/office/drawing/2010/main">
      <mc:Choice Requires="a14">
        <xdr:graphicFrame macro="">
          <xdr:nvGraphicFramePr>
            <xdr:cNvPr id="13" name="Product 1">
              <a:extLst>
                <a:ext uri="{FF2B5EF4-FFF2-40B4-BE49-F238E27FC236}">
                  <a16:creationId xmlns:a16="http://schemas.microsoft.com/office/drawing/2014/main" id="{F97B862A-4EB1-49DE-8EAD-2C59206A2D20}"/>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66674" y="1071563"/>
              <a:ext cx="1990725" cy="20526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66674</xdr:colOff>
      <xdr:row>5</xdr:row>
      <xdr:rowOff>28574</xdr:rowOff>
    </xdr:from>
    <xdr:to>
      <xdr:col>10</xdr:col>
      <xdr:colOff>569594</xdr:colOff>
      <xdr:row>21</xdr:row>
      <xdr:rowOff>150494</xdr:rowOff>
    </xdr:to>
    <xdr:graphicFrame macro="">
      <xdr:nvGraphicFramePr>
        <xdr:cNvPr id="2" name="Chart 1">
          <a:extLst>
            <a:ext uri="{FF2B5EF4-FFF2-40B4-BE49-F238E27FC236}">
              <a16:creationId xmlns:a16="http://schemas.microsoft.com/office/drawing/2014/main" id="{04841D4F-3B6B-4FF4-A823-ADCF7B3E73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600075</xdr:colOff>
      <xdr:row>21</xdr:row>
      <xdr:rowOff>185736</xdr:rowOff>
    </xdr:from>
    <xdr:to>
      <xdr:col>18</xdr:col>
      <xdr:colOff>417195</xdr:colOff>
      <xdr:row>38</xdr:row>
      <xdr:rowOff>98106</xdr:rowOff>
    </xdr:to>
    <xdr:graphicFrame macro="">
      <xdr:nvGraphicFramePr>
        <xdr:cNvPr id="4" name="Chart 3">
          <a:extLst>
            <a:ext uri="{FF2B5EF4-FFF2-40B4-BE49-F238E27FC236}">
              <a16:creationId xmlns:a16="http://schemas.microsoft.com/office/drawing/2014/main" id="{06554409-1F07-4A03-8ABA-E4BDDBCB54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72390</xdr:colOff>
      <xdr:row>21</xdr:row>
      <xdr:rowOff>185736</xdr:rowOff>
    </xdr:from>
    <xdr:to>
      <xdr:col>10</xdr:col>
      <xdr:colOff>575310</xdr:colOff>
      <xdr:row>38</xdr:row>
      <xdr:rowOff>98106</xdr:rowOff>
    </xdr:to>
    <xdr:graphicFrame macro="">
      <xdr:nvGraphicFramePr>
        <xdr:cNvPr id="6" name="Chart 5">
          <a:extLst>
            <a:ext uri="{FF2B5EF4-FFF2-40B4-BE49-F238E27FC236}">
              <a16:creationId xmlns:a16="http://schemas.microsoft.com/office/drawing/2014/main" id="{B89EF72A-3931-4728-B3DA-D0EAA3EFF2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81915</xdr:colOff>
      <xdr:row>38</xdr:row>
      <xdr:rowOff>133350</xdr:rowOff>
    </xdr:from>
    <xdr:to>
      <xdr:col>10</xdr:col>
      <xdr:colOff>584835</xdr:colOff>
      <xdr:row>55</xdr:row>
      <xdr:rowOff>45720</xdr:rowOff>
    </xdr:to>
    <xdr:graphicFrame macro="">
      <xdr:nvGraphicFramePr>
        <xdr:cNvPr id="3" name="Chart 2">
          <a:extLst>
            <a:ext uri="{FF2B5EF4-FFF2-40B4-BE49-F238E27FC236}">
              <a16:creationId xmlns:a16="http://schemas.microsoft.com/office/drawing/2014/main" id="{9BB49849-90AD-4751-B607-5CB7A75533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600075</xdr:colOff>
      <xdr:row>5</xdr:row>
      <xdr:rowOff>28574</xdr:rowOff>
    </xdr:from>
    <xdr:to>
      <xdr:col>18</xdr:col>
      <xdr:colOff>417195</xdr:colOff>
      <xdr:row>21</xdr:row>
      <xdr:rowOff>150494</xdr:rowOff>
    </xdr:to>
    <xdr:graphicFrame macro="">
      <xdr:nvGraphicFramePr>
        <xdr:cNvPr id="7" name="Chart 6">
          <a:extLst>
            <a:ext uri="{FF2B5EF4-FFF2-40B4-BE49-F238E27FC236}">
              <a16:creationId xmlns:a16="http://schemas.microsoft.com/office/drawing/2014/main" id="{A520EED6-6E08-4508-824D-1E38329F93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14</xdr:col>
      <xdr:colOff>95251</xdr:colOff>
      <xdr:row>0</xdr:row>
      <xdr:rowOff>85725</xdr:rowOff>
    </xdr:from>
    <xdr:to>
      <xdr:col>16</xdr:col>
      <xdr:colOff>133351</xdr:colOff>
      <xdr:row>4</xdr:row>
      <xdr:rowOff>200025</xdr:rowOff>
    </xdr:to>
    <xdr:pic>
      <xdr:nvPicPr>
        <xdr:cNvPr id="9" name="Picture 8">
          <a:extLst>
            <a:ext uri="{FF2B5EF4-FFF2-40B4-BE49-F238E27FC236}">
              <a16:creationId xmlns:a16="http://schemas.microsoft.com/office/drawing/2014/main" id="{0D22652A-D5CB-0649-B71A-138BB8952A19}"/>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2344" t="-1504" r="-2344" b="-1504"/>
        <a:stretch/>
      </xdr:blipFill>
      <xdr:spPr>
        <a:xfrm>
          <a:off x="9696451" y="85725"/>
          <a:ext cx="1409700" cy="952500"/>
        </a:xfrm>
        <a:prstGeom prst="rect">
          <a:avLst/>
        </a:prstGeom>
      </xdr:spPr>
    </xdr:pic>
    <xdr:clientData/>
  </xdr:twoCellAnchor>
  <xdr:twoCellAnchor editAs="oneCell">
    <xdr:from>
      <xdr:col>0</xdr:col>
      <xdr:colOff>45243</xdr:colOff>
      <xdr:row>25</xdr:row>
      <xdr:rowOff>71437</xdr:rowOff>
    </xdr:from>
    <xdr:to>
      <xdr:col>2</xdr:col>
      <xdr:colOff>664368</xdr:colOff>
      <xdr:row>34</xdr:row>
      <xdr:rowOff>169068</xdr:rowOff>
    </xdr:to>
    <mc:AlternateContent xmlns:mc="http://schemas.openxmlformats.org/markup-compatibility/2006">
      <mc:Choice xmlns:tsle="http://schemas.microsoft.com/office/drawing/2012/timeslicer" Requires="tsle">
        <xdr:graphicFrame macro="">
          <xdr:nvGraphicFramePr>
            <xdr:cNvPr id="10" name="Date 1">
              <a:extLst>
                <a:ext uri="{FF2B5EF4-FFF2-40B4-BE49-F238E27FC236}">
                  <a16:creationId xmlns:a16="http://schemas.microsoft.com/office/drawing/2014/main" id="{6AA4892B-F60A-4571-A4F8-A27EFCC63EFF}"/>
                </a:ext>
              </a:extLst>
            </xdr:cNvPr>
            <xdr:cNvGraphicFramePr/>
          </xdr:nvGraphicFramePr>
          <xdr:xfrm>
            <a:off x="0" y="0"/>
            <a:ext cx="0" cy="0"/>
          </xdr:xfrm>
          <a:graphic>
            <a:graphicData uri="http://schemas.microsoft.com/office/drawing/2012/timeslicer">
              <tsle:timeslicer xmlns:tsle="http://schemas.microsoft.com/office/drawing/2012/timeslicer" name="Date 1"/>
            </a:graphicData>
          </a:graphic>
        </xdr:graphicFrame>
      </mc:Choice>
      <mc:Fallback>
        <xdr:sp macro="" textlink="">
          <xdr:nvSpPr>
            <xdr:cNvPr id="0" name=""/>
            <xdr:cNvSpPr>
              <a:spLocks noTextEdit="1"/>
            </xdr:cNvSpPr>
          </xdr:nvSpPr>
          <xdr:spPr>
            <a:xfrm>
              <a:off x="45243" y="5429250"/>
              <a:ext cx="2000250" cy="2026443"/>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18</xdr:col>
      <xdr:colOff>657225</xdr:colOff>
      <xdr:row>6</xdr:row>
      <xdr:rowOff>9525</xdr:rowOff>
    </xdr:from>
    <xdr:to>
      <xdr:col>21</xdr:col>
      <xdr:colOff>161925</xdr:colOff>
      <xdr:row>11</xdr:row>
      <xdr:rowOff>9525</xdr:rowOff>
    </xdr:to>
    <xdr:sp macro="" textlink="">
      <xdr:nvSpPr>
        <xdr:cNvPr id="11" name="Rectangle 10">
          <a:extLst>
            <a:ext uri="{FF2B5EF4-FFF2-40B4-BE49-F238E27FC236}">
              <a16:creationId xmlns:a16="http://schemas.microsoft.com/office/drawing/2014/main" id="{B10253A6-D803-E2EC-67C8-7AF3A4A8A2B0}"/>
            </a:ext>
          </a:extLst>
        </xdr:cNvPr>
        <xdr:cNvSpPr/>
      </xdr:nvSpPr>
      <xdr:spPr>
        <a:xfrm>
          <a:off x="13001625" y="1266825"/>
          <a:ext cx="1562100" cy="1047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447675</xdr:colOff>
      <xdr:row>5</xdr:row>
      <xdr:rowOff>19050</xdr:rowOff>
    </xdr:from>
    <xdr:to>
      <xdr:col>21</xdr:col>
      <xdr:colOff>638175</xdr:colOff>
      <xdr:row>11</xdr:row>
      <xdr:rowOff>161925</xdr:rowOff>
    </xdr:to>
    <xdr:sp macro="" textlink="">
      <xdr:nvSpPr>
        <xdr:cNvPr id="14" name="Rectangle: Single Corner Snipped 13">
          <a:extLst>
            <a:ext uri="{FF2B5EF4-FFF2-40B4-BE49-F238E27FC236}">
              <a16:creationId xmlns:a16="http://schemas.microsoft.com/office/drawing/2014/main" id="{CE4A1A86-6CFC-BFD3-EF02-D2F9833F433D}"/>
            </a:ext>
          </a:extLst>
        </xdr:cNvPr>
        <xdr:cNvSpPr/>
      </xdr:nvSpPr>
      <xdr:spPr>
        <a:xfrm>
          <a:off x="12792075" y="1066800"/>
          <a:ext cx="2247900" cy="1400175"/>
        </a:xfrm>
        <a:prstGeom prst="snip1Rect">
          <a:avLst/>
        </a:prstGeom>
        <a:gradFill>
          <a:gsLst>
            <a:gs pos="24000">
              <a:schemeClr val="accent3">
                <a:tint val="96000"/>
                <a:lumMod val="104000"/>
              </a:schemeClr>
            </a:gs>
            <a:gs pos="94000">
              <a:schemeClr val="accent3">
                <a:shade val="98000"/>
                <a:lumMod val="94000"/>
              </a:schemeClr>
            </a:gs>
          </a:gsLst>
        </a:gra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US" sz="2000" b="1" i="0" u="none" strike="noStrike">
              <a:ln w="9525">
                <a:solidFill>
                  <a:schemeClr val="tx1"/>
                </a:solidFill>
              </a:ln>
              <a:solidFill>
                <a:schemeClr val="tx1"/>
              </a:solidFill>
              <a:effectLst>
                <a:outerShdw blurRad="50800" dist="38100" dir="13500000" algn="br" rotWithShape="0">
                  <a:prstClr val="black">
                    <a:alpha val="40000"/>
                  </a:prstClr>
                </a:outerShdw>
              </a:effectLst>
              <a:latin typeface="+mn-lt"/>
              <a:ea typeface="+mn-ea"/>
              <a:cs typeface="+mn-cs"/>
            </a:rPr>
            <a:t>$1,029,734</a:t>
          </a:r>
          <a:r>
            <a:rPr lang="en-US" sz="2000" b="1">
              <a:ln w="9525">
                <a:solidFill>
                  <a:schemeClr val="tx1"/>
                </a:solidFill>
              </a:ln>
              <a:solidFill>
                <a:schemeClr val="bg1"/>
              </a:solidFill>
              <a:effectLst>
                <a:outerShdw blurRad="50800" dist="38100" dir="13500000" algn="br" rotWithShape="0">
                  <a:prstClr val="black">
                    <a:alpha val="40000"/>
                  </a:prstClr>
                </a:outerShdw>
              </a:effectLst>
            </a:rPr>
            <a:t> </a:t>
          </a:r>
        </a:p>
      </xdr:txBody>
    </xdr:sp>
    <xdr:clientData/>
  </xdr:twoCellAnchor>
  <xdr:oneCellAnchor>
    <xdr:from>
      <xdr:col>19</xdr:col>
      <xdr:colOff>466725</xdr:colOff>
      <xdr:row>6</xdr:row>
      <xdr:rowOff>171450</xdr:rowOff>
    </xdr:from>
    <xdr:ext cx="184731" cy="265265"/>
    <xdr:sp macro="" textlink="">
      <xdr:nvSpPr>
        <xdr:cNvPr id="15" name="TextBox 14">
          <a:extLst>
            <a:ext uri="{FF2B5EF4-FFF2-40B4-BE49-F238E27FC236}">
              <a16:creationId xmlns:a16="http://schemas.microsoft.com/office/drawing/2014/main" id="{F53F7E0C-A252-1278-C94F-0E2043452559}"/>
            </a:ext>
          </a:extLst>
        </xdr:cNvPr>
        <xdr:cNvSpPr txBox="1"/>
      </xdr:nvSpPr>
      <xdr:spPr>
        <a:xfrm>
          <a:off x="13496925" y="1428750"/>
          <a:ext cx="184731" cy="2652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18</xdr:col>
      <xdr:colOff>438149</xdr:colOff>
      <xdr:row>5</xdr:row>
      <xdr:rowOff>104775</xdr:rowOff>
    </xdr:from>
    <xdr:ext cx="1952626" cy="514350"/>
    <xdr:sp macro="" textlink="">
      <xdr:nvSpPr>
        <xdr:cNvPr id="16" name="TextBox 15">
          <a:extLst>
            <a:ext uri="{FF2B5EF4-FFF2-40B4-BE49-F238E27FC236}">
              <a16:creationId xmlns:a16="http://schemas.microsoft.com/office/drawing/2014/main" id="{498D3519-60A4-64A7-52F5-4813477E1BED}"/>
            </a:ext>
          </a:extLst>
        </xdr:cNvPr>
        <xdr:cNvSpPr txBox="1"/>
      </xdr:nvSpPr>
      <xdr:spPr>
        <a:xfrm>
          <a:off x="12782549" y="1152525"/>
          <a:ext cx="1952626" cy="514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0" cap="none" spc="0">
              <a:ln w="0"/>
              <a:solidFill>
                <a:schemeClr val="tx1"/>
              </a:solidFill>
              <a:effectLst>
                <a:outerShdw blurRad="38100" dist="19050" dir="2700000" algn="tl" rotWithShape="0">
                  <a:schemeClr val="dk1">
                    <a:alpha val="40000"/>
                  </a:schemeClr>
                </a:outerShdw>
              </a:effectLst>
            </a:rPr>
            <a:t>Revenue</a:t>
          </a:r>
        </a:p>
      </xdr:txBody>
    </xdr:sp>
    <xdr:clientData/>
  </xdr:oneCellAnchor>
  <xdr:oneCellAnchor>
    <xdr:from>
      <xdr:col>19</xdr:col>
      <xdr:colOff>466725</xdr:colOff>
      <xdr:row>10</xdr:row>
      <xdr:rowOff>114300</xdr:rowOff>
    </xdr:from>
    <xdr:ext cx="184731" cy="265265"/>
    <xdr:sp macro="" textlink="">
      <xdr:nvSpPr>
        <xdr:cNvPr id="17" name="TextBox 16">
          <a:extLst>
            <a:ext uri="{FF2B5EF4-FFF2-40B4-BE49-F238E27FC236}">
              <a16:creationId xmlns:a16="http://schemas.microsoft.com/office/drawing/2014/main" id="{89C65F5A-CFEC-ECA7-769F-3347555757E7}"/>
            </a:ext>
          </a:extLst>
        </xdr:cNvPr>
        <xdr:cNvSpPr txBox="1"/>
      </xdr:nvSpPr>
      <xdr:spPr>
        <a:xfrm>
          <a:off x="13496925" y="2209800"/>
          <a:ext cx="184731" cy="2652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18</xdr:col>
      <xdr:colOff>457200</xdr:colOff>
      <xdr:row>12</xdr:row>
      <xdr:rowOff>0</xdr:rowOff>
    </xdr:from>
    <xdr:to>
      <xdr:col>21</xdr:col>
      <xdr:colOff>647700</xdr:colOff>
      <xdr:row>18</xdr:row>
      <xdr:rowOff>142875</xdr:rowOff>
    </xdr:to>
    <xdr:sp macro="" textlink="">
      <xdr:nvSpPr>
        <xdr:cNvPr id="18" name="Rectangle: Single Corner Snipped 17">
          <a:extLst>
            <a:ext uri="{FF2B5EF4-FFF2-40B4-BE49-F238E27FC236}">
              <a16:creationId xmlns:a16="http://schemas.microsoft.com/office/drawing/2014/main" id="{21FECCD4-BC15-4621-B66D-23A81B351613}"/>
            </a:ext>
          </a:extLst>
        </xdr:cNvPr>
        <xdr:cNvSpPr/>
      </xdr:nvSpPr>
      <xdr:spPr>
        <a:xfrm>
          <a:off x="12801600" y="2514600"/>
          <a:ext cx="2247900" cy="1400175"/>
        </a:xfrm>
        <a:prstGeom prst="snip1Rect">
          <a:avLst/>
        </a:prstGeom>
        <a:gradFill>
          <a:gsLst>
            <a:gs pos="1000">
              <a:schemeClr val="accent3">
                <a:tint val="96000"/>
                <a:lumMod val="92000"/>
                <a:lumOff val="8000"/>
              </a:schemeClr>
            </a:gs>
            <a:gs pos="28000">
              <a:schemeClr val="accent3">
                <a:shade val="98000"/>
                <a:lumMod val="94000"/>
              </a:schemeClr>
            </a:gs>
          </a:gsLst>
        </a:gra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l"/>
          <a:r>
            <a:rPr lang="en-US" sz="2000" b="1" i="0" u="none" strike="noStrike">
              <a:ln w="9525">
                <a:solidFill>
                  <a:schemeClr val="tx1"/>
                </a:solidFill>
              </a:ln>
              <a:solidFill>
                <a:schemeClr val="tx1"/>
              </a:solidFill>
              <a:effectLst>
                <a:outerShdw blurRad="50800" dist="38100" dir="13500000" algn="br" rotWithShape="0">
                  <a:prstClr val="black">
                    <a:alpha val="40000"/>
                  </a:prstClr>
                </a:outerShdw>
              </a:effectLst>
              <a:latin typeface="+mn-lt"/>
              <a:ea typeface="+mn-ea"/>
              <a:cs typeface="+mn-cs"/>
            </a:rPr>
            <a:t>213</a:t>
          </a:r>
          <a:endParaRPr lang="en-US" sz="2000" b="1">
            <a:ln w="9525">
              <a:solidFill>
                <a:schemeClr val="tx1"/>
              </a:solidFill>
            </a:ln>
            <a:solidFill>
              <a:schemeClr val="bg1"/>
            </a:solidFill>
            <a:effectLst>
              <a:outerShdw blurRad="50800" dist="38100" dir="13500000" algn="br" rotWithShape="0">
                <a:prstClr val="black">
                  <a:alpha val="40000"/>
                </a:prstClr>
              </a:outerShdw>
            </a:effectLst>
          </a:endParaRPr>
        </a:p>
      </xdr:txBody>
    </xdr:sp>
    <xdr:clientData/>
  </xdr:twoCellAnchor>
  <xdr:oneCellAnchor>
    <xdr:from>
      <xdr:col>18</xdr:col>
      <xdr:colOff>428625</xdr:colOff>
      <xdr:row>12</xdr:row>
      <xdr:rowOff>85725</xdr:rowOff>
    </xdr:from>
    <xdr:ext cx="1171575" cy="312458"/>
    <xdr:sp macro="" textlink="">
      <xdr:nvSpPr>
        <xdr:cNvPr id="19" name="TextBox 18">
          <a:extLst>
            <a:ext uri="{FF2B5EF4-FFF2-40B4-BE49-F238E27FC236}">
              <a16:creationId xmlns:a16="http://schemas.microsoft.com/office/drawing/2014/main" id="{CFFD8FE7-10E4-B057-2B88-C11299858478}"/>
            </a:ext>
          </a:extLst>
        </xdr:cNvPr>
        <xdr:cNvSpPr txBox="1"/>
      </xdr:nvSpPr>
      <xdr:spPr>
        <a:xfrm>
          <a:off x="12773025" y="2600325"/>
          <a:ext cx="1171575" cy="3124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cap="none" spc="0">
              <a:ln w="0"/>
              <a:solidFill>
                <a:schemeClr val="tx1"/>
              </a:solidFill>
              <a:effectLst>
                <a:outerShdw blurRad="38100" dist="19050" dir="2700000" algn="tl" rotWithShape="0">
                  <a:schemeClr val="dk1">
                    <a:alpha val="40000"/>
                  </a:schemeClr>
                </a:outerShdw>
              </a:effectLst>
            </a:rPr>
            <a:t>Orders</a:t>
          </a:r>
        </a:p>
      </xdr:txBody>
    </xdr:sp>
    <xdr:clientData/>
  </xdr:oneCellAnchor>
  <xdr:oneCellAnchor>
    <xdr:from>
      <xdr:col>19</xdr:col>
      <xdr:colOff>19050</xdr:colOff>
      <xdr:row>10</xdr:row>
      <xdr:rowOff>76200</xdr:rowOff>
    </xdr:from>
    <xdr:ext cx="184731" cy="265265"/>
    <xdr:sp macro="" textlink="">
      <xdr:nvSpPr>
        <xdr:cNvPr id="20" name="TextBox 19">
          <a:extLst>
            <a:ext uri="{FF2B5EF4-FFF2-40B4-BE49-F238E27FC236}">
              <a16:creationId xmlns:a16="http://schemas.microsoft.com/office/drawing/2014/main" id="{75AAF6A0-6467-1753-0FBF-362E90D6C9C5}"/>
            </a:ext>
          </a:extLst>
        </xdr:cNvPr>
        <xdr:cNvSpPr txBox="1"/>
      </xdr:nvSpPr>
      <xdr:spPr>
        <a:xfrm>
          <a:off x="13049250" y="2171700"/>
          <a:ext cx="184731" cy="2652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18</xdr:col>
      <xdr:colOff>504825</xdr:colOff>
      <xdr:row>9</xdr:row>
      <xdr:rowOff>123657</xdr:rowOff>
    </xdr:from>
    <xdr:to>
      <xdr:col>21</xdr:col>
      <xdr:colOff>504825</xdr:colOff>
      <xdr:row>11</xdr:row>
      <xdr:rowOff>47625</xdr:rowOff>
    </xdr:to>
    <xdr:sp macro="" textlink="">
      <xdr:nvSpPr>
        <xdr:cNvPr id="22" name="Freeform: Shape 21">
          <a:extLst>
            <a:ext uri="{FF2B5EF4-FFF2-40B4-BE49-F238E27FC236}">
              <a16:creationId xmlns:a16="http://schemas.microsoft.com/office/drawing/2014/main" id="{46461886-A266-7C7A-8C59-D4704FFB04F5}"/>
            </a:ext>
          </a:extLst>
        </xdr:cNvPr>
        <xdr:cNvSpPr/>
      </xdr:nvSpPr>
      <xdr:spPr>
        <a:xfrm>
          <a:off x="12849225" y="2009607"/>
          <a:ext cx="2057400" cy="343068"/>
        </a:xfrm>
        <a:custGeom>
          <a:avLst/>
          <a:gdLst>
            <a:gd name="connsiteX0" fmla="*/ 0 w 2057400"/>
            <a:gd name="connsiteY0" fmla="*/ 95418 h 343068"/>
            <a:gd name="connsiteX1" fmla="*/ 352425 w 2057400"/>
            <a:gd name="connsiteY1" fmla="*/ 343068 h 343068"/>
            <a:gd name="connsiteX2" fmla="*/ 876300 w 2057400"/>
            <a:gd name="connsiteY2" fmla="*/ 95418 h 343068"/>
            <a:gd name="connsiteX3" fmla="*/ 1247775 w 2057400"/>
            <a:gd name="connsiteY3" fmla="*/ 314493 h 343068"/>
            <a:gd name="connsiteX4" fmla="*/ 1476375 w 2057400"/>
            <a:gd name="connsiteY4" fmla="*/ 168 h 343068"/>
            <a:gd name="connsiteX5" fmla="*/ 2047875 w 2057400"/>
            <a:gd name="connsiteY5" fmla="*/ 266868 h 343068"/>
            <a:gd name="connsiteX6" fmla="*/ 2047875 w 2057400"/>
            <a:gd name="connsiteY6" fmla="*/ 266868 h 343068"/>
            <a:gd name="connsiteX7" fmla="*/ 2057400 w 2057400"/>
            <a:gd name="connsiteY7" fmla="*/ 276393 h 34306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2057400" h="343068">
              <a:moveTo>
                <a:pt x="0" y="95418"/>
              </a:moveTo>
              <a:cubicBezTo>
                <a:pt x="103187" y="219243"/>
                <a:pt x="206375" y="343068"/>
                <a:pt x="352425" y="343068"/>
              </a:cubicBezTo>
              <a:cubicBezTo>
                <a:pt x="498475" y="343068"/>
                <a:pt x="727075" y="100181"/>
                <a:pt x="876300" y="95418"/>
              </a:cubicBezTo>
              <a:cubicBezTo>
                <a:pt x="1025525" y="90655"/>
                <a:pt x="1147763" y="330368"/>
                <a:pt x="1247775" y="314493"/>
              </a:cubicBezTo>
              <a:cubicBezTo>
                <a:pt x="1347787" y="298618"/>
                <a:pt x="1343025" y="8105"/>
                <a:pt x="1476375" y="168"/>
              </a:cubicBezTo>
              <a:cubicBezTo>
                <a:pt x="1609725" y="-7770"/>
                <a:pt x="2047875" y="266868"/>
                <a:pt x="2047875" y="266868"/>
              </a:cubicBezTo>
              <a:lnTo>
                <a:pt x="2047875" y="266868"/>
              </a:lnTo>
              <a:lnTo>
                <a:pt x="2057400" y="276393"/>
              </a:lnTo>
            </a:path>
          </a:pathLst>
        </a:cu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20</xdr:col>
      <xdr:colOff>400050</xdr:colOff>
      <xdr:row>14</xdr:row>
      <xdr:rowOff>190500</xdr:rowOff>
    </xdr:from>
    <xdr:to>
      <xdr:col>21</xdr:col>
      <xdr:colOff>428014</xdr:colOff>
      <xdr:row>18</xdr:row>
      <xdr:rowOff>66064</xdr:rowOff>
    </xdr:to>
    <xdr:pic>
      <xdr:nvPicPr>
        <xdr:cNvPr id="24" name="Picture 23">
          <a:extLst>
            <a:ext uri="{FF2B5EF4-FFF2-40B4-BE49-F238E27FC236}">
              <a16:creationId xmlns:a16="http://schemas.microsoft.com/office/drawing/2014/main" id="{E7AF9ECB-8B70-DE2F-D56A-EB49337583F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4116050" y="3124200"/>
          <a:ext cx="713764" cy="71376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46.981207986108" createdVersion="7" refreshedVersion="8" minRefreshableVersion="3" recordCount="213" xr:uid="{2772A857-1CCC-4F86-B5E1-4DFBA89AC6EC}">
  <cacheSource type="worksheet">
    <worksheetSource name="Organic"/>
  </cacheSource>
  <cacheFields count="7">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5">
      <sharedItems containsSemiMixedTypes="0" containsString="0" containsNumber="1" containsInteger="1" minValue="107" maxValue="9990"/>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01/06/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2/31/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01/06/16"/>
          <s v="Jan"/>
          <s v="Feb"/>
          <s v="Mar"/>
          <s v="Apr"/>
          <s v="May"/>
          <s v="Jun"/>
          <s v="Jul"/>
          <s v="Aug"/>
          <s v="Sep"/>
          <s v="Oct"/>
          <s v="Nov"/>
          <s v="Dec"/>
          <s v="&gt;12/31/16"/>
        </groupItems>
      </fieldGroup>
    </cacheField>
  </cacheFields>
  <extLst>
    <ext xmlns:x14="http://schemas.microsoft.com/office/spreadsheetml/2009/9/main" uri="{725AE2AE-9491-48be-B2B4-4EB974FC3084}">
      <x14:pivotCacheDefinition pivotCacheId="6859011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n v="4270"/>
    <x v="0"/>
    <x v="0"/>
  </r>
  <r>
    <n v="2"/>
    <x v="1"/>
    <x v="0"/>
    <n v="8239"/>
    <x v="1"/>
    <x v="1"/>
  </r>
  <r>
    <n v="3"/>
    <x v="2"/>
    <x v="1"/>
    <n v="617"/>
    <x v="2"/>
    <x v="0"/>
  </r>
  <r>
    <n v="4"/>
    <x v="2"/>
    <x v="1"/>
    <n v="8384"/>
    <x v="3"/>
    <x v="2"/>
  </r>
  <r>
    <n v="5"/>
    <x v="3"/>
    <x v="0"/>
    <n v="2626"/>
    <x v="3"/>
    <x v="3"/>
  </r>
  <r>
    <n v="6"/>
    <x v="4"/>
    <x v="1"/>
    <n v="3610"/>
    <x v="4"/>
    <x v="0"/>
  </r>
  <r>
    <n v="7"/>
    <x v="1"/>
    <x v="0"/>
    <n v="9062"/>
    <x v="4"/>
    <x v="4"/>
  </r>
  <r>
    <n v="8"/>
    <x v="2"/>
    <x v="1"/>
    <n v="6906"/>
    <x v="5"/>
    <x v="5"/>
  </r>
  <r>
    <n v="9"/>
    <x v="5"/>
    <x v="1"/>
    <n v="2417"/>
    <x v="5"/>
    <x v="6"/>
  </r>
  <r>
    <n v="10"/>
    <x v="5"/>
    <x v="1"/>
    <n v="7431"/>
    <x v="5"/>
    <x v="2"/>
  </r>
  <r>
    <n v="11"/>
    <x v="2"/>
    <x v="1"/>
    <n v="8250"/>
    <x v="5"/>
    <x v="3"/>
  </r>
  <r>
    <n v="12"/>
    <x v="1"/>
    <x v="0"/>
    <n v="7012"/>
    <x v="6"/>
    <x v="0"/>
  </r>
  <r>
    <n v="13"/>
    <x v="0"/>
    <x v="0"/>
    <n v="1903"/>
    <x v="7"/>
    <x v="3"/>
  </r>
  <r>
    <n v="14"/>
    <x v="1"/>
    <x v="0"/>
    <n v="2824"/>
    <x v="8"/>
    <x v="2"/>
  </r>
  <r>
    <n v="15"/>
    <x v="5"/>
    <x v="1"/>
    <n v="6946"/>
    <x v="9"/>
    <x v="6"/>
  </r>
  <r>
    <n v="16"/>
    <x v="2"/>
    <x v="1"/>
    <n v="2320"/>
    <x v="10"/>
    <x v="1"/>
  </r>
  <r>
    <n v="17"/>
    <x v="2"/>
    <x v="1"/>
    <n v="2116"/>
    <x v="11"/>
    <x v="0"/>
  </r>
  <r>
    <n v="18"/>
    <x v="2"/>
    <x v="1"/>
    <n v="1135"/>
    <x v="12"/>
    <x v="1"/>
  </r>
  <r>
    <n v="19"/>
    <x v="1"/>
    <x v="0"/>
    <n v="3595"/>
    <x v="12"/>
    <x v="1"/>
  </r>
  <r>
    <n v="20"/>
    <x v="5"/>
    <x v="1"/>
    <n v="1161"/>
    <x v="13"/>
    <x v="0"/>
  </r>
  <r>
    <n v="21"/>
    <x v="4"/>
    <x v="1"/>
    <n v="2256"/>
    <x v="14"/>
    <x v="6"/>
  </r>
  <r>
    <n v="22"/>
    <x v="2"/>
    <x v="1"/>
    <n v="1004"/>
    <x v="15"/>
    <x v="5"/>
  </r>
  <r>
    <n v="23"/>
    <x v="2"/>
    <x v="1"/>
    <n v="3642"/>
    <x v="16"/>
    <x v="2"/>
  </r>
  <r>
    <n v="24"/>
    <x v="2"/>
    <x v="1"/>
    <n v="4582"/>
    <x v="17"/>
    <x v="0"/>
  </r>
  <r>
    <n v="25"/>
    <x v="3"/>
    <x v="0"/>
    <n v="3559"/>
    <x v="17"/>
    <x v="1"/>
  </r>
  <r>
    <n v="26"/>
    <x v="0"/>
    <x v="0"/>
    <n v="5154"/>
    <x v="17"/>
    <x v="4"/>
  </r>
  <r>
    <n v="27"/>
    <x v="6"/>
    <x v="1"/>
    <n v="7388"/>
    <x v="18"/>
    <x v="6"/>
  </r>
  <r>
    <n v="28"/>
    <x v="3"/>
    <x v="0"/>
    <n v="7163"/>
    <x v="18"/>
    <x v="0"/>
  </r>
  <r>
    <n v="29"/>
    <x v="3"/>
    <x v="0"/>
    <n v="5101"/>
    <x v="19"/>
    <x v="3"/>
  </r>
  <r>
    <n v="30"/>
    <x v="5"/>
    <x v="1"/>
    <n v="7602"/>
    <x v="20"/>
    <x v="6"/>
  </r>
  <r>
    <n v="31"/>
    <x v="6"/>
    <x v="1"/>
    <n v="1641"/>
    <x v="21"/>
    <x v="0"/>
  </r>
  <r>
    <n v="32"/>
    <x v="5"/>
    <x v="1"/>
    <n v="8892"/>
    <x v="22"/>
    <x v="4"/>
  </r>
  <r>
    <n v="33"/>
    <x v="5"/>
    <x v="1"/>
    <n v="2060"/>
    <x v="23"/>
    <x v="6"/>
  </r>
  <r>
    <n v="34"/>
    <x v="1"/>
    <x v="0"/>
    <n v="1557"/>
    <x v="23"/>
    <x v="3"/>
  </r>
  <r>
    <n v="35"/>
    <x v="5"/>
    <x v="1"/>
    <n v="6509"/>
    <x v="24"/>
    <x v="6"/>
  </r>
  <r>
    <n v="36"/>
    <x v="5"/>
    <x v="1"/>
    <n v="5718"/>
    <x v="25"/>
    <x v="4"/>
  </r>
  <r>
    <n v="37"/>
    <x v="5"/>
    <x v="1"/>
    <n v="7655"/>
    <x v="26"/>
    <x v="0"/>
  </r>
  <r>
    <n v="38"/>
    <x v="0"/>
    <x v="0"/>
    <n v="9116"/>
    <x v="26"/>
    <x v="1"/>
  </r>
  <r>
    <n v="39"/>
    <x v="2"/>
    <x v="1"/>
    <n v="2795"/>
    <x v="27"/>
    <x v="0"/>
  </r>
  <r>
    <n v="40"/>
    <x v="2"/>
    <x v="1"/>
    <n v="5084"/>
    <x v="27"/>
    <x v="0"/>
  </r>
  <r>
    <n v="41"/>
    <x v="0"/>
    <x v="0"/>
    <n v="8941"/>
    <x v="27"/>
    <x v="1"/>
  </r>
  <r>
    <n v="42"/>
    <x v="1"/>
    <x v="0"/>
    <n v="5341"/>
    <x v="28"/>
    <x v="6"/>
  </r>
  <r>
    <n v="43"/>
    <x v="2"/>
    <x v="1"/>
    <n v="135"/>
    <x v="29"/>
    <x v="2"/>
  </r>
  <r>
    <n v="44"/>
    <x v="2"/>
    <x v="1"/>
    <n v="9400"/>
    <x v="29"/>
    <x v="4"/>
  </r>
  <r>
    <n v="45"/>
    <x v="3"/>
    <x v="0"/>
    <n v="6045"/>
    <x v="30"/>
    <x v="3"/>
  </r>
  <r>
    <n v="46"/>
    <x v="5"/>
    <x v="1"/>
    <n v="5820"/>
    <x v="31"/>
    <x v="5"/>
  </r>
  <r>
    <n v="47"/>
    <x v="4"/>
    <x v="1"/>
    <n v="8887"/>
    <x v="32"/>
    <x v="3"/>
  </r>
  <r>
    <n v="48"/>
    <x v="4"/>
    <x v="1"/>
    <n v="6982"/>
    <x v="33"/>
    <x v="0"/>
  </r>
  <r>
    <n v="49"/>
    <x v="2"/>
    <x v="1"/>
    <n v="4029"/>
    <x v="34"/>
    <x v="4"/>
  </r>
  <r>
    <n v="50"/>
    <x v="0"/>
    <x v="0"/>
    <n v="3665"/>
    <x v="34"/>
    <x v="3"/>
  </r>
  <r>
    <n v="51"/>
    <x v="2"/>
    <x v="1"/>
    <n v="4781"/>
    <x v="35"/>
    <x v="6"/>
  </r>
  <r>
    <n v="52"/>
    <x v="6"/>
    <x v="1"/>
    <n v="3663"/>
    <x v="36"/>
    <x v="4"/>
  </r>
  <r>
    <n v="53"/>
    <x v="5"/>
    <x v="1"/>
    <n v="6331"/>
    <x v="37"/>
    <x v="6"/>
  </r>
  <r>
    <n v="54"/>
    <x v="5"/>
    <x v="1"/>
    <n v="4364"/>
    <x v="37"/>
    <x v="2"/>
  </r>
  <r>
    <n v="55"/>
    <x v="0"/>
    <x v="0"/>
    <n v="607"/>
    <x v="38"/>
    <x v="1"/>
  </r>
  <r>
    <n v="56"/>
    <x v="2"/>
    <x v="1"/>
    <n v="1054"/>
    <x v="39"/>
    <x v="5"/>
  </r>
  <r>
    <n v="57"/>
    <x v="0"/>
    <x v="0"/>
    <n v="7659"/>
    <x v="39"/>
    <x v="0"/>
  </r>
  <r>
    <n v="58"/>
    <x v="1"/>
    <x v="0"/>
    <n v="277"/>
    <x v="40"/>
    <x v="3"/>
  </r>
  <r>
    <n v="59"/>
    <x v="2"/>
    <x v="1"/>
    <n v="235"/>
    <x v="41"/>
    <x v="0"/>
  </r>
  <r>
    <n v="60"/>
    <x v="4"/>
    <x v="1"/>
    <n v="1113"/>
    <x v="42"/>
    <x v="4"/>
  </r>
  <r>
    <n v="61"/>
    <x v="5"/>
    <x v="1"/>
    <n v="1128"/>
    <x v="43"/>
    <x v="0"/>
  </r>
  <r>
    <n v="62"/>
    <x v="1"/>
    <x v="0"/>
    <n v="9231"/>
    <x v="44"/>
    <x v="2"/>
  </r>
  <r>
    <n v="63"/>
    <x v="2"/>
    <x v="1"/>
    <n v="4387"/>
    <x v="45"/>
    <x v="0"/>
  </r>
  <r>
    <n v="64"/>
    <x v="5"/>
    <x v="1"/>
    <n v="2763"/>
    <x v="46"/>
    <x v="2"/>
  </r>
  <r>
    <n v="65"/>
    <x v="2"/>
    <x v="1"/>
    <n v="7898"/>
    <x v="47"/>
    <x v="1"/>
  </r>
  <r>
    <n v="66"/>
    <x v="2"/>
    <x v="1"/>
    <n v="2427"/>
    <x v="48"/>
    <x v="6"/>
  </r>
  <r>
    <n v="67"/>
    <x v="2"/>
    <x v="1"/>
    <n v="8663"/>
    <x v="49"/>
    <x v="5"/>
  </r>
  <r>
    <n v="68"/>
    <x v="0"/>
    <x v="0"/>
    <n v="2789"/>
    <x v="49"/>
    <x v="3"/>
  </r>
  <r>
    <n v="69"/>
    <x v="2"/>
    <x v="1"/>
    <n v="4054"/>
    <x v="50"/>
    <x v="0"/>
  </r>
  <r>
    <n v="70"/>
    <x v="6"/>
    <x v="1"/>
    <n v="2262"/>
    <x v="50"/>
    <x v="0"/>
  </r>
  <r>
    <n v="71"/>
    <x v="6"/>
    <x v="1"/>
    <n v="5600"/>
    <x v="50"/>
    <x v="1"/>
  </r>
  <r>
    <n v="72"/>
    <x v="2"/>
    <x v="1"/>
    <n v="5787"/>
    <x v="51"/>
    <x v="0"/>
  </r>
  <r>
    <n v="73"/>
    <x v="4"/>
    <x v="1"/>
    <n v="6295"/>
    <x v="51"/>
    <x v="2"/>
  </r>
  <r>
    <n v="74"/>
    <x v="2"/>
    <x v="1"/>
    <n v="474"/>
    <x v="52"/>
    <x v="3"/>
  </r>
  <r>
    <n v="75"/>
    <x v="5"/>
    <x v="1"/>
    <n v="4325"/>
    <x v="52"/>
    <x v="6"/>
  </r>
  <r>
    <n v="76"/>
    <x v="2"/>
    <x v="1"/>
    <n v="592"/>
    <x v="53"/>
    <x v="0"/>
  </r>
  <r>
    <n v="77"/>
    <x v="4"/>
    <x v="1"/>
    <n v="4330"/>
    <x v="54"/>
    <x v="0"/>
  </r>
  <r>
    <n v="78"/>
    <x v="2"/>
    <x v="1"/>
    <n v="9405"/>
    <x v="54"/>
    <x v="1"/>
  </r>
  <r>
    <n v="79"/>
    <x v="5"/>
    <x v="1"/>
    <n v="7671"/>
    <x v="54"/>
    <x v="6"/>
  </r>
  <r>
    <n v="80"/>
    <x v="0"/>
    <x v="0"/>
    <n v="5791"/>
    <x v="54"/>
    <x v="1"/>
  </r>
  <r>
    <n v="81"/>
    <x v="2"/>
    <x v="1"/>
    <n v="6007"/>
    <x v="55"/>
    <x v="2"/>
  </r>
  <r>
    <n v="82"/>
    <x v="2"/>
    <x v="1"/>
    <n v="5030"/>
    <x v="56"/>
    <x v="3"/>
  </r>
  <r>
    <n v="83"/>
    <x v="0"/>
    <x v="0"/>
    <n v="6763"/>
    <x v="56"/>
    <x v="1"/>
  </r>
  <r>
    <n v="84"/>
    <x v="2"/>
    <x v="1"/>
    <n v="4248"/>
    <x v="57"/>
    <x v="4"/>
  </r>
  <r>
    <n v="85"/>
    <x v="2"/>
    <x v="1"/>
    <n v="9543"/>
    <x v="58"/>
    <x v="6"/>
  </r>
  <r>
    <n v="86"/>
    <x v="1"/>
    <x v="0"/>
    <n v="2054"/>
    <x v="58"/>
    <x v="1"/>
  </r>
  <r>
    <n v="87"/>
    <x v="3"/>
    <x v="0"/>
    <n v="7094"/>
    <x v="58"/>
    <x v="3"/>
  </r>
  <r>
    <n v="88"/>
    <x v="0"/>
    <x v="0"/>
    <n v="6087"/>
    <x v="59"/>
    <x v="0"/>
  </r>
  <r>
    <n v="89"/>
    <x v="5"/>
    <x v="1"/>
    <n v="4264"/>
    <x v="60"/>
    <x v="4"/>
  </r>
  <r>
    <n v="90"/>
    <x v="6"/>
    <x v="1"/>
    <n v="9333"/>
    <x v="61"/>
    <x v="0"/>
  </r>
  <r>
    <n v="91"/>
    <x v="6"/>
    <x v="1"/>
    <n v="8775"/>
    <x v="62"/>
    <x v="3"/>
  </r>
  <r>
    <n v="92"/>
    <x v="1"/>
    <x v="0"/>
    <n v="2011"/>
    <x v="63"/>
    <x v="1"/>
  </r>
  <r>
    <n v="93"/>
    <x v="2"/>
    <x v="1"/>
    <n v="5632"/>
    <x v="64"/>
    <x v="0"/>
  </r>
  <r>
    <n v="94"/>
    <x v="2"/>
    <x v="1"/>
    <n v="4904"/>
    <x v="64"/>
    <x v="5"/>
  </r>
  <r>
    <n v="95"/>
    <x v="3"/>
    <x v="0"/>
    <n v="1002"/>
    <x v="64"/>
    <x v="4"/>
  </r>
  <r>
    <n v="96"/>
    <x v="4"/>
    <x v="1"/>
    <n v="8141"/>
    <x v="65"/>
    <x v="1"/>
  </r>
  <r>
    <n v="97"/>
    <x v="4"/>
    <x v="1"/>
    <n v="3644"/>
    <x v="65"/>
    <x v="2"/>
  </r>
  <r>
    <n v="98"/>
    <x v="4"/>
    <x v="1"/>
    <n v="1380"/>
    <x v="65"/>
    <x v="4"/>
  </r>
  <r>
    <n v="99"/>
    <x v="1"/>
    <x v="0"/>
    <n v="8354"/>
    <x v="65"/>
    <x v="3"/>
  </r>
  <r>
    <n v="100"/>
    <x v="2"/>
    <x v="1"/>
    <n v="5182"/>
    <x v="66"/>
    <x v="0"/>
  </r>
  <r>
    <n v="101"/>
    <x v="5"/>
    <x v="1"/>
    <n v="2193"/>
    <x v="66"/>
    <x v="6"/>
  </r>
  <r>
    <n v="102"/>
    <x v="6"/>
    <x v="1"/>
    <n v="3647"/>
    <x v="67"/>
    <x v="0"/>
  </r>
  <r>
    <n v="103"/>
    <x v="5"/>
    <x v="1"/>
    <n v="4104"/>
    <x v="67"/>
    <x v="0"/>
  </r>
  <r>
    <n v="104"/>
    <x v="0"/>
    <x v="0"/>
    <n v="7457"/>
    <x v="67"/>
    <x v="0"/>
  </r>
  <r>
    <n v="105"/>
    <x v="6"/>
    <x v="1"/>
    <n v="3767"/>
    <x v="68"/>
    <x v="2"/>
  </r>
  <r>
    <n v="106"/>
    <x v="1"/>
    <x v="0"/>
    <n v="4685"/>
    <x v="69"/>
    <x v="3"/>
  </r>
  <r>
    <n v="107"/>
    <x v="2"/>
    <x v="1"/>
    <n v="3917"/>
    <x v="70"/>
    <x v="0"/>
  </r>
  <r>
    <n v="108"/>
    <x v="5"/>
    <x v="1"/>
    <n v="521"/>
    <x v="70"/>
    <x v="2"/>
  </r>
  <r>
    <n v="109"/>
    <x v="5"/>
    <x v="1"/>
    <n v="5605"/>
    <x v="71"/>
    <x v="6"/>
  </r>
  <r>
    <n v="110"/>
    <x v="1"/>
    <x v="0"/>
    <n v="9630"/>
    <x v="72"/>
    <x v="3"/>
  </r>
  <r>
    <n v="111"/>
    <x v="2"/>
    <x v="1"/>
    <n v="6941"/>
    <x v="73"/>
    <x v="2"/>
  </r>
  <r>
    <n v="112"/>
    <x v="1"/>
    <x v="0"/>
    <n v="7231"/>
    <x v="73"/>
    <x v="1"/>
  </r>
  <r>
    <n v="113"/>
    <x v="1"/>
    <x v="0"/>
    <n v="8891"/>
    <x v="74"/>
    <x v="4"/>
  </r>
  <r>
    <n v="114"/>
    <x v="2"/>
    <x v="1"/>
    <n v="107"/>
    <x v="75"/>
    <x v="6"/>
  </r>
  <r>
    <n v="115"/>
    <x v="2"/>
    <x v="1"/>
    <n v="4243"/>
    <x v="76"/>
    <x v="0"/>
  </r>
  <r>
    <n v="116"/>
    <x v="4"/>
    <x v="1"/>
    <n v="4514"/>
    <x v="77"/>
    <x v="0"/>
  </r>
  <r>
    <n v="117"/>
    <x v="6"/>
    <x v="1"/>
    <n v="5480"/>
    <x v="78"/>
    <x v="0"/>
  </r>
  <r>
    <n v="118"/>
    <x v="2"/>
    <x v="1"/>
    <n v="5002"/>
    <x v="78"/>
    <x v="6"/>
  </r>
  <r>
    <n v="119"/>
    <x v="2"/>
    <x v="1"/>
    <n v="8530"/>
    <x v="79"/>
    <x v="2"/>
  </r>
  <r>
    <n v="120"/>
    <x v="4"/>
    <x v="1"/>
    <n v="4819"/>
    <x v="80"/>
    <x v="5"/>
  </r>
  <r>
    <n v="121"/>
    <x v="1"/>
    <x v="0"/>
    <n v="6343"/>
    <x v="81"/>
    <x v="1"/>
  </r>
  <r>
    <n v="122"/>
    <x v="4"/>
    <x v="1"/>
    <n v="2318"/>
    <x v="82"/>
    <x v="1"/>
  </r>
  <r>
    <n v="123"/>
    <x v="4"/>
    <x v="1"/>
    <n v="220"/>
    <x v="83"/>
    <x v="1"/>
  </r>
  <r>
    <n v="124"/>
    <x v="4"/>
    <x v="1"/>
    <n v="6341"/>
    <x v="83"/>
    <x v="5"/>
  </r>
  <r>
    <n v="125"/>
    <x v="5"/>
    <x v="1"/>
    <n v="330"/>
    <x v="83"/>
    <x v="3"/>
  </r>
  <r>
    <n v="126"/>
    <x v="1"/>
    <x v="0"/>
    <n v="3027"/>
    <x v="83"/>
    <x v="1"/>
  </r>
  <r>
    <n v="127"/>
    <x v="4"/>
    <x v="1"/>
    <n v="850"/>
    <x v="84"/>
    <x v="5"/>
  </r>
  <r>
    <n v="128"/>
    <x v="2"/>
    <x v="1"/>
    <n v="8986"/>
    <x v="85"/>
    <x v="1"/>
  </r>
  <r>
    <n v="129"/>
    <x v="1"/>
    <x v="0"/>
    <n v="3800"/>
    <x v="86"/>
    <x v="0"/>
  </r>
  <r>
    <n v="130"/>
    <x v="0"/>
    <x v="0"/>
    <n v="5751"/>
    <x v="87"/>
    <x v="1"/>
  </r>
  <r>
    <n v="131"/>
    <x v="5"/>
    <x v="1"/>
    <n v="1704"/>
    <x v="88"/>
    <x v="1"/>
  </r>
  <r>
    <n v="132"/>
    <x v="2"/>
    <x v="1"/>
    <n v="7966"/>
    <x v="89"/>
    <x v="4"/>
  </r>
  <r>
    <n v="133"/>
    <x v="2"/>
    <x v="1"/>
    <n v="852"/>
    <x v="90"/>
    <x v="0"/>
  </r>
  <r>
    <n v="134"/>
    <x v="3"/>
    <x v="0"/>
    <n v="8416"/>
    <x v="90"/>
    <x v="4"/>
  </r>
  <r>
    <n v="135"/>
    <x v="2"/>
    <x v="1"/>
    <n v="7144"/>
    <x v="91"/>
    <x v="6"/>
  </r>
  <r>
    <n v="136"/>
    <x v="1"/>
    <x v="0"/>
    <n v="7854"/>
    <x v="91"/>
    <x v="0"/>
  </r>
  <r>
    <n v="137"/>
    <x v="4"/>
    <x v="1"/>
    <n v="859"/>
    <x v="92"/>
    <x v="0"/>
  </r>
  <r>
    <n v="138"/>
    <x v="1"/>
    <x v="0"/>
    <n v="8049"/>
    <x v="93"/>
    <x v="0"/>
  </r>
  <r>
    <n v="139"/>
    <x v="2"/>
    <x v="1"/>
    <n v="2836"/>
    <x v="94"/>
    <x v="3"/>
  </r>
  <r>
    <n v="140"/>
    <x v="0"/>
    <x v="0"/>
    <n v="1743"/>
    <x v="95"/>
    <x v="0"/>
  </r>
  <r>
    <n v="141"/>
    <x v="5"/>
    <x v="1"/>
    <n v="3844"/>
    <x v="96"/>
    <x v="6"/>
  </r>
  <r>
    <n v="142"/>
    <x v="5"/>
    <x v="1"/>
    <n v="7490"/>
    <x v="97"/>
    <x v="6"/>
  </r>
  <r>
    <n v="143"/>
    <x v="1"/>
    <x v="0"/>
    <n v="4483"/>
    <x v="98"/>
    <x v="3"/>
  </r>
  <r>
    <n v="144"/>
    <x v="5"/>
    <x v="1"/>
    <n v="7333"/>
    <x v="99"/>
    <x v="2"/>
  </r>
  <r>
    <n v="145"/>
    <x v="0"/>
    <x v="0"/>
    <n v="7654"/>
    <x v="100"/>
    <x v="0"/>
  </r>
  <r>
    <n v="146"/>
    <x v="5"/>
    <x v="1"/>
    <n v="3944"/>
    <x v="101"/>
    <x v="1"/>
  </r>
  <r>
    <n v="147"/>
    <x v="3"/>
    <x v="0"/>
    <n v="5761"/>
    <x v="101"/>
    <x v="3"/>
  </r>
  <r>
    <n v="148"/>
    <x v="2"/>
    <x v="1"/>
    <n v="6864"/>
    <x v="102"/>
    <x v="5"/>
  </r>
  <r>
    <n v="149"/>
    <x v="2"/>
    <x v="1"/>
    <n v="4016"/>
    <x v="102"/>
    <x v="3"/>
  </r>
  <r>
    <n v="150"/>
    <x v="2"/>
    <x v="1"/>
    <n v="1841"/>
    <x v="103"/>
    <x v="0"/>
  </r>
  <r>
    <n v="151"/>
    <x v="2"/>
    <x v="1"/>
    <n v="424"/>
    <x v="104"/>
    <x v="4"/>
  </r>
  <r>
    <n v="152"/>
    <x v="2"/>
    <x v="1"/>
    <n v="8765"/>
    <x v="105"/>
    <x v="1"/>
  </r>
  <r>
    <n v="153"/>
    <x v="2"/>
    <x v="1"/>
    <n v="5583"/>
    <x v="106"/>
    <x v="0"/>
  </r>
  <r>
    <n v="154"/>
    <x v="1"/>
    <x v="0"/>
    <n v="4390"/>
    <x v="107"/>
    <x v="5"/>
  </r>
  <r>
    <n v="155"/>
    <x v="1"/>
    <x v="0"/>
    <n v="352"/>
    <x v="107"/>
    <x v="2"/>
  </r>
  <r>
    <n v="156"/>
    <x v="5"/>
    <x v="1"/>
    <n v="8489"/>
    <x v="108"/>
    <x v="0"/>
  </r>
  <r>
    <n v="157"/>
    <x v="2"/>
    <x v="1"/>
    <n v="7090"/>
    <x v="108"/>
    <x v="6"/>
  </r>
  <r>
    <n v="158"/>
    <x v="2"/>
    <x v="1"/>
    <n v="7880"/>
    <x v="109"/>
    <x v="0"/>
  </r>
  <r>
    <n v="159"/>
    <x v="4"/>
    <x v="1"/>
    <n v="3861"/>
    <x v="110"/>
    <x v="0"/>
  </r>
  <r>
    <n v="160"/>
    <x v="1"/>
    <x v="0"/>
    <n v="7927"/>
    <x v="111"/>
    <x v="3"/>
  </r>
  <r>
    <n v="161"/>
    <x v="2"/>
    <x v="1"/>
    <n v="6162"/>
    <x v="112"/>
    <x v="0"/>
  </r>
  <r>
    <n v="162"/>
    <x v="6"/>
    <x v="1"/>
    <n v="5523"/>
    <x v="113"/>
    <x v="4"/>
  </r>
  <r>
    <n v="163"/>
    <x v="1"/>
    <x v="0"/>
    <n v="5936"/>
    <x v="113"/>
    <x v="1"/>
  </r>
  <r>
    <n v="164"/>
    <x v="0"/>
    <x v="0"/>
    <n v="7251"/>
    <x v="114"/>
    <x v="3"/>
  </r>
  <r>
    <n v="165"/>
    <x v="4"/>
    <x v="1"/>
    <n v="6187"/>
    <x v="115"/>
    <x v="4"/>
  </r>
  <r>
    <n v="166"/>
    <x v="2"/>
    <x v="1"/>
    <n v="3210"/>
    <x v="116"/>
    <x v="3"/>
  </r>
  <r>
    <n v="167"/>
    <x v="0"/>
    <x v="0"/>
    <n v="682"/>
    <x v="116"/>
    <x v="3"/>
  </r>
  <r>
    <n v="168"/>
    <x v="2"/>
    <x v="1"/>
    <n v="793"/>
    <x v="117"/>
    <x v="4"/>
  </r>
  <r>
    <n v="169"/>
    <x v="0"/>
    <x v="0"/>
    <n v="5346"/>
    <x v="118"/>
    <x v="3"/>
  </r>
  <r>
    <n v="170"/>
    <x v="2"/>
    <x v="1"/>
    <n v="7103"/>
    <x v="119"/>
    <x v="5"/>
  </r>
  <r>
    <n v="171"/>
    <x v="0"/>
    <x v="0"/>
    <n v="4603"/>
    <x v="120"/>
    <x v="0"/>
  </r>
  <r>
    <n v="172"/>
    <x v="5"/>
    <x v="1"/>
    <n v="8160"/>
    <x v="121"/>
    <x v="6"/>
  </r>
  <r>
    <n v="173"/>
    <x v="5"/>
    <x v="1"/>
    <n v="7171"/>
    <x v="122"/>
    <x v="1"/>
  </r>
  <r>
    <n v="174"/>
    <x v="2"/>
    <x v="1"/>
    <n v="3552"/>
    <x v="122"/>
    <x v="5"/>
  </r>
  <r>
    <n v="175"/>
    <x v="2"/>
    <x v="1"/>
    <n v="7273"/>
    <x v="123"/>
    <x v="4"/>
  </r>
  <r>
    <n v="176"/>
    <x v="2"/>
    <x v="1"/>
    <n v="2402"/>
    <x v="124"/>
    <x v="3"/>
  </r>
  <r>
    <n v="177"/>
    <x v="2"/>
    <x v="1"/>
    <n v="1197"/>
    <x v="124"/>
    <x v="4"/>
  </r>
  <r>
    <n v="178"/>
    <x v="3"/>
    <x v="0"/>
    <n v="5015"/>
    <x v="124"/>
    <x v="4"/>
  </r>
  <r>
    <n v="179"/>
    <x v="4"/>
    <x v="1"/>
    <n v="5818"/>
    <x v="125"/>
    <x v="0"/>
  </r>
  <r>
    <n v="180"/>
    <x v="2"/>
    <x v="1"/>
    <n v="4399"/>
    <x v="126"/>
    <x v="1"/>
  </r>
  <r>
    <n v="181"/>
    <x v="0"/>
    <x v="0"/>
    <n v="3011"/>
    <x v="126"/>
    <x v="0"/>
  </r>
  <r>
    <n v="182"/>
    <x v="5"/>
    <x v="1"/>
    <n v="4715"/>
    <x v="127"/>
    <x v="1"/>
  </r>
  <r>
    <n v="183"/>
    <x v="5"/>
    <x v="1"/>
    <n v="5321"/>
    <x v="128"/>
    <x v="6"/>
  </r>
  <r>
    <n v="184"/>
    <x v="2"/>
    <x v="1"/>
    <n v="8894"/>
    <x v="129"/>
    <x v="0"/>
  </r>
  <r>
    <n v="185"/>
    <x v="0"/>
    <x v="0"/>
    <n v="4846"/>
    <x v="130"/>
    <x v="1"/>
  </r>
  <r>
    <n v="186"/>
    <x v="1"/>
    <x v="0"/>
    <n v="284"/>
    <x v="130"/>
    <x v="3"/>
  </r>
  <r>
    <n v="187"/>
    <x v="4"/>
    <x v="1"/>
    <n v="8283"/>
    <x v="131"/>
    <x v="1"/>
  </r>
  <r>
    <n v="188"/>
    <x v="4"/>
    <x v="1"/>
    <n v="9990"/>
    <x v="132"/>
    <x v="2"/>
  </r>
  <r>
    <n v="189"/>
    <x v="2"/>
    <x v="1"/>
    <n v="9014"/>
    <x v="132"/>
    <x v="4"/>
  </r>
  <r>
    <n v="190"/>
    <x v="5"/>
    <x v="1"/>
    <n v="1942"/>
    <x v="133"/>
    <x v="6"/>
  </r>
  <r>
    <n v="191"/>
    <x v="2"/>
    <x v="1"/>
    <n v="7223"/>
    <x v="134"/>
    <x v="0"/>
  </r>
  <r>
    <n v="192"/>
    <x v="0"/>
    <x v="0"/>
    <n v="4673"/>
    <x v="135"/>
    <x v="0"/>
  </r>
  <r>
    <n v="193"/>
    <x v="0"/>
    <x v="0"/>
    <n v="9104"/>
    <x v="136"/>
    <x v="6"/>
  </r>
  <r>
    <n v="194"/>
    <x v="5"/>
    <x v="1"/>
    <n v="6078"/>
    <x v="137"/>
    <x v="0"/>
  </r>
  <r>
    <n v="195"/>
    <x v="3"/>
    <x v="0"/>
    <n v="3278"/>
    <x v="138"/>
    <x v="3"/>
  </r>
  <r>
    <n v="196"/>
    <x v="2"/>
    <x v="1"/>
    <n v="136"/>
    <x v="139"/>
    <x v="2"/>
  </r>
  <r>
    <n v="197"/>
    <x v="2"/>
    <x v="1"/>
    <n v="8377"/>
    <x v="139"/>
    <x v="4"/>
  </r>
  <r>
    <n v="198"/>
    <x v="2"/>
    <x v="1"/>
    <n v="2382"/>
    <x v="139"/>
    <x v="0"/>
  </r>
  <r>
    <n v="199"/>
    <x v="2"/>
    <x v="1"/>
    <n v="8702"/>
    <x v="140"/>
    <x v="3"/>
  </r>
  <r>
    <n v="200"/>
    <x v="2"/>
    <x v="1"/>
    <n v="5021"/>
    <x v="141"/>
    <x v="0"/>
  </r>
  <r>
    <n v="201"/>
    <x v="5"/>
    <x v="1"/>
    <n v="1760"/>
    <x v="141"/>
    <x v="4"/>
  </r>
  <r>
    <n v="202"/>
    <x v="2"/>
    <x v="1"/>
    <n v="4766"/>
    <x v="142"/>
    <x v="3"/>
  </r>
  <r>
    <n v="203"/>
    <x v="3"/>
    <x v="0"/>
    <n v="1541"/>
    <x v="143"/>
    <x v="1"/>
  </r>
  <r>
    <n v="204"/>
    <x v="4"/>
    <x v="1"/>
    <n v="2782"/>
    <x v="144"/>
    <x v="1"/>
  </r>
  <r>
    <n v="205"/>
    <x v="5"/>
    <x v="1"/>
    <n v="2455"/>
    <x v="144"/>
    <x v="2"/>
  </r>
  <r>
    <n v="206"/>
    <x v="5"/>
    <x v="1"/>
    <n v="4512"/>
    <x v="145"/>
    <x v="5"/>
  </r>
  <r>
    <n v="207"/>
    <x v="5"/>
    <x v="1"/>
    <n v="8752"/>
    <x v="145"/>
    <x v="3"/>
  </r>
  <r>
    <n v="208"/>
    <x v="0"/>
    <x v="0"/>
    <n v="9127"/>
    <x v="146"/>
    <x v="0"/>
  </r>
  <r>
    <n v="209"/>
    <x v="5"/>
    <x v="1"/>
    <n v="1777"/>
    <x v="147"/>
    <x v="6"/>
  </r>
  <r>
    <n v="210"/>
    <x v="3"/>
    <x v="0"/>
    <n v="680"/>
    <x v="147"/>
    <x v="6"/>
  </r>
  <r>
    <n v="211"/>
    <x v="4"/>
    <x v="1"/>
    <n v="958"/>
    <x v="148"/>
    <x v="0"/>
  </r>
  <r>
    <n v="212"/>
    <x v="0"/>
    <x v="0"/>
    <n v="2613"/>
    <x v="148"/>
    <x v="4"/>
  </r>
  <r>
    <n v="213"/>
    <x v="0"/>
    <x v="0"/>
    <n v="339"/>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6AF899-10D8-45FD-BC41-B0D44DE5D0F7}" name="PivotTable10"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6" rowHeaderCaption="Country">
  <location ref="A5:B13" firstHeaderRow="1" firstDataRow="1" firstDataCol="1"/>
  <pivotFields count="7">
    <pivotField showAll="0"/>
    <pivotField showAll="0"/>
    <pivotField showAll="0"/>
    <pivotField dataField="1" numFmtId="165"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axis="axisRow" showAll="0" sortType="a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s>
  <rowFields count="1">
    <field x="5"/>
  </rowFields>
  <rowItems count="8">
    <i>
      <x v="6"/>
    </i>
    <i>
      <x v="3"/>
    </i>
    <i>
      <x v="1"/>
    </i>
    <i>
      <x v="4"/>
    </i>
    <i>
      <x/>
    </i>
    <i>
      <x v="2"/>
    </i>
    <i>
      <x v="5"/>
    </i>
    <i t="grand">
      <x/>
    </i>
  </rowItems>
  <colItems count="1">
    <i/>
  </colItems>
  <dataFields count="1">
    <dataField name="Average of Amount" fld="3" subtotal="average" baseField="5" baseItem="0" numFmtId="1"/>
  </dataFields>
  <formats count="12">
    <format dxfId="69">
      <pivotArea outline="0" collapsedLevelsAreSubtotals="1" fieldPosition="0"/>
    </format>
    <format dxfId="68">
      <pivotArea grandRow="1" outline="0" collapsedLevelsAreSubtotals="1" fieldPosition="0"/>
    </format>
    <format dxfId="67">
      <pivotArea field="5" type="button" dataOnly="0" labelOnly="1" outline="0" axis="axisRow" fieldPosition="0"/>
    </format>
    <format dxfId="66">
      <pivotArea dataOnly="0" labelOnly="1" outline="0" axis="axisValues" fieldPosition="0"/>
    </format>
    <format dxfId="65">
      <pivotArea collapsedLevelsAreSubtotals="1" fieldPosition="0">
        <references count="1">
          <reference field="5" count="0"/>
        </references>
      </pivotArea>
    </format>
    <format dxfId="64">
      <pivotArea dataOnly="0" labelOnly="1" fieldPosition="0">
        <references count="1">
          <reference field="5" count="0"/>
        </references>
      </pivotArea>
    </format>
    <format dxfId="63">
      <pivotArea grandRow="1" outline="0" collapsedLevelsAreSubtotals="1" fieldPosition="0"/>
    </format>
    <format dxfId="62">
      <pivotArea dataOnly="0" labelOnly="1" grandRow="1" outline="0" fieldPosition="0"/>
    </format>
    <format dxfId="61">
      <pivotArea collapsedLevelsAreSubtotals="1" fieldPosition="0">
        <references count="1">
          <reference field="5" count="0"/>
        </references>
      </pivotArea>
    </format>
    <format dxfId="60">
      <pivotArea field="5" type="button" dataOnly="0" labelOnly="1" outline="0" axis="axisRow" fieldPosition="0"/>
    </format>
    <format dxfId="59">
      <pivotArea dataOnly="0" labelOnly="1" outline="0" axis="axisValues" fieldPosition="0"/>
    </format>
    <format dxfId="58">
      <pivotArea grandRow="1" outline="0" collapsedLevelsAreSubtotals="1" fieldPosition="0"/>
    </format>
  </formats>
  <chartFormats count="3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5"/>
          </reference>
        </references>
      </pivotArea>
    </chartFormat>
    <chartFormat chart="0" format="2">
      <pivotArea type="data" outline="0" fieldPosition="0">
        <references count="2">
          <reference field="4294967294" count="1" selected="0">
            <x v="0"/>
          </reference>
          <reference field="5" count="1" selected="0">
            <x v="6"/>
          </reference>
        </references>
      </pivotArea>
    </chartFormat>
    <chartFormat chart="0" format="3">
      <pivotArea type="data" outline="0" fieldPosition="0">
        <references count="2">
          <reference field="4294967294" count="1" selected="0">
            <x v="0"/>
          </reference>
          <reference field="5" count="1" selected="0">
            <x v="3"/>
          </reference>
        </references>
      </pivotArea>
    </chartFormat>
    <chartFormat chart="0" format="4">
      <pivotArea type="data" outline="0" fieldPosition="0">
        <references count="2">
          <reference field="4294967294" count="1" selected="0">
            <x v="0"/>
          </reference>
          <reference field="5" count="1" selected="0">
            <x v="1"/>
          </reference>
        </references>
      </pivotArea>
    </chartFormat>
    <chartFormat chart="0" format="5">
      <pivotArea type="data" outline="0" fieldPosition="0">
        <references count="2">
          <reference field="4294967294" count="1" selected="0">
            <x v="0"/>
          </reference>
          <reference field="5" count="1" selected="0">
            <x v="4"/>
          </reference>
        </references>
      </pivotArea>
    </chartFormat>
    <chartFormat chart="0" format="6">
      <pivotArea type="data" outline="0" fieldPosition="0">
        <references count="2">
          <reference field="4294967294" count="1" selected="0">
            <x v="0"/>
          </reference>
          <reference field="5" count="1" selected="0">
            <x v="0"/>
          </reference>
        </references>
      </pivotArea>
    </chartFormat>
    <chartFormat chart="0" format="7">
      <pivotArea type="data" outline="0" fieldPosition="0">
        <references count="2">
          <reference field="4294967294" count="1" selected="0">
            <x v="0"/>
          </reference>
          <reference field="5" count="1" selected="0">
            <x v="2"/>
          </reference>
        </references>
      </pivotArea>
    </chartFormat>
    <chartFormat chart="2" format="16" series="1">
      <pivotArea type="data" outline="0" fieldPosition="0">
        <references count="1">
          <reference field="4294967294" count="1" selected="0">
            <x v="0"/>
          </reference>
        </references>
      </pivotArea>
    </chartFormat>
    <chartFormat chart="2" format="17">
      <pivotArea type="data" outline="0" fieldPosition="0">
        <references count="2">
          <reference field="4294967294" count="1" selected="0">
            <x v="0"/>
          </reference>
          <reference field="5" count="1" selected="0">
            <x v="6"/>
          </reference>
        </references>
      </pivotArea>
    </chartFormat>
    <chartFormat chart="2" format="18">
      <pivotArea type="data" outline="0" fieldPosition="0">
        <references count="2">
          <reference field="4294967294" count="1" selected="0">
            <x v="0"/>
          </reference>
          <reference field="5" count="1" selected="0">
            <x v="3"/>
          </reference>
        </references>
      </pivotArea>
    </chartFormat>
    <chartFormat chart="2" format="19">
      <pivotArea type="data" outline="0" fieldPosition="0">
        <references count="2">
          <reference field="4294967294" count="1" selected="0">
            <x v="0"/>
          </reference>
          <reference field="5" count="1" selected="0">
            <x v="1"/>
          </reference>
        </references>
      </pivotArea>
    </chartFormat>
    <chartFormat chart="2" format="20">
      <pivotArea type="data" outline="0" fieldPosition="0">
        <references count="2">
          <reference field="4294967294" count="1" selected="0">
            <x v="0"/>
          </reference>
          <reference field="5" count="1" selected="0">
            <x v="4"/>
          </reference>
        </references>
      </pivotArea>
    </chartFormat>
    <chartFormat chart="2" format="21">
      <pivotArea type="data" outline="0" fieldPosition="0">
        <references count="2">
          <reference field="4294967294" count="1" selected="0">
            <x v="0"/>
          </reference>
          <reference field="5" count="1" selected="0">
            <x v="0"/>
          </reference>
        </references>
      </pivotArea>
    </chartFormat>
    <chartFormat chart="2" format="22">
      <pivotArea type="data" outline="0" fieldPosition="0">
        <references count="2">
          <reference field="4294967294" count="1" selected="0">
            <x v="0"/>
          </reference>
          <reference field="5" count="1" selected="0">
            <x v="2"/>
          </reference>
        </references>
      </pivotArea>
    </chartFormat>
    <chartFormat chart="2" format="23">
      <pivotArea type="data" outline="0" fieldPosition="0">
        <references count="2">
          <reference field="4294967294" count="1" selected="0">
            <x v="0"/>
          </reference>
          <reference field="5" count="1" selected="0">
            <x v="5"/>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5" count="1" selected="0">
            <x v="0"/>
          </reference>
        </references>
      </pivotArea>
    </chartFormat>
    <chartFormat chart="4" format="10">
      <pivotArea type="data" outline="0" fieldPosition="0">
        <references count="2">
          <reference field="4294967294" count="1" selected="0">
            <x v="0"/>
          </reference>
          <reference field="5" count="1" selected="0">
            <x v="6"/>
          </reference>
        </references>
      </pivotArea>
    </chartFormat>
    <chartFormat chart="4" format="11">
      <pivotArea type="data" outline="0" fieldPosition="0">
        <references count="2">
          <reference field="4294967294" count="1" selected="0">
            <x v="0"/>
          </reference>
          <reference field="5" count="1" selected="0">
            <x v="5"/>
          </reference>
        </references>
      </pivotArea>
    </chartFormat>
    <chartFormat chart="4" format="12">
      <pivotArea type="data" outline="0" fieldPosition="0">
        <references count="2">
          <reference field="4294967294" count="1" selected="0">
            <x v="0"/>
          </reference>
          <reference field="5" count="1" selected="0">
            <x v="3"/>
          </reference>
        </references>
      </pivotArea>
    </chartFormat>
    <chartFormat chart="4" format="13">
      <pivotArea type="data" outline="0" fieldPosition="0">
        <references count="2">
          <reference field="4294967294" count="1" selected="0">
            <x v="0"/>
          </reference>
          <reference field="5" count="1" selected="0">
            <x v="4"/>
          </reference>
        </references>
      </pivotArea>
    </chartFormat>
    <chartFormat chart="4" format="14">
      <pivotArea type="data" outline="0" fieldPosition="0">
        <references count="2">
          <reference field="4294967294" count="1" selected="0">
            <x v="0"/>
          </reference>
          <reference field="5" count="1" selected="0">
            <x v="1"/>
          </reference>
        </references>
      </pivotArea>
    </chartFormat>
    <chartFormat chart="4" format="15">
      <pivotArea type="data" outline="0" fieldPosition="0">
        <references count="2">
          <reference field="4294967294" count="1" selected="0">
            <x v="0"/>
          </reference>
          <reference field="5" count="1" selected="0">
            <x v="2"/>
          </reference>
        </references>
      </pivotArea>
    </chartFormat>
    <chartFormat chart="5" format="16" series="1">
      <pivotArea type="data" outline="0" fieldPosition="0">
        <references count="1">
          <reference field="4294967294" count="1" selected="0">
            <x v="0"/>
          </reference>
        </references>
      </pivotArea>
    </chartFormat>
    <chartFormat chart="5" format="17">
      <pivotArea type="data" outline="0" fieldPosition="0">
        <references count="2">
          <reference field="4294967294" count="1" selected="0">
            <x v="0"/>
          </reference>
          <reference field="5" count="1" selected="0">
            <x v="0"/>
          </reference>
        </references>
      </pivotArea>
    </chartFormat>
    <chartFormat chart="5" format="18">
      <pivotArea type="data" outline="0" fieldPosition="0">
        <references count="2">
          <reference field="4294967294" count="1" selected="0">
            <x v="0"/>
          </reference>
          <reference field="5" count="1" selected="0">
            <x v="6"/>
          </reference>
        </references>
      </pivotArea>
    </chartFormat>
    <chartFormat chart="5" format="19">
      <pivotArea type="data" outline="0" fieldPosition="0">
        <references count="2">
          <reference field="4294967294" count="1" selected="0">
            <x v="0"/>
          </reference>
          <reference field="5" count="1" selected="0">
            <x v="5"/>
          </reference>
        </references>
      </pivotArea>
    </chartFormat>
    <chartFormat chart="5" format="20">
      <pivotArea type="data" outline="0" fieldPosition="0">
        <references count="2">
          <reference field="4294967294" count="1" selected="0">
            <x v="0"/>
          </reference>
          <reference field="5" count="1" selected="0">
            <x v="3"/>
          </reference>
        </references>
      </pivotArea>
    </chartFormat>
    <chartFormat chart="5" format="21">
      <pivotArea type="data" outline="0" fieldPosition="0">
        <references count="2">
          <reference field="4294967294" count="1" selected="0">
            <x v="0"/>
          </reference>
          <reference field="5" count="1" selected="0">
            <x v="4"/>
          </reference>
        </references>
      </pivotArea>
    </chartFormat>
    <chartFormat chart="5" format="22">
      <pivotArea type="data" outline="0" fieldPosition="0">
        <references count="2">
          <reference field="4294967294" count="1" selected="0">
            <x v="0"/>
          </reference>
          <reference field="5" count="1" selected="0">
            <x v="1"/>
          </reference>
        </references>
      </pivotArea>
    </chartFormat>
    <chartFormat chart="5" format="23">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filters count="1">
    <filter fld="4" type="dateBetween" evalOrder="-1" id="43" name="Date">
      <autoFilter ref="A1">
        <filterColumn colId="0">
          <customFilters and="1">
            <customFilter operator="greaterThanOrEqual" val="42370"/>
            <customFilter operator="lessThanOrEqual" val="4273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DA729C9-639E-4A35-841B-8FBB49792328}" name="PivotTable13"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9" rowHeaderCaption="Product">
  <location ref="E5:F13" firstHeaderRow="1" firstDataRow="1" firstDataCol="1"/>
  <pivotFields count="7">
    <pivotField showAll="0"/>
    <pivotField axis="axisRow" dataField="1" showAll="0">
      <items count="8">
        <item x="5"/>
        <item x="2"/>
        <item x="3"/>
        <item x="1"/>
        <item x="0"/>
        <item x="6"/>
        <item x="4"/>
        <item t="default"/>
      </items>
    </pivotField>
    <pivotField showAll="0"/>
    <pivotField numFmtId="165" showAll="0"/>
    <pivotField numFmtId="14" showAll="0">
      <items count="369">
        <item x="1"/>
        <item x="2"/>
        <item x="3"/>
        <item x="4"/>
        <item x="5"/>
        <item sd="0" x="6"/>
        <item sd="0" x="7"/>
        <item sd="0"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items count="8">
        <item x="4"/>
        <item x="2"/>
        <item x="6"/>
        <item x="3"/>
        <item x="5"/>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8">
    <i>
      <x/>
    </i>
    <i>
      <x v="1"/>
    </i>
    <i>
      <x v="2"/>
    </i>
    <i>
      <x v="3"/>
    </i>
    <i>
      <x v="4"/>
    </i>
    <i>
      <x v="5"/>
    </i>
    <i>
      <x v="6"/>
    </i>
    <i t="grand">
      <x/>
    </i>
  </rowItems>
  <colItems count="1">
    <i/>
  </colItems>
  <dataFields count="1">
    <dataField name="Count of Product" fld="1" subtotal="count" showDataAs="percentOfTotal" baseField="0" baseItem="0" numFmtId="10"/>
  </dataFields>
  <formats count="17">
    <format dxfId="86">
      <pivotArea outline="0" collapsedLevelsAreSubtotals="1" fieldPosition="0"/>
    </format>
    <format dxfId="85">
      <pivotArea grandRow="1" outline="0" collapsedLevelsAreSubtotals="1" fieldPosition="0"/>
    </format>
    <format dxfId="84">
      <pivotArea type="all" dataOnly="0" outline="0" fieldPosition="0"/>
    </format>
    <format dxfId="83">
      <pivotArea outline="0" collapsedLevelsAreSubtotals="1" fieldPosition="0"/>
    </format>
    <format dxfId="82">
      <pivotArea field="1" type="button" dataOnly="0" labelOnly="1" outline="0" axis="axisRow" fieldPosition="0"/>
    </format>
    <format dxfId="81">
      <pivotArea dataOnly="0" labelOnly="1" fieldPosition="0">
        <references count="1">
          <reference field="1" count="0"/>
        </references>
      </pivotArea>
    </format>
    <format dxfId="80">
      <pivotArea dataOnly="0" labelOnly="1" grandRow="1" outline="0" fieldPosition="0"/>
    </format>
    <format dxfId="79">
      <pivotArea dataOnly="0" labelOnly="1" outline="0" axis="axisValues" fieldPosition="0"/>
    </format>
    <format dxfId="78">
      <pivotArea field="1" type="button" dataOnly="0" labelOnly="1" outline="0" axis="axisRow" fieldPosition="0"/>
    </format>
    <format dxfId="77">
      <pivotArea dataOnly="0" labelOnly="1" outline="0" axis="axisValues" fieldPosition="0"/>
    </format>
    <format dxfId="76">
      <pivotArea grandRow="1" outline="0" collapsedLevelsAreSubtotals="1" fieldPosition="0"/>
    </format>
    <format dxfId="75">
      <pivotArea outline="0" fieldPosition="0">
        <references count="1">
          <reference field="4294967294" count="1">
            <x v="0"/>
          </reference>
        </references>
      </pivotArea>
    </format>
    <format dxfId="74">
      <pivotArea collapsedLevelsAreSubtotals="1" fieldPosition="0">
        <references count="1">
          <reference field="1" count="0"/>
        </references>
      </pivotArea>
    </format>
    <format dxfId="73">
      <pivotArea collapsedLevelsAreSubtotals="1" fieldPosition="0">
        <references count="1">
          <reference field="1" count="0"/>
        </references>
      </pivotArea>
    </format>
    <format dxfId="72">
      <pivotArea dataOnly="0" labelOnly="1" fieldPosition="0">
        <references count="1">
          <reference field="1" count="0"/>
        </references>
      </pivotArea>
    </format>
    <format dxfId="71">
      <pivotArea dataOnly="0" labelOnly="1" grandRow="1" outline="0" fieldPosition="0"/>
    </format>
    <format dxfId="70">
      <pivotArea grandRow="1" outline="0" collapsedLevelsAreSubtotals="1" fieldPosition="0"/>
    </format>
  </formats>
  <chartFormats count="4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5"/>
          </reference>
        </references>
      </pivotArea>
    </chartFormat>
    <chartFormat chart="0" format="2">
      <pivotArea type="data" outline="0" fieldPosition="0">
        <references count="2">
          <reference field="4294967294" count="1" selected="0">
            <x v="0"/>
          </reference>
          <reference field="1" count="1" selected="0">
            <x v="4"/>
          </reference>
        </references>
      </pivotArea>
    </chartFormat>
    <chartFormat chart="0" format="3">
      <pivotArea type="data" outline="0" fieldPosition="0">
        <references count="2">
          <reference field="4294967294" count="1" selected="0">
            <x v="0"/>
          </reference>
          <reference field="1" count="1" selected="0">
            <x v="3"/>
          </reference>
        </references>
      </pivotArea>
    </chartFormat>
    <chartFormat chart="0" format="4">
      <pivotArea type="data" outline="0" fieldPosition="0">
        <references count="2">
          <reference field="4294967294" count="1" selected="0">
            <x v="0"/>
          </reference>
          <reference field="1" count="1" selected="0">
            <x v="2"/>
          </reference>
        </references>
      </pivotArea>
    </chartFormat>
    <chartFormat chart="3" format="13" series="1">
      <pivotArea type="data" outline="0" fieldPosition="0">
        <references count="1">
          <reference field="4294967294" count="1" selected="0">
            <x v="0"/>
          </reference>
        </references>
      </pivotArea>
    </chartFormat>
    <chartFormat chart="3" format="14">
      <pivotArea type="data" outline="0" fieldPosition="0">
        <references count="2">
          <reference field="4294967294" count="1" selected="0">
            <x v="0"/>
          </reference>
          <reference field="1" count="1" selected="0">
            <x v="0"/>
          </reference>
        </references>
      </pivotArea>
    </chartFormat>
    <chartFormat chart="3" format="15">
      <pivotArea type="data" outline="0" fieldPosition="0">
        <references count="2">
          <reference field="4294967294" count="1" selected="0">
            <x v="0"/>
          </reference>
          <reference field="1" count="1" selected="0">
            <x v="1"/>
          </reference>
        </references>
      </pivotArea>
    </chartFormat>
    <chartFormat chart="3" format="16">
      <pivotArea type="data" outline="0" fieldPosition="0">
        <references count="2">
          <reference field="4294967294" count="1" selected="0">
            <x v="0"/>
          </reference>
          <reference field="1" count="1" selected="0">
            <x v="2"/>
          </reference>
        </references>
      </pivotArea>
    </chartFormat>
    <chartFormat chart="3" format="17">
      <pivotArea type="data" outline="0" fieldPosition="0">
        <references count="2">
          <reference field="4294967294" count="1" selected="0">
            <x v="0"/>
          </reference>
          <reference field="1" count="1" selected="0">
            <x v="3"/>
          </reference>
        </references>
      </pivotArea>
    </chartFormat>
    <chartFormat chart="3" format="18">
      <pivotArea type="data" outline="0" fieldPosition="0">
        <references count="2">
          <reference field="4294967294" count="1" selected="0">
            <x v="0"/>
          </reference>
          <reference field="1" count="1" selected="0">
            <x v="4"/>
          </reference>
        </references>
      </pivotArea>
    </chartFormat>
    <chartFormat chart="3" format="19">
      <pivotArea type="data" outline="0" fieldPosition="0">
        <references count="2">
          <reference field="4294967294" count="1" selected="0">
            <x v="0"/>
          </reference>
          <reference field="1" count="1" selected="0">
            <x v="5"/>
          </reference>
        </references>
      </pivotArea>
    </chartFormat>
    <chartFormat chart="3" format="20">
      <pivotArea type="data" outline="0" fieldPosition="0">
        <references count="2">
          <reference field="4294967294" count="1" selected="0">
            <x v="0"/>
          </reference>
          <reference field="1" count="1" selected="0">
            <x v="6"/>
          </reference>
        </references>
      </pivotArea>
    </chartFormat>
    <chartFormat chart="0" format="5">
      <pivotArea type="data" outline="0" fieldPosition="0">
        <references count="2">
          <reference field="4294967294" count="1" selected="0">
            <x v="0"/>
          </reference>
          <reference field="1" count="1" selected="0">
            <x v="0"/>
          </reference>
        </references>
      </pivotArea>
    </chartFormat>
    <chartFormat chart="0" format="6">
      <pivotArea type="data" outline="0" fieldPosition="0">
        <references count="2">
          <reference field="4294967294" count="1" selected="0">
            <x v="0"/>
          </reference>
          <reference field="1" count="1" selected="0">
            <x v="1"/>
          </reference>
        </references>
      </pivotArea>
    </chartFormat>
    <chartFormat chart="0" format="7">
      <pivotArea type="data" outline="0" fieldPosition="0">
        <references count="2">
          <reference field="4294967294" count="1" selected="0">
            <x v="0"/>
          </reference>
          <reference field="1" count="1" selected="0">
            <x v="6"/>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1" count="1" selected="0">
            <x v="0"/>
          </reference>
        </references>
      </pivotArea>
    </chartFormat>
    <chartFormat chart="5" format="10">
      <pivotArea type="data" outline="0" fieldPosition="0">
        <references count="2">
          <reference field="4294967294" count="1" selected="0">
            <x v="0"/>
          </reference>
          <reference field="1" count="1" selected="0">
            <x v="1"/>
          </reference>
        </references>
      </pivotArea>
    </chartFormat>
    <chartFormat chart="5" format="11">
      <pivotArea type="data" outline="0" fieldPosition="0">
        <references count="2">
          <reference field="4294967294" count="1" selected="0">
            <x v="0"/>
          </reference>
          <reference field="1" count="1" selected="0">
            <x v="2"/>
          </reference>
        </references>
      </pivotArea>
    </chartFormat>
    <chartFormat chart="5" format="12">
      <pivotArea type="data" outline="0" fieldPosition="0">
        <references count="2">
          <reference field="4294967294" count="1" selected="0">
            <x v="0"/>
          </reference>
          <reference field="1" count="1" selected="0">
            <x v="3"/>
          </reference>
        </references>
      </pivotArea>
    </chartFormat>
    <chartFormat chart="5" format="13">
      <pivotArea type="data" outline="0" fieldPosition="0">
        <references count="2">
          <reference field="4294967294" count="1" selected="0">
            <x v="0"/>
          </reference>
          <reference field="1" count="1" selected="0">
            <x v="4"/>
          </reference>
        </references>
      </pivotArea>
    </chartFormat>
    <chartFormat chart="5" format="14">
      <pivotArea type="data" outline="0" fieldPosition="0">
        <references count="2">
          <reference field="4294967294" count="1" selected="0">
            <x v="0"/>
          </reference>
          <reference field="1" count="1" selected="0">
            <x v="5"/>
          </reference>
        </references>
      </pivotArea>
    </chartFormat>
    <chartFormat chart="5" format="15">
      <pivotArea type="data" outline="0" fieldPosition="0">
        <references count="2">
          <reference field="4294967294" count="1" selected="0">
            <x v="0"/>
          </reference>
          <reference field="1" count="1" selected="0">
            <x v="6"/>
          </reference>
        </references>
      </pivotArea>
    </chartFormat>
    <chartFormat chart="6" format="16" series="1">
      <pivotArea type="data" outline="0" fieldPosition="0">
        <references count="1">
          <reference field="4294967294" count="1" selected="0">
            <x v="0"/>
          </reference>
        </references>
      </pivotArea>
    </chartFormat>
    <chartFormat chart="6" format="17">
      <pivotArea type="data" outline="0" fieldPosition="0">
        <references count="2">
          <reference field="4294967294" count="1" selected="0">
            <x v="0"/>
          </reference>
          <reference field="1" count="1" selected="0">
            <x v="0"/>
          </reference>
        </references>
      </pivotArea>
    </chartFormat>
    <chartFormat chart="6" format="18">
      <pivotArea type="data" outline="0" fieldPosition="0">
        <references count="2">
          <reference field="4294967294" count="1" selected="0">
            <x v="0"/>
          </reference>
          <reference field="1" count="1" selected="0">
            <x v="1"/>
          </reference>
        </references>
      </pivotArea>
    </chartFormat>
    <chartFormat chart="6" format="19">
      <pivotArea type="data" outline="0" fieldPosition="0">
        <references count="2">
          <reference field="4294967294" count="1" selected="0">
            <x v="0"/>
          </reference>
          <reference field="1" count="1" selected="0">
            <x v="2"/>
          </reference>
        </references>
      </pivotArea>
    </chartFormat>
    <chartFormat chart="6" format="20">
      <pivotArea type="data" outline="0" fieldPosition="0">
        <references count="2">
          <reference field="4294967294" count="1" selected="0">
            <x v="0"/>
          </reference>
          <reference field="1" count="1" selected="0">
            <x v="3"/>
          </reference>
        </references>
      </pivotArea>
    </chartFormat>
    <chartFormat chart="6" format="21">
      <pivotArea type="data" outline="0" fieldPosition="0">
        <references count="2">
          <reference field="4294967294" count="1" selected="0">
            <x v="0"/>
          </reference>
          <reference field="1" count="1" selected="0">
            <x v="4"/>
          </reference>
        </references>
      </pivotArea>
    </chartFormat>
    <chartFormat chart="6" format="22">
      <pivotArea type="data" outline="0" fieldPosition="0">
        <references count="2">
          <reference field="4294967294" count="1" selected="0">
            <x v="0"/>
          </reference>
          <reference field="1" count="1" selected="0">
            <x v="5"/>
          </reference>
        </references>
      </pivotArea>
    </chartFormat>
    <chartFormat chart="6" format="23">
      <pivotArea type="data" outline="0" fieldPosition="0">
        <references count="2">
          <reference field="4294967294" count="1" selected="0">
            <x v="0"/>
          </reference>
          <reference field="1" count="1" selected="0">
            <x v="6"/>
          </reference>
        </references>
      </pivotArea>
    </chartFormat>
    <chartFormat chart="8" format="29" series="1">
      <pivotArea type="data" outline="0" fieldPosition="0">
        <references count="1">
          <reference field="4294967294" count="1" selected="0">
            <x v="0"/>
          </reference>
        </references>
      </pivotArea>
    </chartFormat>
    <chartFormat chart="8" format="30">
      <pivotArea type="data" outline="0" fieldPosition="0">
        <references count="2">
          <reference field="4294967294" count="1" selected="0">
            <x v="0"/>
          </reference>
          <reference field="1" count="1" selected="0">
            <x v="0"/>
          </reference>
        </references>
      </pivotArea>
    </chartFormat>
    <chartFormat chart="8" format="31">
      <pivotArea type="data" outline="0" fieldPosition="0">
        <references count="2">
          <reference field="4294967294" count="1" selected="0">
            <x v="0"/>
          </reference>
          <reference field="1" count="1" selected="0">
            <x v="1"/>
          </reference>
        </references>
      </pivotArea>
    </chartFormat>
    <chartFormat chart="8" format="32">
      <pivotArea type="data" outline="0" fieldPosition="0">
        <references count="2">
          <reference field="4294967294" count="1" selected="0">
            <x v="0"/>
          </reference>
          <reference field="1" count="1" selected="0">
            <x v="2"/>
          </reference>
        </references>
      </pivotArea>
    </chartFormat>
    <chartFormat chart="8" format="33">
      <pivotArea type="data" outline="0" fieldPosition="0">
        <references count="2">
          <reference field="4294967294" count="1" selected="0">
            <x v="0"/>
          </reference>
          <reference field="1" count="1" selected="0">
            <x v="3"/>
          </reference>
        </references>
      </pivotArea>
    </chartFormat>
    <chartFormat chart="8" format="34">
      <pivotArea type="data" outline="0" fieldPosition="0">
        <references count="2">
          <reference field="4294967294" count="1" selected="0">
            <x v="0"/>
          </reference>
          <reference field="1" count="1" selected="0">
            <x v="4"/>
          </reference>
        </references>
      </pivotArea>
    </chartFormat>
    <chartFormat chart="8" format="35">
      <pivotArea type="data" outline="0" fieldPosition="0">
        <references count="2">
          <reference field="4294967294" count="1" selected="0">
            <x v="0"/>
          </reference>
          <reference field="1" count="1" selected="0">
            <x v="5"/>
          </reference>
        </references>
      </pivotArea>
    </chartFormat>
    <chartFormat chart="8" format="36">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filters count="1">
    <filter fld="4" type="dateBetween" evalOrder="-1" id="43" name="Date">
      <autoFilter ref="A1">
        <filterColumn colId="0">
          <customFilters and="1">
            <customFilter operator="greaterThanOrEqual" val="42370"/>
            <customFilter operator="lessThanOrEqual" val="4273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B85045-AD0B-41AB-B60B-3E0A87F99C3C}" name="PivotTable19"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5">
  <location ref="A14:I23" firstHeaderRow="1" firstDataRow="2" firstDataCol="1"/>
  <pivotFields count="7">
    <pivotField showAll="0"/>
    <pivotField axis="axisCol" showAll="0">
      <items count="8">
        <item x="5"/>
        <item x="2"/>
        <item x="3"/>
        <item x="1"/>
        <item x="0"/>
        <item x="6"/>
        <item x="4"/>
        <item t="default"/>
      </items>
    </pivotField>
    <pivotField showAll="0"/>
    <pivotField dataField="1" numFmtId="165"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axis="axisRow" showAll="0">
      <items count="8">
        <item x="4"/>
        <item x="2"/>
        <item x="6"/>
        <item x="3"/>
        <item x="5"/>
        <item x="1"/>
        <item x="0"/>
        <item t="default"/>
      </items>
    </pivotField>
    <pivotField showAll="0" sortType="descending" defaultSubtotal="0">
      <items count="14">
        <item sd="0" x="13"/>
        <item sd="0" x="0"/>
        <item sd="0" x="12"/>
        <item sd="0" x="11"/>
        <item sd="0" x="10"/>
        <item sd="0" x="9"/>
        <item sd="0" x="8"/>
        <item sd="0" x="7"/>
        <item sd="0" x="6"/>
        <item sd="0" x="5"/>
        <item sd="0" x="4"/>
        <item sd="0" x="3"/>
        <item sd="0" x="2"/>
        <item sd="0" x="1"/>
      </items>
    </pivotField>
  </pivotFields>
  <rowFields count="1">
    <field x="5"/>
  </rowFields>
  <rowItems count="8">
    <i>
      <x/>
    </i>
    <i>
      <x v="1"/>
    </i>
    <i>
      <x v="2"/>
    </i>
    <i>
      <x v="3"/>
    </i>
    <i>
      <x v="4"/>
    </i>
    <i>
      <x v="5"/>
    </i>
    <i>
      <x v="6"/>
    </i>
    <i t="grand">
      <x/>
    </i>
  </rowItems>
  <colFields count="1">
    <field x="1"/>
  </colFields>
  <colItems count="8">
    <i>
      <x/>
    </i>
    <i>
      <x v="1"/>
    </i>
    <i>
      <x v="2"/>
    </i>
    <i>
      <x v="3"/>
    </i>
    <i>
      <x v="4"/>
    </i>
    <i>
      <x v="5"/>
    </i>
    <i>
      <x v="6"/>
    </i>
    <i t="grand">
      <x/>
    </i>
  </colItems>
  <dataFields count="1">
    <dataField name="Average of Amount" fld="3" subtotal="average" baseField="5" baseItem="1" numFmtId="1"/>
  </dataFields>
  <formats count="17">
    <format dxfId="16">
      <pivotArea type="origin" dataOnly="0" labelOnly="1" outline="0" fieldPosition="0"/>
    </format>
    <format dxfId="15">
      <pivotArea field="5" type="button" dataOnly="0" labelOnly="1" outline="0" axis="axisRow" fieldPosition="0"/>
    </format>
    <format dxfId="14">
      <pivotArea type="topRight" dataOnly="0" labelOnly="1" outline="0" fieldPosition="0"/>
    </format>
    <format dxfId="13">
      <pivotArea field="6" type="button" dataOnly="0" labelOnly="1" outline="0"/>
    </format>
    <format dxfId="12">
      <pivotArea dataOnly="0" labelOnly="1" grandCol="1" outline="0" fieldPosition="0"/>
    </format>
    <format dxfId="11">
      <pivotArea grandRow="1" outline="0" collapsedLevelsAreSubtotals="1" fieldPosition="0"/>
    </format>
    <format dxfId="10">
      <pivotArea field="6" type="button" dataOnly="0" labelOnly="1" outline="0"/>
    </format>
    <format dxfId="9">
      <pivotArea grandRow="1" outline="0" collapsedLevelsAreSubtotals="1" fieldPosition="0"/>
    </format>
    <format dxfId="8">
      <pivotArea outline="0" collapsedLevelsAreSubtotals="1" fieldPosition="0"/>
    </format>
    <format dxfId="7">
      <pivotArea collapsedLevelsAreSubtotals="1" fieldPosition="0">
        <references count="1">
          <reference field="5" count="0"/>
        </references>
      </pivotArea>
    </format>
    <format dxfId="6">
      <pivotArea dataOnly="0" labelOnly="1" fieldPosition="0">
        <references count="1">
          <reference field="5" count="0"/>
        </references>
      </pivotArea>
    </format>
    <format dxfId="5">
      <pivotArea type="origin" dataOnly="0" labelOnly="1" outline="0" fieldPosition="0"/>
    </format>
    <format dxfId="4">
      <pivotArea field="1" type="button" dataOnly="0" labelOnly="1" outline="0" axis="axisCol" fieldPosition="0"/>
    </format>
    <format dxfId="3">
      <pivotArea type="topRight" dataOnly="0" labelOnly="1" outline="0" fieldPosition="0"/>
    </format>
    <format dxfId="2">
      <pivotArea field="5" type="button" dataOnly="0" labelOnly="1" outline="0" axis="axisRow" fieldPosition="0"/>
    </format>
    <format dxfId="1">
      <pivotArea dataOnly="0" labelOnly="1" fieldPosition="0">
        <references count="1">
          <reference field="1" count="0"/>
        </references>
      </pivotArea>
    </format>
    <format dxfId="0">
      <pivotArea dataOnly="0" labelOnly="1" grandCol="1" outline="0" fieldPosition="0"/>
    </format>
  </formats>
  <chartFormats count="14">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3"/>
          </reference>
        </references>
      </pivotArea>
    </chartFormat>
    <chartFormat chart="1" format="4" series="1">
      <pivotArea type="data" outline="0" fieldPosition="0">
        <references count="2">
          <reference field="4294967294" count="1" selected="0">
            <x v="0"/>
          </reference>
          <reference field="1" count="1" selected="0">
            <x v="4"/>
          </reference>
        </references>
      </pivotArea>
    </chartFormat>
    <chartFormat chart="1" format="5" series="1">
      <pivotArea type="data" outline="0" fieldPosition="0">
        <references count="2">
          <reference field="4294967294" count="1" selected="0">
            <x v="0"/>
          </reference>
          <reference field="1" count="1" selected="0">
            <x v="5"/>
          </reference>
        </references>
      </pivotArea>
    </chartFormat>
    <chartFormat chart="1" format="6" series="1">
      <pivotArea type="data" outline="0" fieldPosition="0">
        <references count="2">
          <reference field="4294967294" count="1" selected="0">
            <x v="0"/>
          </reference>
          <reference field="1" count="1" selected="0">
            <x v="6"/>
          </reference>
        </references>
      </pivotArea>
    </chartFormat>
    <chartFormat chart="3" format="14" series="1">
      <pivotArea type="data" outline="0" fieldPosition="0">
        <references count="2">
          <reference field="4294967294" count="1" selected="0">
            <x v="0"/>
          </reference>
          <reference field="1" count="1" selected="0">
            <x v="0"/>
          </reference>
        </references>
      </pivotArea>
    </chartFormat>
    <chartFormat chart="3" format="15" series="1">
      <pivotArea type="data" outline="0" fieldPosition="0">
        <references count="2">
          <reference field="4294967294" count="1" selected="0">
            <x v="0"/>
          </reference>
          <reference field="1" count="1" selected="0">
            <x v="1"/>
          </reference>
        </references>
      </pivotArea>
    </chartFormat>
    <chartFormat chart="3" format="16" series="1">
      <pivotArea type="data" outline="0" fieldPosition="0">
        <references count="2">
          <reference field="4294967294" count="1" selected="0">
            <x v="0"/>
          </reference>
          <reference field="1" count="1" selected="0">
            <x v="2"/>
          </reference>
        </references>
      </pivotArea>
    </chartFormat>
    <chartFormat chart="3" format="17" series="1">
      <pivotArea type="data" outline="0" fieldPosition="0">
        <references count="2">
          <reference field="4294967294" count="1" selected="0">
            <x v="0"/>
          </reference>
          <reference field="1" count="1" selected="0">
            <x v="3"/>
          </reference>
        </references>
      </pivotArea>
    </chartFormat>
    <chartFormat chart="3" format="18" series="1">
      <pivotArea type="data" outline="0" fieldPosition="0">
        <references count="2">
          <reference field="4294967294" count="1" selected="0">
            <x v="0"/>
          </reference>
          <reference field="1" count="1" selected="0">
            <x v="4"/>
          </reference>
        </references>
      </pivotArea>
    </chartFormat>
    <chartFormat chart="3" format="19" series="1">
      <pivotArea type="data" outline="0" fieldPosition="0">
        <references count="2">
          <reference field="4294967294" count="1" selected="0">
            <x v="0"/>
          </reference>
          <reference field="1" count="1" selected="0">
            <x v="5"/>
          </reference>
        </references>
      </pivotArea>
    </chartFormat>
    <chartFormat chart="3" format="20"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filters count="1">
    <filter fld="4" type="dateBetween" evalOrder="-1" id="43" name="Date">
      <autoFilter ref="A1">
        <filterColumn colId="0">
          <customFilters and="1">
            <customFilter operator="greaterThanOrEqual" val="42370"/>
            <customFilter operator="lessThanOrEqual" val="4273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FB7305A-3FF7-422D-A7C6-8D64A7B05EAF}" name="PivotTable16"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5">
  <location ref="A2:D11" firstHeaderRow="1" firstDataRow="2" firstDataCol="1"/>
  <pivotFields count="7">
    <pivotField showAll="0"/>
    <pivotField axis="axisRow" showAll="0">
      <items count="8">
        <item x="5"/>
        <item x="2"/>
        <item x="3"/>
        <item x="1"/>
        <item x="0"/>
        <item x="6"/>
        <item x="4"/>
        <item t="default"/>
      </items>
    </pivotField>
    <pivotField axis="axisCol" showAll="0">
      <items count="3">
        <item x="1"/>
        <item x="0"/>
        <item t="default"/>
      </items>
    </pivotField>
    <pivotField dataField="1" numFmtId="165"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s>
  <rowFields count="1">
    <field x="1"/>
  </rowFields>
  <rowItems count="8">
    <i>
      <x/>
    </i>
    <i>
      <x v="1"/>
    </i>
    <i>
      <x v="2"/>
    </i>
    <i>
      <x v="3"/>
    </i>
    <i>
      <x v="4"/>
    </i>
    <i>
      <x v="5"/>
    </i>
    <i>
      <x v="6"/>
    </i>
    <i t="grand">
      <x/>
    </i>
  </rowItems>
  <colFields count="1">
    <field x="2"/>
  </colFields>
  <colItems count="3">
    <i>
      <x/>
    </i>
    <i>
      <x v="1"/>
    </i>
    <i t="grand">
      <x/>
    </i>
  </colItems>
  <dataFields count="1">
    <dataField name="Sum of Amount" fld="3" baseField="0" baseItem="0"/>
  </dataFields>
  <formats count="21">
    <format dxfId="37">
      <pivotArea type="all" dataOnly="0" outline="0" fieldPosition="0"/>
    </format>
    <format dxfId="36">
      <pivotArea outline="0" collapsedLevelsAreSubtotals="1" fieldPosition="0"/>
    </format>
    <format dxfId="35">
      <pivotArea type="origin" dataOnly="0" labelOnly="1" outline="0" fieldPosition="0"/>
    </format>
    <format dxfId="34">
      <pivotArea field="2" type="button" dataOnly="0" labelOnly="1" outline="0" axis="axisCol" fieldPosition="0"/>
    </format>
    <format dxfId="33">
      <pivotArea type="topRight" dataOnly="0" labelOnly="1" outline="0" fieldPosition="0"/>
    </format>
    <format dxfId="32">
      <pivotArea field="1" type="button" dataOnly="0" labelOnly="1" outline="0" axis="axisRow" fieldPosition="0"/>
    </format>
    <format dxfId="31">
      <pivotArea dataOnly="0" labelOnly="1" fieldPosition="0">
        <references count="1">
          <reference field="1" count="0"/>
        </references>
      </pivotArea>
    </format>
    <format dxfId="30">
      <pivotArea dataOnly="0" labelOnly="1" grandRow="1" outline="0" fieldPosition="0"/>
    </format>
    <format dxfId="29">
      <pivotArea dataOnly="0" labelOnly="1" fieldPosition="0">
        <references count="1">
          <reference field="2" count="0"/>
        </references>
      </pivotArea>
    </format>
    <format dxfId="28">
      <pivotArea dataOnly="0" labelOnly="1" grandCol="1" outline="0" fieldPosition="0"/>
    </format>
    <format dxfId="27">
      <pivotArea dataOnly="0" labelOnly="1" grandRow="1" outline="0" fieldPosition="0"/>
    </format>
    <format dxfId="26">
      <pivotArea type="origin" dataOnly="0" labelOnly="1" outline="0" fieldPosition="0"/>
    </format>
    <format dxfId="25">
      <pivotArea field="2" type="button" dataOnly="0" labelOnly="1" outline="0" axis="axisCol" fieldPosition="0"/>
    </format>
    <format dxfId="24">
      <pivotArea type="topRight" dataOnly="0" labelOnly="1" outline="0" fieldPosition="0"/>
    </format>
    <format dxfId="23">
      <pivotArea field="1" type="button" dataOnly="0" labelOnly="1" outline="0" axis="axisRow" fieldPosition="0"/>
    </format>
    <format dxfId="22">
      <pivotArea dataOnly="0" labelOnly="1" fieldPosition="0">
        <references count="1">
          <reference field="2" count="0"/>
        </references>
      </pivotArea>
    </format>
    <format dxfId="21">
      <pivotArea dataOnly="0" labelOnly="1" grandCol="1" outline="0" fieldPosition="0"/>
    </format>
    <format dxfId="20">
      <pivotArea grandRow="1" outline="0" collapsedLevelsAreSubtotals="1" fieldPosition="0"/>
    </format>
    <format dxfId="19">
      <pivotArea collapsedLevelsAreSubtotals="1" fieldPosition="0">
        <references count="1">
          <reference field="1" count="0"/>
        </references>
      </pivotArea>
    </format>
    <format dxfId="18">
      <pivotArea dataOnly="0" labelOnly="1" fieldPosition="0">
        <references count="1">
          <reference field="1" count="0"/>
        </references>
      </pivotArea>
    </format>
    <format dxfId="17">
      <pivotArea collapsedLevelsAreSubtotals="1" fieldPosition="0">
        <references count="2">
          <reference field="1" count="0"/>
          <reference field="2" count="0" selected="0"/>
        </references>
      </pivotArea>
    </format>
  </format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3">
          <reference field="4294967294" count="1" selected="0">
            <x v="0"/>
          </reference>
          <reference field="1" count="1" selected="0">
            <x v="4"/>
          </reference>
          <reference field="2" count="1" selected="0">
            <x v="1"/>
          </reference>
        </references>
      </pivotArea>
    </chartFormat>
    <chartFormat chart="2" format="6" series="1">
      <pivotArea type="data" outline="0" fieldPosition="0">
        <references count="2">
          <reference field="4294967294" count="1" selected="0">
            <x v="0"/>
          </reference>
          <reference field="2" count="1" selected="0">
            <x v="0"/>
          </reference>
        </references>
      </pivotArea>
    </chartFormat>
    <chartFormat chart="2" format="7" series="1">
      <pivotArea type="data" outline="0" fieldPosition="0">
        <references count="2">
          <reference field="4294967294" count="1" selected="0">
            <x v="0"/>
          </reference>
          <reference field="2" count="1" selected="0">
            <x v="1"/>
          </reference>
        </references>
      </pivotArea>
    </chartFormat>
    <chartFormat chart="2" format="8">
      <pivotArea type="data" outline="0" fieldPosition="0">
        <references count="3">
          <reference field="4294967294" count="1" selected="0">
            <x v="0"/>
          </reference>
          <reference field="1" count="1" selected="0">
            <x v="4"/>
          </reference>
          <reference field="2" count="1" selected="0">
            <x v="1"/>
          </reference>
        </references>
      </pivotArea>
    </chartFormat>
  </chartFormats>
  <pivotTableStyleInfo name="PivotStyleLight16" showRowHeaders="1" showColHeaders="1" showRowStripes="0" showColStripes="0" showLastColumn="1"/>
  <filters count="1">
    <filter fld="4" type="dateBetween" evalOrder="-1" id="43" name="Date">
      <autoFilter ref="A1">
        <filterColumn colId="0">
          <customFilters and="1">
            <customFilter operator="greaterThanOrEqual" val="42370"/>
            <customFilter operator="lessThanOrEqual" val="4273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E0B86E4-25C5-49F7-9D91-016AD13A9231}" name="PivotTable28" cacheId="0" applyNumberFormats="0" applyBorderFormats="0" applyFontFormats="0" applyPatternFormats="0" applyAlignmentFormats="0" applyWidthHeightFormats="1" dataCaption="Values" updatedVersion="8" minRefreshableVersion="5" useAutoFormatting="1" colGrandTotals="0" itemPrintTitles="1" createdVersion="7" indent="0" outline="1" outlineData="1" multipleFieldFilters="0" chartFormat="15">
  <location ref="K3:L17" firstHeaderRow="1" firstDataRow="2" firstDataCol="1"/>
  <pivotFields count="7">
    <pivotField showAll="0"/>
    <pivotField axis="axisCol" showAll="0">
      <items count="8">
        <item x="5"/>
        <item h="1" x="2"/>
        <item h="1" x="3"/>
        <item h="1" x="1"/>
        <item h="1" x="0"/>
        <item h="1" x="6"/>
        <item h="1" x="4"/>
        <item t="default"/>
      </items>
    </pivotField>
    <pivotField showAll="0"/>
    <pivotField dataField="1" numFmtId="165"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items count="8">
        <item x="4"/>
        <item x="2"/>
        <item x="6"/>
        <item x="3"/>
        <item x="5"/>
        <item x="1"/>
        <item x="0"/>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6"/>
  </rowFields>
  <rowItems count="13">
    <i>
      <x v="1"/>
    </i>
    <i>
      <x v="2"/>
    </i>
    <i>
      <x v="3"/>
    </i>
    <i>
      <x v="4"/>
    </i>
    <i>
      <x v="5"/>
    </i>
    <i>
      <x v="6"/>
    </i>
    <i>
      <x v="7"/>
    </i>
    <i>
      <x v="8"/>
    </i>
    <i>
      <x v="9"/>
    </i>
    <i>
      <x v="10"/>
    </i>
    <i>
      <x v="11"/>
    </i>
    <i>
      <x v="12"/>
    </i>
    <i t="grand">
      <x/>
    </i>
  </rowItems>
  <colFields count="1">
    <field x="1"/>
  </colFields>
  <colItems count="1">
    <i>
      <x/>
    </i>
  </colItems>
  <dataFields count="1">
    <dataField name="Sum of Amount" fld="3" baseField="0" baseItem="0"/>
  </dataFields>
  <formats count="20">
    <format dxfId="57">
      <pivotArea type="origin" dataOnly="0" labelOnly="1" outline="0" fieldPosition="0"/>
    </format>
    <format dxfId="56">
      <pivotArea field="1" type="button" dataOnly="0" labelOnly="1" outline="0" axis="axisCol" fieldPosition="0"/>
    </format>
    <format dxfId="55">
      <pivotArea type="topRight" dataOnly="0" labelOnly="1" outline="0" fieldPosition="0"/>
    </format>
    <format dxfId="54">
      <pivotArea field="6" type="button" dataOnly="0" labelOnly="1" outline="0" axis="axisRow" fieldPosition="0"/>
    </format>
    <format dxfId="53">
      <pivotArea dataOnly="0" labelOnly="1" fieldPosition="0">
        <references count="1">
          <reference field="1" count="0"/>
        </references>
      </pivotArea>
    </format>
    <format dxfId="52">
      <pivotArea dataOnly="0" labelOnly="1" grandCol="1" outline="0" fieldPosition="0"/>
    </format>
    <format dxfId="51">
      <pivotArea collapsedLevelsAreSubtotals="1" fieldPosition="0">
        <references count="1">
          <reference field="6" count="1">
            <x v="1"/>
          </reference>
        </references>
      </pivotArea>
    </format>
    <format dxfId="50">
      <pivotArea collapsedLevelsAreSubtotals="1" fieldPosition="0">
        <references count="1">
          <reference field="6" count="1">
            <x v="2"/>
          </reference>
        </references>
      </pivotArea>
    </format>
    <format dxfId="49">
      <pivotArea collapsedLevelsAreSubtotals="1" fieldPosition="0">
        <references count="1">
          <reference field="6" count="1">
            <x v="3"/>
          </reference>
        </references>
      </pivotArea>
    </format>
    <format dxfId="48">
      <pivotArea collapsedLevelsAreSubtotals="1" fieldPosition="0">
        <references count="1">
          <reference field="6" count="1">
            <x v="4"/>
          </reference>
        </references>
      </pivotArea>
    </format>
    <format dxfId="47">
      <pivotArea collapsedLevelsAreSubtotals="1" fieldPosition="0">
        <references count="1">
          <reference field="6" count="1">
            <x v="5"/>
          </reference>
        </references>
      </pivotArea>
    </format>
    <format dxfId="46">
      <pivotArea collapsedLevelsAreSubtotals="1" fieldPosition="0">
        <references count="1">
          <reference field="6" count="1">
            <x v="6"/>
          </reference>
        </references>
      </pivotArea>
    </format>
    <format dxfId="45">
      <pivotArea collapsedLevelsAreSubtotals="1" fieldPosition="0">
        <references count="1">
          <reference field="6" count="1">
            <x v="7"/>
          </reference>
        </references>
      </pivotArea>
    </format>
    <format dxfId="44">
      <pivotArea collapsedLevelsAreSubtotals="1" fieldPosition="0">
        <references count="1">
          <reference field="6" count="1">
            <x v="8"/>
          </reference>
        </references>
      </pivotArea>
    </format>
    <format dxfId="43">
      <pivotArea collapsedLevelsAreSubtotals="1" fieldPosition="0">
        <references count="1">
          <reference field="6" count="1">
            <x v="9"/>
          </reference>
        </references>
      </pivotArea>
    </format>
    <format dxfId="42">
      <pivotArea collapsedLevelsAreSubtotals="1" fieldPosition="0">
        <references count="1">
          <reference field="6" count="1">
            <x v="10"/>
          </reference>
        </references>
      </pivotArea>
    </format>
    <format dxfId="41">
      <pivotArea collapsedLevelsAreSubtotals="1" fieldPosition="0">
        <references count="1">
          <reference field="6" count="1">
            <x v="11"/>
          </reference>
        </references>
      </pivotArea>
    </format>
    <format dxfId="40">
      <pivotArea collapsedLevelsAreSubtotals="1" fieldPosition="0">
        <references count="1">
          <reference field="6" count="1">
            <x v="12"/>
          </reference>
        </references>
      </pivotArea>
    </format>
    <format dxfId="39">
      <pivotArea dataOnly="0" labelOnly="1" fieldPosition="0">
        <references count="1">
          <reference field="6" count="12">
            <x v="1"/>
            <x v="2"/>
            <x v="3"/>
            <x v="4"/>
            <x v="5"/>
            <x v="6"/>
            <x v="7"/>
            <x v="8"/>
            <x v="9"/>
            <x v="10"/>
            <x v="11"/>
            <x v="12"/>
          </reference>
        </references>
      </pivotArea>
    </format>
    <format dxfId="38">
      <pivotArea grandRow="1" outline="0" collapsedLevelsAreSubtotals="1" fieldPosition="0"/>
    </format>
  </formats>
  <chartFormats count="37">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3"/>
          </reference>
        </references>
      </pivotArea>
    </chartFormat>
    <chartFormat chart="1" format="4" series="1">
      <pivotArea type="data" outline="0" fieldPosition="0">
        <references count="2">
          <reference field="4294967294" count="1" selected="0">
            <x v="0"/>
          </reference>
          <reference field="1" count="1" selected="0">
            <x v="4"/>
          </reference>
        </references>
      </pivotArea>
    </chartFormat>
    <chartFormat chart="1" format="5" series="1">
      <pivotArea type="data" outline="0" fieldPosition="0">
        <references count="2">
          <reference field="4294967294" count="1" selected="0">
            <x v="0"/>
          </reference>
          <reference field="1" count="1" selected="0">
            <x v="5"/>
          </reference>
        </references>
      </pivotArea>
    </chartFormat>
    <chartFormat chart="1" format="6" series="1">
      <pivotArea type="data" outline="0" fieldPosition="0">
        <references count="2">
          <reference field="4294967294" count="1" selected="0">
            <x v="0"/>
          </reference>
          <reference field="1" count="1" selected="0">
            <x v="6"/>
          </reference>
        </references>
      </pivotArea>
    </chartFormat>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2"/>
          </reference>
        </references>
      </pivotArea>
    </chartFormat>
    <chartFormat chart="2" format="3" series="1">
      <pivotArea type="data" outline="0" fieldPosition="0">
        <references count="2">
          <reference field="4294967294" count="1" selected="0">
            <x v="0"/>
          </reference>
          <reference field="1" count="1" selected="0">
            <x v="3"/>
          </reference>
        </references>
      </pivotArea>
    </chartFormat>
    <chartFormat chart="2" format="4" series="1">
      <pivotArea type="data" outline="0" fieldPosition="0">
        <references count="2">
          <reference field="4294967294" count="1" selected="0">
            <x v="0"/>
          </reference>
          <reference field="1" count="1" selected="0">
            <x v="4"/>
          </reference>
        </references>
      </pivotArea>
    </chartFormat>
    <chartFormat chart="2" format="5" series="1">
      <pivotArea type="data" outline="0" fieldPosition="0">
        <references count="2">
          <reference field="4294967294" count="1" selected="0">
            <x v="0"/>
          </reference>
          <reference field="1" count="1" selected="0">
            <x v="5"/>
          </reference>
        </references>
      </pivotArea>
    </chartFormat>
    <chartFormat chart="2" format="6" series="1">
      <pivotArea type="data" outline="0" fieldPosition="0">
        <references count="2">
          <reference field="4294967294" count="1" selected="0">
            <x v="0"/>
          </reference>
          <reference field="1" count="1" selected="0">
            <x v="6"/>
          </reference>
        </references>
      </pivotArea>
    </chartFormat>
    <chartFormat chart="4" format="14" series="1">
      <pivotArea type="data" outline="0" fieldPosition="0">
        <references count="2">
          <reference field="4294967294" count="1" selected="0">
            <x v="0"/>
          </reference>
          <reference field="1" count="1" selected="0">
            <x v="0"/>
          </reference>
        </references>
      </pivotArea>
    </chartFormat>
    <chartFormat chart="4" format="15" series="1">
      <pivotArea type="data" outline="0" fieldPosition="0">
        <references count="2">
          <reference field="4294967294" count="1" selected="0">
            <x v="0"/>
          </reference>
          <reference field="1" count="1" selected="0">
            <x v="1"/>
          </reference>
        </references>
      </pivotArea>
    </chartFormat>
    <chartFormat chart="4" format="16" series="1">
      <pivotArea type="data" outline="0" fieldPosition="0">
        <references count="2">
          <reference field="4294967294" count="1" selected="0">
            <x v="0"/>
          </reference>
          <reference field="1" count="1" selected="0">
            <x v="2"/>
          </reference>
        </references>
      </pivotArea>
    </chartFormat>
    <chartFormat chart="4" format="17" series="1">
      <pivotArea type="data" outline="0" fieldPosition="0">
        <references count="2">
          <reference field="4294967294" count="1" selected="0">
            <x v="0"/>
          </reference>
          <reference field="1" count="1" selected="0">
            <x v="3"/>
          </reference>
        </references>
      </pivotArea>
    </chartFormat>
    <chartFormat chart="4" format="18" series="1">
      <pivotArea type="data" outline="0" fieldPosition="0">
        <references count="2">
          <reference field="4294967294" count="1" selected="0">
            <x v="0"/>
          </reference>
          <reference field="1" count="1" selected="0">
            <x v="4"/>
          </reference>
        </references>
      </pivotArea>
    </chartFormat>
    <chartFormat chart="4" format="19" series="1">
      <pivotArea type="data" outline="0" fieldPosition="0">
        <references count="2">
          <reference field="4294967294" count="1" selected="0">
            <x v="0"/>
          </reference>
          <reference field="1" count="1" selected="0">
            <x v="5"/>
          </reference>
        </references>
      </pivotArea>
    </chartFormat>
    <chartFormat chart="4" format="20" series="1">
      <pivotArea type="data" outline="0" fieldPosition="0">
        <references count="2">
          <reference field="4294967294" count="1" selected="0">
            <x v="0"/>
          </reference>
          <reference field="1" count="1" selected="0">
            <x v="6"/>
          </reference>
        </references>
      </pivotArea>
    </chartFormat>
    <chartFormat chart="6" format="28" series="1">
      <pivotArea type="data" outline="0" fieldPosition="0">
        <references count="2">
          <reference field="4294967294" count="1" selected="0">
            <x v="0"/>
          </reference>
          <reference field="1" count="1" selected="0">
            <x v="0"/>
          </reference>
        </references>
      </pivotArea>
    </chartFormat>
    <chartFormat chart="6" format="29" series="1">
      <pivotArea type="data" outline="0" fieldPosition="0">
        <references count="2">
          <reference field="4294967294" count="1" selected="0">
            <x v="0"/>
          </reference>
          <reference field="1" count="1" selected="0">
            <x v="1"/>
          </reference>
        </references>
      </pivotArea>
    </chartFormat>
    <chartFormat chart="6" format="30" series="1">
      <pivotArea type="data" outline="0" fieldPosition="0">
        <references count="2">
          <reference field="4294967294" count="1" selected="0">
            <x v="0"/>
          </reference>
          <reference field="1" count="1" selected="0">
            <x v="2"/>
          </reference>
        </references>
      </pivotArea>
    </chartFormat>
    <chartFormat chart="6" format="31" series="1">
      <pivotArea type="data" outline="0" fieldPosition="0">
        <references count="2">
          <reference field="4294967294" count="1" selected="0">
            <x v="0"/>
          </reference>
          <reference field="1" count="1" selected="0">
            <x v="3"/>
          </reference>
        </references>
      </pivotArea>
    </chartFormat>
    <chartFormat chart="6" format="32" series="1">
      <pivotArea type="data" outline="0" fieldPosition="0">
        <references count="2">
          <reference field="4294967294" count="1" selected="0">
            <x v="0"/>
          </reference>
          <reference field="1" count="1" selected="0">
            <x v="4"/>
          </reference>
        </references>
      </pivotArea>
    </chartFormat>
    <chartFormat chart="6" format="33" series="1">
      <pivotArea type="data" outline="0" fieldPosition="0">
        <references count="2">
          <reference field="4294967294" count="1" selected="0">
            <x v="0"/>
          </reference>
          <reference field="1" count="1" selected="0">
            <x v="5"/>
          </reference>
        </references>
      </pivotArea>
    </chartFormat>
    <chartFormat chart="6" format="34" series="1">
      <pivotArea type="data" outline="0" fieldPosition="0">
        <references count="2">
          <reference field="4294967294" count="1" selected="0">
            <x v="0"/>
          </reference>
          <reference field="1" count="1" selected="0">
            <x v="6"/>
          </reference>
        </references>
      </pivotArea>
    </chartFormat>
    <chartFormat chart="6" format="35"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dateBetween" evalOrder="-1" id="43" name="Date">
      <autoFilter ref="A1">
        <filterColumn colId="0">
          <customFilters and="1">
            <customFilter operator="greaterThanOrEqual" val="42370"/>
            <customFilter operator="lessThanOrEqual" val="4273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0C4349C1-2294-403B-A2F9-339992E6D59C}" sourceName="Months">
  <pivotTables>
    <pivotTable tabId="4" name="PivotTable28"/>
    <pivotTable tabId="3" name="PivotTable10"/>
    <pivotTable tabId="3" name="PivotTable13"/>
    <pivotTable tabId="4" name="PivotTable16"/>
    <pivotTable tabId="4" name="PivotTable19"/>
  </pivotTables>
  <data>
    <tabular pivotCacheId="685901176">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BA639A4F-412E-484A-9FAC-5389C3F0480C}" sourceName="Country">
  <pivotTables>
    <pivotTable tabId="4" name="PivotTable19"/>
    <pivotTable tabId="3" name="PivotTable10"/>
    <pivotTable tabId="3" name="PivotTable13"/>
    <pivotTable tabId="4" name="PivotTable16"/>
    <pivotTable tabId="4" name="PivotTable28"/>
  </pivotTables>
  <data>
    <tabular pivotCacheId="685901176">
      <items count="7">
        <i x="4" s="1"/>
        <i x="2" s="1"/>
        <i x="6" s="1"/>
        <i x="3" s="1"/>
        <i x="5"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52F1BEFA-1AA4-4189-97E2-FABA07C5C254}" sourceName="Product">
  <pivotTables>
    <pivotTable tabId="4" name="PivotTable28"/>
  </pivotTables>
  <data>
    <tabular pivotCacheId="685901176">
      <items count="7">
        <i x="5" s="1"/>
        <i x="2"/>
        <i x="3"/>
        <i x="1"/>
        <i x="0"/>
        <i x="6"/>
        <i x="4"/>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1" xr10:uid="{2A1AF3D4-BB30-43B8-B294-FBA743F46FED}" sourceName="Months">
  <data>
    <tabular pivotCacheId="685901176">
      <items count="14">
        <i x="1" s="1"/>
        <i x="2"/>
        <i x="3"/>
        <i x="4" s="1"/>
        <i x="5" s="1"/>
        <i x="6"/>
        <i x="7" s="1"/>
        <i x="8"/>
        <i x="9"/>
        <i x="10" s="1"/>
        <i x="11"/>
        <i x="12" s="1"/>
        <i x="0"/>
        <i x="13"/>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82E20703-AE59-4C64-8E0E-184DC5C193F3}" sourceName="Country">
  <data>
    <tabular pivotCacheId="685901176">
      <items count="7">
        <i x="4" s="1"/>
        <i x="2" s="1"/>
        <i x="6" s="1"/>
        <i x="3" s="1"/>
        <i x="5" s="1"/>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2F4B3159-D1A8-4FFB-A7D0-13FD8248425F}" sourceName="Product">
  <data>
    <tabular pivotCacheId="685901176">
      <items count="7">
        <i x="5" s="1"/>
        <i x="2" s="1"/>
        <i x="3" s="1"/>
        <i x="1" s="1"/>
        <i x="0" s="1"/>
        <i x="6"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3F3E122D-60A5-415E-801D-46E7B95F3A66}" cache="Slicer_Months" caption="Months" startItem="4" style="SlicerStyleLight5" rowHeight="241300"/>
  <slicer name="Country" xr10:uid="{64787BFB-5D5C-45D9-8EFC-DA1200904C34}" cache="Slicer_Country" caption="Country" rowHeight="241300"/>
  <slicer name="Product" xr10:uid="{16379799-091F-41C1-9E93-8FE0D87BA859}" cache="Slicer_Product" caption="Product" startItem="1" style="SlicerStyleLigh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2" xr10:uid="{4F0D72E2-E82A-4450-8475-35C653E1041E}" cache="Slicer_Months1" caption="Months" startItem="4" style="SlicerStyleLight5" rowHeight="241300"/>
  <slicer name="Country 2" xr10:uid="{0644D7BE-155D-49D0-B0F8-DAB62376F94A}" cache="Slicer_Country1" caption="Country" rowHeight="241300"/>
  <slicer name="Product 2" xr10:uid="{8C3137A2-B30F-41B1-B287-91F7C996E0F2}" cache="Slicer_Product1" caption="Product" style="SlicerStyleLight2"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09EDC8DF-538E-4F7D-9DAD-3059C4A6EC00}" cache="Slicer_Country" caption="Country" showCaption="0" rowHeight="241300"/>
  <slicer name="Product 1" xr10:uid="{191EA70F-4C09-40CB-9559-1EFF6773950C}" cache="Slicer_Product" caption="Trends Chart" style="SlicerStyleLigh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Organic" displayName="Organic" ref="A1:F215" totalsRowCount="1" headerRowDxfId="91">
  <autoFilter ref="A1:F214" xr:uid="{0A040F56-D06D-4623-ACE5-B5FD14A786F2}"/>
  <tableColumns count="6">
    <tableColumn id="1" xr3:uid="{487ACF88-865E-48A0-AB1D-EB308DD18870}" name="Order ID"/>
    <tableColumn id="2" xr3:uid="{E327475A-0EC9-4FBD-9F06-2506DE74A03F}" name="Product"/>
    <tableColumn id="3" xr3:uid="{F73FBF68-0244-47DC-A7D7-2F06A3D1E229}" name="Category"/>
    <tableColumn id="4" xr3:uid="{2FE622F1-E2F5-4646-9587-526AF8D73FCA}" name="Amount" totalsRowFunction="sum" dataDxfId="90" totalsRowDxfId="89"/>
    <tableColumn id="5" xr3:uid="{0098E771-5555-40D4-9387-75F4219BA077}" name="Date" dataDxfId="88" totalsRowDxfId="87"/>
    <tableColumn id="6" xr3:uid="{B599B0F0-814D-4A2F-AE88-C5ED24F68136}" name="Country"/>
  </tableColumns>
  <tableStyleInfo name="TableStyleMedium5" showFirstColumn="0" showLastColumn="0" showRowStripes="1" showColumnStripes="0"/>
</table>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D434427D-AD24-474B-92AF-B4C8790C4420}" sourceName="Date">
  <pivotTables>
    <pivotTable tabId="4" name="PivotTable28"/>
    <pivotTable tabId="3" name="PivotTable10"/>
    <pivotTable tabId="3" name="PivotTable13"/>
    <pivotTable tabId="4" name="PivotTable16"/>
    <pivotTable tabId="4" name="PivotTable19"/>
  </pivotTables>
  <state minimalRefreshVersion="6" lastRefreshVersion="6" pivotCacheId="685901176" filterType="dateBetween">
    <selection startDate="2016-01-01T00:00:00" endDate="2016-12-31T00:00:00"/>
    <bounds startDate="2016-01-01T00:00:00" endDate="2017-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D5925CBF-A546-46E9-B78C-DC53304DDAF3}" cache="NativeTimeline_Date" caption="Date" level="2" selectionLevel="0" scrollPosition="2016-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2EF13D38-168F-4269-878D-DA1B1A69282E}" cache="NativeTimeline_Date" caption="Date" level="2" selectionLevel="0" scrollPosition="2016-09-02T00:00:00"/>
</timeline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3.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workbookViewId="0">
      <selection activeCell="U17" sqref="U17"/>
    </sheetView>
  </sheetViews>
  <sheetFormatPr defaultRowHeight="16.5"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4"/>
  <sheetViews>
    <sheetView workbookViewId="0">
      <selection activeCell="U17" sqref="U17"/>
    </sheetView>
  </sheetViews>
  <sheetFormatPr defaultRowHeight="16.5" x14ac:dyDescent="0.3"/>
  <cols>
    <col min="1" max="1" width="8.375" customWidth="1"/>
    <col min="2" max="2" width="7.875" customWidth="1"/>
    <col min="3" max="3" width="10.875" customWidth="1"/>
    <col min="4" max="4" width="8" customWidth="1"/>
    <col min="5" max="5" width="10.625" customWidth="1"/>
    <col min="6" max="6" width="15.375" customWidth="1"/>
    <col min="7" max="7" width="10.375" customWidth="1"/>
    <col min="8" max="8" width="9" customWidth="1"/>
  </cols>
  <sheetData>
    <row r="1" spans="1:6" x14ac:dyDescent="0.3">
      <c r="A1" s="1" t="s">
        <v>1</v>
      </c>
      <c r="B1" s="1" t="s">
        <v>2</v>
      </c>
      <c r="C1" s="1" t="s">
        <v>3</v>
      </c>
      <c r="D1" s="1" t="s">
        <v>4</v>
      </c>
      <c r="E1" s="1" t="s">
        <v>7</v>
      </c>
      <c r="F1" s="1" t="s">
        <v>0</v>
      </c>
    </row>
    <row r="2" spans="1:6" x14ac:dyDescent="0.3">
      <c r="A2">
        <v>1</v>
      </c>
      <c r="B2" t="s">
        <v>17</v>
      </c>
      <c r="C2" t="s">
        <v>6</v>
      </c>
      <c r="D2" s="2">
        <v>4270</v>
      </c>
      <c r="E2" s="3">
        <v>42375</v>
      </c>
      <c r="F2" t="s">
        <v>8</v>
      </c>
    </row>
    <row r="3" spans="1:6" x14ac:dyDescent="0.3">
      <c r="A3">
        <v>2</v>
      </c>
      <c r="B3" t="s">
        <v>21</v>
      </c>
      <c r="C3" t="s">
        <v>6</v>
      </c>
      <c r="D3" s="2">
        <v>8239</v>
      </c>
      <c r="E3" s="3">
        <v>42376</v>
      </c>
      <c r="F3" t="s">
        <v>9</v>
      </c>
    </row>
    <row r="4" spans="1:6" x14ac:dyDescent="0.3">
      <c r="A4">
        <v>3</v>
      </c>
      <c r="B4" t="s">
        <v>13</v>
      </c>
      <c r="C4" t="s">
        <v>5</v>
      </c>
      <c r="D4" s="2">
        <v>617</v>
      </c>
      <c r="E4" s="3">
        <v>42377</v>
      </c>
      <c r="F4" t="s">
        <v>8</v>
      </c>
    </row>
    <row r="5" spans="1:6" x14ac:dyDescent="0.3">
      <c r="A5">
        <v>4</v>
      </c>
      <c r="B5" t="s">
        <v>13</v>
      </c>
      <c r="C5" t="s">
        <v>5</v>
      </c>
      <c r="D5" s="2">
        <v>8384</v>
      </c>
      <c r="E5" s="3">
        <v>42379</v>
      </c>
      <c r="F5" t="s">
        <v>10</v>
      </c>
    </row>
    <row r="6" spans="1:6" x14ac:dyDescent="0.3">
      <c r="A6">
        <v>5</v>
      </c>
      <c r="B6" t="s">
        <v>18</v>
      </c>
      <c r="C6" t="s">
        <v>6</v>
      </c>
      <c r="D6" s="2">
        <v>2626</v>
      </c>
      <c r="E6" s="3">
        <v>42379</v>
      </c>
      <c r="F6" t="s">
        <v>12</v>
      </c>
    </row>
    <row r="7" spans="1:6" x14ac:dyDescent="0.3">
      <c r="A7">
        <v>6</v>
      </c>
      <c r="B7" t="s">
        <v>15</v>
      </c>
      <c r="C7" t="s">
        <v>5</v>
      </c>
      <c r="D7" s="2">
        <v>3610</v>
      </c>
      <c r="E7" s="3">
        <v>42380</v>
      </c>
      <c r="F7" t="s">
        <v>8</v>
      </c>
    </row>
    <row r="8" spans="1:6" x14ac:dyDescent="0.3">
      <c r="A8">
        <v>7</v>
      </c>
      <c r="B8" t="s">
        <v>21</v>
      </c>
      <c r="C8" t="s">
        <v>6</v>
      </c>
      <c r="D8" s="2">
        <v>9062</v>
      </c>
      <c r="E8" s="3">
        <v>42380</v>
      </c>
      <c r="F8" t="s">
        <v>11</v>
      </c>
    </row>
    <row r="9" spans="1:6" x14ac:dyDescent="0.3">
      <c r="A9">
        <v>8</v>
      </c>
      <c r="B9" t="s">
        <v>13</v>
      </c>
      <c r="C9" t="s">
        <v>5</v>
      </c>
      <c r="D9" s="2">
        <v>6906</v>
      </c>
      <c r="E9" s="3">
        <v>42385</v>
      </c>
      <c r="F9" t="s">
        <v>20</v>
      </c>
    </row>
    <row r="10" spans="1:6" x14ac:dyDescent="0.3">
      <c r="A10">
        <v>9</v>
      </c>
      <c r="B10" t="s">
        <v>14</v>
      </c>
      <c r="C10" t="s">
        <v>5</v>
      </c>
      <c r="D10" s="2">
        <v>2417</v>
      </c>
      <c r="E10" s="3">
        <v>42385</v>
      </c>
      <c r="F10" t="s">
        <v>19</v>
      </c>
    </row>
    <row r="11" spans="1:6" x14ac:dyDescent="0.3">
      <c r="A11">
        <v>10</v>
      </c>
      <c r="B11" t="s">
        <v>14</v>
      </c>
      <c r="C11" t="s">
        <v>5</v>
      </c>
      <c r="D11" s="2">
        <v>7431</v>
      </c>
      <c r="E11" s="3">
        <v>42385</v>
      </c>
      <c r="F11" t="s">
        <v>10</v>
      </c>
    </row>
    <row r="12" spans="1:6" x14ac:dyDescent="0.3">
      <c r="A12">
        <v>11</v>
      </c>
      <c r="B12" t="s">
        <v>13</v>
      </c>
      <c r="C12" t="s">
        <v>5</v>
      </c>
      <c r="D12" s="2">
        <v>8250</v>
      </c>
      <c r="E12" s="3">
        <v>42385</v>
      </c>
      <c r="F12" t="s">
        <v>12</v>
      </c>
    </row>
    <row r="13" spans="1:6" x14ac:dyDescent="0.3">
      <c r="A13">
        <v>12</v>
      </c>
      <c r="B13" t="s">
        <v>21</v>
      </c>
      <c r="C13" t="s">
        <v>6</v>
      </c>
      <c r="D13" s="2">
        <v>7012</v>
      </c>
      <c r="E13" s="3">
        <v>42387</v>
      </c>
      <c r="F13" t="s">
        <v>8</v>
      </c>
    </row>
    <row r="14" spans="1:6" x14ac:dyDescent="0.3">
      <c r="A14">
        <v>13</v>
      </c>
      <c r="B14" t="s">
        <v>17</v>
      </c>
      <c r="C14" t="s">
        <v>6</v>
      </c>
      <c r="D14" s="2">
        <v>1903</v>
      </c>
      <c r="E14" s="3">
        <v>42389</v>
      </c>
      <c r="F14" t="s">
        <v>12</v>
      </c>
    </row>
    <row r="15" spans="1:6" x14ac:dyDescent="0.3">
      <c r="A15">
        <v>14</v>
      </c>
      <c r="B15" t="s">
        <v>21</v>
      </c>
      <c r="C15" t="s">
        <v>6</v>
      </c>
      <c r="D15" s="2">
        <v>2824</v>
      </c>
      <c r="E15" s="3">
        <v>42391</v>
      </c>
      <c r="F15" t="s">
        <v>10</v>
      </c>
    </row>
    <row r="16" spans="1:6" x14ac:dyDescent="0.3">
      <c r="A16">
        <v>15</v>
      </c>
      <c r="B16" t="s">
        <v>14</v>
      </c>
      <c r="C16" t="s">
        <v>5</v>
      </c>
      <c r="D16" s="2">
        <v>6946</v>
      </c>
      <c r="E16" s="3">
        <v>42393</v>
      </c>
      <c r="F16" t="s">
        <v>19</v>
      </c>
    </row>
    <row r="17" spans="1:6" x14ac:dyDescent="0.3">
      <c r="A17">
        <v>16</v>
      </c>
      <c r="B17" t="s">
        <v>13</v>
      </c>
      <c r="C17" t="s">
        <v>5</v>
      </c>
      <c r="D17" s="2">
        <v>2320</v>
      </c>
      <c r="E17" s="3">
        <v>42396</v>
      </c>
      <c r="F17" t="s">
        <v>9</v>
      </c>
    </row>
    <row r="18" spans="1:6" x14ac:dyDescent="0.3">
      <c r="A18">
        <v>17</v>
      </c>
      <c r="B18" t="s">
        <v>13</v>
      </c>
      <c r="C18" t="s">
        <v>5</v>
      </c>
      <c r="D18" s="2">
        <v>2116</v>
      </c>
      <c r="E18" s="3">
        <v>42397</v>
      </c>
      <c r="F18" t="s">
        <v>8</v>
      </c>
    </row>
    <row r="19" spans="1:6" x14ac:dyDescent="0.3">
      <c r="A19">
        <v>18</v>
      </c>
      <c r="B19" t="s">
        <v>13</v>
      </c>
      <c r="C19" t="s">
        <v>5</v>
      </c>
      <c r="D19" s="2">
        <v>1135</v>
      </c>
      <c r="E19" s="3">
        <v>42399</v>
      </c>
      <c r="F19" t="s">
        <v>9</v>
      </c>
    </row>
    <row r="20" spans="1:6" x14ac:dyDescent="0.3">
      <c r="A20">
        <v>19</v>
      </c>
      <c r="B20" t="s">
        <v>21</v>
      </c>
      <c r="C20" t="s">
        <v>6</v>
      </c>
      <c r="D20" s="2">
        <v>3595</v>
      </c>
      <c r="E20" s="3">
        <v>42399</v>
      </c>
      <c r="F20" t="s">
        <v>9</v>
      </c>
    </row>
    <row r="21" spans="1:6" x14ac:dyDescent="0.3">
      <c r="A21">
        <v>20</v>
      </c>
      <c r="B21" t="s">
        <v>14</v>
      </c>
      <c r="C21" t="s">
        <v>5</v>
      </c>
      <c r="D21" s="2">
        <v>1161</v>
      </c>
      <c r="E21" s="3">
        <v>42402</v>
      </c>
      <c r="F21" t="s">
        <v>8</v>
      </c>
    </row>
    <row r="22" spans="1:6" x14ac:dyDescent="0.3">
      <c r="A22">
        <v>21</v>
      </c>
      <c r="B22" t="s">
        <v>15</v>
      </c>
      <c r="C22" t="s">
        <v>5</v>
      </c>
      <c r="D22" s="2">
        <v>2256</v>
      </c>
      <c r="E22" s="3">
        <v>42404</v>
      </c>
      <c r="F22" t="s">
        <v>19</v>
      </c>
    </row>
    <row r="23" spans="1:6" x14ac:dyDescent="0.3">
      <c r="A23">
        <v>22</v>
      </c>
      <c r="B23" t="s">
        <v>13</v>
      </c>
      <c r="C23" t="s">
        <v>5</v>
      </c>
      <c r="D23" s="2">
        <v>1004</v>
      </c>
      <c r="E23" s="3">
        <v>42411</v>
      </c>
      <c r="F23" t="s">
        <v>20</v>
      </c>
    </row>
    <row r="24" spans="1:6" x14ac:dyDescent="0.3">
      <c r="A24">
        <v>23</v>
      </c>
      <c r="B24" t="s">
        <v>13</v>
      </c>
      <c r="C24" t="s">
        <v>5</v>
      </c>
      <c r="D24" s="2">
        <v>3642</v>
      </c>
      <c r="E24" s="3">
        <v>42414</v>
      </c>
      <c r="F24" t="s">
        <v>10</v>
      </c>
    </row>
    <row r="25" spans="1:6" x14ac:dyDescent="0.3">
      <c r="A25">
        <v>24</v>
      </c>
      <c r="B25" t="s">
        <v>13</v>
      </c>
      <c r="C25" t="s">
        <v>5</v>
      </c>
      <c r="D25" s="2">
        <v>4582</v>
      </c>
      <c r="E25" s="3">
        <v>42417</v>
      </c>
      <c r="F25" t="s">
        <v>8</v>
      </c>
    </row>
    <row r="26" spans="1:6" x14ac:dyDescent="0.3">
      <c r="A26">
        <v>25</v>
      </c>
      <c r="B26" t="s">
        <v>18</v>
      </c>
      <c r="C26" t="s">
        <v>6</v>
      </c>
      <c r="D26" s="2">
        <v>3559</v>
      </c>
      <c r="E26" s="3">
        <v>42417</v>
      </c>
      <c r="F26" t="s">
        <v>9</v>
      </c>
    </row>
    <row r="27" spans="1:6" x14ac:dyDescent="0.3">
      <c r="A27">
        <v>26</v>
      </c>
      <c r="B27" t="s">
        <v>17</v>
      </c>
      <c r="C27" t="s">
        <v>6</v>
      </c>
      <c r="D27" s="2">
        <v>5154</v>
      </c>
      <c r="E27" s="3">
        <v>42417</v>
      </c>
      <c r="F27" t="s">
        <v>11</v>
      </c>
    </row>
    <row r="28" spans="1:6" x14ac:dyDescent="0.3">
      <c r="A28">
        <v>27</v>
      </c>
      <c r="B28" t="s">
        <v>16</v>
      </c>
      <c r="C28" t="s">
        <v>5</v>
      </c>
      <c r="D28" s="2">
        <v>7388</v>
      </c>
      <c r="E28" s="3">
        <v>42418</v>
      </c>
      <c r="F28" t="s">
        <v>19</v>
      </c>
    </row>
    <row r="29" spans="1:6" x14ac:dyDescent="0.3">
      <c r="A29">
        <v>28</v>
      </c>
      <c r="B29" t="s">
        <v>18</v>
      </c>
      <c r="C29" t="s">
        <v>6</v>
      </c>
      <c r="D29" s="2">
        <v>7163</v>
      </c>
      <c r="E29" s="3">
        <v>42418</v>
      </c>
      <c r="F29" t="s">
        <v>8</v>
      </c>
    </row>
    <row r="30" spans="1:6" x14ac:dyDescent="0.3">
      <c r="A30">
        <v>29</v>
      </c>
      <c r="B30" t="s">
        <v>18</v>
      </c>
      <c r="C30" t="s">
        <v>6</v>
      </c>
      <c r="D30" s="2">
        <v>5101</v>
      </c>
      <c r="E30" s="3">
        <v>42420</v>
      </c>
      <c r="F30" t="s">
        <v>12</v>
      </c>
    </row>
    <row r="31" spans="1:6" x14ac:dyDescent="0.3">
      <c r="A31">
        <v>30</v>
      </c>
      <c r="B31" t="s">
        <v>14</v>
      </c>
      <c r="C31" t="s">
        <v>5</v>
      </c>
      <c r="D31" s="2">
        <v>7602</v>
      </c>
      <c r="E31" s="3">
        <v>42421</v>
      </c>
      <c r="F31" t="s">
        <v>19</v>
      </c>
    </row>
    <row r="32" spans="1:6" x14ac:dyDescent="0.3">
      <c r="A32">
        <v>31</v>
      </c>
      <c r="B32" t="s">
        <v>16</v>
      </c>
      <c r="C32" t="s">
        <v>5</v>
      </c>
      <c r="D32" s="2">
        <v>1641</v>
      </c>
      <c r="E32" s="3">
        <v>42422</v>
      </c>
      <c r="F32" t="s">
        <v>8</v>
      </c>
    </row>
    <row r="33" spans="1:6" x14ac:dyDescent="0.3">
      <c r="A33">
        <v>32</v>
      </c>
      <c r="B33" t="s">
        <v>14</v>
      </c>
      <c r="C33" t="s">
        <v>5</v>
      </c>
      <c r="D33" s="2">
        <v>8892</v>
      </c>
      <c r="E33" s="3">
        <v>42423</v>
      </c>
      <c r="F33" t="s">
        <v>11</v>
      </c>
    </row>
    <row r="34" spans="1:6" x14ac:dyDescent="0.3">
      <c r="A34">
        <v>33</v>
      </c>
      <c r="B34" t="s">
        <v>14</v>
      </c>
      <c r="C34" t="s">
        <v>5</v>
      </c>
      <c r="D34" s="2">
        <v>2060</v>
      </c>
      <c r="E34" s="3">
        <v>42429</v>
      </c>
      <c r="F34" t="s">
        <v>19</v>
      </c>
    </row>
    <row r="35" spans="1:6" x14ac:dyDescent="0.3">
      <c r="A35">
        <v>34</v>
      </c>
      <c r="B35" t="s">
        <v>21</v>
      </c>
      <c r="C35" t="s">
        <v>6</v>
      </c>
      <c r="D35" s="2">
        <v>1557</v>
      </c>
      <c r="E35" s="3">
        <v>42429</v>
      </c>
      <c r="F35" t="s">
        <v>12</v>
      </c>
    </row>
    <row r="36" spans="1:6" x14ac:dyDescent="0.3">
      <c r="A36">
        <v>35</v>
      </c>
      <c r="B36" t="s">
        <v>14</v>
      </c>
      <c r="C36" t="s">
        <v>5</v>
      </c>
      <c r="D36" s="2">
        <v>6509</v>
      </c>
      <c r="E36" s="3">
        <v>42430</v>
      </c>
      <c r="F36" t="s">
        <v>19</v>
      </c>
    </row>
    <row r="37" spans="1:6" x14ac:dyDescent="0.3">
      <c r="A37">
        <v>36</v>
      </c>
      <c r="B37" t="s">
        <v>14</v>
      </c>
      <c r="C37" t="s">
        <v>5</v>
      </c>
      <c r="D37" s="2">
        <v>5718</v>
      </c>
      <c r="E37" s="3">
        <v>42433</v>
      </c>
      <c r="F37" t="s">
        <v>11</v>
      </c>
    </row>
    <row r="38" spans="1:6" x14ac:dyDescent="0.3">
      <c r="A38">
        <v>37</v>
      </c>
      <c r="B38" t="s">
        <v>14</v>
      </c>
      <c r="C38" t="s">
        <v>5</v>
      </c>
      <c r="D38" s="2">
        <v>7655</v>
      </c>
      <c r="E38" s="3">
        <v>42434</v>
      </c>
      <c r="F38" t="s">
        <v>8</v>
      </c>
    </row>
    <row r="39" spans="1:6" x14ac:dyDescent="0.3">
      <c r="A39">
        <v>38</v>
      </c>
      <c r="B39" t="s">
        <v>17</v>
      </c>
      <c r="C39" t="s">
        <v>6</v>
      </c>
      <c r="D39" s="2">
        <v>9116</v>
      </c>
      <c r="E39" s="3">
        <v>42434</v>
      </c>
      <c r="F39" t="s">
        <v>9</v>
      </c>
    </row>
    <row r="40" spans="1:6" x14ac:dyDescent="0.3">
      <c r="A40">
        <v>39</v>
      </c>
      <c r="B40" t="s">
        <v>13</v>
      </c>
      <c r="C40" t="s">
        <v>5</v>
      </c>
      <c r="D40" s="2">
        <v>2795</v>
      </c>
      <c r="E40" s="3">
        <v>42444</v>
      </c>
      <c r="F40" t="s">
        <v>8</v>
      </c>
    </row>
    <row r="41" spans="1:6" x14ac:dyDescent="0.3">
      <c r="A41">
        <v>40</v>
      </c>
      <c r="B41" t="s">
        <v>13</v>
      </c>
      <c r="C41" t="s">
        <v>5</v>
      </c>
      <c r="D41" s="2">
        <v>5084</v>
      </c>
      <c r="E41" s="3">
        <v>42444</v>
      </c>
      <c r="F41" t="s">
        <v>8</v>
      </c>
    </row>
    <row r="42" spans="1:6" x14ac:dyDescent="0.3">
      <c r="A42">
        <v>41</v>
      </c>
      <c r="B42" t="s">
        <v>17</v>
      </c>
      <c r="C42" t="s">
        <v>6</v>
      </c>
      <c r="D42" s="2">
        <v>8941</v>
      </c>
      <c r="E42" s="3">
        <v>42444</v>
      </c>
      <c r="F42" t="s">
        <v>9</v>
      </c>
    </row>
    <row r="43" spans="1:6" x14ac:dyDescent="0.3">
      <c r="A43">
        <v>42</v>
      </c>
      <c r="B43" t="s">
        <v>21</v>
      </c>
      <c r="C43" t="s">
        <v>6</v>
      </c>
      <c r="D43" s="2">
        <v>5341</v>
      </c>
      <c r="E43" s="3">
        <v>42445</v>
      </c>
      <c r="F43" t="s">
        <v>19</v>
      </c>
    </row>
    <row r="44" spans="1:6" x14ac:dyDescent="0.3">
      <c r="A44">
        <v>43</v>
      </c>
      <c r="B44" t="s">
        <v>13</v>
      </c>
      <c r="C44" t="s">
        <v>5</v>
      </c>
      <c r="D44" s="2">
        <v>135</v>
      </c>
      <c r="E44" s="3">
        <v>42448</v>
      </c>
      <c r="F44" t="s">
        <v>10</v>
      </c>
    </row>
    <row r="45" spans="1:6" x14ac:dyDescent="0.3">
      <c r="A45">
        <v>44</v>
      </c>
      <c r="B45" t="s">
        <v>13</v>
      </c>
      <c r="C45" t="s">
        <v>5</v>
      </c>
      <c r="D45" s="2">
        <v>9400</v>
      </c>
      <c r="E45" s="3">
        <v>42448</v>
      </c>
      <c r="F45" t="s">
        <v>11</v>
      </c>
    </row>
    <row r="46" spans="1:6" x14ac:dyDescent="0.3">
      <c r="A46">
        <v>45</v>
      </c>
      <c r="B46" t="s">
        <v>18</v>
      </c>
      <c r="C46" t="s">
        <v>6</v>
      </c>
      <c r="D46" s="2">
        <v>6045</v>
      </c>
      <c r="E46" s="3">
        <v>42450</v>
      </c>
      <c r="F46" t="s">
        <v>12</v>
      </c>
    </row>
    <row r="47" spans="1:6" x14ac:dyDescent="0.3">
      <c r="A47">
        <v>46</v>
      </c>
      <c r="B47" t="s">
        <v>14</v>
      </c>
      <c r="C47" t="s">
        <v>5</v>
      </c>
      <c r="D47" s="2">
        <v>5820</v>
      </c>
      <c r="E47" s="3">
        <v>42451</v>
      </c>
      <c r="F47" t="s">
        <v>20</v>
      </c>
    </row>
    <row r="48" spans="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19</v>
      </c>
    </row>
    <row r="53" spans="1:6" x14ac:dyDescent="0.3">
      <c r="A53">
        <v>52</v>
      </c>
      <c r="B53" t="s">
        <v>16</v>
      </c>
      <c r="C53" t="s">
        <v>5</v>
      </c>
      <c r="D53" s="2">
        <v>3663</v>
      </c>
      <c r="E53" s="3">
        <v>42459</v>
      </c>
      <c r="F53" t="s">
        <v>11</v>
      </c>
    </row>
    <row r="54" spans="1:6" x14ac:dyDescent="0.3">
      <c r="A54">
        <v>53</v>
      </c>
      <c r="B54" t="s">
        <v>14</v>
      </c>
      <c r="C54" t="s">
        <v>5</v>
      </c>
      <c r="D54" s="2">
        <v>6331</v>
      </c>
      <c r="E54" s="3">
        <v>42461</v>
      </c>
      <c r="F54" t="s">
        <v>19</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20</v>
      </c>
    </row>
    <row r="58" spans="1:6" x14ac:dyDescent="0.3">
      <c r="A58">
        <v>57</v>
      </c>
      <c r="B58" t="s">
        <v>17</v>
      </c>
      <c r="C58" t="s">
        <v>6</v>
      </c>
      <c r="D58" s="2">
        <v>7659</v>
      </c>
      <c r="E58" s="3">
        <v>42466</v>
      </c>
      <c r="F58" t="s">
        <v>8</v>
      </c>
    </row>
    <row r="59" spans="1:6" x14ac:dyDescent="0.3">
      <c r="A59">
        <v>58</v>
      </c>
      <c r="B59" t="s">
        <v>21</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21</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19</v>
      </c>
    </row>
    <row r="68" spans="1:6" x14ac:dyDescent="0.3">
      <c r="A68">
        <v>67</v>
      </c>
      <c r="B68" t="s">
        <v>13</v>
      </c>
      <c r="C68" t="s">
        <v>5</v>
      </c>
      <c r="D68" s="2">
        <v>8663</v>
      </c>
      <c r="E68" s="3">
        <v>42491</v>
      </c>
      <c r="F68" t="s">
        <v>20</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19</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19</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19</v>
      </c>
    </row>
    <row r="87" spans="1:6" x14ac:dyDescent="0.3">
      <c r="A87">
        <v>86</v>
      </c>
      <c r="B87" t="s">
        <v>21</v>
      </c>
      <c r="C87" t="s">
        <v>6</v>
      </c>
      <c r="D87" s="2">
        <v>2054</v>
      </c>
      <c r="E87" s="3">
        <v>42506</v>
      </c>
      <c r="F87" t="s">
        <v>9</v>
      </c>
    </row>
    <row r="88" spans="1:6" x14ac:dyDescent="0.3">
      <c r="A88">
        <v>87</v>
      </c>
      <c r="B88" t="s">
        <v>18</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21</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20</v>
      </c>
    </row>
    <row r="96" spans="1:6" x14ac:dyDescent="0.3">
      <c r="A96">
        <v>95</v>
      </c>
      <c r="B96" t="s">
        <v>18</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21</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19</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21</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19</v>
      </c>
    </row>
    <row r="111" spans="1:6" x14ac:dyDescent="0.3">
      <c r="A111">
        <v>110</v>
      </c>
      <c r="B111" t="s">
        <v>21</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21</v>
      </c>
      <c r="C113" t="s">
        <v>6</v>
      </c>
      <c r="D113" s="2">
        <v>7231</v>
      </c>
      <c r="E113" s="3">
        <v>42541</v>
      </c>
      <c r="F113" t="s">
        <v>9</v>
      </c>
    </row>
    <row r="114" spans="1:6" x14ac:dyDescent="0.3">
      <c r="A114">
        <v>113</v>
      </c>
      <c r="B114" t="s">
        <v>21</v>
      </c>
      <c r="C114" t="s">
        <v>6</v>
      </c>
      <c r="D114" s="2">
        <v>8891</v>
      </c>
      <c r="E114" s="3">
        <v>42544</v>
      </c>
      <c r="F114" t="s">
        <v>11</v>
      </c>
    </row>
    <row r="115" spans="1:6" x14ac:dyDescent="0.3">
      <c r="A115">
        <v>114</v>
      </c>
      <c r="B115" t="s">
        <v>13</v>
      </c>
      <c r="C115" t="s">
        <v>5</v>
      </c>
      <c r="D115" s="2">
        <v>107</v>
      </c>
      <c r="E115" s="3">
        <v>42546</v>
      </c>
      <c r="F115" t="s">
        <v>19</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19</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20</v>
      </c>
    </row>
    <row r="122" spans="1:6" x14ac:dyDescent="0.3">
      <c r="A122">
        <v>121</v>
      </c>
      <c r="B122" t="s">
        <v>21</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20</v>
      </c>
    </row>
    <row r="126" spans="1:6" x14ac:dyDescent="0.3">
      <c r="A126">
        <v>125</v>
      </c>
      <c r="B126" t="s">
        <v>14</v>
      </c>
      <c r="C126" t="s">
        <v>5</v>
      </c>
      <c r="D126" s="2">
        <v>330</v>
      </c>
      <c r="E126" s="3">
        <v>42571</v>
      </c>
      <c r="F126" t="s">
        <v>12</v>
      </c>
    </row>
    <row r="127" spans="1:6" x14ac:dyDescent="0.3">
      <c r="A127">
        <v>126</v>
      </c>
      <c r="B127" t="s">
        <v>21</v>
      </c>
      <c r="C127" t="s">
        <v>6</v>
      </c>
      <c r="D127" s="2">
        <v>3027</v>
      </c>
      <c r="E127" s="3">
        <v>42571</v>
      </c>
      <c r="F127" t="s">
        <v>9</v>
      </c>
    </row>
    <row r="128" spans="1:6" x14ac:dyDescent="0.3">
      <c r="A128">
        <v>127</v>
      </c>
      <c r="B128" t="s">
        <v>15</v>
      </c>
      <c r="C128" t="s">
        <v>5</v>
      </c>
      <c r="D128" s="2">
        <v>850</v>
      </c>
      <c r="E128" s="3">
        <v>42573</v>
      </c>
      <c r="F128" t="s">
        <v>20</v>
      </c>
    </row>
    <row r="129" spans="1:6" x14ac:dyDescent="0.3">
      <c r="A129">
        <v>128</v>
      </c>
      <c r="B129" t="s">
        <v>13</v>
      </c>
      <c r="C129" t="s">
        <v>5</v>
      </c>
      <c r="D129" s="2">
        <v>8986</v>
      </c>
      <c r="E129" s="3">
        <v>42574</v>
      </c>
      <c r="F129" t="s">
        <v>9</v>
      </c>
    </row>
    <row r="130" spans="1:6" x14ac:dyDescent="0.3">
      <c r="A130">
        <v>129</v>
      </c>
      <c r="B130" t="s">
        <v>21</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18</v>
      </c>
      <c r="C135" t="s">
        <v>6</v>
      </c>
      <c r="D135" s="2">
        <v>8416</v>
      </c>
      <c r="E135" s="3">
        <v>42582</v>
      </c>
      <c r="F135" t="s">
        <v>11</v>
      </c>
    </row>
    <row r="136" spans="1:6" x14ac:dyDescent="0.3">
      <c r="A136">
        <v>135</v>
      </c>
      <c r="B136" t="s">
        <v>13</v>
      </c>
      <c r="C136" t="s">
        <v>5</v>
      </c>
      <c r="D136" s="2">
        <v>7144</v>
      </c>
      <c r="E136" s="3">
        <v>42583</v>
      </c>
      <c r="F136" t="s">
        <v>19</v>
      </c>
    </row>
    <row r="137" spans="1:6" x14ac:dyDescent="0.3">
      <c r="A137">
        <v>136</v>
      </c>
      <c r="B137" t="s">
        <v>21</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21</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19</v>
      </c>
    </row>
    <row r="143" spans="1:6" x14ac:dyDescent="0.3">
      <c r="A143">
        <v>142</v>
      </c>
      <c r="B143" t="s">
        <v>14</v>
      </c>
      <c r="C143" t="s">
        <v>5</v>
      </c>
      <c r="D143" s="2">
        <v>7490</v>
      </c>
      <c r="E143" s="3">
        <v>42606</v>
      </c>
      <c r="F143" t="s">
        <v>19</v>
      </c>
    </row>
    <row r="144" spans="1:6" x14ac:dyDescent="0.3">
      <c r="A144">
        <v>143</v>
      </c>
      <c r="B144" t="s">
        <v>21</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18</v>
      </c>
      <c r="C148" t="s">
        <v>6</v>
      </c>
      <c r="D148" s="2">
        <v>5761</v>
      </c>
      <c r="E148" s="3">
        <v>42611</v>
      </c>
      <c r="F148" t="s">
        <v>12</v>
      </c>
    </row>
    <row r="149" spans="1:6" x14ac:dyDescent="0.3">
      <c r="A149">
        <v>148</v>
      </c>
      <c r="B149" t="s">
        <v>13</v>
      </c>
      <c r="C149" t="s">
        <v>5</v>
      </c>
      <c r="D149" s="2">
        <v>6864</v>
      </c>
      <c r="E149" s="3">
        <v>42614</v>
      </c>
      <c r="F149" t="s">
        <v>20</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21</v>
      </c>
      <c r="C155" t="s">
        <v>6</v>
      </c>
      <c r="D155" s="2">
        <v>4390</v>
      </c>
      <c r="E155" s="3">
        <v>42622</v>
      </c>
      <c r="F155" t="s">
        <v>20</v>
      </c>
    </row>
    <row r="156" spans="1:6" x14ac:dyDescent="0.3">
      <c r="A156">
        <v>155</v>
      </c>
      <c r="B156" t="s">
        <v>21</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19</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21</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21</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20</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19</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20</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18</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19</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21</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19</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19</v>
      </c>
    </row>
    <row r="195" spans="1:6" x14ac:dyDescent="0.3">
      <c r="A195">
        <v>194</v>
      </c>
      <c r="B195" t="s">
        <v>14</v>
      </c>
      <c r="C195" t="s">
        <v>5</v>
      </c>
      <c r="D195" s="2">
        <v>6078</v>
      </c>
      <c r="E195" s="3">
        <v>42709</v>
      </c>
      <c r="F195" t="s">
        <v>8</v>
      </c>
    </row>
    <row r="196" spans="1:6" x14ac:dyDescent="0.3">
      <c r="A196">
        <v>195</v>
      </c>
      <c r="B196" t="s">
        <v>18</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18</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20</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19</v>
      </c>
    </row>
    <row r="211" spans="1:6" x14ac:dyDescent="0.3">
      <c r="A211">
        <v>210</v>
      </c>
      <c r="B211" t="s">
        <v>18</v>
      </c>
      <c r="C211" t="s">
        <v>6</v>
      </c>
      <c r="D211" s="2">
        <v>680</v>
      </c>
      <c r="E211" s="3">
        <v>42732</v>
      </c>
      <c r="F211" t="s">
        <v>19</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R215"/>
  <sheetViews>
    <sheetView workbookViewId="0">
      <selection activeCell="D216" sqref="D216"/>
    </sheetView>
  </sheetViews>
  <sheetFormatPr defaultRowHeight="16.5" x14ac:dyDescent="0.3"/>
  <cols>
    <col min="1" max="1" width="10.5" customWidth="1"/>
    <col min="2" max="2" width="9.875" customWidth="1"/>
    <col min="3" max="3" width="10.875" customWidth="1"/>
    <col min="4" max="4" width="10.25" customWidth="1"/>
    <col min="5" max="5" width="10.625" customWidth="1"/>
    <col min="6" max="6" width="15.375" customWidth="1"/>
    <col min="9" max="9" width="10.75" customWidth="1"/>
    <col min="10" max="10" width="45.75" customWidth="1"/>
    <col min="12" max="12" width="15.375" customWidth="1"/>
    <col min="13" max="13" width="12.375" customWidth="1"/>
    <col min="15" max="15" width="15.375" customWidth="1"/>
  </cols>
  <sheetData>
    <row r="1" spans="1:16" x14ac:dyDescent="0.3">
      <c r="A1" s="1" t="s">
        <v>1</v>
      </c>
      <c r="B1" s="1" t="s">
        <v>2</v>
      </c>
      <c r="C1" s="1" t="s">
        <v>3</v>
      </c>
      <c r="D1" s="1" t="s">
        <v>4</v>
      </c>
      <c r="E1" s="1" t="s">
        <v>7</v>
      </c>
      <c r="F1" s="1" t="s">
        <v>0</v>
      </c>
    </row>
    <row r="2" spans="1:16" x14ac:dyDescent="0.3">
      <c r="A2">
        <v>1</v>
      </c>
      <c r="B2" t="s">
        <v>17</v>
      </c>
      <c r="C2" t="s">
        <v>6</v>
      </c>
      <c r="D2" s="2">
        <v>4270</v>
      </c>
      <c r="E2" s="3">
        <v>42375</v>
      </c>
      <c r="F2" t="s">
        <v>8</v>
      </c>
    </row>
    <row r="3" spans="1:16" x14ac:dyDescent="0.3">
      <c r="A3">
        <v>2</v>
      </c>
      <c r="B3" t="s">
        <v>21</v>
      </c>
      <c r="C3" t="s">
        <v>6</v>
      </c>
      <c r="D3" s="2">
        <v>8239</v>
      </c>
      <c r="E3" s="3">
        <v>42376</v>
      </c>
      <c r="F3" t="s">
        <v>9</v>
      </c>
    </row>
    <row r="4" spans="1:16" x14ac:dyDescent="0.3">
      <c r="A4">
        <v>3</v>
      </c>
      <c r="B4" t="s">
        <v>13</v>
      </c>
      <c r="C4" t="s">
        <v>5</v>
      </c>
      <c r="D4" s="2">
        <v>617</v>
      </c>
      <c r="E4" s="3">
        <v>42377</v>
      </c>
      <c r="F4" t="s">
        <v>8</v>
      </c>
    </row>
    <row r="5" spans="1:16" x14ac:dyDescent="0.3">
      <c r="A5">
        <v>4</v>
      </c>
      <c r="B5" t="s">
        <v>13</v>
      </c>
      <c r="C5" t="s">
        <v>5</v>
      </c>
      <c r="D5" s="2">
        <v>8384</v>
      </c>
      <c r="E5" s="3">
        <v>42379</v>
      </c>
      <c r="F5" t="s">
        <v>10</v>
      </c>
    </row>
    <row r="6" spans="1:16" x14ac:dyDescent="0.3">
      <c r="A6">
        <v>5</v>
      </c>
      <c r="B6" t="s">
        <v>18</v>
      </c>
      <c r="C6" t="s">
        <v>6</v>
      </c>
      <c r="D6" s="2">
        <v>2626</v>
      </c>
      <c r="E6" s="3">
        <v>42379</v>
      </c>
      <c r="F6" t="s">
        <v>12</v>
      </c>
      <c r="M6">
        <f ca="1">COUNTA(_xlfn.UNIQUE(Organic[Product]))</f>
        <v>1</v>
      </c>
    </row>
    <row r="7" spans="1:16" x14ac:dyDescent="0.3">
      <c r="A7">
        <v>6</v>
      </c>
      <c r="B7" t="s">
        <v>15</v>
      </c>
      <c r="C7" t="s">
        <v>5</v>
      </c>
      <c r="D7" s="2">
        <v>3610</v>
      </c>
      <c r="E7" s="3">
        <v>42380</v>
      </c>
      <c r="F7" t="s">
        <v>8</v>
      </c>
    </row>
    <row r="8" spans="1:16" x14ac:dyDescent="0.3">
      <c r="A8">
        <v>7</v>
      </c>
      <c r="B8" t="s">
        <v>21</v>
      </c>
      <c r="C8" t="s">
        <v>6</v>
      </c>
      <c r="D8" s="2">
        <v>9062</v>
      </c>
      <c r="E8" s="3">
        <v>42380</v>
      </c>
      <c r="F8" t="s">
        <v>11</v>
      </c>
    </row>
    <row r="9" spans="1:16" x14ac:dyDescent="0.3">
      <c r="A9">
        <v>8</v>
      </c>
      <c r="B9" t="s">
        <v>13</v>
      </c>
      <c r="C9" t="s">
        <v>5</v>
      </c>
      <c r="D9" s="2">
        <v>6906</v>
      </c>
      <c r="E9" s="3">
        <v>42385</v>
      </c>
      <c r="F9" t="s">
        <v>20</v>
      </c>
    </row>
    <row r="10" spans="1:16" x14ac:dyDescent="0.3">
      <c r="A10">
        <v>9</v>
      </c>
      <c r="B10" t="s">
        <v>14</v>
      </c>
      <c r="C10" t="s">
        <v>5</v>
      </c>
      <c r="D10" s="2">
        <v>2417</v>
      </c>
      <c r="E10" s="3">
        <v>42385</v>
      </c>
      <c r="F10" t="s">
        <v>19</v>
      </c>
      <c r="L10" s="28" t="s">
        <v>28</v>
      </c>
      <c r="M10" s="28"/>
      <c r="O10" s="29" t="s">
        <v>23</v>
      </c>
      <c r="P10" s="29"/>
    </row>
    <row r="11" spans="1:16" x14ac:dyDescent="0.3">
      <c r="A11">
        <v>10</v>
      </c>
      <c r="B11" t="s">
        <v>14</v>
      </c>
      <c r="C11" t="s">
        <v>5</v>
      </c>
      <c r="D11" s="2">
        <v>7431</v>
      </c>
      <c r="E11" s="3">
        <v>42385</v>
      </c>
      <c r="F11" t="s">
        <v>10</v>
      </c>
      <c r="J11" s="4" t="s">
        <v>22</v>
      </c>
      <c r="L11" s="5" t="e" cm="1">
        <f t="array" aca="1" ref="L11:L17" ca="1">_xlfn.UNIQUE(Organic[Country])</f>
        <v>#NAME?</v>
      </c>
      <c r="M11" s="9" t="e">
        <f ca="1">AVERAGEIF(Organic[Country],L11,Organic[Amount])</f>
        <v>#DIV/0!</v>
      </c>
      <c r="O11" s="6" t="e" cm="1">
        <f t="array" aca="1" ref="O11:O17" ca="1">_xlfn.UNIQUE(Organic[Country])</f>
        <v>#NAME?</v>
      </c>
      <c r="P11">
        <f ca="1">COUNTIF(Organic[Country],O11)</f>
        <v>0</v>
      </c>
    </row>
    <row r="12" spans="1:16" x14ac:dyDescent="0.3">
      <c r="A12">
        <v>11</v>
      </c>
      <c r="B12" t="s">
        <v>13</v>
      </c>
      <c r="C12" t="s">
        <v>5</v>
      </c>
      <c r="D12" s="2">
        <v>8250</v>
      </c>
      <c r="E12" s="3">
        <v>42385</v>
      </c>
      <c r="F12" t="s">
        <v>12</v>
      </c>
      <c r="J12" t="s">
        <v>28</v>
      </c>
      <c r="L12" s="5" t="e">
        <f ca="1"/>
        <v>#NAME?</v>
      </c>
      <c r="M12" s="9" t="e">
        <f ca="1">AVERAGEIF(Organic[Country],L12,Organic[Amount])</f>
        <v>#DIV/0!</v>
      </c>
      <c r="O12" s="6" t="e">
        <f ca="1"/>
        <v>#NAME?</v>
      </c>
      <c r="P12">
        <f ca="1">COUNTIF(Organic[Country],O12)</f>
        <v>0</v>
      </c>
    </row>
    <row r="13" spans="1:16" x14ac:dyDescent="0.3">
      <c r="A13">
        <v>12</v>
      </c>
      <c r="B13" t="s">
        <v>21</v>
      </c>
      <c r="C13" t="s">
        <v>6</v>
      </c>
      <c r="D13" s="2">
        <v>7012</v>
      </c>
      <c r="E13" s="3">
        <v>42387</v>
      </c>
      <c r="F13" t="s">
        <v>8</v>
      </c>
      <c r="J13" t="s">
        <v>23</v>
      </c>
      <c r="L13" s="5" t="e">
        <f ca="1"/>
        <v>#NAME?</v>
      </c>
      <c r="M13" s="9" t="e">
        <f ca="1">AVERAGEIF(Organic[Country],L13,Organic[Amount])</f>
        <v>#DIV/0!</v>
      </c>
      <c r="O13" s="6" t="e">
        <f ca="1"/>
        <v>#NAME?</v>
      </c>
      <c r="P13">
        <f ca="1">COUNTIF(Organic[Country],O13)</f>
        <v>0</v>
      </c>
    </row>
    <row r="14" spans="1:16" x14ac:dyDescent="0.3">
      <c r="A14">
        <v>13</v>
      </c>
      <c r="B14" t="s">
        <v>17</v>
      </c>
      <c r="C14" t="s">
        <v>6</v>
      </c>
      <c r="D14" s="2">
        <v>1903</v>
      </c>
      <c r="E14" s="3">
        <v>42389</v>
      </c>
      <c r="F14" t="s">
        <v>12</v>
      </c>
      <c r="J14" t="s">
        <v>30</v>
      </c>
      <c r="L14" s="5" t="e">
        <f ca="1"/>
        <v>#NAME?</v>
      </c>
      <c r="M14" s="9" t="e">
        <f ca="1">AVERAGEIF(Organic[Country],L14,Organic[Amount])</f>
        <v>#DIV/0!</v>
      </c>
      <c r="O14" s="6" t="e">
        <f ca="1"/>
        <v>#NAME?</v>
      </c>
      <c r="P14">
        <f ca="1">COUNTIF(Organic[Country],O14)</f>
        <v>0</v>
      </c>
    </row>
    <row r="15" spans="1:16" x14ac:dyDescent="0.3">
      <c r="A15">
        <v>14</v>
      </c>
      <c r="B15" t="s">
        <v>21</v>
      </c>
      <c r="C15" t="s">
        <v>6</v>
      </c>
      <c r="D15" s="2">
        <v>2824</v>
      </c>
      <c r="E15" s="3">
        <v>42391</v>
      </c>
      <c r="F15" t="s">
        <v>10</v>
      </c>
      <c r="J15" t="s">
        <v>24</v>
      </c>
      <c r="L15" s="5" t="e">
        <f ca="1"/>
        <v>#NAME?</v>
      </c>
      <c r="M15" s="9" t="e">
        <f ca="1">AVERAGEIF(Organic[Country],L15,Organic[Amount])</f>
        <v>#DIV/0!</v>
      </c>
      <c r="O15" s="6" t="e">
        <f ca="1"/>
        <v>#NAME?</v>
      </c>
      <c r="P15">
        <f ca="1">COUNTIF(Organic[Country],O15)</f>
        <v>0</v>
      </c>
    </row>
    <row r="16" spans="1:16" x14ac:dyDescent="0.3">
      <c r="A16">
        <v>15</v>
      </c>
      <c r="B16" t="s">
        <v>14</v>
      </c>
      <c r="C16" t="s">
        <v>5</v>
      </c>
      <c r="D16" s="2">
        <v>6946</v>
      </c>
      <c r="E16" s="3">
        <v>42393</v>
      </c>
      <c r="F16" t="s">
        <v>19</v>
      </c>
      <c r="J16" t="s">
        <v>31</v>
      </c>
      <c r="L16" s="5" t="e">
        <f ca="1"/>
        <v>#NAME?</v>
      </c>
      <c r="M16" s="9" t="e">
        <f ca="1">AVERAGEIF(Organic[Country],L16,Organic[Amount])</f>
        <v>#DIV/0!</v>
      </c>
      <c r="O16" s="6" t="e">
        <f ca="1"/>
        <v>#NAME?</v>
      </c>
      <c r="P16">
        <f ca="1">COUNTIF(Organic[Country],O16)</f>
        <v>0</v>
      </c>
    </row>
    <row r="17" spans="1:18" x14ac:dyDescent="0.3">
      <c r="A17">
        <v>16</v>
      </c>
      <c r="B17" t="s">
        <v>13</v>
      </c>
      <c r="C17" t="s">
        <v>5</v>
      </c>
      <c r="D17" s="2">
        <v>2320</v>
      </c>
      <c r="E17" s="3">
        <v>42396</v>
      </c>
      <c r="F17" t="s">
        <v>9</v>
      </c>
      <c r="L17" s="5" t="e">
        <f ca="1"/>
        <v>#NAME?</v>
      </c>
      <c r="M17" s="9" t="e">
        <f ca="1">AVERAGEIF(Organic[Country],L17,Organic[Amount])</f>
        <v>#DIV/0!</v>
      </c>
      <c r="O17" s="6" t="e">
        <f ca="1"/>
        <v>#NAME?</v>
      </c>
      <c r="P17">
        <f ca="1">COUNTIF(Organic[Country],O17)</f>
        <v>0</v>
      </c>
    </row>
    <row r="18" spans="1:18" x14ac:dyDescent="0.3">
      <c r="A18">
        <v>17</v>
      </c>
      <c r="B18" t="s">
        <v>13</v>
      </c>
      <c r="C18" t="s">
        <v>5</v>
      </c>
      <c r="D18" s="2">
        <v>2116</v>
      </c>
      <c r="E18" s="3">
        <v>42397</v>
      </c>
      <c r="F18" t="s">
        <v>8</v>
      </c>
      <c r="J18" s="4" t="s">
        <v>25</v>
      </c>
    </row>
    <row r="19" spans="1:18" x14ac:dyDescent="0.3">
      <c r="A19">
        <v>18</v>
      </c>
      <c r="B19" t="s">
        <v>13</v>
      </c>
      <c r="C19" t="s">
        <v>5</v>
      </c>
      <c r="D19" s="2">
        <v>1135</v>
      </c>
      <c r="E19" s="3">
        <v>42399</v>
      </c>
      <c r="F19" t="s">
        <v>9</v>
      </c>
      <c r="J19" t="s">
        <v>26</v>
      </c>
      <c r="L19" s="30" t="s">
        <v>30</v>
      </c>
      <c r="M19" s="30"/>
      <c r="O19" s="31" t="s">
        <v>24</v>
      </c>
      <c r="P19" s="31"/>
      <c r="Q19" s="31"/>
      <c r="R19" s="31"/>
    </row>
    <row r="20" spans="1:18" x14ac:dyDescent="0.3">
      <c r="A20">
        <v>19</v>
      </c>
      <c r="B20" t="s">
        <v>21</v>
      </c>
      <c r="C20" t="s">
        <v>6</v>
      </c>
      <c r="D20" s="2">
        <v>3595</v>
      </c>
      <c r="E20" s="3">
        <v>42399</v>
      </c>
      <c r="F20" t="s">
        <v>9</v>
      </c>
      <c r="J20" t="s">
        <v>27</v>
      </c>
      <c r="L20" s="7" t="e" cm="1">
        <f t="array" aca="1" ref="L20:L26" ca="1">_xlfn.UNIQUE(Organic[Product])</f>
        <v>#NAME?</v>
      </c>
      <c r="M20" s="9" t="e">
        <f ca="1">AVERAGEIF(Organic[Product],L20,Organic[Amount])</f>
        <v>#DIV/0!</v>
      </c>
      <c r="O20" s="8" t="e" cm="1">
        <f t="array" aca="1" ref="O20:O26" ca="1">_xlfn.UNIQUE(Organic[Product])</f>
        <v>#NAME?</v>
      </c>
      <c r="P20">
        <f ca="1">COUNTIF(Organic[Product],O20)</f>
        <v>0</v>
      </c>
    </row>
    <row r="21" spans="1:18" x14ac:dyDescent="0.3">
      <c r="A21">
        <v>20</v>
      </c>
      <c r="B21" t="s">
        <v>14</v>
      </c>
      <c r="C21" t="s">
        <v>5</v>
      </c>
      <c r="D21" s="2">
        <v>1161</v>
      </c>
      <c r="E21" s="3">
        <v>42402</v>
      </c>
      <c r="F21" t="s">
        <v>8</v>
      </c>
      <c r="L21" s="7" t="e">
        <f ca="1"/>
        <v>#NAME?</v>
      </c>
      <c r="M21" s="9" t="e">
        <f ca="1">AVERAGEIF(Organic[Product],L21,Organic[Amount])</f>
        <v>#DIV/0!</v>
      </c>
      <c r="O21" s="8" t="e">
        <f ca="1"/>
        <v>#NAME?</v>
      </c>
      <c r="P21">
        <f ca="1">COUNTIF(Organic[Product],O21)</f>
        <v>0</v>
      </c>
    </row>
    <row r="22" spans="1:18" x14ac:dyDescent="0.3">
      <c r="A22">
        <v>21</v>
      </c>
      <c r="B22" t="s">
        <v>15</v>
      </c>
      <c r="C22" t="s">
        <v>5</v>
      </c>
      <c r="D22" s="2">
        <v>2256</v>
      </c>
      <c r="E22" s="3">
        <v>42404</v>
      </c>
      <c r="F22" t="s">
        <v>19</v>
      </c>
      <c r="L22" s="7" t="e">
        <f ca="1"/>
        <v>#NAME?</v>
      </c>
      <c r="M22" s="9" t="e">
        <f ca="1">AVERAGEIF(Organic[Product],L22,Organic[Amount])</f>
        <v>#DIV/0!</v>
      </c>
      <c r="O22" s="8" t="e">
        <f ca="1"/>
        <v>#NAME?</v>
      </c>
      <c r="P22">
        <f ca="1">COUNTIF(Organic[Product],O22)</f>
        <v>0</v>
      </c>
    </row>
    <row r="23" spans="1:18" x14ac:dyDescent="0.3">
      <c r="A23">
        <v>22</v>
      </c>
      <c r="B23" t="s">
        <v>13</v>
      </c>
      <c r="C23" t="s">
        <v>5</v>
      </c>
      <c r="D23" s="2">
        <v>1004</v>
      </c>
      <c r="E23" s="3">
        <v>42411</v>
      </c>
      <c r="F23" t="s">
        <v>20</v>
      </c>
      <c r="L23" s="7" t="e">
        <f ca="1"/>
        <v>#NAME?</v>
      </c>
      <c r="M23" s="9" t="e">
        <f ca="1">AVERAGEIF(Organic[Product],L23,Organic[Amount])</f>
        <v>#DIV/0!</v>
      </c>
      <c r="O23" s="8" t="e">
        <f ca="1"/>
        <v>#NAME?</v>
      </c>
      <c r="P23">
        <f ca="1">COUNTIF(Organic[Product],O23)</f>
        <v>0</v>
      </c>
    </row>
    <row r="24" spans="1:18" x14ac:dyDescent="0.3">
      <c r="A24">
        <v>23</v>
      </c>
      <c r="B24" t="s">
        <v>13</v>
      </c>
      <c r="C24" t="s">
        <v>5</v>
      </c>
      <c r="D24" s="2">
        <v>3642</v>
      </c>
      <c r="E24" s="3">
        <v>42414</v>
      </c>
      <c r="F24" t="s">
        <v>10</v>
      </c>
      <c r="L24" s="7" t="e">
        <f ca="1"/>
        <v>#NAME?</v>
      </c>
      <c r="M24" s="9" t="e">
        <f ca="1">AVERAGEIF(Organic[Product],L24,Organic[Amount])</f>
        <v>#DIV/0!</v>
      </c>
      <c r="O24" s="8" t="e">
        <f ca="1"/>
        <v>#NAME?</v>
      </c>
      <c r="P24">
        <f ca="1">COUNTIF(Organic[Product],O24)</f>
        <v>0</v>
      </c>
    </row>
    <row r="25" spans="1:18" x14ac:dyDescent="0.3">
      <c r="A25">
        <v>24</v>
      </c>
      <c r="B25" t="s">
        <v>13</v>
      </c>
      <c r="C25" t="s">
        <v>5</v>
      </c>
      <c r="D25" s="2">
        <v>4582</v>
      </c>
      <c r="E25" s="3">
        <v>42417</v>
      </c>
      <c r="F25" t="s">
        <v>8</v>
      </c>
      <c r="L25" s="7" t="e">
        <f ca="1"/>
        <v>#NAME?</v>
      </c>
      <c r="M25" s="9" t="e">
        <f ca="1">AVERAGEIF(Organic[Product],L25,Organic[Amount])</f>
        <v>#DIV/0!</v>
      </c>
      <c r="O25" s="8" t="e">
        <f ca="1"/>
        <v>#NAME?</v>
      </c>
      <c r="P25">
        <f ca="1">COUNTIF(Organic[Product],O25)</f>
        <v>0</v>
      </c>
    </row>
    <row r="26" spans="1:18" x14ac:dyDescent="0.3">
      <c r="A26">
        <v>25</v>
      </c>
      <c r="B26" t="s">
        <v>18</v>
      </c>
      <c r="C26" t="s">
        <v>6</v>
      </c>
      <c r="D26" s="2">
        <v>3559</v>
      </c>
      <c r="E26" s="3">
        <v>42417</v>
      </c>
      <c r="F26" t="s">
        <v>9</v>
      </c>
      <c r="L26" s="7" t="e">
        <f ca="1"/>
        <v>#NAME?</v>
      </c>
      <c r="M26" s="9" t="e">
        <f ca="1">AVERAGEIF(Organic[Product],L26,Organic[Amount])</f>
        <v>#DIV/0!</v>
      </c>
      <c r="O26" s="8" t="e">
        <f ca="1"/>
        <v>#NAME?</v>
      </c>
      <c r="P26">
        <f ca="1">COUNTIF(Organic[Product],O26)</f>
        <v>0</v>
      </c>
    </row>
    <row r="27" spans="1:18" x14ac:dyDescent="0.3">
      <c r="A27">
        <v>26</v>
      </c>
      <c r="B27" t="s">
        <v>17</v>
      </c>
      <c r="C27" t="s">
        <v>6</v>
      </c>
      <c r="D27" s="2">
        <v>5154</v>
      </c>
      <c r="E27" s="3">
        <v>42417</v>
      </c>
      <c r="F27" t="s">
        <v>11</v>
      </c>
    </row>
    <row r="28" spans="1:18" x14ac:dyDescent="0.3">
      <c r="A28">
        <v>27</v>
      </c>
      <c r="B28" t="s">
        <v>16</v>
      </c>
      <c r="C28" t="s">
        <v>5</v>
      </c>
      <c r="D28" s="2">
        <v>7388</v>
      </c>
      <c r="E28" s="3">
        <v>42418</v>
      </c>
      <c r="F28" t="s">
        <v>19</v>
      </c>
      <c r="L28" s="32" t="s">
        <v>29</v>
      </c>
      <c r="M28" s="32"/>
      <c r="O28" s="33" t="s">
        <v>32</v>
      </c>
      <c r="P28" s="33"/>
    </row>
    <row r="29" spans="1:18" x14ac:dyDescent="0.3">
      <c r="A29">
        <v>28</v>
      </c>
      <c r="B29" t="s">
        <v>18</v>
      </c>
      <c r="C29" t="s">
        <v>6</v>
      </c>
      <c r="D29" s="2">
        <v>7163</v>
      </c>
      <c r="E29" s="3">
        <v>42418</v>
      </c>
      <c r="F29" t="s">
        <v>8</v>
      </c>
      <c r="L29" s="10" t="e" cm="1">
        <f t="array" aca="1" ref="L29:L35" ca="1">_xlfn.UNIQUE(Organic[Country])</f>
        <v>#NAME?</v>
      </c>
      <c r="M29" s="9">
        <f ca="1">SUMIF(Organic[Country],L29,Organic[Amount])</f>
        <v>0</v>
      </c>
      <c r="O29" s="11" t="e" cm="1">
        <f t="array" aca="1" ref="O29:O35" ca="1">_xlfn.UNIQUE(Organic[Product])</f>
        <v>#NAME?</v>
      </c>
      <c r="P29">
        <f ca="1">SUMIF(Organic[Product],O29,Organic[Amount])</f>
        <v>0</v>
      </c>
    </row>
    <row r="30" spans="1:18" x14ac:dyDescent="0.3">
      <c r="A30">
        <v>29</v>
      </c>
      <c r="B30" t="s">
        <v>18</v>
      </c>
      <c r="C30" t="s">
        <v>6</v>
      </c>
      <c r="D30" s="2">
        <v>5101</v>
      </c>
      <c r="E30" s="3">
        <v>42420</v>
      </c>
      <c r="F30" t="s">
        <v>12</v>
      </c>
      <c r="L30" s="10" t="e">
        <f ca="1"/>
        <v>#NAME?</v>
      </c>
      <c r="M30" s="9">
        <f ca="1">SUMIF(Organic[Country],L30,Organic[Amount])</f>
        <v>0</v>
      </c>
      <c r="O30" s="11" t="e">
        <f ca="1"/>
        <v>#NAME?</v>
      </c>
      <c r="P30">
        <f ca="1">SUMIF(Organic[Product],O30,Organic[Amount])</f>
        <v>0</v>
      </c>
    </row>
    <row r="31" spans="1:18" x14ac:dyDescent="0.3">
      <c r="A31">
        <v>30</v>
      </c>
      <c r="B31" t="s">
        <v>14</v>
      </c>
      <c r="C31" t="s">
        <v>5</v>
      </c>
      <c r="D31" s="2">
        <v>7602</v>
      </c>
      <c r="E31" s="3">
        <v>42421</v>
      </c>
      <c r="F31" t="s">
        <v>19</v>
      </c>
      <c r="L31" s="10" t="e">
        <f ca="1"/>
        <v>#NAME?</v>
      </c>
      <c r="M31" s="9">
        <f ca="1">SUMIF(Organic[Country],L31,Organic[Amount])</f>
        <v>0</v>
      </c>
      <c r="O31" s="11" t="e">
        <f ca="1"/>
        <v>#NAME?</v>
      </c>
      <c r="P31">
        <f ca="1">SUMIF(Organic[Product],O31,Organic[Amount])</f>
        <v>0</v>
      </c>
    </row>
    <row r="32" spans="1:18" x14ac:dyDescent="0.3">
      <c r="A32">
        <v>31</v>
      </c>
      <c r="B32" t="s">
        <v>16</v>
      </c>
      <c r="C32" t="s">
        <v>5</v>
      </c>
      <c r="D32" s="2">
        <v>1641</v>
      </c>
      <c r="E32" s="3">
        <v>42422</v>
      </c>
      <c r="F32" t="s">
        <v>8</v>
      </c>
      <c r="L32" s="10" t="e">
        <f ca="1"/>
        <v>#NAME?</v>
      </c>
      <c r="M32" s="9">
        <f ca="1">SUMIF(Organic[Country],L32,Organic[Amount])</f>
        <v>0</v>
      </c>
      <c r="O32" s="11" t="e">
        <f ca="1"/>
        <v>#NAME?</v>
      </c>
      <c r="P32">
        <f ca="1">SUMIF(Organic[Product],O32,Organic[Amount])</f>
        <v>0</v>
      </c>
    </row>
    <row r="33" spans="1:16" x14ac:dyDescent="0.3">
      <c r="A33">
        <v>32</v>
      </c>
      <c r="B33" t="s">
        <v>14</v>
      </c>
      <c r="C33" t="s">
        <v>5</v>
      </c>
      <c r="D33" s="2">
        <v>8892</v>
      </c>
      <c r="E33" s="3">
        <v>42423</v>
      </c>
      <c r="F33" t="s">
        <v>11</v>
      </c>
      <c r="L33" s="10" t="e">
        <f ca="1"/>
        <v>#NAME?</v>
      </c>
      <c r="M33" s="9">
        <f ca="1">SUMIF(Organic[Country],L33,Organic[Amount])</f>
        <v>0</v>
      </c>
      <c r="O33" s="11" t="e">
        <f ca="1"/>
        <v>#NAME?</v>
      </c>
      <c r="P33">
        <f ca="1">SUMIF(Organic[Product],O33,Organic[Amount])</f>
        <v>0</v>
      </c>
    </row>
    <row r="34" spans="1:16" x14ac:dyDescent="0.3">
      <c r="A34">
        <v>33</v>
      </c>
      <c r="B34" t="s">
        <v>14</v>
      </c>
      <c r="C34" t="s">
        <v>5</v>
      </c>
      <c r="D34" s="2">
        <v>2060</v>
      </c>
      <c r="E34" s="3">
        <v>42429</v>
      </c>
      <c r="F34" t="s">
        <v>19</v>
      </c>
      <c r="L34" s="10" t="e">
        <f ca="1"/>
        <v>#NAME?</v>
      </c>
      <c r="M34" s="9">
        <f ca="1">SUMIF(Organic[Country],L34,Organic[Amount])</f>
        <v>0</v>
      </c>
      <c r="O34" s="11" t="e">
        <f ca="1"/>
        <v>#NAME?</v>
      </c>
      <c r="P34">
        <f ca="1">SUMIF(Organic[Product],O34,Organic[Amount])</f>
        <v>0</v>
      </c>
    </row>
    <row r="35" spans="1:16" x14ac:dyDescent="0.3">
      <c r="A35">
        <v>34</v>
      </c>
      <c r="B35" t="s">
        <v>21</v>
      </c>
      <c r="C35" t="s">
        <v>6</v>
      </c>
      <c r="D35" s="2">
        <v>1557</v>
      </c>
      <c r="E35" s="3">
        <v>42429</v>
      </c>
      <c r="F35" t="s">
        <v>12</v>
      </c>
      <c r="L35" s="10" t="e">
        <f ca="1"/>
        <v>#NAME?</v>
      </c>
      <c r="M35" s="9">
        <f ca="1">SUMIF(Organic[Country],L35,Organic[Amount])</f>
        <v>0</v>
      </c>
      <c r="O35" s="11" t="e">
        <f ca="1"/>
        <v>#NAME?</v>
      </c>
      <c r="P35">
        <f ca="1">SUMIF(Organic[Product],O35,Organic[Amount])</f>
        <v>0</v>
      </c>
    </row>
    <row r="36" spans="1:16" x14ac:dyDescent="0.3">
      <c r="A36">
        <v>35</v>
      </c>
      <c r="B36" t="s">
        <v>14</v>
      </c>
      <c r="C36" t="s">
        <v>5</v>
      </c>
      <c r="D36" s="2">
        <v>6509</v>
      </c>
      <c r="E36" s="3">
        <v>42430</v>
      </c>
      <c r="F36" t="s">
        <v>19</v>
      </c>
    </row>
    <row r="37" spans="1:16" x14ac:dyDescent="0.3">
      <c r="A37">
        <v>36</v>
      </c>
      <c r="B37" t="s">
        <v>14</v>
      </c>
      <c r="C37" t="s">
        <v>5</v>
      </c>
      <c r="D37" s="2">
        <v>5718</v>
      </c>
      <c r="E37" s="3">
        <v>42433</v>
      </c>
      <c r="F37" t="s">
        <v>11</v>
      </c>
    </row>
    <row r="38" spans="1:16" x14ac:dyDescent="0.3">
      <c r="A38">
        <v>37</v>
      </c>
      <c r="B38" t="s">
        <v>14</v>
      </c>
      <c r="C38" t="s">
        <v>5</v>
      </c>
      <c r="D38" s="2">
        <v>7655</v>
      </c>
      <c r="E38" s="3">
        <v>42434</v>
      </c>
      <c r="F38" t="s">
        <v>8</v>
      </c>
    </row>
    <row r="39" spans="1:16" x14ac:dyDescent="0.3">
      <c r="A39">
        <v>38</v>
      </c>
      <c r="B39" t="s">
        <v>17</v>
      </c>
      <c r="C39" t="s">
        <v>6</v>
      </c>
      <c r="D39" s="2">
        <v>9116</v>
      </c>
      <c r="E39" s="3">
        <v>42434</v>
      </c>
      <c r="F39" t="s">
        <v>9</v>
      </c>
    </row>
    <row r="40" spans="1:16" x14ac:dyDescent="0.3">
      <c r="A40">
        <v>39</v>
      </c>
      <c r="B40" t="s">
        <v>13</v>
      </c>
      <c r="C40" t="s">
        <v>5</v>
      </c>
      <c r="D40" s="2">
        <v>2795</v>
      </c>
      <c r="E40" s="3">
        <v>42444</v>
      </c>
      <c r="F40" t="s">
        <v>8</v>
      </c>
    </row>
    <row r="41" spans="1:16" x14ac:dyDescent="0.3">
      <c r="A41">
        <v>40</v>
      </c>
      <c r="B41" t="s">
        <v>13</v>
      </c>
      <c r="C41" t="s">
        <v>5</v>
      </c>
      <c r="D41" s="2">
        <v>5084</v>
      </c>
      <c r="E41" s="3">
        <v>42444</v>
      </c>
      <c r="F41" t="s">
        <v>8</v>
      </c>
    </row>
    <row r="42" spans="1:16" x14ac:dyDescent="0.3">
      <c r="A42">
        <v>41</v>
      </c>
      <c r="B42" t="s">
        <v>17</v>
      </c>
      <c r="C42" t="s">
        <v>6</v>
      </c>
      <c r="D42" s="2">
        <v>8941</v>
      </c>
      <c r="E42" s="3">
        <v>42444</v>
      </c>
      <c r="F42" t="s">
        <v>9</v>
      </c>
    </row>
    <row r="43" spans="1:16" x14ac:dyDescent="0.3">
      <c r="A43">
        <v>42</v>
      </c>
      <c r="B43" t="s">
        <v>21</v>
      </c>
      <c r="C43" t="s">
        <v>6</v>
      </c>
      <c r="D43" s="2">
        <v>5341</v>
      </c>
      <c r="E43" s="3">
        <v>42445</v>
      </c>
      <c r="F43" t="s">
        <v>19</v>
      </c>
    </row>
    <row r="44" spans="1:16" x14ac:dyDescent="0.3">
      <c r="A44">
        <v>43</v>
      </c>
      <c r="B44" t="s">
        <v>13</v>
      </c>
      <c r="C44" t="s">
        <v>5</v>
      </c>
      <c r="D44" s="2">
        <v>135</v>
      </c>
      <c r="E44" s="3">
        <v>42448</v>
      </c>
      <c r="F44" t="s">
        <v>10</v>
      </c>
    </row>
    <row r="45" spans="1:16" x14ac:dyDescent="0.3">
      <c r="A45">
        <v>44</v>
      </c>
      <c r="B45" t="s">
        <v>13</v>
      </c>
      <c r="C45" t="s">
        <v>5</v>
      </c>
      <c r="D45" s="2">
        <v>9400</v>
      </c>
      <c r="E45" s="3">
        <v>42448</v>
      </c>
      <c r="F45" t="s">
        <v>11</v>
      </c>
    </row>
    <row r="46" spans="1:16" x14ac:dyDescent="0.3">
      <c r="A46">
        <v>45</v>
      </c>
      <c r="B46" t="s">
        <v>18</v>
      </c>
      <c r="C46" t="s">
        <v>6</v>
      </c>
      <c r="D46" s="2">
        <v>6045</v>
      </c>
      <c r="E46" s="3">
        <v>42450</v>
      </c>
      <c r="F46" t="s">
        <v>12</v>
      </c>
    </row>
    <row r="47" spans="1:16" x14ac:dyDescent="0.3">
      <c r="A47">
        <v>46</v>
      </c>
      <c r="B47" t="s">
        <v>14</v>
      </c>
      <c r="C47" t="s">
        <v>5</v>
      </c>
      <c r="D47" s="2">
        <v>5820</v>
      </c>
      <c r="E47" s="3">
        <v>42451</v>
      </c>
      <c r="F47" t="s">
        <v>20</v>
      </c>
    </row>
    <row r="48" spans="1: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19</v>
      </c>
    </row>
    <row r="53" spans="1:6" x14ac:dyDescent="0.3">
      <c r="A53">
        <v>52</v>
      </c>
      <c r="B53" t="s">
        <v>16</v>
      </c>
      <c r="C53" t="s">
        <v>5</v>
      </c>
      <c r="D53" s="2">
        <v>3663</v>
      </c>
      <c r="E53" s="3">
        <v>42459</v>
      </c>
      <c r="F53" t="s">
        <v>11</v>
      </c>
    </row>
    <row r="54" spans="1:6" x14ac:dyDescent="0.3">
      <c r="A54">
        <v>53</v>
      </c>
      <c r="B54" t="s">
        <v>14</v>
      </c>
      <c r="C54" t="s">
        <v>5</v>
      </c>
      <c r="D54" s="2">
        <v>6331</v>
      </c>
      <c r="E54" s="3">
        <v>42461</v>
      </c>
      <c r="F54" t="s">
        <v>19</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20</v>
      </c>
    </row>
    <row r="58" spans="1:6" x14ac:dyDescent="0.3">
      <c r="A58">
        <v>57</v>
      </c>
      <c r="B58" t="s">
        <v>17</v>
      </c>
      <c r="C58" t="s">
        <v>6</v>
      </c>
      <c r="D58" s="2">
        <v>7659</v>
      </c>
      <c r="E58" s="3">
        <v>42466</v>
      </c>
      <c r="F58" t="s">
        <v>8</v>
      </c>
    </row>
    <row r="59" spans="1:6" x14ac:dyDescent="0.3">
      <c r="A59">
        <v>58</v>
      </c>
      <c r="B59" t="s">
        <v>21</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21</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19</v>
      </c>
    </row>
    <row r="68" spans="1:6" x14ac:dyDescent="0.3">
      <c r="A68">
        <v>67</v>
      </c>
      <c r="B68" t="s">
        <v>13</v>
      </c>
      <c r="C68" t="s">
        <v>5</v>
      </c>
      <c r="D68" s="2">
        <v>8663</v>
      </c>
      <c r="E68" s="3">
        <v>42491</v>
      </c>
      <c r="F68" t="s">
        <v>20</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19</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19</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19</v>
      </c>
    </row>
    <row r="87" spans="1:6" x14ac:dyDescent="0.3">
      <c r="A87">
        <v>86</v>
      </c>
      <c r="B87" t="s">
        <v>21</v>
      </c>
      <c r="C87" t="s">
        <v>6</v>
      </c>
      <c r="D87" s="2">
        <v>2054</v>
      </c>
      <c r="E87" s="3">
        <v>42506</v>
      </c>
      <c r="F87" t="s">
        <v>9</v>
      </c>
    </row>
    <row r="88" spans="1:6" x14ac:dyDescent="0.3">
      <c r="A88">
        <v>87</v>
      </c>
      <c r="B88" t="s">
        <v>18</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21</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20</v>
      </c>
    </row>
    <row r="96" spans="1:6" x14ac:dyDescent="0.3">
      <c r="A96">
        <v>95</v>
      </c>
      <c r="B96" t="s">
        <v>18</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21</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19</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21</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19</v>
      </c>
    </row>
    <row r="111" spans="1:6" x14ac:dyDescent="0.3">
      <c r="A111">
        <v>110</v>
      </c>
      <c r="B111" t="s">
        <v>21</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21</v>
      </c>
      <c r="C113" t="s">
        <v>6</v>
      </c>
      <c r="D113" s="2">
        <v>7231</v>
      </c>
      <c r="E113" s="3">
        <v>42541</v>
      </c>
      <c r="F113" t="s">
        <v>9</v>
      </c>
    </row>
    <row r="114" spans="1:6" x14ac:dyDescent="0.3">
      <c r="A114">
        <v>113</v>
      </c>
      <c r="B114" t="s">
        <v>21</v>
      </c>
      <c r="C114" t="s">
        <v>6</v>
      </c>
      <c r="D114" s="2">
        <v>8891</v>
      </c>
      <c r="E114" s="3">
        <v>42544</v>
      </c>
      <c r="F114" t="s">
        <v>11</v>
      </c>
    </row>
    <row r="115" spans="1:6" x14ac:dyDescent="0.3">
      <c r="A115">
        <v>114</v>
      </c>
      <c r="B115" t="s">
        <v>13</v>
      </c>
      <c r="C115" t="s">
        <v>5</v>
      </c>
      <c r="D115" s="2">
        <v>107</v>
      </c>
      <c r="E115" s="3">
        <v>42546</v>
      </c>
      <c r="F115" t="s">
        <v>19</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19</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20</v>
      </c>
    </row>
    <row r="122" spans="1:6" x14ac:dyDescent="0.3">
      <c r="A122">
        <v>121</v>
      </c>
      <c r="B122" t="s">
        <v>21</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20</v>
      </c>
    </row>
    <row r="126" spans="1:6" x14ac:dyDescent="0.3">
      <c r="A126">
        <v>125</v>
      </c>
      <c r="B126" t="s">
        <v>14</v>
      </c>
      <c r="C126" t="s">
        <v>5</v>
      </c>
      <c r="D126" s="2">
        <v>330</v>
      </c>
      <c r="E126" s="3">
        <v>42571</v>
      </c>
      <c r="F126" t="s">
        <v>12</v>
      </c>
    </row>
    <row r="127" spans="1:6" x14ac:dyDescent="0.3">
      <c r="A127">
        <v>126</v>
      </c>
      <c r="B127" t="s">
        <v>21</v>
      </c>
      <c r="C127" t="s">
        <v>6</v>
      </c>
      <c r="D127" s="2">
        <v>3027</v>
      </c>
      <c r="E127" s="3">
        <v>42571</v>
      </c>
      <c r="F127" t="s">
        <v>9</v>
      </c>
    </row>
    <row r="128" spans="1:6" x14ac:dyDescent="0.3">
      <c r="A128">
        <v>127</v>
      </c>
      <c r="B128" t="s">
        <v>15</v>
      </c>
      <c r="C128" t="s">
        <v>5</v>
      </c>
      <c r="D128" s="2">
        <v>850</v>
      </c>
      <c r="E128" s="3">
        <v>42573</v>
      </c>
      <c r="F128" t="s">
        <v>20</v>
      </c>
    </row>
    <row r="129" spans="1:6" x14ac:dyDescent="0.3">
      <c r="A129">
        <v>128</v>
      </c>
      <c r="B129" t="s">
        <v>13</v>
      </c>
      <c r="C129" t="s">
        <v>5</v>
      </c>
      <c r="D129" s="2">
        <v>8986</v>
      </c>
      <c r="E129" s="3">
        <v>42574</v>
      </c>
      <c r="F129" t="s">
        <v>9</v>
      </c>
    </row>
    <row r="130" spans="1:6" x14ac:dyDescent="0.3">
      <c r="A130">
        <v>129</v>
      </c>
      <c r="B130" t="s">
        <v>21</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18</v>
      </c>
      <c r="C135" t="s">
        <v>6</v>
      </c>
      <c r="D135" s="2">
        <v>8416</v>
      </c>
      <c r="E135" s="3">
        <v>42582</v>
      </c>
      <c r="F135" t="s">
        <v>11</v>
      </c>
    </row>
    <row r="136" spans="1:6" x14ac:dyDescent="0.3">
      <c r="A136">
        <v>135</v>
      </c>
      <c r="B136" t="s">
        <v>13</v>
      </c>
      <c r="C136" t="s">
        <v>5</v>
      </c>
      <c r="D136" s="2">
        <v>7144</v>
      </c>
      <c r="E136" s="3">
        <v>42583</v>
      </c>
      <c r="F136" t="s">
        <v>19</v>
      </c>
    </row>
    <row r="137" spans="1:6" x14ac:dyDescent="0.3">
      <c r="A137">
        <v>136</v>
      </c>
      <c r="B137" t="s">
        <v>21</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21</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19</v>
      </c>
    </row>
    <row r="143" spans="1:6" x14ac:dyDescent="0.3">
      <c r="A143">
        <v>142</v>
      </c>
      <c r="B143" t="s">
        <v>14</v>
      </c>
      <c r="C143" t="s">
        <v>5</v>
      </c>
      <c r="D143" s="2">
        <v>7490</v>
      </c>
      <c r="E143" s="3">
        <v>42606</v>
      </c>
      <c r="F143" t="s">
        <v>19</v>
      </c>
    </row>
    <row r="144" spans="1:6" x14ac:dyDescent="0.3">
      <c r="A144">
        <v>143</v>
      </c>
      <c r="B144" t="s">
        <v>21</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18</v>
      </c>
      <c r="C148" t="s">
        <v>6</v>
      </c>
      <c r="D148" s="2">
        <v>5761</v>
      </c>
      <c r="E148" s="3">
        <v>42611</v>
      </c>
      <c r="F148" t="s">
        <v>12</v>
      </c>
    </row>
    <row r="149" spans="1:6" x14ac:dyDescent="0.3">
      <c r="A149">
        <v>148</v>
      </c>
      <c r="B149" t="s">
        <v>13</v>
      </c>
      <c r="C149" t="s">
        <v>5</v>
      </c>
      <c r="D149" s="2">
        <v>6864</v>
      </c>
      <c r="E149" s="3">
        <v>42614</v>
      </c>
      <c r="F149" t="s">
        <v>20</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21</v>
      </c>
      <c r="C155" t="s">
        <v>6</v>
      </c>
      <c r="D155" s="2">
        <v>4390</v>
      </c>
      <c r="E155" s="3">
        <v>42622</v>
      </c>
      <c r="F155" t="s">
        <v>20</v>
      </c>
    </row>
    <row r="156" spans="1:6" x14ac:dyDescent="0.3">
      <c r="A156">
        <v>155</v>
      </c>
      <c r="B156" t="s">
        <v>21</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19</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21</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21</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20</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19</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20</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18</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19</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21</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19</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19</v>
      </c>
    </row>
    <row r="195" spans="1:6" x14ac:dyDescent="0.3">
      <c r="A195">
        <v>194</v>
      </c>
      <c r="B195" t="s">
        <v>14</v>
      </c>
      <c r="C195" t="s">
        <v>5</v>
      </c>
      <c r="D195" s="2">
        <v>6078</v>
      </c>
      <c r="E195" s="3">
        <v>42709</v>
      </c>
      <c r="F195" t="s">
        <v>8</v>
      </c>
    </row>
    <row r="196" spans="1:6" x14ac:dyDescent="0.3">
      <c r="A196">
        <v>195</v>
      </c>
      <c r="B196" t="s">
        <v>18</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18</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20</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19</v>
      </c>
    </row>
    <row r="211" spans="1:6" x14ac:dyDescent="0.3">
      <c r="A211">
        <v>210</v>
      </c>
      <c r="B211" t="s">
        <v>18</v>
      </c>
      <c r="C211" t="s">
        <v>6</v>
      </c>
      <c r="D211" s="2">
        <v>680</v>
      </c>
      <c r="E211" s="3">
        <v>42732</v>
      </c>
      <c r="F211" t="s">
        <v>19</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row r="215" spans="1:6" x14ac:dyDescent="0.3">
      <c r="D215" s="2">
        <f>SUBTOTAL(109,Organic[Amount])</f>
        <v>1029734</v>
      </c>
      <c r="E215" s="27"/>
    </row>
  </sheetData>
  <mergeCells count="6">
    <mergeCell ref="L10:M10"/>
    <mergeCell ref="O10:P10"/>
    <mergeCell ref="L19:M19"/>
    <mergeCell ref="O19:R19"/>
    <mergeCell ref="L28:M28"/>
    <mergeCell ref="O28:P28"/>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F13"/>
  <sheetViews>
    <sheetView workbookViewId="0">
      <selection activeCell="U17" sqref="U17"/>
    </sheetView>
  </sheetViews>
  <sheetFormatPr defaultRowHeight="16.5" x14ac:dyDescent="0.3"/>
  <cols>
    <col min="1" max="1" width="15.5" bestFit="1" customWidth="1"/>
    <col min="2" max="2" width="19" bestFit="1" customWidth="1"/>
    <col min="4" max="4" width="15.375" customWidth="1"/>
    <col min="5" max="5" width="11.5" bestFit="1" customWidth="1"/>
    <col min="6" max="6" width="16.25" bestFit="1" customWidth="1"/>
    <col min="7" max="7" width="11" customWidth="1"/>
    <col min="8" max="8" width="18.375" customWidth="1"/>
    <col min="10" max="10" width="11.5" bestFit="1" customWidth="1"/>
    <col min="11" max="11" width="16.25" bestFit="1" customWidth="1"/>
  </cols>
  <sheetData>
    <row r="5" spans="1:6" x14ac:dyDescent="0.3">
      <c r="A5" s="18" t="s">
        <v>0</v>
      </c>
      <c r="B5" s="18" t="s">
        <v>36</v>
      </c>
      <c r="E5" s="6" t="s">
        <v>2</v>
      </c>
      <c r="F5" s="6" t="s">
        <v>43</v>
      </c>
    </row>
    <row r="6" spans="1:6" x14ac:dyDescent="0.3">
      <c r="A6" s="13" t="s">
        <v>8</v>
      </c>
      <c r="B6" s="15">
        <v>4686.5438596491231</v>
      </c>
      <c r="E6" s="13" t="s">
        <v>14</v>
      </c>
      <c r="F6" s="20">
        <v>0.18779342723004694</v>
      </c>
    </row>
    <row r="7" spans="1:6" x14ac:dyDescent="0.3">
      <c r="A7" s="13" t="s">
        <v>12</v>
      </c>
      <c r="B7" s="15">
        <v>4702.060606060606</v>
      </c>
      <c r="E7" s="13" t="s">
        <v>13</v>
      </c>
      <c r="F7" s="20">
        <v>0.33333333333333331</v>
      </c>
    </row>
    <row r="8" spans="1:6" x14ac:dyDescent="0.3">
      <c r="A8" s="13" t="s">
        <v>10</v>
      </c>
      <c r="B8" s="15">
        <v>4737.25</v>
      </c>
      <c r="E8" s="13" t="s">
        <v>18</v>
      </c>
      <c r="F8" s="20">
        <v>6.1032863849765258E-2</v>
      </c>
    </row>
    <row r="9" spans="1:6" x14ac:dyDescent="0.3">
      <c r="A9" s="13" t="s">
        <v>20</v>
      </c>
      <c r="B9" s="15">
        <v>4770.1428571428569</v>
      </c>
      <c r="E9" s="13" t="s">
        <v>21</v>
      </c>
      <c r="F9" s="20">
        <v>0.12676056338028169</v>
      </c>
    </row>
    <row r="10" spans="1:6" x14ac:dyDescent="0.3">
      <c r="A10" s="13" t="s">
        <v>11</v>
      </c>
      <c r="B10" s="15">
        <v>4878.2592592592591</v>
      </c>
      <c r="E10" s="13" t="s">
        <v>17</v>
      </c>
      <c r="F10" s="20">
        <v>0.12676056338028169</v>
      </c>
    </row>
    <row r="11" spans="1:6" x14ac:dyDescent="0.3">
      <c r="A11" s="13" t="s">
        <v>19</v>
      </c>
      <c r="B11" s="15">
        <v>5037.7142857142853</v>
      </c>
      <c r="E11" s="13" t="s">
        <v>16</v>
      </c>
      <c r="F11" s="20">
        <v>5.1643192488262914E-2</v>
      </c>
    </row>
    <row r="12" spans="1:6" x14ac:dyDescent="0.3">
      <c r="A12" s="13" t="s">
        <v>9</v>
      </c>
      <c r="B12" s="15">
        <v>5092.2647058823532</v>
      </c>
      <c r="E12" s="13" t="s">
        <v>15</v>
      </c>
      <c r="F12" s="20">
        <v>0.11267605633802817</v>
      </c>
    </row>
    <row r="13" spans="1:6" x14ac:dyDescent="0.3">
      <c r="A13" s="14" t="s">
        <v>34</v>
      </c>
      <c r="B13" s="19">
        <v>4834.4319248826287</v>
      </c>
      <c r="E13" s="21" t="s">
        <v>34</v>
      </c>
      <c r="F13" s="25">
        <v>1</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23"/>
  <sheetViews>
    <sheetView zoomScaleNormal="100" workbookViewId="0">
      <selection activeCell="L3" sqref="L3"/>
    </sheetView>
  </sheetViews>
  <sheetFormatPr defaultRowHeight="16.5" x14ac:dyDescent="0.3"/>
  <cols>
    <col min="1" max="1" width="14.75" bestFit="1" customWidth="1"/>
    <col min="2" max="2" width="16.625" bestFit="1" customWidth="1"/>
    <col min="3" max="4" width="11.5" bestFit="1" customWidth="1"/>
    <col min="5" max="5" width="9.875" bestFit="1" customWidth="1"/>
    <col min="6" max="6" width="7.375" bestFit="1" customWidth="1"/>
    <col min="7" max="7" width="7.5" bestFit="1" customWidth="1"/>
    <col min="8" max="8" width="8" bestFit="1" customWidth="1"/>
    <col min="9" max="9" width="11.5" bestFit="1" customWidth="1"/>
    <col min="10" max="10" width="8.5" customWidth="1"/>
    <col min="11" max="11" width="14.75" bestFit="1" customWidth="1"/>
    <col min="12" max="12" width="16.625" bestFit="1" customWidth="1"/>
    <col min="13" max="13" width="8" bestFit="1" customWidth="1"/>
    <col min="14" max="14" width="6.375" bestFit="1" customWidth="1"/>
    <col min="15" max="15" width="9.875" bestFit="1" customWidth="1"/>
    <col min="16" max="16" width="7.375" bestFit="1" customWidth="1"/>
    <col min="17" max="17" width="7.5" bestFit="1" customWidth="1"/>
    <col min="18" max="18" width="8" bestFit="1" customWidth="1"/>
    <col min="19" max="19" width="11.5" bestFit="1" customWidth="1"/>
    <col min="20" max="20" width="7.25" customWidth="1"/>
    <col min="21" max="21" width="7" customWidth="1"/>
    <col min="22" max="22" width="7.375" customWidth="1"/>
    <col min="23" max="23" width="11.25" customWidth="1"/>
    <col min="24" max="24" width="7.375" customWidth="1"/>
    <col min="25" max="25" width="11.25" customWidth="1"/>
    <col min="26" max="26" width="16.25" customWidth="1"/>
    <col min="27" max="155" width="14.25" bestFit="1" customWidth="1"/>
    <col min="156" max="157" width="9.875" bestFit="1" customWidth="1"/>
  </cols>
  <sheetData>
    <row r="2" spans="1:12" x14ac:dyDescent="0.3">
      <c r="A2" s="7" t="s">
        <v>35</v>
      </c>
      <c r="B2" s="7" t="s">
        <v>44</v>
      </c>
      <c r="C2" s="7"/>
      <c r="D2" s="7"/>
    </row>
    <row r="3" spans="1:12" x14ac:dyDescent="0.3">
      <c r="A3" s="7" t="s">
        <v>33</v>
      </c>
      <c r="B3" s="7" t="s">
        <v>5</v>
      </c>
      <c r="C3" s="7" t="s">
        <v>6</v>
      </c>
      <c r="D3" s="7" t="s">
        <v>34</v>
      </c>
      <c r="K3" s="7" t="s">
        <v>35</v>
      </c>
      <c r="L3" s="7" t="s">
        <v>44</v>
      </c>
    </row>
    <row r="4" spans="1:12" x14ac:dyDescent="0.3">
      <c r="A4" s="16" t="s">
        <v>14</v>
      </c>
      <c r="B4" s="24">
        <v>191257</v>
      </c>
      <c r="C4" s="24"/>
      <c r="D4" s="5">
        <v>191257</v>
      </c>
      <c r="K4" s="7" t="s">
        <v>33</v>
      </c>
      <c r="L4" s="7" t="s">
        <v>14</v>
      </c>
    </row>
    <row r="5" spans="1:12" x14ac:dyDescent="0.3">
      <c r="A5" s="16" t="s">
        <v>13</v>
      </c>
      <c r="B5" s="24">
        <v>340295</v>
      </c>
      <c r="C5" s="24"/>
      <c r="D5" s="5">
        <v>340295</v>
      </c>
      <c r="K5" s="16" t="s">
        <v>37</v>
      </c>
      <c r="L5" s="5">
        <v>16794</v>
      </c>
    </row>
    <row r="6" spans="1:12" x14ac:dyDescent="0.3">
      <c r="A6" s="16" t="s">
        <v>18</v>
      </c>
      <c r="B6" s="24"/>
      <c r="C6" s="24">
        <v>57281</v>
      </c>
      <c r="D6" s="5">
        <v>57281</v>
      </c>
      <c r="K6" s="16" t="s">
        <v>45</v>
      </c>
      <c r="L6" s="5">
        <v>19715</v>
      </c>
    </row>
    <row r="7" spans="1:12" x14ac:dyDescent="0.3">
      <c r="A7" s="16" t="s">
        <v>21</v>
      </c>
      <c r="B7" s="24"/>
      <c r="C7" s="24">
        <v>142439</v>
      </c>
      <c r="D7" s="5">
        <v>142439</v>
      </c>
      <c r="K7" s="16" t="s">
        <v>46</v>
      </c>
      <c r="L7" s="5">
        <v>25702</v>
      </c>
    </row>
    <row r="8" spans="1:12" x14ac:dyDescent="0.3">
      <c r="A8" s="16" t="s">
        <v>17</v>
      </c>
      <c r="B8" s="24"/>
      <c r="C8" s="24">
        <v>136945</v>
      </c>
      <c r="D8" s="5">
        <v>136945</v>
      </c>
      <c r="K8" s="16" t="s">
        <v>38</v>
      </c>
      <c r="L8" s="5">
        <v>14586</v>
      </c>
    </row>
    <row r="9" spans="1:12" x14ac:dyDescent="0.3">
      <c r="A9" s="16" t="s">
        <v>16</v>
      </c>
      <c r="B9" s="24">
        <v>57079</v>
      </c>
      <c r="C9" s="24"/>
      <c r="D9" s="5">
        <v>57079</v>
      </c>
      <c r="K9" s="16" t="s">
        <v>39</v>
      </c>
      <c r="L9" s="5">
        <v>22557</v>
      </c>
    </row>
    <row r="10" spans="1:12" x14ac:dyDescent="0.3">
      <c r="A10" s="16" t="s">
        <v>15</v>
      </c>
      <c r="B10" s="24">
        <v>104438</v>
      </c>
      <c r="C10" s="24"/>
      <c r="D10" s="5">
        <v>104438</v>
      </c>
      <c r="K10" s="16" t="s">
        <v>47</v>
      </c>
      <c r="L10" s="5">
        <v>6126</v>
      </c>
    </row>
    <row r="11" spans="1:12" x14ac:dyDescent="0.3">
      <c r="A11" s="17" t="s">
        <v>34</v>
      </c>
      <c r="B11" s="26">
        <v>693069</v>
      </c>
      <c r="C11" s="26">
        <v>336665</v>
      </c>
      <c r="D11" s="26">
        <v>1029734</v>
      </c>
      <c r="K11" s="16" t="s">
        <v>40</v>
      </c>
      <c r="L11" s="5">
        <v>2034</v>
      </c>
    </row>
    <row r="12" spans="1:12" x14ac:dyDescent="0.3">
      <c r="K12" s="16" t="s">
        <v>48</v>
      </c>
      <c r="L12" s="5">
        <v>22611</v>
      </c>
    </row>
    <row r="13" spans="1:12" x14ac:dyDescent="0.3">
      <c r="K13" s="16" t="s">
        <v>49</v>
      </c>
      <c r="L13" s="5">
        <v>8489</v>
      </c>
    </row>
    <row r="14" spans="1:12" x14ac:dyDescent="0.3">
      <c r="A14" s="7" t="s">
        <v>36</v>
      </c>
      <c r="B14" s="7" t="s">
        <v>44</v>
      </c>
      <c r="C14" s="7"/>
      <c r="D14" s="7"/>
      <c r="E14" s="7"/>
      <c r="F14" s="7"/>
      <c r="G14" s="7"/>
      <c r="H14" s="7"/>
      <c r="I14" s="7"/>
      <c r="K14" s="16" t="s">
        <v>41</v>
      </c>
      <c r="L14" s="5">
        <v>15331</v>
      </c>
    </row>
    <row r="15" spans="1:12" x14ac:dyDescent="0.3">
      <c r="A15" s="7" t="s">
        <v>33</v>
      </c>
      <c r="B15" s="7" t="s">
        <v>14</v>
      </c>
      <c r="C15" s="7" t="s">
        <v>13</v>
      </c>
      <c r="D15" s="7" t="s">
        <v>18</v>
      </c>
      <c r="E15" s="7" t="s">
        <v>21</v>
      </c>
      <c r="F15" s="7" t="s">
        <v>17</v>
      </c>
      <c r="G15" s="7" t="s">
        <v>16</v>
      </c>
      <c r="H15" s="7" t="s">
        <v>15</v>
      </c>
      <c r="I15" s="7" t="s">
        <v>34</v>
      </c>
      <c r="K15" s="16" t="s">
        <v>50</v>
      </c>
      <c r="L15" s="5">
        <v>11978</v>
      </c>
    </row>
    <row r="16" spans="1:12" x14ac:dyDescent="0.3">
      <c r="A16" s="16" t="s">
        <v>11</v>
      </c>
      <c r="B16" s="23">
        <v>5158.5</v>
      </c>
      <c r="C16" s="23">
        <v>5272.1</v>
      </c>
      <c r="D16" s="23">
        <v>4811</v>
      </c>
      <c r="E16" s="23">
        <v>8976.5</v>
      </c>
      <c r="F16" s="23">
        <v>2702</v>
      </c>
      <c r="G16" s="23">
        <v>4593</v>
      </c>
      <c r="H16" s="23">
        <v>2893.3333333333335</v>
      </c>
      <c r="I16" s="23">
        <v>4878.2592592592591</v>
      </c>
      <c r="K16" s="16" t="s">
        <v>42</v>
      </c>
      <c r="L16" s="5">
        <v>25334</v>
      </c>
    </row>
    <row r="17" spans="1:12" x14ac:dyDescent="0.3">
      <c r="A17" s="16" t="s">
        <v>10</v>
      </c>
      <c r="B17" s="23">
        <v>4144.5</v>
      </c>
      <c r="C17" s="23">
        <v>4825</v>
      </c>
      <c r="D17" s="23"/>
      <c r="E17" s="23">
        <v>4135.666666666667</v>
      </c>
      <c r="F17" s="23"/>
      <c r="G17" s="23">
        <v>3767</v>
      </c>
      <c r="H17" s="23">
        <v>6643</v>
      </c>
      <c r="I17" s="23">
        <v>4737.25</v>
      </c>
      <c r="K17" s="12" t="s">
        <v>34</v>
      </c>
      <c r="L17" s="7">
        <v>191257</v>
      </c>
    </row>
    <row r="18" spans="1:12" x14ac:dyDescent="0.3">
      <c r="A18" s="16" t="s">
        <v>19</v>
      </c>
      <c r="B18" s="23">
        <v>5012.0625</v>
      </c>
      <c r="C18" s="23">
        <v>5156.2857142857147</v>
      </c>
      <c r="D18" s="23">
        <v>680</v>
      </c>
      <c r="E18" s="23">
        <v>5341</v>
      </c>
      <c r="F18" s="23">
        <v>9104</v>
      </c>
      <c r="G18" s="23">
        <v>7388</v>
      </c>
      <c r="H18" s="23">
        <v>2256</v>
      </c>
      <c r="I18" s="23">
        <v>5037.7142857142853</v>
      </c>
    </row>
    <row r="19" spans="1:12" x14ac:dyDescent="0.3">
      <c r="A19" s="16" t="s">
        <v>12</v>
      </c>
      <c r="B19" s="23">
        <v>4541</v>
      </c>
      <c r="C19" s="23">
        <v>4409.5555555555557</v>
      </c>
      <c r="D19" s="23">
        <v>4984.166666666667</v>
      </c>
      <c r="E19" s="23">
        <v>4649.625</v>
      </c>
      <c r="F19" s="23">
        <v>3606</v>
      </c>
      <c r="G19" s="23">
        <v>8775</v>
      </c>
      <c r="H19" s="23">
        <v>8887</v>
      </c>
      <c r="I19" s="23">
        <v>4702.060606060606</v>
      </c>
    </row>
    <row r="20" spans="1:12" x14ac:dyDescent="0.3">
      <c r="A20" s="16" t="s">
        <v>20</v>
      </c>
      <c r="B20" s="23">
        <v>5166</v>
      </c>
      <c r="C20" s="23">
        <v>5006.25</v>
      </c>
      <c r="D20" s="23"/>
      <c r="E20" s="23">
        <v>4390</v>
      </c>
      <c r="F20" s="23"/>
      <c r="G20" s="23"/>
      <c r="H20" s="23">
        <v>4003.3333333333335</v>
      </c>
      <c r="I20" s="23">
        <v>4770.1428571428569</v>
      </c>
    </row>
    <row r="21" spans="1:12" x14ac:dyDescent="0.3">
      <c r="A21" s="16" t="s">
        <v>9</v>
      </c>
      <c r="B21" s="23">
        <v>4383.5</v>
      </c>
      <c r="C21" s="23">
        <v>6129.7142857142853</v>
      </c>
      <c r="D21" s="23">
        <v>2550</v>
      </c>
      <c r="E21" s="23">
        <v>4804.5</v>
      </c>
      <c r="F21" s="23">
        <v>5973.5714285714284</v>
      </c>
      <c r="G21" s="23">
        <v>5600</v>
      </c>
      <c r="H21" s="23">
        <v>4348.8</v>
      </c>
      <c r="I21" s="23">
        <v>5092.2647058823532</v>
      </c>
    </row>
    <row r="22" spans="1:12" x14ac:dyDescent="0.3">
      <c r="A22" s="16" t="s">
        <v>8</v>
      </c>
      <c r="B22" s="23">
        <v>4769.166666666667</v>
      </c>
      <c r="C22" s="23">
        <v>4133.086956521739</v>
      </c>
      <c r="D22" s="23">
        <v>7163</v>
      </c>
      <c r="E22" s="23">
        <v>6678.75</v>
      </c>
      <c r="F22" s="23">
        <v>5628.4</v>
      </c>
      <c r="G22" s="23">
        <v>4472.6000000000004</v>
      </c>
      <c r="H22" s="23">
        <v>3866.5</v>
      </c>
      <c r="I22" s="23">
        <v>4686.5438596491231</v>
      </c>
    </row>
    <row r="23" spans="1:12" x14ac:dyDescent="0.3">
      <c r="A23" s="12" t="s">
        <v>34</v>
      </c>
      <c r="B23" s="22">
        <v>4781.4250000000002</v>
      </c>
      <c r="C23" s="22">
        <v>4792.8873239436616</v>
      </c>
      <c r="D23" s="22">
        <v>4406.2307692307695</v>
      </c>
      <c r="E23" s="22">
        <v>5275.5185185185182</v>
      </c>
      <c r="F23" s="22">
        <v>5072.0370370370374</v>
      </c>
      <c r="G23" s="22">
        <v>5189</v>
      </c>
      <c r="H23" s="22">
        <v>4351.583333333333</v>
      </c>
      <c r="I23" s="22">
        <v>4834.4319248826287</v>
      </c>
    </row>
  </sheetData>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F1C91-E094-4471-9891-DFB65B895A30}">
  <dimension ref="A1"/>
  <sheetViews>
    <sheetView zoomScale="96" zoomScaleNormal="96" workbookViewId="0">
      <selection activeCell="U17" sqref="U17"/>
    </sheetView>
  </sheetViews>
  <sheetFormatPr defaultRowHeight="16.5" x14ac:dyDescent="0.3"/>
  <cols>
    <col min="1" max="1" width="14.75" bestFit="1" customWidth="1"/>
    <col min="2" max="2" width="16.625" bestFit="1" customWidth="1"/>
    <col min="3" max="4" width="11.5" bestFit="1" customWidth="1"/>
    <col min="5" max="5" width="9.875" bestFit="1" customWidth="1"/>
    <col min="6" max="6" width="7.375" bestFit="1" customWidth="1"/>
    <col min="7" max="7" width="7.5" bestFit="1" customWidth="1"/>
    <col min="8" max="8" width="8" bestFit="1" customWidth="1"/>
    <col min="9" max="9" width="11.5" bestFit="1" customWidth="1"/>
    <col min="10" max="10" width="8.5" customWidth="1"/>
    <col min="11" max="11" width="14.75" bestFit="1" customWidth="1"/>
    <col min="12" max="12" width="16.625" bestFit="1" customWidth="1"/>
    <col min="13" max="13" width="8" bestFit="1" customWidth="1"/>
    <col min="14" max="14" width="6.375" bestFit="1" customWidth="1"/>
    <col min="15" max="15" width="9.875" bestFit="1" customWidth="1"/>
    <col min="16" max="16" width="7.375" bestFit="1" customWidth="1"/>
    <col min="17" max="17" width="7.5" bestFit="1" customWidth="1"/>
    <col min="18" max="18" width="8" bestFit="1" customWidth="1"/>
    <col min="19" max="19" width="11.5" bestFit="1" customWidth="1"/>
    <col min="20" max="20" width="7.25" customWidth="1"/>
    <col min="21" max="21" width="7" customWidth="1"/>
    <col min="22" max="22" width="7.375" customWidth="1"/>
    <col min="23" max="23" width="11.25" customWidth="1"/>
    <col min="24" max="24" width="7.375" customWidth="1"/>
    <col min="25" max="25" width="11.25" customWidth="1"/>
    <col min="26" max="26" width="16.25" customWidth="1"/>
    <col min="27" max="155" width="14.25" bestFit="1" customWidth="1"/>
    <col min="156" max="157" width="9.875" bestFit="1"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AD280-E7F7-4123-9CD4-7DF79F3DB8B8}">
  <dimension ref="A1:AB4"/>
  <sheetViews>
    <sheetView showGridLines="0" showRowColHeaders="0" tabSelected="1" zoomScale="80" zoomScaleNormal="80" workbookViewId="0">
      <selection activeCell="V25" sqref="V25"/>
    </sheetView>
  </sheetViews>
  <sheetFormatPr defaultRowHeight="16.5" x14ac:dyDescent="0.3"/>
  <cols>
    <col min="1" max="16384" width="9" style="36"/>
  </cols>
  <sheetData>
    <row r="1" spans="1:28" ht="16.5" customHeight="1" x14ac:dyDescent="0.3">
      <c r="A1" s="34"/>
      <c r="B1" s="34"/>
      <c r="C1" s="34"/>
      <c r="D1" s="34"/>
      <c r="E1" s="34"/>
      <c r="F1" s="34"/>
      <c r="G1" s="34"/>
      <c r="H1" s="34"/>
      <c r="I1" s="34"/>
      <c r="J1" s="34"/>
      <c r="K1" s="34"/>
      <c r="L1" s="34"/>
      <c r="M1" s="34"/>
      <c r="N1" s="34"/>
      <c r="O1" s="34"/>
      <c r="P1" s="34"/>
      <c r="Q1" s="34"/>
      <c r="R1" s="34"/>
      <c r="S1" s="34"/>
      <c r="T1" s="34"/>
      <c r="U1" s="34"/>
      <c r="V1" s="34"/>
      <c r="W1" s="34"/>
      <c r="X1" s="34"/>
      <c r="Y1" s="34"/>
      <c r="Z1" s="34"/>
      <c r="AA1" s="34"/>
      <c r="AB1" s="35"/>
    </row>
    <row r="2" spans="1:28" x14ac:dyDescent="0.3">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5"/>
    </row>
    <row r="3" spans="1:28" x14ac:dyDescent="0.3">
      <c r="A3" s="34"/>
      <c r="B3" s="34"/>
      <c r="C3" s="34"/>
      <c r="D3" s="34"/>
      <c r="E3" s="34"/>
      <c r="F3" s="34"/>
      <c r="G3" s="34"/>
      <c r="H3" s="34"/>
      <c r="I3" s="34"/>
      <c r="J3" s="34"/>
      <c r="K3" s="34"/>
      <c r="L3" s="34"/>
      <c r="M3" s="34"/>
      <c r="N3" s="34"/>
      <c r="O3" s="34"/>
      <c r="P3" s="34"/>
      <c r="Q3" s="34"/>
      <c r="R3" s="34"/>
      <c r="S3" s="34"/>
      <c r="T3" s="34"/>
      <c r="U3" s="34"/>
      <c r="V3" s="34"/>
      <c r="W3" s="34"/>
      <c r="X3" s="34"/>
      <c r="Y3" s="34"/>
      <c r="Z3" s="34"/>
      <c r="AA3" s="34"/>
      <c r="AB3" s="35"/>
    </row>
    <row r="4" spans="1:28" x14ac:dyDescent="0.3">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5"/>
    </row>
  </sheetData>
  <mergeCells count="1">
    <mergeCell ref="A1:AB4"/>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BLOSSOM ACADEMY</vt:lpstr>
      <vt:lpstr>Data</vt:lpstr>
      <vt:lpstr>Table</vt:lpstr>
      <vt:lpstr>One-dimensional Pivot Table</vt:lpstr>
      <vt:lpstr>Two-dimensional Pivot Table</vt:lpstr>
      <vt:lpstr>Charts</vt:lpstr>
      <vt:lpstr>Dashboard</vt:lpstr>
      <vt:lpstr>Charts!Category</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Andrews Atibila</cp:lastModifiedBy>
  <dcterms:created xsi:type="dcterms:W3CDTF">2012-06-12T18:34:12Z</dcterms:created>
  <dcterms:modified xsi:type="dcterms:W3CDTF">2024-09-12T16:07:44Z</dcterms:modified>
</cp:coreProperties>
</file>