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masseyr_umsystem_edu/Documents/CoverCrops/DST - PSA/Modules/Yield/"/>
    </mc:Choice>
  </mc:AlternateContent>
  <xr:revisionPtr revIDLastSave="0" documentId="8_{C5A5DE8C-AEC2-4A61-B18E-3C16D8A0F42A}" xr6:coauthVersionLast="47" xr6:coauthVersionMax="47" xr10:uidLastSave="{00000000-0000-0000-0000-000000000000}"/>
  <bookViews>
    <workbookView xWindow="-120" yWindow="-120" windowWidth="29040" windowHeight="15840" xr2:uid="{9BC0217B-1CB7-4310-922D-FD01C1D10789}"/>
  </bookViews>
  <sheets>
    <sheet name="Yield" sheetId="1" r:id="rId1"/>
  </sheets>
  <externalReferences>
    <externalReference r:id="rId2"/>
  </externalReferences>
  <definedNames>
    <definedName name="ASABECategories">[1]!ASABECoefficients[ASABE Category]</definedName>
    <definedName name="CCTermMethod">'[1]Data tables'!$J$21:$J$24</definedName>
    <definedName name="FertMethod">'[1]Data tables'!$J$18:$J$20</definedName>
    <definedName name="Herbicides">[1]!Chemical[Burndown Herbicides]</definedName>
    <definedName name="implnames">OFFSET('[1]Data tables'!#REF!,0,0,'[1]Data tables'!#REF!+1,1)</definedName>
    <definedName name="SeedList">'[1]Data tables'!$B$5:$B$12</definedName>
    <definedName name="Tractors">'[1]Equip Calcs'!$BG$193:$BG$206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9" i="1" s="1"/>
  <c r="F17" i="1" l="1"/>
  <c r="G18" i="1"/>
  <c r="F19" i="1"/>
  <c r="G17" i="1"/>
  <c r="F18" i="1"/>
</calcChain>
</file>

<file path=xl/sharedStrings.xml><?xml version="1.0" encoding="utf-8"?>
<sst xmlns="http://schemas.openxmlformats.org/spreadsheetml/2006/main" count="34" uniqueCount="31">
  <si>
    <t>Databases</t>
  </si>
  <si>
    <t>Commodity</t>
  </si>
  <si>
    <t>One year</t>
  </si>
  <si>
    <t>Three years</t>
  </si>
  <si>
    <t xml:space="preserve"> Five years</t>
  </si>
  <si>
    <t>Price</t>
  </si>
  <si>
    <t>Corn</t>
  </si>
  <si>
    <t>Soybeans</t>
  </si>
  <si>
    <t>Soybean</t>
  </si>
  <si>
    <t>Etc.</t>
  </si>
  <si>
    <t>Wheat</t>
  </si>
  <si>
    <t>Etc</t>
  </si>
  <si>
    <t>Logic</t>
  </si>
  <si>
    <t>Crop being grown on this field</t>
  </si>
  <si>
    <t>(input from field and farm/what is your intended cash crop for this field?)</t>
  </si>
  <si>
    <t>Q1</t>
  </si>
  <si>
    <t>What is the expected yield?</t>
  </si>
  <si>
    <t>bushels/acre</t>
  </si>
  <si>
    <t>Q2</t>
  </si>
  <si>
    <t>Do you want your financial analysis to use the typical yield estimates or the cover crop adjusted estimates?</t>
  </si>
  <si>
    <t>cover crop adjusted yield</t>
  </si>
  <si>
    <t>Commodity price</t>
  </si>
  <si>
    <t>Q3</t>
  </si>
  <si>
    <t>Do you want your financial analysis to be based on antipated yields in 1, 3 or 5?</t>
  </si>
  <si>
    <t>(the user choice here will cause the value in the Summary at the top right hand show the calculation from the table below for years 1, 3 or 5.)</t>
  </si>
  <si>
    <t>Table output format</t>
  </si>
  <si>
    <t>Graphical output format</t>
  </si>
  <si>
    <t>Year</t>
  </si>
  <si>
    <t>Typical</t>
  </si>
  <si>
    <t>Cover Crop Adjusted</t>
  </si>
  <si>
    <t>Note: I have a love/hate relationship with the minimum value for the y axis. If we make it close to the value (e.g. $750), the difference of cover crops looks stark. If we make it a reasonable minimum income for crop production (e.g. $500) the difference is not stark. I personally don't think the difference is stark on cover crop impact on yield so I chose the lower minimum for the y axis. Expect someone to argue (and win?) for a value closer to the minimum shown in the table (e.g. $750). In other words, make this flexible.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</si>
</sst>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8" fontId="0" fillId="2" borderId="0" xfId="0" applyNumberFormat="1" applyFill="1"/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Yield!$F$16</c:f>
              <c:strCache>
                <c:ptCount val="1"/>
                <c:pt idx="0">
                  <c:v>Typical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Yield!$E$17:$E$19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Yield!$F$17:$F$19</c:f>
              <c:numCache>
                <c:formatCode>"$"#,##0.00_);[Red]\("$"#,##0.00\)</c:formatCode>
                <c:ptCount val="3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1-47D3-AD2C-4485E56F5487}"/>
            </c:ext>
          </c:extLst>
        </c:ser>
        <c:ser>
          <c:idx val="1"/>
          <c:order val="1"/>
          <c:tx>
            <c:strRef>
              <c:f>Yield!$G$16</c:f>
              <c:strCache>
                <c:ptCount val="1"/>
                <c:pt idx="0">
                  <c:v>Cover Crop Adjusted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Yield!$E$17:$E$19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Yield!$G$17:$G$19</c:f>
              <c:numCache>
                <c:formatCode>"$"#,##0.00_);[Red]\("$"#,##0.00\)</c:formatCode>
                <c:ptCount val="3"/>
                <c:pt idx="0">
                  <c:v>753.9</c:v>
                </c:pt>
                <c:pt idx="1">
                  <c:v>763.2</c:v>
                </c:pt>
                <c:pt idx="2">
                  <c:v>772.5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1-47D3-AD2C-4485E56F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725888"/>
        <c:axId val="726724224"/>
      </c:barChart>
      <c:catAx>
        <c:axId val="7267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growing cover crops in this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24224"/>
        <c:crosses val="autoZero"/>
        <c:auto val="1"/>
        <c:lblAlgn val="ctr"/>
        <c:lblOffset val="100"/>
        <c:noMultiLvlLbl val="0"/>
      </c:catAx>
      <c:valAx>
        <c:axId val="72672422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bushels/acre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14</xdr:row>
      <xdr:rowOff>185737</xdr:rowOff>
    </xdr:from>
    <xdr:to>
      <xdr:col>12</xdr:col>
      <xdr:colOff>1885951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AF8D-A4CF-412F-A1A3-64CC8066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sseyr_umsystem_edu/Documents/CoverCrops/DST%20-%20PSA/CC%20DST%20mockup%207-20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graphy"/>
      <sheetName val="Data tables"/>
      <sheetName val="Introduction"/>
      <sheetName val="Species"/>
      <sheetName val="Planting"/>
      <sheetName val="Termination"/>
      <sheetName val="Fertility"/>
      <sheetName val="Erosion Control"/>
      <sheetName val="Tillage"/>
      <sheetName val="Model Logic"/>
      <sheetName val="Equip Calcs"/>
      <sheetName val="Yield"/>
      <sheetName val="Output data"/>
      <sheetName val="Partial Budget Output1"/>
    </sheetNames>
    <sheetDataSet>
      <sheetData sheetId="0"/>
      <sheetData sheetId="1">
        <row r="5">
          <cell r="B5" t="str">
            <v>Crimson Clover</v>
          </cell>
        </row>
        <row r="6">
          <cell r="B6" t="str">
            <v>Red Clover</v>
          </cell>
        </row>
        <row r="7">
          <cell r="B7" t="str">
            <v>Cereal Rye</v>
          </cell>
        </row>
        <row r="8">
          <cell r="B8" t="str">
            <v>Ryegrass</v>
          </cell>
        </row>
        <row r="9">
          <cell r="B9" t="str">
            <v>Oilseed Radish</v>
          </cell>
        </row>
        <row r="10">
          <cell r="B10" t="str">
            <v>Turnips</v>
          </cell>
        </row>
        <row r="11">
          <cell r="B11" t="str">
            <v>Oats</v>
          </cell>
        </row>
        <row r="12">
          <cell r="B12" t="str">
            <v>Wheat</v>
          </cell>
        </row>
        <row r="18">
          <cell r="J18" t="str">
            <v>Dry Fertilizer application</v>
          </cell>
        </row>
        <row r="19">
          <cell r="J19" t="str">
            <v>Liquid fertilizer application</v>
          </cell>
        </row>
        <row r="20">
          <cell r="J20" t="str">
            <v>Anhydrous ammonia injection</v>
          </cell>
        </row>
        <row r="21">
          <cell r="J21" t="str">
            <v>Herbicide application</v>
          </cell>
        </row>
        <row r="22">
          <cell r="J22" t="str">
            <v>Roller</v>
          </cell>
        </row>
        <row r="23">
          <cell r="J23" t="str">
            <v>Roller with follow-up chemical</v>
          </cell>
        </row>
        <row r="24">
          <cell r="J24" t="str">
            <v>Mechanical termination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3">
          <cell r="BG193" t="str">
            <v>40 HP Tractor</v>
          </cell>
        </row>
        <row r="194">
          <cell r="BG194" t="str">
            <v>60 HP Tractor</v>
          </cell>
        </row>
        <row r="195">
          <cell r="BG195" t="str">
            <v>75 HP Tractor</v>
          </cell>
        </row>
        <row r="196">
          <cell r="BG196" t="str">
            <v>105 HP MFWD Tractor</v>
          </cell>
        </row>
        <row r="197">
          <cell r="BG197" t="str">
            <v>130 HP MFWD Tractor</v>
          </cell>
        </row>
        <row r="198">
          <cell r="BG198" t="str">
            <v>160 HP MFWD Tractor</v>
          </cell>
        </row>
        <row r="199">
          <cell r="BG199" t="str">
            <v>200 HP MFWD Tractor</v>
          </cell>
        </row>
        <row r="200">
          <cell r="BG200" t="str">
            <v>225 HP MFWD Tractor</v>
          </cell>
        </row>
        <row r="201">
          <cell r="BG201" t="str">
            <v>260 HP MFWD Tractor</v>
          </cell>
        </row>
        <row r="202">
          <cell r="BG202" t="str">
            <v>310 HP 4WD Tractor</v>
          </cell>
        </row>
        <row r="203">
          <cell r="BG203" t="str">
            <v>360 HP 4WD Tractor</v>
          </cell>
        </row>
        <row r="204">
          <cell r="BG204" t="str">
            <v>425 HP 4WD Tractor</v>
          </cell>
        </row>
        <row r="205">
          <cell r="BG205" t="str">
            <v>260 HP Tracked Tractor</v>
          </cell>
        </row>
        <row r="206">
          <cell r="BG206" t="str">
            <v>350 HP Tracked Tractor</v>
          </cell>
        </row>
      </sheetData>
      <sheetData sheetId="11">
        <row r="16">
          <cell r="F16" t="str">
            <v>Typical</v>
          </cell>
          <cell r="G16" t="str">
            <v>Cover Crop Adjusted</v>
          </cell>
        </row>
        <row r="17">
          <cell r="E17">
            <v>1</v>
          </cell>
          <cell r="F17">
            <v>750</v>
          </cell>
          <cell r="G17">
            <v>753.9</v>
          </cell>
        </row>
        <row r="18">
          <cell r="E18">
            <v>3</v>
          </cell>
          <cell r="F18">
            <v>750</v>
          </cell>
          <cell r="G18">
            <v>763.2</v>
          </cell>
        </row>
        <row r="19">
          <cell r="E19">
            <v>5</v>
          </cell>
          <cell r="F19">
            <v>750</v>
          </cell>
          <cell r="G19">
            <v>772.5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F48B3-280D-45D2-B96D-87322B352059}" name="Table3" displayName="Table3" ref="K2:L6" totalsRowShown="0">
  <autoFilter ref="K2:L6" xr:uid="{1F11C31E-66D7-4665-9DBA-59A4F35E904C}"/>
  <tableColumns count="2">
    <tableColumn id="1" xr3:uid="{F880144E-DC6C-4976-B226-4D62BAA8EC05}" name="Commodity"/>
    <tableColumn id="2" xr3:uid="{FA1C337B-933D-4C60-B569-043B57664B82}" name="Pric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F6D0C9-2E6E-4742-8435-0CA4C7D516E9}" name="Table5" displayName="Table5" ref="E2:H5" totalsRowShown="0">
  <autoFilter ref="E2:H5" xr:uid="{315A87EB-8897-4F8E-81A0-21802636883C}"/>
  <tableColumns count="4">
    <tableColumn id="1" xr3:uid="{8936C559-C811-479F-BDFB-1B344577EF1D}" name="Commodity"/>
    <tableColumn id="2" xr3:uid="{9CF94BDF-960A-4963-A6D2-421B35982947}" name="One year" dataDxfId="2"/>
    <tableColumn id="3" xr3:uid="{C57BA1E2-2EBD-44DE-8DC2-F2DF56FE459B}" name="Three years" dataDxfId="1"/>
    <tableColumn id="4" xr3:uid="{D19D7B24-1947-4457-868E-510D7761473F}" name=" Five 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04EF-B709-4B8D-B757-CC01110C47CE}">
  <dimension ref="C1:N19"/>
  <sheetViews>
    <sheetView tabSelected="1" topLeftCell="A6" workbookViewId="0">
      <selection activeCell="N17" sqref="N17"/>
    </sheetView>
  </sheetViews>
  <sheetFormatPr defaultRowHeight="15" x14ac:dyDescent="0.25"/>
  <cols>
    <col min="4" max="4" width="60.7109375" customWidth="1"/>
    <col min="5" max="5" width="11" customWidth="1"/>
    <col min="6" max="6" width="11.140625" customWidth="1"/>
    <col min="7" max="7" width="13.42578125" customWidth="1"/>
    <col min="8" max="8" width="12.42578125" customWidth="1"/>
    <col min="11" max="11" width="14.28515625" customWidth="1"/>
    <col min="14" max="14" width="29" customWidth="1"/>
  </cols>
  <sheetData>
    <row r="1" spans="3:14" x14ac:dyDescent="0.25">
      <c r="E1" s="1" t="s">
        <v>0</v>
      </c>
    </row>
    <row r="2" spans="3:14" x14ac:dyDescent="0.25">
      <c r="E2" t="s">
        <v>1</v>
      </c>
      <c r="F2" t="s">
        <v>2</v>
      </c>
      <c r="G2" t="s">
        <v>3</v>
      </c>
      <c r="H2" t="s">
        <v>4</v>
      </c>
      <c r="K2" t="s">
        <v>1</v>
      </c>
      <c r="L2" t="s">
        <v>5</v>
      </c>
    </row>
    <row r="3" spans="3:14" x14ac:dyDescent="0.25">
      <c r="E3" t="s">
        <v>6</v>
      </c>
      <c r="F3" s="2">
        <v>5.1999999999999998E-3</v>
      </c>
      <c r="G3" s="2">
        <v>1.7600000000000001E-2</v>
      </c>
      <c r="H3" s="2">
        <v>0.03</v>
      </c>
      <c r="K3" t="s">
        <v>6</v>
      </c>
      <c r="L3" s="3">
        <v>5</v>
      </c>
    </row>
    <row r="4" spans="3:14" x14ac:dyDescent="0.25">
      <c r="E4" t="s">
        <v>7</v>
      </c>
      <c r="F4" s="2">
        <v>2.12E-2</v>
      </c>
      <c r="G4" s="2">
        <v>3.5400000000000001E-2</v>
      </c>
      <c r="H4" s="2">
        <v>4.9599999999999998E-2</v>
      </c>
      <c r="K4" t="s">
        <v>8</v>
      </c>
      <c r="L4" s="3">
        <v>12</v>
      </c>
    </row>
    <row r="5" spans="3:14" x14ac:dyDescent="0.25">
      <c r="E5" t="s">
        <v>9</v>
      </c>
      <c r="F5" s="2"/>
      <c r="G5" s="2"/>
      <c r="H5" s="2"/>
      <c r="K5" t="s">
        <v>10</v>
      </c>
      <c r="L5" s="3">
        <v>11</v>
      </c>
    </row>
    <row r="6" spans="3:14" x14ac:dyDescent="0.25">
      <c r="K6" t="s">
        <v>11</v>
      </c>
    </row>
    <row r="7" spans="3:14" x14ac:dyDescent="0.25">
      <c r="D7" s="1" t="s">
        <v>12</v>
      </c>
    </row>
    <row r="8" spans="3:14" x14ac:dyDescent="0.25">
      <c r="D8" s="4" t="s">
        <v>13</v>
      </c>
      <c r="E8" s="5" t="s">
        <v>6</v>
      </c>
      <c r="F8" t="s">
        <v>14</v>
      </c>
    </row>
    <row r="9" spans="3:14" x14ac:dyDescent="0.25">
      <c r="D9" s="4"/>
    </row>
    <row r="10" spans="3:14" x14ac:dyDescent="0.25">
      <c r="C10" t="s">
        <v>15</v>
      </c>
      <c r="D10" s="4" t="s">
        <v>16</v>
      </c>
      <c r="E10" s="6">
        <v>150</v>
      </c>
      <c r="F10" t="s">
        <v>17</v>
      </c>
    </row>
    <row r="11" spans="3:14" ht="30" x14ac:dyDescent="0.25">
      <c r="C11" t="s">
        <v>18</v>
      </c>
      <c r="D11" s="4" t="s">
        <v>19</v>
      </c>
      <c r="E11" s="6" t="s">
        <v>20</v>
      </c>
    </row>
    <row r="12" spans="3:14" x14ac:dyDescent="0.25">
      <c r="D12" s="4" t="s">
        <v>21</v>
      </c>
      <c r="E12" s="7">
        <f>VLOOKUP(E8,Table3[],2)</f>
        <v>5</v>
      </c>
    </row>
    <row r="13" spans="3:14" ht="30" x14ac:dyDescent="0.25">
      <c r="C13" t="s">
        <v>22</v>
      </c>
      <c r="D13" s="4" t="s">
        <v>23</v>
      </c>
      <c r="E13" s="6">
        <v>1</v>
      </c>
      <c r="F13" t="s">
        <v>24</v>
      </c>
    </row>
    <row r="15" spans="3:14" x14ac:dyDescent="0.25">
      <c r="E15" s="1" t="s">
        <v>25</v>
      </c>
      <c r="I15" t="s">
        <v>26</v>
      </c>
    </row>
    <row r="16" spans="3:14" x14ac:dyDescent="0.25">
      <c r="E16" t="s">
        <v>27</v>
      </c>
      <c r="F16" t="s">
        <v>28</v>
      </c>
      <c r="G16" t="s">
        <v>29</v>
      </c>
      <c r="N16" t="s">
        <v>30</v>
      </c>
    </row>
    <row r="17" spans="5:7" x14ac:dyDescent="0.25">
      <c r="E17">
        <v>1</v>
      </c>
      <c r="F17" s="3">
        <f>$E$10*$E$12</f>
        <v>750</v>
      </c>
      <c r="G17" s="3">
        <f>$E$10*(1+VLOOKUP($E$8,$E$3:$H$5,2))*$E$12</f>
        <v>753.9</v>
      </c>
    </row>
    <row r="18" spans="5:7" x14ac:dyDescent="0.25">
      <c r="E18">
        <v>3</v>
      </c>
      <c r="F18" s="3">
        <f>$E$10*$E$12</f>
        <v>750</v>
      </c>
      <c r="G18" s="3">
        <f>$E$10*(1+VLOOKUP($E$8,$E$3:$H$5,3))*$E$12</f>
        <v>763.2</v>
      </c>
    </row>
    <row r="19" spans="5:7" x14ac:dyDescent="0.25">
      <c r="E19">
        <v>5</v>
      </c>
      <c r="F19" s="3">
        <f>$E$10*$E$12</f>
        <v>750</v>
      </c>
      <c r="G19" s="3">
        <f>$E$10*(1+VLOOKUP($E$8,$E$3:$H$5,4))*$E$12</f>
        <v>772.5</v>
      </c>
    </row>
  </sheetData>
  <dataValidations count="2">
    <dataValidation type="list" allowBlank="1" showInputMessage="1" showErrorMessage="1" sqref="E13" xr:uid="{4ECC0DAE-817B-4C9B-8008-5DB4BA751088}">
      <formula1>"1,3,5"</formula1>
    </dataValidation>
    <dataValidation type="list" allowBlank="1" showInputMessage="1" showErrorMessage="1" sqref="E11" xr:uid="{BD10952B-70E3-433A-8EEC-96EA2186ED37}">
      <formula1>"typical yield,cover crop adjusted yield"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Massey, Raymond E.</dc:creator>
  <cp:lastModifiedBy>Massey, Raymond E.</cp:lastModifiedBy>
  <dcterms:created xsi:type="dcterms:W3CDTF">2022-08-10T18:22:09Z</dcterms:created>
  <dcterms:modified xsi:type="dcterms:W3CDTF">2022-08-10T18:22:33Z</dcterms:modified>
</cp:coreProperties>
</file>