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BC2196D9-14DE-4BCF-B7A3-78DDD9B36B51}" xr6:coauthVersionLast="47" xr6:coauthVersionMax="47" xr10:uidLastSave="{00000000-0000-0000-0000-000000000000}"/>
  <bookViews>
    <workbookView xWindow="-120" yWindow="-120" windowWidth="29040" windowHeight="17640" tabRatio="796" activeTab="12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0" l="1"/>
  <c r="C5" i="20"/>
  <c r="D5" i="20"/>
  <c r="E5" i="20"/>
  <c r="F5" i="20"/>
  <c r="G5" i="20"/>
  <c r="B6" i="20"/>
  <c r="C6" i="20"/>
  <c r="D6" i="20"/>
  <c r="E6" i="20"/>
  <c r="F6" i="20"/>
  <c r="G6" i="20"/>
  <c r="L6" i="3"/>
  <c r="M6" i="3" s="1"/>
  <c r="L5" i="3"/>
  <c r="M5" i="3" s="1"/>
  <c r="I6" i="3"/>
  <c r="J6" i="3" s="1"/>
  <c r="J5" i="3"/>
  <c r="I5" i="3"/>
  <c r="G5" i="3"/>
  <c r="E5" i="3"/>
  <c r="F5" i="3"/>
  <c r="E6" i="3"/>
  <c r="G6" i="3" s="1"/>
  <c r="F6" i="3"/>
  <c r="D6" i="3"/>
  <c r="D5" i="3"/>
  <c r="G4" i="20"/>
  <c r="D4" i="20"/>
  <c r="G2" i="20"/>
  <c r="G3" i="20"/>
  <c r="D2" i="20"/>
  <c r="D3" i="20"/>
  <c r="O7" i="1"/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E4" i="20"/>
  <c r="F4" i="20"/>
  <c r="F2" i="20"/>
  <c r="E2" i="20"/>
  <c r="C3" i="20"/>
  <c r="C4" i="20"/>
  <c r="C2" i="20"/>
  <c r="B3" i="20"/>
  <c r="B4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D3" i="3"/>
  <c r="E3" i="3"/>
  <c r="D4" i="3"/>
  <c r="E4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<sst xmlns="http://schemas.openxmlformats.org/spreadsheetml/2006/main" count="277" uniqueCount="182">
  <si>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</si>
  <si>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</si>
  <si>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</si>
  <si>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</si>
  <si>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</si>
  <si>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</si>
  <si>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</si>
  <si>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</si>
  <si>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</si>
  <si>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</si>
  <si>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</si>
  <si>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</si>
  <si>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</si>
  <si>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</si>
  <si>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</si>
  <si>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</si>
  <si>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</si>
  <si>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</si>
  <si>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</si>
  <si>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</si>
  <si>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</si>
  <si>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</si>
  <si>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</si>
  <si>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</si>
  <si>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</si>
  <si>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</si>
  <si>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</si>
  <si>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</si>
  <si>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</si>
  <si>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</si>
  <si>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</si>
  <si>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</si>
  <si>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</si>
  <si>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</si>
  <si>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</si>
  <si>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</si>
  <si>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</si>
  <si>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</si>
  <si>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fcr_up</t>
  </si>
  <si>
    <t>direction</t>
  </si>
  <si>
    <t>none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</si>
  <si>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</si>
  <si>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</si>
  <si>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</si>
  <si>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</si>
  <si>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</si>
  <si>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</si>
  <si>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</si>
  <si>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</si>
  <si>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</si>
  <si>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</si>
  <si>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</si>
  <si>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</si>
  <si>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fcr_up,s1</t>
  </si>
  <si>
    <t>npe,s2</t>
  </si>
  <si>
    <t>fcr_up,s2</t>
  </si>
  <si>
    <t>npe,s3</t>
  </si>
  <si>
    <t>fcr_up,s3</t>
  </si>
  <si>
    <t>start_cost</t>
  </si>
  <si>
    <t>min_online</t>
  </si>
  <si>
    <t>min_offline</t>
  </si>
  <si>
    <t>ngchp,op</t>
  </si>
  <si>
    <t>ngchp,eff</t>
  </si>
  <si>
    <t>ramp_factor</t>
  </si>
  <si>
    <t>slow</t>
  </si>
  <si>
    <t>reserve_type</t>
  </si>
  <si>
    <t>res_up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</si>
  <si>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</si>
  <si>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</si>
  <si>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</si>
  <si>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</si>
  <si>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</si>
  <si>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</si>
  <si>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</si>
  <si>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</si>
  <si>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</si>
  <si>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</si>
  <si>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</si>
  <si>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</si>
  <si>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</si>
  <si>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</si>
  <si>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</si>
  <si>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</si>
  <si>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</si>
  <si>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</si>
  <si>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</si>
  <si>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</si>
  <si>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</si>
  <si>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</si>
  <si>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</si>
  <si>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</si>
  <si>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</si>
  <si>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</si>
  <si>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</si>
  <si>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</si>
  <si>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</si>
  <si>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</si>
  <si>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</si>
  <si>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</si>
  <si>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</si>
  <si>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</si>
  <si>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</si>
  <si>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</si>
  <si>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</si>
  <si>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</si>
  <si>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</si>
  <si>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</si>
  <si>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</si>
  <si>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</si>
  <si>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</si>
  <si>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</si>
  <si>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</si>
  <si>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</si>
  <si>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</si>
  <si>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</si>
  <si>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</si>
  <si>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</si>
  <si>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</si>
  <si>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</si>
  <si>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</si>
  <si>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</si>
  <si>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</si>
  <si>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</si>
  <si>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</si>
  <si>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</si>
  <si>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</si>
  <si>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</si>
  <si>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</si>
  <si>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</si>
  <si>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</si>
  <si>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</si>
  <si>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</si>
  <si>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</si>
  <si>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</si>
  <si>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</si>
  <si>
    <t>dh_sto</t>
  </si>
  <si>
    <t>ambience</t>
  </si>
  <si>
    <t>delay_source</t>
  </si>
  <si>
    <t>dh_sto_discharge</t>
  </si>
  <si>
    <t>dh_sto_charge</t>
  </si>
  <si>
    <t>dh_source</t>
  </si>
  <si>
    <t>dh_source,s1</t>
  </si>
  <si>
    <t>dh_source,s2</t>
  </si>
  <si>
    <t>dh_source,t,s1</t>
  </si>
  <si>
    <t>dh_source_out</t>
  </si>
  <si>
    <t>delay_source,s1</t>
  </si>
  <si>
    <t>delay_source,s2</t>
  </si>
  <si>
    <t>ambience,s1</t>
  </si>
  <si>
    <t>ambience,s2</t>
  </si>
  <si>
    <t>dh_sto,ambience,s1</t>
  </si>
  <si>
    <t>dh_sto,ambience,s2</t>
  </si>
  <si>
    <t>c2</t>
  </si>
  <si>
    <t>st</t>
  </si>
  <si>
    <t>gt</t>
  </si>
  <si>
    <t>c3</t>
  </si>
  <si>
    <t>c2,dh_sto,s1</t>
  </si>
  <si>
    <t>c2,dh_sto,s2</t>
  </si>
  <si>
    <t>c3,dh_sto,s1</t>
  </si>
  <si>
    <t>c3,dh_sto,s2</t>
  </si>
  <si>
    <t>dh_source,t,s2</t>
  </si>
  <si>
    <t>s_all</t>
  </si>
  <si>
    <t>b1,dh_sto</t>
  </si>
  <si>
    <t>b1,s1</t>
  </si>
  <si>
    <t>b1,s2</t>
  </si>
  <si>
    <t>c2,dh_sto,s3</t>
  </si>
  <si>
    <t>c3,dh_sto,s3</t>
  </si>
  <si>
    <t>b1,s3</t>
  </si>
  <si>
    <t>dh_sto,ambience,s3</t>
  </si>
  <si>
    <t>dh_source,t,s3</t>
  </si>
  <si>
    <t>dh_source,s3</t>
  </si>
  <si>
    <t>ambience,s3</t>
  </si>
  <si>
    <t>delay_source,s3</t>
  </si>
  <si>
    <t>npe,p0</t>
  </si>
  <si>
    <t>npe,p1</t>
  </si>
  <si>
    <t>npe,p2</t>
  </si>
  <si>
    <t>npe,p3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</si>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</sst>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H8" sqref="H8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>
        <v>44671.125</v>
      </c>
    </row>
    <row r="6" spans="1:1" x14ac:dyDescent="0.25">
      <c r="A6" s="6">
        <v>44671.166666666664</v>
      </c>
    </row>
    <row r="7" spans="1:1" x14ac:dyDescent="0.25">
      <c r="A7" s="6"/>
    </row>
    <row r="8" spans="1:1" x14ac:dyDescent="0.25">
      <c r="A8" s="6"/>
    </row>
    <row r="9" spans="1:1" x14ac:dyDescent="0.25">
      <c r="A9" s="6"/>
    </row>
    <row r="10" spans="1:1" x14ac:dyDescent="0.25">
      <c r="A10" s="6"/>
    </row>
    <row r="11" spans="1:1" x14ac:dyDescent="0.25">
      <c r="A11" s="6"/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D25"/>
  <sheetViews>
    <sheetView workbookViewId="0">
      <selection activeCell="B4" sqref="B4:D6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2" t="s">
        <v>149</v>
      </c>
      <c r="C1" s="2" t="s">
        <v>150</v>
      </c>
      <c r="D1" s="2" t="s">
        <v>167</v>
      </c>
    </row>
    <row r="2" spans="1:4" x14ac:dyDescent="0.25">
      <c r="A2" s="6">
        <f>IF(timeseries!A2&lt;&gt;"",timeseries!A2,"")</f>
        <v>44671</v>
      </c>
      <c r="B2">
        <v>0.02</v>
      </c>
      <c r="C2">
        <v>0.02</v>
      </c>
      <c r="D2">
        <v>0.02</v>
      </c>
    </row>
    <row r="3" spans="1:4" x14ac:dyDescent="0.25">
      <c r="A3" s="6">
        <f>IF(timeseries!A3&lt;&gt;"",timeseries!A3,"")</f>
        <v>44671.041666666664</v>
      </c>
      <c r="B3">
        <v>0.02</v>
      </c>
      <c r="C3">
        <v>0.02</v>
      </c>
      <c r="D3">
        <v>0.02</v>
      </c>
    </row>
    <row r="4" spans="1:4" x14ac:dyDescent="0.25">
      <c r="A4" s="6">
        <f>IF(timeseries!A4&lt;&gt;"",timeseries!A4,"")</f>
        <v>44671.08333321759</v>
      </c>
      <c r="B4">
        <v>0.02</v>
      </c>
      <c r="C4">
        <v>0.02</v>
      </c>
      <c r="D4">
        <v>0.02</v>
      </c>
    </row>
    <row r="5" spans="1:4" x14ac:dyDescent="0.25">
      <c r="A5" s="6">
        <f>IF(timeseries!A5&lt;&gt;"",timeseries!A5,"")</f>
        <v>44671.125</v>
      </c>
      <c r="B5">
        <v>0.02</v>
      </c>
      <c r="C5">
        <v>0.02</v>
      </c>
      <c r="D5">
        <v>0.02</v>
      </c>
    </row>
    <row r="6" spans="1:4" x14ac:dyDescent="0.25">
      <c r="A6" s="6">
        <f>IF(timeseries!A6&lt;&gt;"",timeseries!A6,"")</f>
        <v>44671.166666666664</v>
      </c>
      <c r="B6">
        <v>0.02</v>
      </c>
      <c r="C6">
        <v>0.02</v>
      </c>
      <c r="D6">
        <v>0.02</v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2" sqref="A2"/>
    </sheetView>
  </sheetViews>
  <sheetFormatPr defaultRowHeight="15" x14ac:dyDescent="0.25"/>
  <sheetData>
    <row r="1" spans="1:2" s="2" customFormat="1" x14ac:dyDescent="0.25">
      <c r="A1" s="2" t="s">
        <v>65</v>
      </c>
      <c r="B1" s="2" t="s">
        <v>63</v>
      </c>
    </row>
    <row r="2" spans="1:2" x14ac:dyDescent="0.25">
      <c r="A2" t="s">
        <v>64</v>
      </c>
      <c r="B2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25"/>
  <sheetViews>
    <sheetView workbookViewId="0">
      <selection activeCell="B7" sqref="B7"/>
    </sheetView>
  </sheetViews>
  <sheetFormatPr defaultRowHeight="15" x14ac:dyDescent="0.25"/>
  <cols>
    <col min="1" max="1" width="19.28515625" style="6" customWidth="1"/>
    <col min="3" max="3" width="23.140625" customWidth="1"/>
    <col min="9" max="9" width="12.140625" bestFit="1" customWidth="1"/>
  </cols>
  <sheetData>
    <row r="1" spans="1:9" s="2" customFormat="1" x14ac:dyDescent="0.25">
      <c r="A1" s="2" t="s">
        <v>30</v>
      </c>
      <c r="B1" s="2" t="s">
        <v>92</v>
      </c>
      <c r="C1"/>
    </row>
    <row r="2" spans="1:9" x14ac:dyDescent="0.25">
      <c r="A2" s="6">
        <f>IF(timeseries!A2&lt;&gt;"",timeseries!A2,"")</f>
        <v>44671</v>
      </c>
      <c r="B2">
        <v>0</v>
      </c>
      <c r="C2" s="6"/>
      <c r="I2" s="6"/>
    </row>
    <row r="3" spans="1:9" x14ac:dyDescent="0.25">
      <c r="A3" s="6">
        <f>IF(timeseries!A3&lt;&gt;"",timeseries!A3,"")</f>
        <v>44671.041666666664</v>
      </c>
      <c r="B3">
        <v>0.4</v>
      </c>
    </row>
    <row r="4" spans="1:9" x14ac:dyDescent="0.25">
      <c r="A4" s="6">
        <f>IF(timeseries!A4&lt;&gt;"",timeseries!A4,"")</f>
        <v>44671.08333321759</v>
      </c>
      <c r="B4">
        <v>0.5</v>
      </c>
    </row>
    <row r="5" spans="1:9" x14ac:dyDescent="0.25">
      <c r="A5" s="6">
        <f>IF(timeseries!A5&lt;&gt;"",timeseries!A5,"")</f>
        <v>44671.125</v>
      </c>
      <c r="B5">
        <v>0.3</v>
      </c>
    </row>
    <row r="6" spans="1:9" x14ac:dyDescent="0.25">
      <c r="A6" s="6">
        <f>IF(timeseries!A6&lt;&gt;"",timeseries!A6,"")</f>
        <v>44671.166666666664</v>
      </c>
      <c r="B6">
        <v>0.4</v>
      </c>
    </row>
    <row r="7" spans="1:9" x14ac:dyDescent="0.25">
      <c r="A7" s="6" t="str">
        <f>IF(timeseries!A7&lt;&gt;"",timeseries!A7,"")</f>
        <v/>
      </c>
    </row>
    <row r="8" spans="1:9" x14ac:dyDescent="0.25">
      <c r="A8" s="6" t="str">
        <f>IF(timeseries!A8&lt;&gt;"",timeseries!A8,"")</f>
        <v/>
      </c>
    </row>
    <row r="9" spans="1:9" x14ac:dyDescent="0.25">
      <c r="A9" s="6" t="str">
        <f>IF(timeseries!A9&lt;&gt;"",timeseries!A9,"")</f>
        <v/>
      </c>
    </row>
    <row r="10" spans="1:9" x14ac:dyDescent="0.25">
      <c r="A10" s="6" t="str">
        <f>IF(timeseries!A10&lt;&gt;"",timeseries!A10,"")</f>
        <v/>
      </c>
    </row>
    <row r="11" spans="1:9" x14ac:dyDescent="0.25">
      <c r="A11" s="6" t="str">
        <f>IF(timeseries!A11&lt;&gt;"",timeseries!A11,"")</f>
        <v/>
      </c>
    </row>
    <row r="12" spans="1:9" x14ac:dyDescent="0.25">
      <c r="A12" s="6" t="str">
        <f>IF(timeseries!A12&lt;&gt;"",timeseries!A12,"")</f>
        <v/>
      </c>
    </row>
    <row r="13" spans="1:9" x14ac:dyDescent="0.25">
      <c r="A13" s="6" t="str">
        <f>IF(timeseries!A13&lt;&gt;"",timeseries!A13,"")</f>
        <v/>
      </c>
    </row>
    <row r="14" spans="1:9" x14ac:dyDescent="0.25">
      <c r="A14" s="6" t="str">
        <f>IF(timeseries!A14&lt;&gt;"",timeseries!A14,"")</f>
        <v/>
      </c>
    </row>
    <row r="15" spans="1:9" x14ac:dyDescent="0.25">
      <c r="A15" s="6" t="str">
        <f>IF(timeseries!A15&lt;&gt;"",timeseries!A15,"")</f>
        <v/>
      </c>
    </row>
    <row r="16" spans="1:9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M25"/>
  <sheetViews>
    <sheetView tabSelected="1" workbookViewId="0">
      <selection activeCell="K4" sqref="K4"/>
    </sheetView>
  </sheetViews>
  <sheetFormatPr defaultRowHeight="15" x14ac:dyDescent="0.25"/>
  <cols>
    <col min="1" max="1" width="19.28515625" style="6" customWidth="1"/>
    <col min="4" max="7" width="10.42578125" customWidth="1"/>
  </cols>
  <sheetData>
    <row r="1" spans="1:13" s="2" customFormat="1" x14ac:dyDescent="0.25">
      <c r="A1" s="2" t="s">
        <v>30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147</v>
      </c>
      <c r="I1" s="2" t="s">
        <v>148</v>
      </c>
      <c r="J1" s="2" t="s">
        <v>170</v>
      </c>
      <c r="K1" s="2" t="s">
        <v>145</v>
      </c>
      <c r="L1" s="2" t="s">
        <v>146</v>
      </c>
      <c r="M1" s="2" t="s">
        <v>171</v>
      </c>
    </row>
    <row r="2" spans="1:13" x14ac:dyDescent="0.25">
      <c r="A2" s="6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>
        <v>-5</v>
      </c>
      <c r="G2">
        <v>-5</v>
      </c>
      <c r="H2">
        <v>-1</v>
      </c>
      <c r="I2">
        <v>-1</v>
      </c>
      <c r="J2">
        <v>-1</v>
      </c>
      <c r="K2">
        <v>1</v>
      </c>
      <c r="L2">
        <v>1</v>
      </c>
      <c r="M2">
        <v>1</v>
      </c>
    </row>
    <row r="3" spans="1:13" x14ac:dyDescent="0.25">
      <c r="A3" s="6">
        <f>IF(timeseries!A3&lt;&gt;"",timeseries!A3,"")</f>
        <v>44671.041666666664</v>
      </c>
      <c r="B3">
        <v>-5</v>
      </c>
      <c r="C3">
        <v>-5</v>
      </c>
      <c r="D3">
        <f t="shared" ref="D3:D4" si="0">1*B3</f>
        <v>-5</v>
      </c>
      <c r="E3">
        <f t="shared" ref="E3:E4" si="1">1*C3</f>
        <v>-5</v>
      </c>
      <c r="F3">
        <v>-5</v>
      </c>
      <c r="G3">
        <v>-5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25">
      <c r="A4" s="6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>
        <v>-4</v>
      </c>
      <c r="G4">
        <v>-6</v>
      </c>
      <c r="H4">
        <v>-2</v>
      </c>
      <c r="I4">
        <v>-2</v>
      </c>
      <c r="J4">
        <v>-2</v>
      </c>
      <c r="K4">
        <v>2</v>
      </c>
      <c r="L4">
        <v>2</v>
      </c>
      <c r="M4">
        <v>2</v>
      </c>
    </row>
    <row r="5" spans="1:13" x14ac:dyDescent="0.25">
      <c r="A5" s="6">
        <f>IF(timeseries!A5&lt;&gt;"",timeseries!A5,"")</f>
        <v>44671.125</v>
      </c>
      <c r="B5">
        <v>-3</v>
      </c>
      <c r="C5">
        <v>-8</v>
      </c>
      <c r="D5">
        <f>B5</f>
        <v>-3</v>
      </c>
      <c r="E5">
        <f t="shared" ref="E5:G6" si="2">C5</f>
        <v>-8</v>
      </c>
      <c r="F5">
        <f t="shared" si="2"/>
        <v>-3</v>
      </c>
      <c r="G5">
        <f>E5</f>
        <v>-8</v>
      </c>
      <c r="H5">
        <v>-1</v>
      </c>
      <c r="I5">
        <f>H5</f>
        <v>-1</v>
      </c>
      <c r="J5">
        <f>I5</f>
        <v>-1</v>
      </c>
      <c r="K5">
        <v>1</v>
      </c>
      <c r="L5">
        <f>K5</f>
        <v>1</v>
      </c>
      <c r="M5">
        <f>L5</f>
        <v>1</v>
      </c>
    </row>
    <row r="6" spans="1:13" x14ac:dyDescent="0.25">
      <c r="A6" s="6">
        <f>IF(timeseries!A6&lt;&gt;"",timeseries!A6,"")</f>
        <v>44671.166666666664</v>
      </c>
      <c r="B6">
        <v>-3</v>
      </c>
      <c r="C6">
        <v>-6</v>
      </c>
      <c r="D6">
        <f>B6</f>
        <v>-3</v>
      </c>
      <c r="E6">
        <f t="shared" si="2"/>
        <v>-6</v>
      </c>
      <c r="F6">
        <f t="shared" si="2"/>
        <v>-3</v>
      </c>
      <c r="G6">
        <f t="shared" si="2"/>
        <v>-6</v>
      </c>
      <c r="H6">
        <v>0</v>
      </c>
      <c r="I6">
        <f>H6</f>
        <v>0</v>
      </c>
      <c r="J6">
        <f>I6</f>
        <v>0</v>
      </c>
      <c r="K6">
        <v>2</v>
      </c>
      <c r="L6">
        <f>K6</f>
        <v>2</v>
      </c>
      <c r="M6">
        <f>L6</f>
        <v>2</v>
      </c>
    </row>
    <row r="7" spans="1:13" x14ac:dyDescent="0.25">
      <c r="A7" s="6" t="str">
        <f>IF(timeseries!A7&lt;&gt;"",timeseries!A7,"")</f>
        <v/>
      </c>
    </row>
    <row r="8" spans="1:13" x14ac:dyDescent="0.25">
      <c r="A8" s="6" t="str">
        <f>IF(timeseries!A8&lt;&gt;"",timeseries!A8,"")</f>
        <v/>
      </c>
    </row>
    <row r="9" spans="1:13" x14ac:dyDescent="0.25">
      <c r="A9" s="6" t="str">
        <f>IF(timeseries!A9&lt;&gt;"",timeseries!A9,"")</f>
        <v/>
      </c>
    </row>
    <row r="10" spans="1:13" x14ac:dyDescent="0.25">
      <c r="A10" s="6" t="str">
        <f>IF(timeseries!A10&lt;&gt;"",timeseries!A10,"")</f>
        <v/>
      </c>
    </row>
    <row r="11" spans="1:13" x14ac:dyDescent="0.25">
      <c r="A11" s="6" t="str">
        <f>IF(timeseries!A11&lt;&gt;"",timeseries!A11,"")</f>
        <v/>
      </c>
    </row>
    <row r="12" spans="1:13" x14ac:dyDescent="0.25">
      <c r="A12" s="6" t="str">
        <f>IF(timeseries!A12&lt;&gt;"",timeseries!A12,"")</f>
        <v/>
      </c>
    </row>
    <row r="13" spans="1:13" x14ac:dyDescent="0.25">
      <c r="A13" s="6" t="str">
        <f>IF(timeseries!A13&lt;&gt;"",timeseries!A13,"")</f>
        <v/>
      </c>
    </row>
    <row r="14" spans="1:13" x14ac:dyDescent="0.25">
      <c r="A14" s="6" t="str">
        <f>IF(timeseries!A14&lt;&gt;"",timeseries!A14,"")</f>
        <v/>
      </c>
    </row>
    <row r="15" spans="1:13" x14ac:dyDescent="0.25">
      <c r="A15" s="6" t="str">
        <f>IF(timeseries!A15&lt;&gt;"",timeseries!A15,"")</f>
        <v/>
      </c>
    </row>
    <row r="16" spans="1:1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activeCell="E7" sqref="E7"/>
    </sheetView>
  </sheetViews>
  <sheetFormatPr defaultRowHeight="15" x14ac:dyDescent="0.25"/>
  <cols>
    <col min="2" max="6" width="13.28515625" bestFit="1" customWidth="1"/>
    <col min="7" max="7" width="13.7109375" customWidth="1"/>
  </cols>
  <sheetData>
    <row r="1" spans="1:6" x14ac:dyDescent="0.25">
      <c r="A1" t="s">
        <v>30</v>
      </c>
      <c r="B1" t="s">
        <v>161</v>
      </c>
      <c r="C1" t="s">
        <v>162</v>
      </c>
      <c r="D1" t="s">
        <v>163</v>
      </c>
      <c r="E1" t="s">
        <v>166</v>
      </c>
    </row>
    <row r="2" spans="1:6" x14ac:dyDescent="0.25">
      <c r="A2">
        <v>1</v>
      </c>
      <c r="B2" s="6">
        <v>44671</v>
      </c>
      <c r="C2">
        <v>-2</v>
      </c>
      <c r="D2">
        <v>-3</v>
      </c>
      <c r="E2">
        <v>-4</v>
      </c>
    </row>
    <row r="3" spans="1:6" x14ac:dyDescent="0.25">
      <c r="A3">
        <v>2</v>
      </c>
      <c r="B3" s="6">
        <v>44671.041666666664</v>
      </c>
      <c r="C3">
        <v>1</v>
      </c>
      <c r="D3">
        <v>2</v>
      </c>
      <c r="E3">
        <v>3</v>
      </c>
    </row>
    <row r="4" spans="1:6" x14ac:dyDescent="0.25">
      <c r="A4">
        <v>3</v>
      </c>
      <c r="B4" s="6">
        <v>44671.08333321759</v>
      </c>
      <c r="C4">
        <v>2</v>
      </c>
      <c r="D4">
        <v>2</v>
      </c>
      <c r="E4">
        <v>2</v>
      </c>
    </row>
    <row r="5" spans="1:6" x14ac:dyDescent="0.25">
      <c r="A5">
        <v>4</v>
      </c>
      <c r="C5" s="6"/>
      <c r="E5" s="6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6"/>
      <c r="D15" s="6"/>
      <c r="E15" s="6"/>
      <c r="F15" s="6"/>
    </row>
    <row r="17" spans="3:6" x14ac:dyDescent="0.25">
      <c r="C17" s="6"/>
      <c r="D17" s="6"/>
      <c r="E17" s="6"/>
      <c r="F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6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  <c r="B1" s="2" t="s">
        <v>91</v>
      </c>
    </row>
    <row r="2" spans="1:2" x14ac:dyDescent="0.25">
      <c r="A2" s="6">
        <f>IF(timeseries!A2&lt;&gt;"",timeseries!A2,"")</f>
        <v>44671</v>
      </c>
      <c r="B2">
        <v>12</v>
      </c>
    </row>
    <row r="3" spans="1:2" x14ac:dyDescent="0.25">
      <c r="A3" s="6">
        <f>IF(timeseries!A3&lt;&gt;"",timeseries!A3,"")</f>
        <v>44671.041666666664</v>
      </c>
      <c r="B3">
        <v>12</v>
      </c>
    </row>
    <row r="4" spans="1:2" x14ac:dyDescent="0.25">
      <c r="A4" s="6">
        <f>IF(timeseries!A4&lt;&gt;"",timeseries!A4,"")</f>
        <v>44671.08333321759</v>
      </c>
      <c r="B4">
        <v>12</v>
      </c>
    </row>
    <row r="5" spans="1:2" x14ac:dyDescent="0.25">
      <c r="A5" s="6">
        <f>IF(timeseries!A5&lt;&gt;"",timeseries!A5,"")</f>
        <v>44671.125</v>
      </c>
      <c r="B5">
        <v>12</v>
      </c>
    </row>
    <row r="6" spans="1:2" x14ac:dyDescent="0.25">
      <c r="A6" s="6">
        <f>IF(timeseries!A6&lt;&gt;"",timeseries!A6,"")</f>
        <v>44671.166666666664</v>
      </c>
      <c r="B6">
        <v>12</v>
      </c>
    </row>
    <row r="7" spans="1:2" x14ac:dyDescent="0.25">
      <c r="A7" s="6" t="str">
        <f>IF(timeseries!A7&lt;&gt;"",timeseries!A7,"")</f>
        <v/>
      </c>
    </row>
    <row r="8" spans="1:2" x14ac:dyDescent="0.25">
      <c r="A8" s="6" t="str">
        <f>IF(timeseries!A8&lt;&gt;"",timeseries!A8,"")</f>
        <v/>
      </c>
    </row>
    <row r="9" spans="1:2" x14ac:dyDescent="0.25">
      <c r="A9" s="6" t="str">
        <f>IF(timeseries!A9&lt;&gt;"",timeseries!A9,"")</f>
        <v/>
      </c>
    </row>
    <row r="10" spans="1:2" x14ac:dyDescent="0.25">
      <c r="A10" s="6" t="str">
        <f>IF(timeseries!A10&lt;&gt;"",timeseries!A10,"")</f>
        <v/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31</v>
      </c>
      <c r="B1" s="2" t="s">
        <v>178</v>
      </c>
      <c r="C1" s="2" t="s">
        <v>0</v>
      </c>
      <c r="D1" s="2" t="s">
        <v>110</v>
      </c>
      <c r="E1" s="2" t="s">
        <v>39</v>
      </c>
      <c r="F1" s="2" t="s">
        <v>65</v>
      </c>
      <c r="G1" s="2" t="s">
        <v>88</v>
      </c>
      <c r="H1" s="2" t="s">
        <v>104</v>
      </c>
      <c r="I1" s="2" t="s">
        <v>106</v>
      </c>
      <c r="J1" s="2" t="s">
        <v>107</v>
      </c>
      <c r="K1" s="2" t="s">
        <v>105</v>
      </c>
    </row>
    <row r="2" spans="1:11" x14ac:dyDescent="0.25">
      <c r="A2" s="5" t="s">
        <v>12</v>
      </c>
      <c r="B2" s="5" t="s">
        <v>37</v>
      </c>
      <c r="C2" s="5" t="s">
        <v>8</v>
      </c>
      <c r="D2" s="5" t="s">
        <v>111</v>
      </c>
      <c r="E2" s="5" t="s">
        <v>40</v>
      </c>
      <c r="F2" s="5" t="s">
        <v>40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s="5" t="s">
        <v>38</v>
      </c>
      <c r="B3" s="5" t="s">
        <v>36</v>
      </c>
      <c r="C3" s="5" t="s">
        <v>112</v>
      </c>
      <c r="D3" s="5" t="s">
        <v>111</v>
      </c>
      <c r="E3" s="5" t="s">
        <v>66</v>
      </c>
      <c r="F3" s="5" t="s">
        <v>64</v>
      </c>
      <c r="G3">
        <v>1</v>
      </c>
      <c r="H3">
        <v>0</v>
      </c>
      <c r="I3" s="5">
        <v>0</v>
      </c>
      <c r="J3" s="5">
        <v>0</v>
      </c>
      <c r="K3" s="5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E25"/>
  <sheetViews>
    <sheetView workbookViewId="0">
      <selection activeCell="G14" sqref="G14"/>
    </sheetView>
  </sheetViews>
  <sheetFormatPr defaultRowHeight="15" x14ac:dyDescent="0.25"/>
  <cols>
    <col min="1" max="1" width="19.28515625" style="6" customWidth="1"/>
  </cols>
  <sheetData>
    <row r="1" spans="1:5" x14ac:dyDescent="0.25">
      <c r="A1" s="2" t="s">
        <v>30</v>
      </c>
      <c r="B1" t="s">
        <v>172</v>
      </c>
      <c r="C1" t="s">
        <v>173</v>
      </c>
      <c r="D1" t="s">
        <v>174</v>
      </c>
      <c r="E1" t="s">
        <v>175</v>
      </c>
    </row>
    <row r="2" spans="1:5" x14ac:dyDescent="0.25">
      <c r="A2" s="6">
        <f>IF(timeseries!A2&lt;&gt;"",timeseries!A2,"")</f>
        <v>44671</v>
      </c>
      <c r="B2">
        <v>45</v>
      </c>
      <c r="C2">
        <v>45</v>
      </c>
      <c r="D2">
        <v>50</v>
      </c>
      <c r="E2">
        <v>50</v>
      </c>
    </row>
    <row r="3" spans="1:5" x14ac:dyDescent="0.25">
      <c r="A3" s="6">
        <f>IF(timeseries!A3&lt;&gt;"",timeseries!A3,"")</f>
        <v>44671.041666666664</v>
      </c>
      <c r="B3">
        <v>58</v>
      </c>
      <c r="C3">
        <v>58</v>
      </c>
      <c r="D3">
        <v>62</v>
      </c>
      <c r="E3">
        <v>62</v>
      </c>
    </row>
    <row r="4" spans="1:5" x14ac:dyDescent="0.25">
      <c r="A4" s="6">
        <f>IF(timeseries!A4&lt;&gt;"",timeseries!A4,"")</f>
        <v>44671.08333321759</v>
      </c>
      <c r="B4">
        <v>55</v>
      </c>
      <c r="C4">
        <v>65</v>
      </c>
      <c r="D4">
        <v>88</v>
      </c>
      <c r="E4">
        <v>91</v>
      </c>
    </row>
    <row r="5" spans="1:5" x14ac:dyDescent="0.25">
      <c r="A5" s="6">
        <f>IF(timeseries!A5&lt;&gt;"",timeseries!A5,"")</f>
        <v>44671.125</v>
      </c>
      <c r="B5">
        <v>45</v>
      </c>
      <c r="C5">
        <v>45</v>
      </c>
      <c r="D5">
        <v>55</v>
      </c>
      <c r="E5">
        <v>55</v>
      </c>
    </row>
    <row r="6" spans="1:5" x14ac:dyDescent="0.25">
      <c r="A6" s="6">
        <f>IF(timeseries!A6&lt;&gt;"",timeseries!A6,"")</f>
        <v>44671.166666666664</v>
      </c>
      <c r="B6">
        <v>75</v>
      </c>
      <c r="C6">
        <v>75</v>
      </c>
      <c r="D6">
        <v>80</v>
      </c>
      <c r="E6">
        <v>80</v>
      </c>
    </row>
    <row r="7" spans="1:5" x14ac:dyDescent="0.25">
      <c r="A7" s="6" t="str">
        <f>IF(timeseries!A7&lt;&gt;"",timeseries!A7,"")</f>
        <v/>
      </c>
    </row>
    <row r="8" spans="1:5" x14ac:dyDescent="0.25">
      <c r="A8" s="6" t="str">
        <f>IF(timeseries!A8&lt;&gt;"",timeseries!A8,"")</f>
        <v/>
      </c>
    </row>
    <row r="9" spans="1:5" x14ac:dyDescent="0.25">
      <c r="A9" s="6" t="str">
        <f>IF(timeseries!A9&lt;&gt;"",timeseries!A9,"")</f>
        <v/>
      </c>
    </row>
    <row r="10" spans="1:5" x14ac:dyDescent="0.25">
      <c r="A10" s="6" t="str">
        <f>IF(timeseries!A10&lt;&gt;"",timeseries!A10,"")</f>
        <v/>
      </c>
    </row>
    <row r="11" spans="1:5" x14ac:dyDescent="0.25">
      <c r="A11" s="6" t="str">
        <f>IF(timeseries!A11&lt;&gt;"",timeseries!A11,"")</f>
        <v/>
      </c>
    </row>
    <row r="12" spans="1:5" x14ac:dyDescent="0.25">
      <c r="A12" s="6" t="str">
        <f>IF(timeseries!A12&lt;&gt;"",timeseries!A12,"")</f>
        <v/>
      </c>
    </row>
    <row r="13" spans="1:5" x14ac:dyDescent="0.25">
      <c r="A13" s="6" t="str">
        <f>IF(timeseries!A13&lt;&gt;"",timeseries!A13,"")</f>
        <v/>
      </c>
    </row>
    <row r="14" spans="1:5" x14ac:dyDescent="0.25">
      <c r="A14" s="6" t="str">
        <f>IF(timeseries!A14&lt;&gt;"",timeseries!A14,"")</f>
        <v/>
      </c>
    </row>
    <row r="15" spans="1:5" x14ac:dyDescent="0.25">
      <c r="A15" s="6" t="str">
        <f>IF(timeseries!A15&lt;&gt;"",timeseries!A15,"")</f>
        <v/>
      </c>
    </row>
    <row r="16" spans="1:5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25"/>
  <sheetViews>
    <sheetView workbookViewId="0">
      <selection activeCell="C17" sqref="C17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5" t="s">
        <v>53</v>
      </c>
      <c r="C1" s="5" t="s">
        <v>55</v>
      </c>
      <c r="D1" s="5" t="s">
        <v>57</v>
      </c>
    </row>
    <row r="2" spans="1:4" x14ac:dyDescent="0.25">
      <c r="A2" s="6">
        <f>IF(timeseries!A2&lt;&gt;"",timeseries!A2,"")</f>
        <v>44671</v>
      </c>
      <c r="B2">
        <v>0.27</v>
      </c>
      <c r="C2">
        <v>0.27</v>
      </c>
      <c r="D2">
        <v>0.27</v>
      </c>
    </row>
    <row r="3" spans="1:4" x14ac:dyDescent="0.25">
      <c r="A3" s="6">
        <f>IF(timeseries!A3&lt;&gt;"",timeseries!A3,"")</f>
        <v>44671.041666666664</v>
      </c>
      <c r="B3">
        <v>0.27</v>
      </c>
      <c r="C3">
        <v>0.27</v>
      </c>
      <c r="D3">
        <v>0.27</v>
      </c>
    </row>
    <row r="4" spans="1:4" x14ac:dyDescent="0.25">
      <c r="A4" s="6">
        <f>IF(timeseries!A4&lt;&gt;"",timeseries!A4,"")</f>
        <v>44671.08333321759</v>
      </c>
      <c r="B4">
        <v>0.27</v>
      </c>
      <c r="C4">
        <v>0.28999999999999998</v>
      </c>
      <c r="D4">
        <v>0.31</v>
      </c>
    </row>
    <row r="5" spans="1:4" x14ac:dyDescent="0.25">
      <c r="A5" s="6">
        <f>IF(timeseries!A5&lt;&gt;"",timeseries!A5,"")</f>
        <v>44671.125</v>
      </c>
      <c r="B5">
        <v>0.27</v>
      </c>
      <c r="C5">
        <v>0.27</v>
      </c>
      <c r="D5">
        <v>0.27</v>
      </c>
    </row>
    <row r="6" spans="1:4" x14ac:dyDescent="0.25">
      <c r="A6" s="6">
        <f>IF(timeseries!A6&lt;&gt;"",timeseries!A6,"")</f>
        <v>44671.166666666664</v>
      </c>
      <c r="B6">
        <v>0.27</v>
      </c>
      <c r="C6">
        <v>0.27</v>
      </c>
      <c r="D6">
        <v>0.27</v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25"/>
  <sheetViews>
    <sheetView workbookViewId="0">
      <selection activeCell="C8" sqref="C8:C9"/>
    </sheetView>
  </sheetViews>
  <sheetFormatPr defaultRowHeight="15" x14ac:dyDescent="0.25"/>
  <cols>
    <col min="1" max="1" width="19.28515625" style="6" customWidth="1"/>
    <col min="2" max="2" width="11.42578125" customWidth="1"/>
    <col min="3" max="4" width="11.140625" customWidth="1"/>
    <col min="5" max="5" width="11.42578125" customWidth="1"/>
    <col min="6" max="6" width="11.140625" customWidth="1"/>
  </cols>
  <sheetData>
    <row r="1" spans="1:7" s="2" customFormat="1" x14ac:dyDescent="0.25">
      <c r="A1" s="2" t="s">
        <v>30</v>
      </c>
      <c r="B1" s="2" t="s">
        <v>52</v>
      </c>
      <c r="C1" s="2" t="s">
        <v>54</v>
      </c>
      <c r="D1" s="2" t="s">
        <v>56</v>
      </c>
      <c r="E1" s="2" t="s">
        <v>53</v>
      </c>
      <c r="F1" s="2" t="s">
        <v>55</v>
      </c>
      <c r="G1" s="2" t="s">
        <v>57</v>
      </c>
    </row>
    <row r="2" spans="1:7" x14ac:dyDescent="0.25">
      <c r="A2" s="6">
        <f>IF(timeseries!A2&lt;&gt;"",timeseries!A2,"")</f>
        <v>44671</v>
      </c>
      <c r="B2">
        <v>48</v>
      </c>
      <c r="C2">
        <v>48</v>
      </c>
      <c r="D2">
        <v>48</v>
      </c>
      <c r="E2">
        <v>4</v>
      </c>
      <c r="F2">
        <v>4</v>
      </c>
      <c r="G2">
        <v>4</v>
      </c>
    </row>
    <row r="3" spans="1:7" x14ac:dyDescent="0.25">
      <c r="A3" s="6">
        <f>IF(timeseries!A3&lt;&gt;"",timeseries!A3,"")</f>
        <v>44671.041666666664</v>
      </c>
      <c r="B3">
        <v>60</v>
      </c>
      <c r="C3">
        <v>60</v>
      </c>
      <c r="D3">
        <v>60</v>
      </c>
      <c r="E3">
        <v>56</v>
      </c>
      <c r="F3">
        <v>56</v>
      </c>
      <c r="G3">
        <v>56</v>
      </c>
    </row>
    <row r="4" spans="1:7" x14ac:dyDescent="0.25">
      <c r="A4" s="6">
        <f>IF(timeseries!A4&lt;&gt;"",timeseries!A4,"")</f>
        <v>44671.08333321759</v>
      </c>
      <c r="B4">
        <v>58</v>
      </c>
      <c r="C4">
        <v>87</v>
      </c>
      <c r="D4">
        <v>89</v>
      </c>
      <c r="E4">
        <v>44</v>
      </c>
      <c r="F4">
        <v>52.8</v>
      </c>
      <c r="G4">
        <v>55</v>
      </c>
    </row>
    <row r="5" spans="1:7" x14ac:dyDescent="0.25">
      <c r="A5" s="6">
        <f>IF(timeseries!A5&lt;&gt;"",timeseries!A5,"")</f>
        <v>44671.125</v>
      </c>
      <c r="B5">
        <v>50</v>
      </c>
      <c r="C5">
        <v>50</v>
      </c>
      <c r="D5">
        <v>50</v>
      </c>
      <c r="E5">
        <v>20</v>
      </c>
      <c r="F5">
        <v>20</v>
      </c>
      <c r="G5">
        <v>20</v>
      </c>
    </row>
    <row r="6" spans="1:7" x14ac:dyDescent="0.25">
      <c r="A6" s="6">
        <f>IF(timeseries!A6&lt;&gt;"",timeseries!A6,"")</f>
        <v>44671.166666666664</v>
      </c>
      <c r="B6">
        <v>76</v>
      </c>
      <c r="C6">
        <v>76</v>
      </c>
      <c r="D6">
        <v>76</v>
      </c>
      <c r="E6">
        <v>6</v>
      </c>
      <c r="F6">
        <v>6</v>
      </c>
      <c r="G6">
        <v>6</v>
      </c>
    </row>
    <row r="7" spans="1:7" x14ac:dyDescent="0.25">
      <c r="A7" s="6" t="str">
        <f>IF(timeseries!A7&lt;&gt;"",timeseries!A7,"")</f>
        <v/>
      </c>
    </row>
    <row r="8" spans="1:7" x14ac:dyDescent="0.25">
      <c r="A8" s="6" t="str">
        <f>IF(timeseries!A8&lt;&gt;"",timeseries!A8,"")</f>
        <v/>
      </c>
    </row>
    <row r="9" spans="1:7" x14ac:dyDescent="0.25">
      <c r="A9" s="6" t="str">
        <f>IF(timeseries!A9&lt;&gt;"",timeseries!A9,"")</f>
        <v/>
      </c>
    </row>
    <row r="10" spans="1:7" x14ac:dyDescent="0.25">
      <c r="A10" s="6" t="str">
        <f>IF(timeseries!A10&lt;&gt;"",timeseries!A10,"")</f>
        <v/>
      </c>
    </row>
    <row r="11" spans="1:7" x14ac:dyDescent="0.25">
      <c r="A11" s="6" t="str">
        <f>IF(timeseries!A11&lt;&gt;"",timeseries!A11,"")</f>
        <v/>
      </c>
    </row>
    <row r="12" spans="1:7" x14ac:dyDescent="0.25">
      <c r="A12" s="6" t="str">
        <f>IF(timeseries!A12&lt;&gt;"",timeseries!A12,"")</f>
        <v/>
      </c>
    </row>
    <row r="13" spans="1:7" x14ac:dyDescent="0.25">
      <c r="A13" s="6" t="str">
        <f>IF(timeseries!A13&lt;&gt;"",timeseries!A13,"")</f>
        <v/>
      </c>
    </row>
    <row r="14" spans="1:7" x14ac:dyDescent="0.25">
      <c r="A14" s="6" t="str">
        <f>IF(timeseries!A14&lt;&gt;"",timeseries!A14,"")</f>
        <v/>
      </c>
    </row>
    <row r="15" spans="1:7" x14ac:dyDescent="0.25">
      <c r="A15" s="6" t="str">
        <f>IF(timeseries!A15&lt;&gt;"",timeseries!A15,"")</f>
        <v/>
      </c>
    </row>
    <row r="16" spans="1:7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1"/>
  <sheetViews>
    <sheetView workbookViewId="0">
      <selection activeCell="A9" sqref="A9:A10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125</v>
      </c>
      <c r="B2">
        <v>1</v>
      </c>
    </row>
    <row r="3" spans="1:2" x14ac:dyDescent="0.25">
      <c r="A3" t="s">
        <v>121</v>
      </c>
      <c r="B3">
        <v>1</v>
      </c>
    </row>
    <row r="4" spans="1:2" x14ac:dyDescent="0.25">
      <c r="A4" t="s">
        <v>122</v>
      </c>
      <c r="B4">
        <v>1</v>
      </c>
    </row>
    <row r="5" spans="1:2" x14ac:dyDescent="0.25">
      <c r="A5" t="s">
        <v>123</v>
      </c>
      <c r="B5">
        <v>1</v>
      </c>
    </row>
    <row r="6" spans="1:2" x14ac:dyDescent="0.25">
      <c r="A6" t="s">
        <v>124</v>
      </c>
      <c r="B6">
        <v>1</v>
      </c>
    </row>
    <row r="7" spans="1:2" x14ac:dyDescent="0.25">
      <c r="A7" t="s">
        <v>130</v>
      </c>
      <c r="B7">
        <v>10000</v>
      </c>
    </row>
    <row r="8" spans="1:2" x14ac:dyDescent="0.25">
      <c r="A8" t="s">
        <v>131</v>
      </c>
      <c r="B8">
        <v>10000</v>
      </c>
    </row>
    <row r="9" spans="1:2" x14ac:dyDescent="0.25">
      <c r="A9" t="s">
        <v>180</v>
      </c>
      <c r="B9">
        <v>2</v>
      </c>
    </row>
    <row r="10" spans="1:2" x14ac:dyDescent="0.25">
      <c r="A10" t="s">
        <v>181</v>
      </c>
      <c r="B10">
        <v>2</v>
      </c>
    </row>
    <row r="11" spans="1:2" x14ac:dyDescent="0.25">
      <c r="A11" t="s">
        <v>126</v>
      </c>
      <c r="B11" t="s">
        <v>160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A11" sqref="A11"/>
    </sheetView>
  </sheetViews>
  <sheetFormatPr defaultRowHeight="15" x14ac:dyDescent="0.25"/>
  <cols>
    <col min="1" max="1" width="14.28515625" bestFit="1" customWidth="1"/>
    <col min="2" max="4" width="10.28515625" customWidth="1"/>
    <col min="5" max="6" width="11.7109375" customWidth="1"/>
  </cols>
  <sheetData>
    <row r="1" spans="1:7" x14ac:dyDescent="0.25">
      <c r="A1" s="2" t="s">
        <v>30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</row>
    <row r="2" spans="1:7" x14ac:dyDescent="0.25">
      <c r="A2" s="6">
        <f>IF(timeseries!A2&lt;&gt;"",timeseries!A2,"")</f>
        <v>44671</v>
      </c>
      <c r="B2">
        <f>1.1*market_prices!B2</f>
        <v>52.800000000000004</v>
      </c>
      <c r="C2">
        <f>1.1*market_prices!C2</f>
        <v>52.800000000000004</v>
      </c>
      <c r="D2">
        <f>1.1*market_prices!C2</f>
        <v>52.800000000000004</v>
      </c>
      <c r="E2">
        <f>0.9*market_prices!B2</f>
        <v>43.2</v>
      </c>
      <c r="F2">
        <f>0.9*market_prices!C2</f>
        <v>43.2</v>
      </c>
      <c r="G2">
        <f>0.9*market_prices!C2</f>
        <v>43.2</v>
      </c>
    </row>
    <row r="3" spans="1:7" x14ac:dyDescent="0.25">
      <c r="A3" s="6">
        <f>IF(timeseries!A3&lt;&gt;"",timeseries!A3,"")</f>
        <v>44671.041666666664</v>
      </c>
      <c r="B3">
        <f>1.1*market_prices!B3</f>
        <v>66</v>
      </c>
      <c r="C3">
        <f>1.1*market_prices!C3</f>
        <v>66</v>
      </c>
      <c r="D3">
        <f>1.1*market_prices!C3</f>
        <v>66</v>
      </c>
      <c r="E3">
        <f>0.9*market_prices!B3</f>
        <v>54</v>
      </c>
      <c r="F3">
        <f>0.9*market_prices!C3</f>
        <v>54</v>
      </c>
      <c r="G3">
        <f>0.9*market_prices!C3</f>
        <v>54</v>
      </c>
    </row>
    <row r="4" spans="1:7" x14ac:dyDescent="0.25">
      <c r="A4" s="6">
        <f>IF(timeseries!A4&lt;&gt;"",timeseries!A4,"")</f>
        <v>44671.08333321759</v>
      </c>
      <c r="B4">
        <f>1.1*market_prices!B4</f>
        <v>63.800000000000004</v>
      </c>
      <c r="C4">
        <f>1.1*market_prices!C4</f>
        <v>95.7</v>
      </c>
      <c r="D4">
        <f>1.1*market_prices!C4</f>
        <v>95.7</v>
      </c>
      <c r="E4">
        <f>0.9*market_prices!B4</f>
        <v>52.2</v>
      </c>
      <c r="F4">
        <f>0.9*market_prices!C4</f>
        <v>78.3</v>
      </c>
      <c r="G4">
        <f>0.9*market_prices!C4</f>
        <v>78.3</v>
      </c>
    </row>
    <row r="5" spans="1:7" x14ac:dyDescent="0.25">
      <c r="A5" s="6">
        <f>IF(timeseries!A5&lt;&gt;"",timeseries!A5,"")</f>
        <v>44671.125</v>
      </c>
      <c r="B5">
        <f>1.1*market_prices!B5</f>
        <v>55.000000000000007</v>
      </c>
      <c r="C5">
        <f>1.1*market_prices!C5</f>
        <v>55.000000000000007</v>
      </c>
      <c r="D5">
        <f>1.1*market_prices!C5</f>
        <v>55.000000000000007</v>
      </c>
      <c r="E5">
        <f>0.9*market_prices!B5</f>
        <v>45</v>
      </c>
      <c r="F5">
        <f>0.9*market_prices!C5</f>
        <v>45</v>
      </c>
      <c r="G5">
        <f>0.9*market_prices!C5</f>
        <v>45</v>
      </c>
    </row>
    <row r="6" spans="1:7" x14ac:dyDescent="0.25">
      <c r="A6" s="6">
        <f>IF(timeseries!A6&lt;&gt;"",timeseries!A6,"")</f>
        <v>44671.166666666664</v>
      </c>
      <c r="B6">
        <f>1.1*market_prices!B6</f>
        <v>83.600000000000009</v>
      </c>
      <c r="C6">
        <f>1.1*market_prices!C6</f>
        <v>83.600000000000009</v>
      </c>
      <c r="D6">
        <f>1.1*market_prices!C6</f>
        <v>83.600000000000009</v>
      </c>
      <c r="E6">
        <f>0.9*market_prices!B6</f>
        <v>68.400000000000006</v>
      </c>
      <c r="F6">
        <f>0.9*market_prices!C6</f>
        <v>68.400000000000006</v>
      </c>
      <c r="G6">
        <f>0.9*market_prices!C6</f>
        <v>68.400000000000006</v>
      </c>
    </row>
    <row r="7" spans="1:7" x14ac:dyDescent="0.25">
      <c r="A7" s="6" t="str">
        <f>IF(timeseries!A7&lt;&gt;"",timeseries!A7,"")</f>
        <v/>
      </c>
    </row>
    <row r="8" spans="1:7" x14ac:dyDescent="0.25">
      <c r="A8" s="6" t="str">
        <f>IF(timeseries!A8&lt;&gt;"",timeseries!A8,"")</f>
        <v/>
      </c>
    </row>
    <row r="9" spans="1:7" x14ac:dyDescent="0.25">
      <c r="A9" s="6" t="str">
        <f>IF(timeseries!A9&lt;&gt;"",timeseries!A9,"")</f>
        <v/>
      </c>
    </row>
    <row r="10" spans="1:7" x14ac:dyDescent="0.25">
      <c r="A10" s="6" t="str">
        <f>IF(timeseries!A10&lt;&gt;"",timeseries!A10,"")</f>
        <v/>
      </c>
    </row>
    <row r="11" spans="1:7" x14ac:dyDescent="0.25">
      <c r="A11" s="6" t="str">
        <f>IF(timeseries!A11&lt;&gt;"",timeseries!A11,"")</f>
        <v/>
      </c>
    </row>
    <row r="12" spans="1:7" x14ac:dyDescent="0.25">
      <c r="A12" s="6" t="str">
        <f>IF(timeseries!A12&lt;&gt;"",timeseries!A12,"")</f>
        <v/>
      </c>
    </row>
    <row r="13" spans="1:7" x14ac:dyDescent="0.25">
      <c r="A13" s="6" t="str">
        <f>IF(timeseries!A13&lt;&gt;"",timeseries!A13,"")</f>
        <v/>
      </c>
    </row>
    <row r="14" spans="1:7" x14ac:dyDescent="0.25">
      <c r="A14" s="6" t="str">
        <f>IF(timeseries!A14&lt;&gt;"",timeseries!A14,"")</f>
        <v/>
      </c>
    </row>
    <row r="15" spans="1:7" x14ac:dyDescent="0.25">
      <c r="A15" s="6" t="str">
        <f>IF(timeseries!A15&lt;&gt;"",timeseries!A15,"")</f>
        <v/>
      </c>
    </row>
    <row r="16" spans="1:7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Q25"/>
  <sheetViews>
    <sheetView workbookViewId="0">
      <selection activeCell="D7" sqref="D7"/>
    </sheetView>
  </sheetViews>
  <sheetFormatPr defaultRowHeight="15" x14ac:dyDescent="0.25"/>
  <cols>
    <col min="1" max="1" width="19.28515625" style="6" customWidth="1"/>
  </cols>
  <sheetData>
    <row r="1" spans="1:43" s="2" customFormat="1" x14ac:dyDescent="0.25">
      <c r="A1" s="2" t="s">
        <v>30</v>
      </c>
      <c r="B1" s="2" t="s">
        <v>53</v>
      </c>
      <c r="C1" s="2" t="s">
        <v>55</v>
      </c>
      <c r="D1" s="2" t="s">
        <v>57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</row>
    <row r="3" spans="1:43" x14ac:dyDescent="0.25">
      <c r="A3" s="6">
        <f>IF(timeseries!A3&lt;&gt;"",timeseries!A3,"")</f>
        <v>44671.041666666664</v>
      </c>
      <c r="B3">
        <v>2</v>
      </c>
      <c r="C3">
        <v>2</v>
      </c>
      <c r="D3">
        <v>2</v>
      </c>
    </row>
    <row r="4" spans="1:43" x14ac:dyDescent="0.25">
      <c r="A4" s="6">
        <f>IF(timeseries!A4&lt;&gt;"",timeseries!A4,"")</f>
        <v>44671.08333321759</v>
      </c>
      <c r="B4">
        <v>3</v>
      </c>
      <c r="C4">
        <v>3</v>
      </c>
      <c r="D4">
        <v>3</v>
      </c>
    </row>
    <row r="5" spans="1:43" x14ac:dyDescent="0.25">
      <c r="A5" s="6">
        <f>IF(timeseries!A5&lt;&gt;"",timeseries!A5,"")</f>
        <v>44671.125</v>
      </c>
      <c r="B5">
        <v>2</v>
      </c>
      <c r="C5">
        <v>2</v>
      </c>
      <c r="D5">
        <v>2</v>
      </c>
    </row>
    <row r="6" spans="1:43" x14ac:dyDescent="0.25">
      <c r="A6" s="6">
        <f>IF(timeseries!A6&lt;&gt;"",timeseries!A6,"")</f>
        <v>44671.166666666664</v>
      </c>
      <c r="B6">
        <v>1</v>
      </c>
      <c r="C6">
        <v>1</v>
      </c>
      <c r="D6">
        <v>1</v>
      </c>
    </row>
    <row r="7" spans="1:43" x14ac:dyDescent="0.25">
      <c r="A7" s="6" t="str">
        <f>IF(timeseries!A7&lt;&gt;"",timeseries!A7,"")</f>
        <v/>
      </c>
    </row>
    <row r="8" spans="1:43" x14ac:dyDescent="0.25">
      <c r="A8" s="6" t="str">
        <f>IF(timeseries!A8&lt;&gt;"",timeseries!A8,"")</f>
        <v/>
      </c>
    </row>
    <row r="9" spans="1:43" x14ac:dyDescent="0.25">
      <c r="A9" s="6" t="str">
        <f>IF(timeseries!A9&lt;&gt;"",timeseries!A9,"")</f>
        <v/>
      </c>
    </row>
    <row r="10" spans="1:43" x14ac:dyDescent="0.25">
      <c r="A10" s="6" t="str">
        <f>IF(timeseries!A10&lt;&gt;"",timeseries!A10,"")</f>
        <v/>
      </c>
    </row>
    <row r="11" spans="1:43" x14ac:dyDescent="0.25">
      <c r="A11" s="6" t="str">
        <f>IF(timeseries!A11&lt;&gt;"",timeseries!A11,"")</f>
        <v/>
      </c>
    </row>
    <row r="12" spans="1:43" x14ac:dyDescent="0.25">
      <c r="A12" s="6" t="str">
        <f>IF(timeseries!A12&lt;&gt;"",timeseries!A12,"")</f>
        <v/>
      </c>
    </row>
    <row r="13" spans="1:43" x14ac:dyDescent="0.25">
      <c r="A13" s="6" t="str">
        <f>IF(timeseries!A13&lt;&gt;"",timeseries!A13,"")</f>
        <v/>
      </c>
    </row>
    <row r="14" spans="1:43" x14ac:dyDescent="0.25">
      <c r="A14" s="6" t="str">
        <f>IF(timeseries!A14&lt;&gt;"",timeseries!A14,"")</f>
        <v/>
      </c>
    </row>
    <row r="15" spans="1:43" x14ac:dyDescent="0.25">
      <c r="A15" s="6" t="str">
        <f>IF(timeseries!A15&lt;&gt;"",timeseries!A15,"")</f>
        <v/>
      </c>
    </row>
    <row r="16" spans="1:43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K25" sqref="K25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86</v>
      </c>
      <c r="B2">
        <v>0.1</v>
      </c>
    </row>
    <row r="3" spans="1:2" x14ac:dyDescent="0.25">
      <c r="A3" t="s">
        <v>87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3" sqref="B3"/>
    </sheetView>
  </sheetViews>
  <sheetFormatPr defaultRowHeight="15" x14ac:dyDescent="0.25"/>
  <sheetData>
    <row r="1" spans="1:2" s="2" customFormat="1" x14ac:dyDescent="0.25">
      <c r="A1" s="2" t="s">
        <v>41</v>
      </c>
      <c r="B1" s="2" t="s">
        <v>42</v>
      </c>
    </row>
    <row r="2" spans="1:2" x14ac:dyDescent="0.25">
      <c r="A2" t="s">
        <v>43</v>
      </c>
      <c r="B2">
        <v>0.4</v>
      </c>
    </row>
    <row r="3" spans="1:2" x14ac:dyDescent="0.25">
      <c r="A3" t="s">
        <v>44</v>
      </c>
      <c r="B3">
        <v>0.3</v>
      </c>
    </row>
    <row r="4" spans="1:2" x14ac:dyDescent="0.25">
      <c r="A4" t="s">
        <v>45</v>
      </c>
      <c r="B4">
        <v>0.3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</row>
    <row r="2" spans="1:2" x14ac:dyDescent="0.25">
      <c r="A2" s="6">
        <f>IF(timeseries!A2&lt;&gt;"",timeseries!A2,"")</f>
        <v>44671</v>
      </c>
      <c r="B2" s="1"/>
    </row>
    <row r="3" spans="1:2" x14ac:dyDescent="0.25">
      <c r="A3" s="6">
        <f>IF(timeseries!A3&lt;&gt;"",timeseries!A3,"")</f>
        <v>44671.041666666664</v>
      </c>
      <c r="B3" s="1"/>
    </row>
    <row r="4" spans="1:2" x14ac:dyDescent="0.25">
      <c r="A4" s="6">
        <f>IF(timeseries!A4&lt;&gt;"",timeseries!A4,"")</f>
        <v>44671.08333321759</v>
      </c>
      <c r="B4" s="1"/>
    </row>
    <row r="5" spans="1:2" x14ac:dyDescent="0.25">
      <c r="A5" s="6">
        <f>IF(timeseries!A5&lt;&gt;"",timeseries!A5,"")</f>
        <v>44671.125</v>
      </c>
      <c r="B5" s="1"/>
    </row>
    <row r="6" spans="1:2" x14ac:dyDescent="0.25">
      <c r="A6" s="6">
        <f>IF(timeseries!A6&lt;&gt;"",timeseries!A6,"")</f>
        <v>44671.166666666664</v>
      </c>
      <c r="B6" s="1"/>
    </row>
    <row r="7" spans="1:2" x14ac:dyDescent="0.25">
      <c r="A7" s="6" t="str">
        <f>IF(timeseries!A7&lt;&gt;"",timeseries!A7,"")</f>
        <v/>
      </c>
      <c r="B7" s="1"/>
    </row>
    <row r="8" spans="1:2" x14ac:dyDescent="0.25">
      <c r="A8" s="6" t="str">
        <f>IF(timeseries!A8&lt;&gt;"",timeseries!A8,"")</f>
        <v/>
      </c>
      <c r="B8" s="1"/>
    </row>
    <row r="9" spans="1:2" x14ac:dyDescent="0.25">
      <c r="A9" s="6" t="str">
        <f>IF(timeseries!A9&lt;&gt;"",timeseries!A9,"")</f>
        <v/>
      </c>
    </row>
    <row r="10" spans="1:2" x14ac:dyDescent="0.25">
      <c r="A10" s="6" t="str">
        <f>IF(timeseries!A10&lt;&gt;"",timeseries!A10,"")</f>
        <v/>
      </c>
    </row>
    <row r="11" spans="1:2" x14ac:dyDescent="0.25">
      <c r="A11" s="6" t="str">
        <f>IF(timeseries!A11&lt;&gt;"",timeseries!A11,"")</f>
        <v/>
      </c>
    </row>
    <row r="12" spans="1:2" x14ac:dyDescent="0.25">
      <c r="A12" s="6" t="str">
        <f>IF(timeseries!A12&lt;&gt;"",timeseries!A12,"")</f>
        <v/>
      </c>
    </row>
    <row r="13" spans="1:2" x14ac:dyDescent="0.25">
      <c r="A13" s="6" t="str">
        <f>IF(timeseries!A13&lt;&gt;"",timeseries!A13,"")</f>
        <v/>
      </c>
    </row>
    <row r="14" spans="1:2" x14ac:dyDescent="0.25">
      <c r="A14" s="6" t="str">
        <f>IF(timeseries!A14&lt;&gt;"",timeseries!A14,"")</f>
        <v/>
      </c>
    </row>
    <row r="15" spans="1:2" x14ac:dyDescent="0.25">
      <c r="A15" s="6" t="str">
        <f>IF(timeseries!A15&lt;&gt;"",timeseries!A15,"")</f>
        <v/>
      </c>
    </row>
    <row r="16" spans="1:2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20" sqref="E20"/>
    </sheetView>
  </sheetViews>
  <sheetFormatPr defaultRowHeight="15" x14ac:dyDescent="0.25"/>
  <cols>
    <col min="1" max="1" width="19.28515625" style="6" customWidth="1"/>
  </cols>
  <sheetData>
    <row r="1" spans="1:4" s="2" customFormat="1" x14ac:dyDescent="0.25">
      <c r="A1" s="2" t="s">
        <v>30</v>
      </c>
      <c r="B1" s="2" t="s">
        <v>132</v>
      </c>
      <c r="C1" s="2" t="s">
        <v>133</v>
      </c>
      <c r="D1" s="2" t="s">
        <v>134</v>
      </c>
    </row>
    <row r="2" spans="1:4" x14ac:dyDescent="0.25">
      <c r="A2" s="6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6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6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6">
        <f>IF(timeseries!A5&lt;&gt;"",timeseries!A5,"")</f>
        <v>44671.125</v>
      </c>
      <c r="B5">
        <v>3</v>
      </c>
      <c r="C5">
        <v>3</v>
      </c>
      <c r="D5">
        <v>3</v>
      </c>
    </row>
    <row r="6" spans="1:4" x14ac:dyDescent="0.25">
      <c r="A6" s="6">
        <f>IF(timeseries!A6&lt;&gt;"",timeseries!A6,"")</f>
        <v>44671.166666666664</v>
      </c>
      <c r="B6">
        <v>3</v>
      </c>
      <c r="C6">
        <v>3</v>
      </c>
      <c r="D6">
        <v>3</v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L28"/>
  <sheetViews>
    <sheetView workbookViewId="0">
      <selection activeCell="H14" sqref="H1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  <col min="6" max="6" width="14.28515625" customWidth="1"/>
    <col min="7" max="7" width="15.28515625" customWidth="1"/>
    <col min="12" max="21" width="3.85546875" customWidth="1"/>
  </cols>
  <sheetData>
    <row r="1" spans="1:12" x14ac:dyDescent="0.25">
      <c r="A1" t="s">
        <v>41</v>
      </c>
      <c r="B1" t="s">
        <v>90</v>
      </c>
      <c r="C1" t="s">
        <v>108</v>
      </c>
      <c r="D1" t="s">
        <v>109</v>
      </c>
    </row>
    <row r="2" spans="1:12" x14ac:dyDescent="0.25">
      <c r="A2" t="s">
        <v>68</v>
      </c>
      <c r="B2" t="s">
        <v>69</v>
      </c>
      <c r="C2">
        <v>0</v>
      </c>
      <c r="D2">
        <v>0</v>
      </c>
    </row>
    <row r="3" spans="1:12" x14ac:dyDescent="0.25">
      <c r="A3" t="s">
        <v>151</v>
      </c>
      <c r="B3" t="s">
        <v>152</v>
      </c>
      <c r="C3">
        <v>1</v>
      </c>
      <c r="D3">
        <v>1</v>
      </c>
    </row>
    <row r="4" spans="1:12" x14ac:dyDescent="0.25">
      <c r="A4" t="s">
        <v>154</v>
      </c>
      <c r="B4" t="s">
        <v>153</v>
      </c>
      <c r="C4">
        <v>1</v>
      </c>
      <c r="D4">
        <v>1</v>
      </c>
    </row>
    <row r="9" spans="1:12" x14ac:dyDescent="0.25">
      <c r="J9" s="2"/>
      <c r="K9" s="2"/>
      <c r="L9" s="2"/>
    </row>
    <row r="26" spans="6:7" x14ac:dyDescent="0.25">
      <c r="F26" s="6"/>
    </row>
    <row r="28" spans="6:7" x14ac:dyDescent="0.25">
      <c r="F28" s="6"/>
      <c r="G28" s="6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P25"/>
  <sheetViews>
    <sheetView workbookViewId="0">
      <selection activeCell="B28" sqref="B28"/>
    </sheetView>
  </sheetViews>
  <sheetFormatPr defaultRowHeight="15" x14ac:dyDescent="0.25"/>
  <cols>
    <col min="1" max="1" width="19.28515625" style="6" customWidth="1"/>
    <col min="2" max="3" width="14.42578125" bestFit="1" customWidth="1"/>
    <col min="4" max="4" width="14.42578125" customWidth="1"/>
    <col min="5" max="6" width="14.140625" bestFit="1" customWidth="1"/>
    <col min="7" max="7" width="14.140625" customWidth="1"/>
    <col min="8" max="9" width="5.28515625" bestFit="1" customWidth="1"/>
    <col min="10" max="10" width="5.28515625" customWidth="1"/>
  </cols>
  <sheetData>
    <row r="1" spans="1:16" x14ac:dyDescent="0.25">
      <c r="A1" s="2" t="s">
        <v>30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155</v>
      </c>
      <c r="L1" t="s">
        <v>156</v>
      </c>
      <c r="M1" t="s">
        <v>164</v>
      </c>
      <c r="N1" t="s">
        <v>157</v>
      </c>
      <c r="O1" t="s">
        <v>158</v>
      </c>
      <c r="P1" t="s">
        <v>165</v>
      </c>
    </row>
    <row r="2" spans="1:16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  <c r="K2">
        <v>300</v>
      </c>
      <c r="L2">
        <v>300</v>
      </c>
      <c r="M2">
        <v>300</v>
      </c>
      <c r="N2">
        <v>256</v>
      </c>
      <c r="O2">
        <v>256</v>
      </c>
      <c r="P2">
        <v>256</v>
      </c>
    </row>
    <row r="3" spans="1:16" x14ac:dyDescent="0.25">
      <c r="A3" s="6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  <c r="K3">
        <v>300</v>
      </c>
      <c r="L3">
        <v>300</v>
      </c>
      <c r="M3">
        <v>300</v>
      </c>
      <c r="N3">
        <v>256</v>
      </c>
      <c r="O3">
        <v>256</v>
      </c>
      <c r="P3">
        <v>256</v>
      </c>
    </row>
    <row r="4" spans="1:16" x14ac:dyDescent="0.25">
      <c r="A4" s="6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  <c r="K4">
        <v>300</v>
      </c>
      <c r="L4">
        <v>300</v>
      </c>
      <c r="M4">
        <v>300</v>
      </c>
      <c r="N4">
        <v>256</v>
      </c>
      <c r="O4">
        <v>256</v>
      </c>
      <c r="P4">
        <v>256</v>
      </c>
    </row>
    <row r="5" spans="1:16" x14ac:dyDescent="0.25">
      <c r="A5" s="6">
        <f>IF(timeseries!A5&lt;&gt;"",timeseries!A5,"")</f>
        <v>44671.125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  <c r="K5">
        <v>300</v>
      </c>
      <c r="L5">
        <v>300</v>
      </c>
      <c r="M5">
        <v>300</v>
      </c>
      <c r="N5">
        <v>256</v>
      </c>
      <c r="O5">
        <v>256</v>
      </c>
      <c r="P5">
        <v>256</v>
      </c>
    </row>
    <row r="6" spans="1:16" x14ac:dyDescent="0.25">
      <c r="A6" s="6">
        <f>IF(timeseries!A6&lt;&gt;"",timeseries!A6,"")</f>
        <v>44671.166666666664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  <c r="K6">
        <v>300</v>
      </c>
      <c r="L6">
        <v>300</v>
      </c>
      <c r="M6">
        <v>300</v>
      </c>
      <c r="N6">
        <v>256</v>
      </c>
      <c r="O6">
        <v>256</v>
      </c>
      <c r="P6">
        <v>256</v>
      </c>
    </row>
    <row r="7" spans="1:16" x14ac:dyDescent="0.25">
      <c r="A7" s="6" t="str">
        <f>IF(timeseries!A7&lt;&gt;"",timeseries!A7,"")</f>
        <v/>
      </c>
    </row>
    <row r="8" spans="1:16" x14ac:dyDescent="0.25">
      <c r="A8" s="6" t="str">
        <f>IF(timeseries!A8&lt;&gt;"",timeseries!A8,"")</f>
        <v/>
      </c>
    </row>
    <row r="9" spans="1:16" x14ac:dyDescent="0.25">
      <c r="A9" s="6" t="str">
        <f>IF(timeseries!A9&lt;&gt;"",timeseries!A9,"")</f>
        <v/>
      </c>
    </row>
    <row r="10" spans="1:16" x14ac:dyDescent="0.25">
      <c r="A10" s="6" t="str">
        <f>IF(timeseries!A10&lt;&gt;"",timeseries!A10,"")</f>
        <v/>
      </c>
    </row>
    <row r="11" spans="1:16" x14ac:dyDescent="0.25">
      <c r="A11" s="6" t="str">
        <f>IF(timeseries!A11&lt;&gt;"",timeseries!A11,"")</f>
        <v/>
      </c>
    </row>
    <row r="12" spans="1:16" x14ac:dyDescent="0.25">
      <c r="A12" s="6" t="str">
        <f>IF(timeseries!A12&lt;&gt;"",timeseries!A12,"")</f>
        <v/>
      </c>
    </row>
    <row r="13" spans="1:16" x14ac:dyDescent="0.25">
      <c r="A13" s="6" t="str">
        <f>IF(timeseries!A13&lt;&gt;"",timeseries!A13,"")</f>
        <v/>
      </c>
    </row>
    <row r="14" spans="1:16" x14ac:dyDescent="0.25">
      <c r="A14" s="6" t="str">
        <f>IF(timeseries!A14&lt;&gt;"",timeseries!A14,"")</f>
        <v/>
      </c>
    </row>
    <row r="15" spans="1:16" x14ac:dyDescent="0.25">
      <c r="A15" s="6" t="str">
        <f>IF(timeseries!A15&lt;&gt;"",timeseries!A15,"")</f>
        <v/>
      </c>
    </row>
    <row r="16" spans="1:16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C13" sqref="C13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t="s">
        <v>80</v>
      </c>
      <c r="C1" t="s">
        <v>81</v>
      </c>
      <c r="D1" t="s">
        <v>82</v>
      </c>
    </row>
    <row r="2" spans="1:4" x14ac:dyDescent="0.25">
      <c r="A2" s="6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6">
        <f>IF(timeseries!A3&lt;&gt;"",timeseries!A3,"")</f>
        <v>44671.041666666664</v>
      </c>
      <c r="B3">
        <v>4.2857142857142856</v>
      </c>
      <c r="C3">
        <v>4.2857142857142856</v>
      </c>
      <c r="D3">
        <v>4.28571428571429</v>
      </c>
    </row>
    <row r="4" spans="1:4" x14ac:dyDescent="0.25">
      <c r="A4" s="6">
        <f>IF(timeseries!A4&lt;&gt;"",timeseries!A4,"")</f>
        <v>44671.08333321759</v>
      </c>
      <c r="B4">
        <v>4.2857142857142856</v>
      </c>
      <c r="C4">
        <v>4.2857142857142856</v>
      </c>
      <c r="D4">
        <v>4.28571428571429</v>
      </c>
    </row>
    <row r="5" spans="1:4" x14ac:dyDescent="0.25">
      <c r="A5" s="6">
        <f>IF(timeseries!A5&lt;&gt;"",timeseries!A5,"")</f>
        <v>44671.125</v>
      </c>
      <c r="B5">
        <v>4.2857142857142856</v>
      </c>
      <c r="C5">
        <v>4.2857142857142856</v>
      </c>
      <c r="D5">
        <v>4.28571428571429</v>
      </c>
    </row>
    <row r="6" spans="1:4" x14ac:dyDescent="0.25">
      <c r="A6" s="6">
        <f>IF(timeseries!A6&lt;&gt;"",timeseries!A6,"")</f>
        <v>44671.166666666664</v>
      </c>
      <c r="B6">
        <v>4.2857142857142856</v>
      </c>
      <c r="C6">
        <v>4.2857142857142856</v>
      </c>
      <c r="D6">
        <v>4.28571428571429</v>
      </c>
    </row>
    <row r="7" spans="1:4" x14ac:dyDescent="0.25">
      <c r="A7" s="6" t="str">
        <f>IF(timeseries!A7&lt;&gt;"",timeseries!A7,"")</f>
        <v/>
      </c>
    </row>
    <row r="8" spans="1:4" x14ac:dyDescent="0.25">
      <c r="A8" s="6" t="str">
        <f>IF(timeseries!A8&lt;&gt;"",timeseries!A8,"")</f>
        <v/>
      </c>
    </row>
    <row r="9" spans="1:4" x14ac:dyDescent="0.25">
      <c r="A9" s="6" t="str">
        <f>IF(timeseries!A9&lt;&gt;"",timeseries!A9,"")</f>
        <v/>
      </c>
    </row>
    <row r="10" spans="1:4" x14ac:dyDescent="0.25">
      <c r="A10" s="6" t="str">
        <f>IF(timeseries!A10&lt;&gt;"",timeseries!A10,"")</f>
        <v/>
      </c>
    </row>
    <row r="11" spans="1:4" x14ac:dyDescent="0.25">
      <c r="A11" s="6" t="str">
        <f>IF(timeseries!A11&lt;&gt;"",timeseries!A11,"")</f>
        <v/>
      </c>
    </row>
    <row r="12" spans="1:4" x14ac:dyDescent="0.25">
      <c r="A12" s="6" t="str">
        <f>IF(timeseries!A12&lt;&gt;"",timeseries!A12,"")</f>
        <v/>
      </c>
    </row>
    <row r="13" spans="1:4" x14ac:dyDescent="0.25">
      <c r="A13" s="6" t="str">
        <f>IF(timeseries!A13&lt;&gt;"",timeseries!A13,"")</f>
        <v/>
      </c>
    </row>
    <row r="14" spans="1:4" x14ac:dyDescent="0.25">
      <c r="A14" s="6" t="str">
        <f>IF(timeseries!A14&lt;&gt;"",timeseries!A14,"")</f>
        <v/>
      </c>
    </row>
    <row r="15" spans="1:4" x14ac:dyDescent="0.25">
      <c r="A15" s="6" t="str">
        <f>IF(timeseries!A15&lt;&gt;"",timeseries!A15,"")</f>
        <v/>
      </c>
    </row>
    <row r="16" spans="1:4" x14ac:dyDescent="0.25">
      <c r="A16" s="6" t="str">
        <f>IF(timeseries!A16&lt;&gt;"",timeseries!A16,"")</f>
        <v/>
      </c>
    </row>
    <row r="17" spans="1:1" x14ac:dyDescent="0.25">
      <c r="A17" s="6" t="str">
        <f>IF(timeseries!A17&lt;&gt;"",timeseries!A17,"")</f>
        <v/>
      </c>
    </row>
    <row r="18" spans="1:1" x14ac:dyDescent="0.25">
      <c r="A18" s="6" t="str">
        <f>IF(timeseries!A18&lt;&gt;"",timeseries!A18,"")</f>
        <v/>
      </c>
    </row>
    <row r="19" spans="1:1" x14ac:dyDescent="0.25">
      <c r="A19" s="6" t="str">
        <f>IF(timeseries!A19&lt;&gt;"",timeseries!A19,"")</f>
        <v/>
      </c>
    </row>
    <row r="20" spans="1:1" x14ac:dyDescent="0.25">
      <c r="A20" s="6" t="str">
        <f>IF(timeseries!A20&lt;&gt;"",timeseries!A20,"")</f>
        <v/>
      </c>
    </row>
    <row r="21" spans="1:1" x14ac:dyDescent="0.25">
      <c r="A21" s="6" t="str">
        <f>IF(timeseries!A21&lt;&gt;"",timeseries!A21,"")</f>
        <v/>
      </c>
    </row>
    <row r="22" spans="1:1" x14ac:dyDescent="0.25">
      <c r="A22" s="6" t="str">
        <f>IF(timeseries!A22&lt;&gt;"",timeseries!A22,"")</f>
        <v/>
      </c>
    </row>
    <row r="23" spans="1:1" x14ac:dyDescent="0.25">
      <c r="A23" s="6" t="str">
        <f>IF(timeseries!A23&lt;&gt;"",timeseries!A23,"")</f>
        <v/>
      </c>
    </row>
    <row r="24" spans="1:1" x14ac:dyDescent="0.25">
      <c r="A24" s="6" t="str">
        <f>IF(timeseries!A24&lt;&gt;"",timeseries!A24,"")</f>
        <v/>
      </c>
    </row>
    <row r="25" spans="1:1" x14ac:dyDescent="0.25">
      <c r="A25" s="6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10"/>
  <sheetViews>
    <sheetView workbookViewId="0">
      <selection activeCell="F17" sqref="F17"/>
    </sheetView>
  </sheetViews>
  <sheetFormatPr defaultRowHeight="15" x14ac:dyDescent="0.25"/>
  <cols>
    <col min="1" max="1" width="11.710937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10" width="10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32</v>
      </c>
      <c r="E1" s="2" t="s">
        <v>6</v>
      </c>
      <c r="F1" s="2" t="s">
        <v>10</v>
      </c>
      <c r="G1" s="2" t="s">
        <v>3</v>
      </c>
      <c r="H1" s="2" t="s">
        <v>115</v>
      </c>
      <c r="I1" s="2" t="s">
        <v>4</v>
      </c>
      <c r="J1" s="2" t="s">
        <v>5</v>
      </c>
      <c r="K1" s="2" t="s">
        <v>79</v>
      </c>
      <c r="L1" s="2" t="s">
        <v>89</v>
      </c>
      <c r="M1" s="2" t="s">
        <v>128</v>
      </c>
      <c r="N1" s="2" t="s">
        <v>116</v>
      </c>
      <c r="O1" s="2" t="s">
        <v>177</v>
      </c>
      <c r="P1" s="2" t="s">
        <v>93</v>
      </c>
    </row>
    <row r="2" spans="1:16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25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25">
      <c r="A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</row>
    <row r="5" spans="1:16" x14ac:dyDescent="0.25">
      <c r="A5" t="s">
        <v>11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4</v>
      </c>
      <c r="H5" s="5">
        <v>0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1</v>
      </c>
      <c r="P5" s="5">
        <v>0</v>
      </c>
    </row>
    <row r="6" spans="1:16" x14ac:dyDescent="0.25">
      <c r="A6" t="s">
        <v>34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0</v>
      </c>
    </row>
    <row r="7" spans="1:16" x14ac:dyDescent="0.25">
      <c r="A7" t="s">
        <v>135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393.15</v>
      </c>
      <c r="H7" s="5">
        <v>330.15</v>
      </c>
      <c r="I7" s="5">
        <v>20</v>
      </c>
      <c r="J7" s="5">
        <v>20</v>
      </c>
      <c r="K7" s="5">
        <v>373.15</v>
      </c>
      <c r="L7" s="5">
        <v>0</v>
      </c>
      <c r="M7" s="5">
        <v>0</v>
      </c>
      <c r="N7" s="5">
        <v>1</v>
      </c>
      <c r="O7" s="5">
        <f>1.16388888888889/5</f>
        <v>0.23277777777777803</v>
      </c>
      <c r="P7" s="5">
        <v>20</v>
      </c>
    </row>
    <row r="8" spans="1:16" x14ac:dyDescent="0.25">
      <c r="A8" t="s">
        <v>136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300.14999999999998</v>
      </c>
      <c r="H8" s="5">
        <v>253.15</v>
      </c>
      <c r="I8" s="5">
        <v>100000000</v>
      </c>
      <c r="J8" s="5">
        <v>100000000</v>
      </c>
      <c r="K8" s="5">
        <v>273.14999999999998</v>
      </c>
      <c r="L8" s="5">
        <v>0</v>
      </c>
      <c r="M8" s="5">
        <v>0</v>
      </c>
      <c r="N8" s="5">
        <v>1</v>
      </c>
      <c r="O8" s="5">
        <v>10000000</v>
      </c>
      <c r="P8" s="5">
        <v>0</v>
      </c>
    </row>
    <row r="9" spans="1:16" x14ac:dyDescent="0.25">
      <c r="A9" t="s">
        <v>137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</row>
    <row r="10" spans="1:16" x14ac:dyDescent="0.25">
      <c r="A10" t="s">
        <v>140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5">
        <v>1000</v>
      </c>
      <c r="H10" s="5">
        <v>0</v>
      </c>
      <c r="I10" s="5">
        <v>1000</v>
      </c>
      <c r="J10" s="5">
        <v>1000</v>
      </c>
      <c r="K10" s="5">
        <v>0</v>
      </c>
      <c r="L10" s="5">
        <v>0.9</v>
      </c>
      <c r="M10" s="5">
        <v>0</v>
      </c>
      <c r="N10" s="5">
        <v>0</v>
      </c>
      <c r="O10" s="5">
        <v>1</v>
      </c>
      <c r="P10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C18" sqref="C1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2" customFormat="1" x14ac:dyDescent="0.25">
      <c r="A1" s="2" t="s">
        <v>13</v>
      </c>
      <c r="B1" s="2" t="s">
        <v>14</v>
      </c>
      <c r="C1" s="2" t="s">
        <v>67</v>
      </c>
      <c r="D1" s="2" t="s">
        <v>15</v>
      </c>
      <c r="E1" s="2" t="s">
        <v>32</v>
      </c>
      <c r="F1" s="2" t="s">
        <v>18</v>
      </c>
      <c r="G1" s="2" t="s">
        <v>17</v>
      </c>
      <c r="H1" s="2" t="s">
        <v>20</v>
      </c>
      <c r="I1" s="2" t="s">
        <v>19</v>
      </c>
      <c r="J1" s="2" t="s">
        <v>58</v>
      </c>
      <c r="K1" s="2" t="s">
        <v>59</v>
      </c>
      <c r="L1" s="2" t="s">
        <v>60</v>
      </c>
      <c r="M1" s="2" t="s">
        <v>100</v>
      </c>
      <c r="N1" s="2" t="s">
        <v>101</v>
      </c>
      <c r="O1" s="2" t="s">
        <v>79</v>
      </c>
      <c r="P1" s="2" t="s">
        <v>127</v>
      </c>
      <c r="Q1" s="2" t="s">
        <v>83</v>
      </c>
    </row>
    <row r="2" spans="1:17" x14ac:dyDescent="0.25">
      <c r="A2" t="s">
        <v>23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0.9</v>
      </c>
      <c r="H2" s="5">
        <v>0.3</v>
      </c>
      <c r="I2" s="5">
        <v>1</v>
      </c>
      <c r="J2" s="5">
        <v>0</v>
      </c>
      <c r="K2" s="5">
        <v>4</v>
      </c>
      <c r="L2" s="5">
        <v>3</v>
      </c>
      <c r="M2" s="5">
        <v>0</v>
      </c>
      <c r="N2" s="5">
        <v>0</v>
      </c>
      <c r="O2" s="5">
        <v>1</v>
      </c>
      <c r="P2" s="5">
        <v>1</v>
      </c>
      <c r="Q2" s="5">
        <v>0</v>
      </c>
    </row>
    <row r="3" spans="1:17" x14ac:dyDescent="0.25">
      <c r="A3" t="s">
        <v>24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t="s">
        <v>25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0.7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A5" t="s">
        <v>26</v>
      </c>
      <c r="B5" s="5">
        <v>1</v>
      </c>
      <c r="C5" s="5">
        <v>1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25">
      <c r="A6" t="s">
        <v>35</v>
      </c>
      <c r="B6" s="5">
        <v>0</v>
      </c>
      <c r="C6" s="5">
        <v>0</v>
      </c>
      <c r="D6" s="5">
        <v>0</v>
      </c>
      <c r="E6" s="5">
        <v>0</v>
      </c>
      <c r="F6" s="5">
        <v>2</v>
      </c>
      <c r="G6" s="5">
        <v>0.99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t="s">
        <v>139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0.99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5">
      <c r="A8" t="s">
        <v>138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0.99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t="s">
        <v>144</v>
      </c>
      <c r="B9" s="5">
        <v>0</v>
      </c>
      <c r="C9" s="5">
        <v>0</v>
      </c>
      <c r="D9" s="5">
        <v>0</v>
      </c>
      <c r="E9" s="5">
        <v>0</v>
      </c>
      <c r="F9" s="5">
        <v>2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2" t="s">
        <v>179</v>
      </c>
      <c r="B1" s="2" t="s">
        <v>102</v>
      </c>
      <c r="C1" s="2" t="s">
        <v>103</v>
      </c>
    </row>
    <row r="2" spans="1:3" x14ac:dyDescent="0.25">
      <c r="A2" t="s">
        <v>13</v>
      </c>
      <c r="B2" t="s">
        <v>23</v>
      </c>
      <c r="C2" t="s">
        <v>111</v>
      </c>
    </row>
    <row r="3" spans="1:3" x14ac:dyDescent="0.25">
      <c r="A3" t="s">
        <v>13</v>
      </c>
      <c r="B3" t="s">
        <v>24</v>
      </c>
      <c r="C3" t="s">
        <v>111</v>
      </c>
    </row>
    <row r="4" spans="1:3" x14ac:dyDescent="0.25">
      <c r="A4" t="s">
        <v>13</v>
      </c>
      <c r="B4" t="s">
        <v>25</v>
      </c>
      <c r="C4" t="s">
        <v>111</v>
      </c>
    </row>
    <row r="5" spans="1:3" x14ac:dyDescent="0.25">
      <c r="A5" t="s">
        <v>0</v>
      </c>
      <c r="B5" t="s">
        <v>8</v>
      </c>
      <c r="C5" t="s">
        <v>112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2" customFormat="1" x14ac:dyDescent="0.25">
      <c r="A1" s="2" t="s">
        <v>13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  <row r="2" spans="1:11" x14ac:dyDescent="0.25">
      <c r="A2" t="s">
        <v>61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62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7"/>
  <sheetViews>
    <sheetView workbookViewId="0">
      <selection activeCell="F2" sqref="F2"/>
    </sheetView>
  </sheetViews>
  <sheetFormatPr defaultColWidth="9.140625" defaultRowHeight="15" x14ac:dyDescent="0.25"/>
  <cols>
    <col min="1" max="1" width="15.2851562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10" s="3" customFormat="1" x14ac:dyDescent="0.25">
      <c r="A1" s="3" t="s">
        <v>13</v>
      </c>
      <c r="B1" s="3" t="s">
        <v>28</v>
      </c>
      <c r="C1" s="3" t="s">
        <v>0</v>
      </c>
      <c r="D1" s="3" t="s">
        <v>33</v>
      </c>
      <c r="E1" s="3" t="s">
        <v>16</v>
      </c>
      <c r="F1" s="3" t="s">
        <v>176</v>
      </c>
      <c r="G1" s="3" t="s">
        <v>22</v>
      </c>
      <c r="H1" s="3" t="s">
        <v>21</v>
      </c>
      <c r="I1" s="3" t="s">
        <v>120</v>
      </c>
      <c r="J1" s="3" t="s">
        <v>129</v>
      </c>
    </row>
    <row r="2" spans="1:10" x14ac:dyDescent="0.25">
      <c r="A2" s="4" t="s">
        <v>23</v>
      </c>
      <c r="B2" s="4" t="s">
        <v>27</v>
      </c>
      <c r="C2" s="4" t="s">
        <v>7</v>
      </c>
      <c r="D2" s="4">
        <v>1</v>
      </c>
      <c r="E2" s="4">
        <v>20</v>
      </c>
      <c r="F2" s="4">
        <v>3</v>
      </c>
      <c r="G2" s="4">
        <v>0.5</v>
      </c>
      <c r="H2" s="4">
        <v>0.5</v>
      </c>
      <c r="I2" s="4">
        <v>0.6</v>
      </c>
      <c r="J2" s="4">
        <v>0.6</v>
      </c>
    </row>
    <row r="3" spans="1:10" x14ac:dyDescent="0.25">
      <c r="A3" s="4" t="s">
        <v>23</v>
      </c>
      <c r="B3" s="4" t="s">
        <v>29</v>
      </c>
      <c r="C3" s="4" t="s">
        <v>9</v>
      </c>
      <c r="D3" s="4">
        <v>1</v>
      </c>
      <c r="E3" s="4">
        <v>10</v>
      </c>
      <c r="F3" s="4">
        <v>0</v>
      </c>
      <c r="G3" s="4">
        <v>0.5</v>
      </c>
      <c r="H3" s="4">
        <v>0.5</v>
      </c>
      <c r="I3" s="4">
        <v>0.6</v>
      </c>
      <c r="J3" s="4">
        <v>0.6</v>
      </c>
    </row>
    <row r="4" spans="1:10" x14ac:dyDescent="0.25">
      <c r="A4" s="4" t="s">
        <v>23</v>
      </c>
      <c r="B4" s="4" t="s">
        <v>29</v>
      </c>
      <c r="C4" s="4" t="s">
        <v>8</v>
      </c>
      <c r="D4" s="4">
        <v>1</v>
      </c>
      <c r="E4" s="4">
        <v>8</v>
      </c>
      <c r="F4" s="4">
        <v>0</v>
      </c>
      <c r="G4" s="4">
        <v>0.5</v>
      </c>
      <c r="H4" s="4">
        <v>0.5</v>
      </c>
      <c r="I4" s="4">
        <v>0.6</v>
      </c>
      <c r="J4" s="4">
        <v>0.6</v>
      </c>
    </row>
    <row r="5" spans="1:10" x14ac:dyDescent="0.25">
      <c r="A5" s="4" t="s">
        <v>24</v>
      </c>
      <c r="B5" s="4" t="s">
        <v>27</v>
      </c>
      <c r="C5" s="4" t="s">
        <v>8</v>
      </c>
      <c r="D5" s="4">
        <v>1</v>
      </c>
      <c r="E5" s="4">
        <v>5</v>
      </c>
      <c r="F5" s="4">
        <v>15</v>
      </c>
      <c r="G5" s="4">
        <v>0.5</v>
      </c>
      <c r="H5" s="4">
        <v>0.5</v>
      </c>
      <c r="I5" s="4">
        <v>0.6</v>
      </c>
      <c r="J5" s="4">
        <v>0.6</v>
      </c>
    </row>
    <row r="6" spans="1:10" x14ac:dyDescent="0.25">
      <c r="A6" s="4" t="s">
        <v>24</v>
      </c>
      <c r="B6" s="4" t="s">
        <v>29</v>
      </c>
      <c r="C6" s="4" t="s">
        <v>9</v>
      </c>
      <c r="D6" s="4">
        <v>1</v>
      </c>
      <c r="E6" s="4">
        <v>15</v>
      </c>
      <c r="F6" s="4">
        <v>0.5</v>
      </c>
      <c r="G6" s="4">
        <v>0.5</v>
      </c>
      <c r="H6" s="4">
        <v>0.5</v>
      </c>
      <c r="I6" s="4">
        <v>0.6</v>
      </c>
      <c r="J6" s="4">
        <v>0.6</v>
      </c>
    </row>
    <row r="7" spans="1:10" x14ac:dyDescent="0.25">
      <c r="A7" s="4" t="s">
        <v>25</v>
      </c>
      <c r="B7" s="4" t="s">
        <v>27</v>
      </c>
      <c r="C7" s="4" t="s">
        <v>8</v>
      </c>
      <c r="D7" s="4">
        <v>1</v>
      </c>
      <c r="E7" s="4">
        <v>10</v>
      </c>
      <c r="F7" s="4">
        <v>15</v>
      </c>
      <c r="G7" s="4">
        <v>1</v>
      </c>
      <c r="H7" s="4">
        <v>1</v>
      </c>
      <c r="I7" s="4">
        <v>0.6</v>
      </c>
      <c r="J7" s="4">
        <v>0.6</v>
      </c>
    </row>
    <row r="8" spans="1:10" x14ac:dyDescent="0.25">
      <c r="A8" s="4" t="s">
        <v>25</v>
      </c>
      <c r="B8" s="4" t="s">
        <v>29</v>
      </c>
      <c r="C8" s="4" t="s">
        <v>11</v>
      </c>
      <c r="D8" s="4">
        <v>1</v>
      </c>
      <c r="E8" s="4">
        <v>7</v>
      </c>
      <c r="F8" s="4">
        <v>1</v>
      </c>
      <c r="G8" s="4">
        <v>1</v>
      </c>
      <c r="H8" s="4">
        <v>1</v>
      </c>
      <c r="I8" s="4">
        <v>0.6</v>
      </c>
      <c r="J8" s="4">
        <v>0.6</v>
      </c>
    </row>
    <row r="9" spans="1:10" x14ac:dyDescent="0.25">
      <c r="A9" s="4" t="s">
        <v>26</v>
      </c>
      <c r="B9" s="4" t="s">
        <v>29</v>
      </c>
      <c r="C9" s="4" t="s">
        <v>8</v>
      </c>
      <c r="D9" s="4">
        <v>1</v>
      </c>
      <c r="E9" s="4">
        <v>5</v>
      </c>
      <c r="F9" s="4">
        <v>0.5</v>
      </c>
      <c r="G9" s="4">
        <v>1</v>
      </c>
      <c r="H9" s="4">
        <v>1</v>
      </c>
      <c r="I9" s="4">
        <v>0.6</v>
      </c>
      <c r="J9" s="4">
        <v>0.6</v>
      </c>
    </row>
    <row r="10" spans="1:10" x14ac:dyDescent="0.25">
      <c r="A10" s="4" t="s">
        <v>35</v>
      </c>
      <c r="B10" s="4" t="s">
        <v>27</v>
      </c>
      <c r="C10" s="4" t="s">
        <v>9</v>
      </c>
      <c r="D10" s="4">
        <v>1</v>
      </c>
      <c r="E10" s="4">
        <v>20</v>
      </c>
      <c r="F10" s="4">
        <v>0</v>
      </c>
      <c r="G10" s="4">
        <v>1</v>
      </c>
      <c r="H10" s="4">
        <v>1</v>
      </c>
      <c r="I10" s="4">
        <v>0.6</v>
      </c>
      <c r="J10" s="4">
        <v>0.6</v>
      </c>
    </row>
    <row r="11" spans="1:10" x14ac:dyDescent="0.25">
      <c r="A11" s="4" t="s">
        <v>35</v>
      </c>
      <c r="B11" s="4" t="s">
        <v>29</v>
      </c>
      <c r="C11" s="4" t="s">
        <v>34</v>
      </c>
      <c r="D11" s="4">
        <v>1</v>
      </c>
      <c r="E11" s="4">
        <v>20</v>
      </c>
      <c r="F11" s="4">
        <v>0</v>
      </c>
      <c r="G11" s="4">
        <v>1</v>
      </c>
      <c r="H11" s="4">
        <v>1</v>
      </c>
      <c r="I11" s="4">
        <v>0.6</v>
      </c>
      <c r="J11" s="4">
        <v>0.6</v>
      </c>
    </row>
    <row r="12" spans="1:10" x14ac:dyDescent="0.25">
      <c r="A12" t="s">
        <v>139</v>
      </c>
      <c r="B12" s="4" t="s">
        <v>27</v>
      </c>
      <c r="C12" s="4" t="s">
        <v>9</v>
      </c>
      <c r="D12" s="4">
        <v>1</v>
      </c>
      <c r="E12" s="4">
        <v>20</v>
      </c>
      <c r="F12" s="4">
        <v>0</v>
      </c>
      <c r="G12" s="4">
        <v>1</v>
      </c>
      <c r="H12" s="4">
        <v>1</v>
      </c>
      <c r="I12" s="4">
        <v>0.6</v>
      </c>
      <c r="J12" s="4">
        <v>0.6</v>
      </c>
    </row>
    <row r="13" spans="1:10" x14ac:dyDescent="0.25">
      <c r="A13" t="s">
        <v>139</v>
      </c>
      <c r="B13" s="4" t="s">
        <v>29</v>
      </c>
      <c r="C13" s="4" t="s">
        <v>135</v>
      </c>
      <c r="D13" s="4">
        <v>1</v>
      </c>
      <c r="E13" s="4">
        <v>20</v>
      </c>
      <c r="F13" s="4">
        <v>0</v>
      </c>
      <c r="G13" s="4">
        <v>1</v>
      </c>
      <c r="H13" s="4">
        <v>1</v>
      </c>
      <c r="I13" s="4">
        <v>0.6</v>
      </c>
      <c r="J13" s="4">
        <v>0.6</v>
      </c>
    </row>
    <row r="14" spans="1:10" x14ac:dyDescent="0.25">
      <c r="A14" t="s">
        <v>138</v>
      </c>
      <c r="B14" s="4" t="s">
        <v>27</v>
      </c>
      <c r="C14" s="4" t="s">
        <v>135</v>
      </c>
      <c r="D14" s="4">
        <v>1</v>
      </c>
      <c r="E14" s="4">
        <v>20</v>
      </c>
      <c r="F14" s="4">
        <v>0</v>
      </c>
      <c r="G14" s="4">
        <v>1</v>
      </c>
      <c r="H14" s="4">
        <v>1</v>
      </c>
      <c r="I14" s="4">
        <v>0.6</v>
      </c>
      <c r="J14" s="4">
        <v>0.6</v>
      </c>
    </row>
    <row r="15" spans="1:10" x14ac:dyDescent="0.25">
      <c r="A15" t="s">
        <v>138</v>
      </c>
      <c r="B15" s="4" t="s">
        <v>29</v>
      </c>
      <c r="C15" s="4" t="s">
        <v>9</v>
      </c>
      <c r="D15" s="4">
        <v>1</v>
      </c>
      <c r="E15" s="4">
        <v>20</v>
      </c>
      <c r="F15" s="4">
        <v>0</v>
      </c>
      <c r="G15" s="4">
        <v>1</v>
      </c>
      <c r="H15" s="4">
        <v>1</v>
      </c>
      <c r="I15" s="4">
        <v>0.6</v>
      </c>
      <c r="J15" s="4">
        <v>0.6</v>
      </c>
    </row>
    <row r="16" spans="1:10" x14ac:dyDescent="0.25">
      <c r="A16" s="4" t="s">
        <v>144</v>
      </c>
      <c r="B16" s="4" t="s">
        <v>27</v>
      </c>
      <c r="C16" s="4" t="s">
        <v>140</v>
      </c>
      <c r="D16" s="4">
        <v>1</v>
      </c>
      <c r="E16" s="4">
        <v>1000</v>
      </c>
      <c r="F16" s="4">
        <v>0</v>
      </c>
      <c r="G16" s="4">
        <v>1</v>
      </c>
      <c r="H16" s="4">
        <v>1</v>
      </c>
      <c r="I16" s="4">
        <v>0.6</v>
      </c>
      <c r="J16" s="4">
        <v>0.6</v>
      </c>
    </row>
    <row r="17" spans="1:10" x14ac:dyDescent="0.25">
      <c r="A17" s="4" t="s">
        <v>144</v>
      </c>
      <c r="B17" s="4" t="s">
        <v>29</v>
      </c>
      <c r="C17" s="4" t="s">
        <v>9</v>
      </c>
      <c r="D17" s="4">
        <v>1</v>
      </c>
      <c r="E17" s="4">
        <v>1000</v>
      </c>
      <c r="F17" s="4">
        <v>0</v>
      </c>
      <c r="G17" s="4">
        <v>1</v>
      </c>
      <c r="H17" s="4">
        <v>1</v>
      </c>
      <c r="I17" s="4">
        <v>0.6</v>
      </c>
      <c r="J17" s="4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5"/>
  <sheetViews>
    <sheetView workbookViewId="0">
      <selection activeCell="H3" sqref="H3"/>
    </sheetView>
  </sheetViews>
  <sheetFormatPr defaultRowHeight="15" x14ac:dyDescent="0.25"/>
  <cols>
    <col min="1" max="1" width="8.42578125" style="6" customWidth="1"/>
    <col min="2" max="3" width="15.5703125" customWidth="1"/>
    <col min="4" max="4" width="13.5703125" bestFit="1" customWidth="1"/>
    <col min="6" max="6" width="13.5703125" bestFit="1" customWidth="1"/>
  </cols>
  <sheetData>
    <row r="1" spans="1:7" x14ac:dyDescent="0.25">
      <c r="A1" s="2" t="s">
        <v>30</v>
      </c>
      <c r="B1" t="s">
        <v>143</v>
      </c>
      <c r="C1" t="s">
        <v>141</v>
      </c>
      <c r="D1" t="s">
        <v>159</v>
      </c>
      <c r="E1" t="s">
        <v>142</v>
      </c>
      <c r="F1" t="s">
        <v>168</v>
      </c>
      <c r="G1" t="s">
        <v>169</v>
      </c>
    </row>
    <row r="2" spans="1:7" x14ac:dyDescent="0.25">
      <c r="A2">
        <v>1</v>
      </c>
      <c r="B2" s="6">
        <v>44671</v>
      </c>
      <c r="C2">
        <v>1</v>
      </c>
      <c r="D2" s="6">
        <v>44671</v>
      </c>
      <c r="E2">
        <v>1</v>
      </c>
      <c r="F2" s="6">
        <v>44671</v>
      </c>
      <c r="G2">
        <v>1</v>
      </c>
    </row>
    <row r="3" spans="1:7" x14ac:dyDescent="0.25">
      <c r="A3">
        <v>2</v>
      </c>
      <c r="B3" s="6">
        <v>44671.041666666664</v>
      </c>
      <c r="C3">
        <v>1</v>
      </c>
      <c r="D3" s="6">
        <v>44671.041666666664</v>
      </c>
      <c r="E3">
        <v>1</v>
      </c>
      <c r="F3" s="6">
        <v>44671.041666666664</v>
      </c>
      <c r="G3">
        <v>1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2"/>
  <sheetViews>
    <sheetView workbookViewId="0">
      <selection activeCell="F7" sqref="F7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2" customFormat="1" x14ac:dyDescent="0.25">
      <c r="A1" s="2" t="s">
        <v>113</v>
      </c>
      <c r="B1" s="2" t="s">
        <v>114</v>
      </c>
      <c r="C1" s="2" t="s">
        <v>117</v>
      </c>
      <c r="D1" s="2" t="s">
        <v>118</v>
      </c>
      <c r="E1" s="2" t="s">
        <v>119</v>
      </c>
    </row>
    <row r="2" spans="1:5" x14ac:dyDescent="0.25">
      <c r="A2" t="s">
        <v>137</v>
      </c>
      <c r="B2" t="s">
        <v>140</v>
      </c>
      <c r="C2">
        <v>2</v>
      </c>
      <c r="D2">
        <v>0</v>
      </c>
      <c r="E2"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2024-11-18T13:07:06Z</dcterms:modified>
</cp:coreProperties>
</file>