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data_NYSE" sheetId="1" r:id="rId3"/>
    <sheet state="visible" name="WORKING DATA" sheetId="2" r:id="rId4"/>
    <sheet state="visible" name="TASK1- SUMMARY STATISTICS" sheetId="3" r:id="rId5"/>
    <sheet state="visible" name="Profit and Loss Statement- Dash" sheetId="4" r:id="rId6"/>
    <sheet state="visible" name="Forecasting Financial Model" sheetId="5" r:id="rId7"/>
  </sheets>
  <definedNames>
    <definedName name="operating_margin">'WORKING DATA'!$Q$2:$Q$1711</definedName>
    <definedName name="years">Projectdata_NYSE!$C$2:$C$1711</definedName>
    <definedName name="calender_year">Projectdata_NYSE!$L$2:$L$1711</definedName>
    <definedName name="Research_development">Projectdata_NYSE!$H$2:$H$1711</definedName>
    <definedName name="operating_profit">Projectdata_NYSE!$O$2:$O$1711</definedName>
    <definedName name="SGA">Projectdata_NYSE!$G$2:$G$1711</definedName>
    <definedName name="Gross_margin">'WORKING DATA'!$P$2:$P$1711</definedName>
    <definedName name="total_revenue">Projectdata_NYSE!$E$2:$E$1711</definedName>
    <definedName name="GICS_subindustry">Projectdata_NYSE!$K$2:$K$1711</definedName>
    <definedName name="Case">'WORKING DATA'!$U$2:$U$4</definedName>
    <definedName name="ticker_symbol">Projectdata_NYSE!$B$2:$B$1711</definedName>
    <definedName name="Other_operating_items">Projectdata_NYSE!$I$2:$I$1711</definedName>
    <definedName name="COGS">Projectdata_NYSE!$F$2:$F$1711</definedName>
    <definedName name="GICS_sector">Projectdata_NYSE!$J$2:$J$1711</definedName>
  </definedNames>
  <calcPr/>
</workbook>
</file>

<file path=xl/sharedStrings.xml><?xml version="1.0" encoding="utf-8"?>
<sst xmlns="http://schemas.openxmlformats.org/spreadsheetml/2006/main" count="13792" uniqueCount="632">
  <si>
    <t>Ticker_Symbol</t>
  </si>
  <si>
    <t>Years</t>
  </si>
  <si>
    <t>Period_Ending</t>
  </si>
  <si>
    <t>Total_Revenue</t>
  </si>
  <si>
    <t>Cost_of_Goods_Sold</t>
  </si>
  <si>
    <t>_Sales,_General_and_Admin._</t>
  </si>
  <si>
    <t>Research_and_Development</t>
  </si>
  <si>
    <t>Other_Operating_Items</t>
  </si>
  <si>
    <t>GICS_Sector</t>
  </si>
  <si>
    <t>GICS_Sub_Industry</t>
  </si>
  <si>
    <t>Calender_Year</t>
  </si>
  <si>
    <t>Gross_Profit</t>
  </si>
  <si>
    <t>Total_operating_expemses</t>
  </si>
  <si>
    <t>Operating_profit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</si>
  <si>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</si>
  <si>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</si>
  <si>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</si>
  <si>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</si>
  <si>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</si>
  <si>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</si>
  <si>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</si>
  <si>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</si>
  <si>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</si>
  <si>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</si>
  <si>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</si>
  <si>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</si>
  <si>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</si>
  <si>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</si>
  <si>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</si>
  <si>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</si>
  <si>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</si>
  <si>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</si>
  <si>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</si>
  <si>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</si>
  <si>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</si>
  <si>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</si>
  <si>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</si>
  <si>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</si>
  <si>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</si>
  <si>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</si>
  <si>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</si>
  <si>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</si>
  <si>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</si>
  <si>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</si>
  <si>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</si>
  <si>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</si>
  <si>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</si>
  <si>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</si>
  <si>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</si>
  <si>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</si>
  <si>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</si>
  <si>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</si>
  <si>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</si>
  <si>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</si>
  <si>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</si>
  <si>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</si>
  <si>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</si>
  <si>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</si>
  <si>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</si>
  <si>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</si>
  <si>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</si>
  <si>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</si>
  <si>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</si>
  <si>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</si>
  <si>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</si>
  <si>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</si>
  <si>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</si>
  <si>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</si>
  <si>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</si>
  <si>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</si>
  <si>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</si>
  <si>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</si>
  <si>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</si>
  <si>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</si>
  <si>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</si>
  <si>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</si>
  <si>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</si>
  <si>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</si>
  <si>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</si>
  <si>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</si>
  <si>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</si>
  <si>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</si>
  <si>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</si>
  <si>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</si>
  <si>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</si>
  <si>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</si>
  <si>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</si>
  <si>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</si>
  <si>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</si>
  <si>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</si>
  <si>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</si>
  <si>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</si>
  <si>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</si>
  <si>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</si>
  <si>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</si>
  <si>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</si>
  <si>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</si>
  <si>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</si>
  <si>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</si>
  <si>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</si>
  <si>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</si>
  <si>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</si>
  <si>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</si>
  <si>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</si>
  <si>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</si>
  <si>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</si>
  <si>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</si>
  <si>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</si>
  <si>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</si>
  <si>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</si>
  <si>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</si>
  <si>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</si>
  <si>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</si>
  <si>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</si>
  <si>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</si>
  <si>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</si>
  <si>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</si>
  <si>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</si>
  <si>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</si>
  <si>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</si>
  <si>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</si>
  <si>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</si>
  <si>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</si>
  <si>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</si>
  <si>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</si>
  <si>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</si>
  <si>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</si>
  <si>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</si>
  <si>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</si>
  <si>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</si>
  <si>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</si>
  <si>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</si>
  <si>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</si>
  <si>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</si>
  <si>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</si>
  <si>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</si>
  <si>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</si>
  <si>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</si>
  <si>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</si>
  <si>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</si>
  <si>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</si>
  <si>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</si>
  <si>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</si>
  <si>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</si>
  <si>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</si>
  <si>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</si>
  <si>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</si>
  <si>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</si>
  <si>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</si>
  <si>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</si>
  <si>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</si>
  <si>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</si>
  <si>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</si>
  <si>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</si>
  <si>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</si>
  <si>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</si>
  <si>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</si>
  <si>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</si>
  <si>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</si>
  <si>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</si>
  <si>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</si>
  <si>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</si>
  <si>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</si>
  <si>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</si>
  <si>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</si>
  <si>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</si>
  <si>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</si>
  <si>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</si>
  <si>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</si>
  <si>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</si>
  <si>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</si>
  <si>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</si>
  <si>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</si>
  <si>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</si>
  <si>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</si>
  <si>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</si>
  <si>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</si>
  <si>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</si>
  <si>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</si>
  <si>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</si>
  <si>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</si>
  <si>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</si>
  <si>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</si>
  <si>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</si>
  <si>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</si>
  <si>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</si>
  <si>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</si>
  <si>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</si>
  <si>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</si>
  <si>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</si>
  <si>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</si>
  <si>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</si>
  <si>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</si>
  <si>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</si>
  <si>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</si>
  <si>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</si>
  <si>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</si>
  <si>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</si>
  <si>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</si>
  <si>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</si>
  <si>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</si>
  <si>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</si>
  <si>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</si>
  <si>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</si>
  <si>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</si>
  <si>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</si>
  <si>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</si>
  <si>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</si>
  <si>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</si>
  <si>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</si>
  <si>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</si>
  <si>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</si>
  <si>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</si>
  <si>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</si>
  <si>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</si>
  <si>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</si>
  <si>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</si>
  <si>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</si>
  <si>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</si>
  <si>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</si>
  <si>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</si>
  <si>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</si>
  <si>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</si>
  <si>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</si>
  <si>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</si>
  <si>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</si>
  <si>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</si>
  <si>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</si>
  <si>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</si>
  <si>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</si>
  <si>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</si>
  <si>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</si>
  <si>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</si>
  <si>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</si>
  <si>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</si>
  <si>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</si>
  <si>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</si>
  <si>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</si>
  <si>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</si>
  <si>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</si>
  <si>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</si>
  <si>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</si>
  <si>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</si>
  <si>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</si>
  <si>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</si>
  <si>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</si>
  <si>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</si>
  <si>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</si>
  <si>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</si>
  <si>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</si>
  <si>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</si>
  <si>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</si>
  <si>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</si>
  <si>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</si>
  <si>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</si>
  <si>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</si>
  <si>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</si>
  <si>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</si>
  <si>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</si>
  <si>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</si>
  <si>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</si>
  <si>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</si>
  <si>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</si>
  <si>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</si>
  <si>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</si>
  <si>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</si>
  <si>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</si>
  <si>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</si>
  <si>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</si>
  <si>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</si>
  <si>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</si>
  <si>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</si>
  <si>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</si>
  <si>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</si>
  <si>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</si>
  <si>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</si>
  <si>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</si>
  <si>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</si>
  <si>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</si>
  <si>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</si>
  <si>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</si>
  <si>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</si>
  <si>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</si>
  <si>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</si>
  <si>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</si>
  <si>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</si>
  <si>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</si>
  <si>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</si>
  <si>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</si>
  <si>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</si>
  <si>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</si>
  <si>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</si>
  <si>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</si>
  <si>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</si>
  <si>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</si>
  <si>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</si>
  <si>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</si>
  <si>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</si>
  <si>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</si>
  <si>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</si>
  <si>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</si>
  <si>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</si>
  <si>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</si>
  <si>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</si>
  <si>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</si>
  <si>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</si>
  <si>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</si>
  <si>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</si>
  <si>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</si>
  <si>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</si>
  <si>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</si>
  <si>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</si>
  <si>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</si>
  <si>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</si>
  <si>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</si>
  <si>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</si>
  <si>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</si>
  <si>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</si>
  <si>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</si>
  <si>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</si>
  <si>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</si>
  <si>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</si>
  <si>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</si>
  <si>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</si>
  <si>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</si>
  <si>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</si>
  <si>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</si>
  <si>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</si>
  <si>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</si>
  <si>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</si>
  <si>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</si>
  <si>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</si>
  <si>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</si>
  <si>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</si>
  <si>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</si>
  <si>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</si>
  <si>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</si>
  <si>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</si>
  <si>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</si>
  <si>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</si>
  <si>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</si>
  <si>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</si>
  <si>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</si>
  <si>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</si>
  <si>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</si>
  <si>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</si>
  <si>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</si>
  <si>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</si>
  <si>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</si>
  <si>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</si>
  <si>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</si>
  <si>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</si>
  <si>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</si>
  <si>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</si>
  <si>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</si>
  <si>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</si>
  <si>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</si>
  <si>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</si>
  <si>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</si>
  <si>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</si>
  <si>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</si>
  <si>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</si>
  <si>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</si>
  <si>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</si>
  <si>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</si>
  <si>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</si>
  <si>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</si>
  <si>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</si>
  <si>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</si>
  <si>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</si>
  <si>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</si>
  <si>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</si>
  <si>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</si>
  <si>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</si>
  <si>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</si>
  <si>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</si>
  <si>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</si>
  <si>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</si>
  <si>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</si>
  <si>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</si>
  <si>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</si>
  <si>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</si>
  <si>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</si>
  <si>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</si>
  <si>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</si>
  <si>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</si>
  <si>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</si>
  <si>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</si>
  <si>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</si>
  <si>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</si>
  <si>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</si>
  <si>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</si>
  <si>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</si>
  <si>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</si>
  <si>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</si>
  <si>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</si>
  <si>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</si>
  <si>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</si>
  <si>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</si>
  <si>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</si>
  <si>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</si>
  <si>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</si>
  <si>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</si>
  <si>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</si>
  <si>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</si>
  <si>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</si>
  <si>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</si>
  <si>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</si>
  <si>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</si>
  <si>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</si>
  <si>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 xml:space="preserve"> 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</si>
  <si>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</si>
  <si>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</si>
  <si>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</si>
  <si>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</si>
  <si>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</si>
  <si>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</si>
  <si>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</si>
  <si>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</si>
  <si>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</si>
  <si>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</si>
  <si>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</si>
  <si>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</si>
  <si>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</si>
  <si>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</si>
  <si>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</si>
  <si>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</si>
  <si>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</si>
  <si>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</si>
  <si>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</si>
  <si>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</si>
  <si>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</si>
  <si>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</si>
  <si>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</si>
  <si>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</si>
  <si>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</si>
  <si>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</si>
  <si>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</si>
  <si>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</si>
  <si>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</si>
  <si>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</si>
  <si>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</si>
  <si>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</si>
  <si>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</si>
  <si>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</si>
  <si>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</si>
  <si>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</si>
  <si>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</si>
  <si>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</si>
  <si>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</si>
  <si>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</si>
  <si>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</si>
  <si>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</si>
  <si>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</si>
  <si>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</si>
  <si>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</si>
  <si>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</si>
  <si>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</si>
  <si>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</si>
  <si>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</si>
  <si>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</si>
  <si>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</si>
  <si>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</si>
  <si>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</si>
  <si>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</si>
  <si>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</si>
  <si>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</si>
  <si>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</si>
  <si>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</si>
  <si>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</si>
  <si>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</si>
  <si>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</si>
  <si>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</si>
  <si>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</si>
  <si>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</si>
  <si>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</si>
  <si>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</si>
  <si>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</si>
  <si>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</si>
  <si>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</si>
  <si>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</si>
  <si>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</si>
  <si>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</si>
  <si>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</si>
  <si>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</si>
  <si>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</si>
  <si>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</si>
  <si>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</si>
  <si>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</si>
  <si>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</si>
  <si>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</si>
  <si>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</si>
  <si>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</si>
  <si>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</si>
  <si>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</si>
  <si>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</si>
  <si>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</si>
  <si>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</si>
  <si>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</si>
  <si>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</si>
  <si>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</si>
  <si>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</si>
  <si>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</si>
  <si>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</si>
  <si>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</si>
  <si>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</si>
  <si>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</si>
  <si>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</si>
  <si>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</si>
  <si>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</si>
  <si>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</si>
  <si>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</si>
  <si>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</si>
  <si>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</si>
  <si>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</si>
  <si>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</si>
  <si>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</si>
  <si>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</si>
  <si>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</si>
  <si>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</si>
  <si>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</si>
  <si>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</si>
  <si>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</si>
  <si>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</si>
  <si>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</si>
  <si>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</si>
  <si>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</si>
  <si>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</si>
  <si>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</si>
  <si>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</si>
  <si>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</si>
  <si>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</si>
  <si>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</si>
  <si>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</si>
  <si>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</si>
  <si>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</si>
  <si>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</si>
  <si>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</si>
  <si>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</si>
  <si>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</si>
  <si>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</si>
  <si>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</si>
  <si>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</si>
  <si>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</si>
  <si>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</si>
  <si>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</si>
  <si>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</si>
  <si>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</si>
  <si>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</si>
  <si>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</si>
  <si>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</si>
  <si>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</si>
  <si>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</si>
  <si>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</si>
  <si>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</si>
  <si>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</si>
  <si>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</si>
  <si>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</si>
  <si>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</si>
  <si>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</si>
  <si>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</si>
  <si>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</si>
  <si>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</si>
  <si>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</si>
  <si>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</si>
  <si>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</si>
  <si>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</si>
  <si>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</si>
  <si>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</si>
  <si>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</si>
  <si>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</si>
  <si>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</si>
  <si>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</si>
  <si>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</si>
  <si>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</si>
  <si>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</si>
  <si>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</si>
  <si>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</si>
  <si>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</si>
  <si>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</si>
  <si>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GROSS_MARGIN= 1-(COGS/TOTAL REVENUE)</t>
  </si>
  <si>
    <t>OPERATING_MARGIN=(OPERATING PROFIT/TOTAL REVENUE)</t>
  </si>
  <si>
    <t>Strong Case</t>
  </si>
  <si>
    <t>Base Case</t>
  </si>
  <si>
    <t>Weak Case</t>
  </si>
  <si>
    <t>COMPARISON OF RESEARCH AND DEVELOPMENT SECTOR OF THE IT  AND HEALTHCARE INDUSTRY</t>
  </si>
  <si>
    <t>RESEARCH AND DEVELOPMENT - YEAR 2</t>
  </si>
  <si>
    <t>HEALTHCARE</t>
  </si>
  <si>
    <t>IT</t>
  </si>
  <si>
    <t>SUMMARY OF STATISTICS FOR HEALTHCARE INDUSTRY</t>
  </si>
  <si>
    <t>MEAN</t>
  </si>
  <si>
    <t>MEDIAN</t>
  </si>
  <si>
    <t>STADARD DEVIATION</t>
  </si>
  <si>
    <t>MAX</t>
  </si>
  <si>
    <t>Q1</t>
  </si>
  <si>
    <t>Q3</t>
  </si>
  <si>
    <t>RANGE</t>
  </si>
  <si>
    <t>SUMMARY OF STATISTICS COMPARISON FOR HEALTHCARE INDUSTRY AND IT SECTOR</t>
  </si>
  <si>
    <t>SUMMARY OF STATISTICS FOR THE IT INDUSTRY</t>
  </si>
  <si>
    <t>Ticker Symbol</t>
  </si>
  <si>
    <t>Year</t>
  </si>
  <si>
    <t>PROFIT AND LOSS STATEMENT</t>
  </si>
  <si>
    <t>HISTORICAL</t>
  </si>
  <si>
    <t>Total Revenue</t>
  </si>
  <si>
    <t>COGS</t>
  </si>
  <si>
    <t>Gross Profit</t>
  </si>
  <si>
    <t>Sales, General and Admin.</t>
  </si>
  <si>
    <t>Other Operating Expenses</t>
  </si>
  <si>
    <t>R&amp;D</t>
  </si>
  <si>
    <t>Total Operating Expenses</t>
  </si>
  <si>
    <t>Operating Income / EBIT</t>
  </si>
  <si>
    <t>Income Statement</t>
  </si>
  <si>
    <t>Forecast</t>
  </si>
  <si>
    <t xml:space="preserve"> Sales, General and Admin </t>
  </si>
  <si>
    <t xml:space="preserve"> R&amp;D cost</t>
  </si>
  <si>
    <t xml:space="preserve"> Other operating expenses</t>
  </si>
  <si>
    <t>Total operating expenses</t>
  </si>
  <si>
    <t>Operating income/ EBIT</t>
  </si>
  <si>
    <t>Operating statistics</t>
  </si>
  <si>
    <t>Assumptions</t>
  </si>
  <si>
    <t>Revenue growth (%)</t>
  </si>
  <si>
    <t>No Data</t>
  </si>
  <si>
    <t>Gross margin</t>
  </si>
  <si>
    <t>Operating margin</t>
  </si>
  <si>
    <t>Scenario</t>
  </si>
  <si>
    <t>Operating Scenarios - sensitivity analysis</t>
  </si>
  <si>
    <t>Strong case</t>
  </si>
  <si>
    <t>Base case</t>
  </si>
  <si>
    <t>Weak case</t>
  </si>
  <si>
    <t>Gross Margin</t>
  </si>
  <si>
    <t>Operating Margin</t>
  </si>
  <si>
    <t>0.80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</si>
</sst>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&quot;$&quot;#,##0.00"/>
    <numFmt numFmtId="165" formatCode="m/d/yyyy"/>
    <numFmt numFmtId="166" formatCode="_(&quot;$&quot;* #,##0.00_);_(&quot;$&quot;* \(#,##0.00\);_(&quot;$&quot;* &quot;-&quot;??_);_(@_)"/>
    <numFmt numFmtId="167" formatCode="#,##0.00;(#,##0.00)"/>
    <numFmt numFmtId="168" formatCode="&quot;$&quot;#,##0"/>
    <numFmt numFmtId="169" formatCode="_-&quot;฿&quot;* #,##0.00_-;\-&quot;฿&quot;* #,##0.00_-;_-&quot;฿&quot;* &quot;-&quot;??_-;_-@"/>
    <numFmt numFmtId="170" formatCode="0.0%"/>
  </numFmts>
  <fonts count="17">
    <font>
      <sz val="10.0"/>
      <color rgb="FF000000"/>
      <name val="Arial"/>
    </font>
    <font>
      <b/>
      <color rgb="FFFFFFFF"/>
    </font>
    <font/>
    <font>
      <b/>
      <color rgb="FFF3F3F3"/>
    </font>
    <font>
      <color rgb="FFF3F3F3"/>
    </font>
    <font>
      <sz val="18.0"/>
      <color rgb="FFF3F3F3"/>
    </font>
    <font>
      <b/>
      <color rgb="FF134F5C"/>
    </font>
    <font>
      <b/>
      <color rgb="FF38761D"/>
    </font>
    <font>
      <b/>
      <color rgb="FF0B5394"/>
    </font>
    <font>
      <sz val="11.0"/>
      <color rgb="FF000000"/>
      <name val="Inconsolata"/>
    </font>
    <font>
      <b/>
    </font>
    <font>
      <b/>
      <sz val="11.0"/>
      <color rgb="FF000000"/>
      <name val="Merriweather"/>
    </font>
    <font>
      <b/>
      <sz val="12.0"/>
      <name val="Courier New"/>
    </font>
    <font>
      <sz val="12.0"/>
      <name val="Courier New"/>
    </font>
    <font>
      <sz val="12.0"/>
      <color rgb="FF000000"/>
      <name val="Courier New"/>
    </font>
    <font>
      <b/>
      <i/>
      <sz val="12.0"/>
      <name val="Courier New"/>
    </font>
    <font>
      <b/>
      <sz val="12.0"/>
      <color rgb="FF000000"/>
      <name val="Courier New"/>
    </font>
  </fonts>
  <fills count="23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3C78D8"/>
        <bgColor rgb="FF3C78D8"/>
      </patternFill>
    </fill>
    <fill>
      <patternFill patternType="solid">
        <fgColor rgb="FF1155CC"/>
        <bgColor rgb="FF1155CC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E8F0FE"/>
        <bgColor rgb="FFE8F0FE"/>
      </patternFill>
    </fill>
    <fill>
      <patternFill patternType="solid">
        <fgColor rgb="FFB6D7A8"/>
        <bgColor rgb="FFB6D7A8"/>
      </patternFill>
    </fill>
    <fill>
      <patternFill patternType="solid">
        <fgColor rgb="FFF3F3F3"/>
        <bgColor rgb="FFF3F3F3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00FFFF"/>
        <bgColor rgb="FF00FFFF"/>
      </patternFill>
    </fill>
    <fill>
      <patternFill patternType="solid">
        <fgColor rgb="FFE67C73"/>
        <bgColor rgb="FFE67C73"/>
      </patternFill>
    </fill>
    <fill>
      <patternFill patternType="solid">
        <fgColor rgb="FF9CC2E5"/>
        <bgColor rgb="FF9CC2E5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EA9999"/>
        <bgColor rgb="FFEA9999"/>
      </patternFill>
    </fill>
    <fill>
      <patternFill patternType="solid">
        <fgColor rgb="FFF4B083"/>
        <bgColor rgb="FFF4B083"/>
      </patternFill>
    </fill>
    <fill>
      <patternFill patternType="solid">
        <fgColor rgb="FFECECEC"/>
        <bgColor rgb="FFECECEC"/>
      </patternFill>
    </fill>
    <fill>
      <patternFill patternType="solid">
        <fgColor rgb="FFFFD966"/>
        <bgColor rgb="FFFFD966"/>
      </patternFill>
    </fill>
    <fill>
      <patternFill patternType="solid">
        <fgColor rgb="FF9FC5E8"/>
        <bgColor rgb="FF9FC5E8"/>
      </patternFill>
    </fill>
  </fills>
  <borders count="18">
    <border/>
    <border>
      <left style="thin">
        <color rgb="FF000000"/>
      </left>
      <top style="thin">
        <color rgb="FF0000FF"/>
      </top>
      <bottom style="thin">
        <color rgb="FF000000"/>
      </bottom>
    </border>
    <border>
      <top style="thin">
        <color rgb="FF0000FF"/>
      </top>
      <bottom style="thin">
        <color rgb="FF000000"/>
      </bottom>
    </border>
    <border>
      <right style="thin">
        <color rgb="FF0000FF"/>
      </right>
      <top style="thin">
        <color rgb="FF0000FF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FF"/>
      </right>
      <top style="thin">
        <color rgb="FF000000"/>
      </top>
      <bottom style="thin">
        <color rgb="FF000000"/>
      </bottom>
    </border>
    <border>
      <left style="thin">
        <color rgb="FF0000FF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FF"/>
      </right>
      <top style="thin">
        <color rgb="FF000000"/>
      </top>
      <bottom style="thin">
        <color rgb="FF000000"/>
      </bottom>
    </border>
    <border>
      <left style="thin">
        <color rgb="FF0000FF"/>
      </left>
      <right style="thin">
        <color rgb="FF000000"/>
      </right>
      <top style="thin">
        <color rgb="FF000000"/>
      </top>
      <bottom style="thin">
        <color rgb="FF0000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FF"/>
      </bottom>
    </border>
    <border>
      <left style="thin">
        <color rgb="FF000000"/>
      </left>
      <right style="thin">
        <color rgb="FF0000FF"/>
      </right>
      <top style="thin">
        <color rgb="FF000000"/>
      </top>
      <bottom style="thin">
        <color rgb="FF0000FF"/>
      </bottom>
    </border>
    <border>
      <left style="thin">
        <color rgb="FF000000"/>
      </left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31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2" fontId="1" numFmtId="49" xfId="0" applyAlignment="1" applyFont="1" applyNumberFormat="1">
      <alignment readingOrder="0"/>
    </xf>
    <xf borderId="0" fillId="2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2" numFmtId="164" xfId="0" applyFont="1" applyNumberFormat="1"/>
    <xf borderId="0" fillId="2" fontId="1" numFmtId="0" xfId="0" applyFont="1"/>
    <xf borderId="0" fillId="2" fontId="1" numFmtId="0" xfId="0" applyAlignment="1" applyFont="1">
      <alignment readingOrder="0"/>
    </xf>
    <xf borderId="0" fillId="2" fontId="1" numFmtId="166" xfId="0" applyAlignment="1" applyFont="1" applyNumberFormat="1">
      <alignment readingOrder="0"/>
    </xf>
    <xf borderId="0" fillId="2" fontId="1" numFmtId="167" xfId="0" applyAlignment="1" applyFont="1" applyNumberFormat="1">
      <alignment readingOrder="0"/>
    </xf>
    <xf borderId="0" fillId="2" fontId="1" numFmtId="4" xfId="0" applyAlignment="1" applyFont="1" applyNumberFormat="1">
      <alignment readingOrder="0"/>
    </xf>
    <xf borderId="0" fillId="3" fontId="1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  <xf borderId="0" fillId="0" fontId="2" numFmtId="167" xfId="0" applyAlignment="1" applyFont="1" applyNumberFormat="1">
      <alignment readingOrder="0"/>
    </xf>
    <xf borderId="0" fillId="0" fontId="2" numFmtId="4" xfId="0" applyAlignment="1" applyFont="1" applyNumberFormat="1">
      <alignment readingOrder="0"/>
    </xf>
    <xf borderId="0" fillId="3" fontId="2" numFmtId="0" xfId="0" applyFont="1"/>
    <xf borderId="0" fillId="3" fontId="2" numFmtId="166" xfId="0" applyFont="1" applyNumberFormat="1"/>
    <xf borderId="0" fillId="3" fontId="2" numFmtId="167" xfId="0" applyFont="1" applyNumberFormat="1"/>
    <xf borderId="0" fillId="4" fontId="4" numFmtId="164" xfId="0" applyFill="1" applyFont="1" applyNumberFormat="1"/>
    <xf borderId="0" fillId="4" fontId="4" numFmtId="0" xfId="0" applyFont="1"/>
    <xf borderId="0" fillId="4" fontId="5" numFmtId="0" xfId="0" applyAlignment="1" applyFont="1">
      <alignment readingOrder="0"/>
    </xf>
    <xf borderId="0" fillId="4" fontId="5" numFmtId="0" xfId="0" applyFont="1"/>
    <xf borderId="0" fillId="5" fontId="3" numFmtId="164" xfId="0" applyAlignment="1" applyFill="1" applyFont="1" applyNumberFormat="1">
      <alignment readingOrder="0"/>
    </xf>
    <xf borderId="0" fillId="5" fontId="3" numFmtId="164" xfId="0" applyFont="1" applyNumberFormat="1"/>
    <xf borderId="0" fillId="6" fontId="3" numFmtId="164" xfId="0" applyAlignment="1" applyFill="1" applyFont="1" applyNumberFormat="1">
      <alignment readingOrder="0"/>
    </xf>
    <xf borderId="0" fillId="7" fontId="2" numFmtId="164" xfId="0" applyAlignment="1" applyFill="1" applyFont="1" applyNumberFormat="1">
      <alignment readingOrder="0"/>
    </xf>
    <xf borderId="0" fillId="8" fontId="6" numFmtId="0" xfId="0" applyAlignment="1" applyFill="1" applyFont="1">
      <alignment readingOrder="0"/>
    </xf>
    <xf borderId="0" fillId="8" fontId="6" numFmtId="0" xfId="0" applyFont="1"/>
    <xf borderId="0" fillId="8" fontId="2" numFmtId="0" xfId="0" applyFont="1"/>
    <xf borderId="0" fillId="8" fontId="2" numFmtId="0" xfId="0" applyAlignment="1" applyFont="1">
      <alignment readingOrder="0"/>
    </xf>
    <xf borderId="0" fillId="8" fontId="2" numFmtId="164" xfId="0" applyFont="1" applyNumberFormat="1"/>
    <xf borderId="0" fillId="9" fontId="6" numFmtId="0" xfId="0" applyAlignment="1" applyFill="1" applyFont="1">
      <alignment readingOrder="0"/>
    </xf>
    <xf borderId="0" fillId="9" fontId="2" numFmtId="0" xfId="0" applyFont="1"/>
    <xf borderId="0" fillId="10" fontId="7" numFmtId="164" xfId="0" applyAlignment="1" applyFill="1" applyFont="1" applyNumberFormat="1">
      <alignment readingOrder="0"/>
    </xf>
    <xf borderId="0" fillId="11" fontId="8" numFmtId="164" xfId="0" applyAlignment="1" applyFill="1" applyFont="1" applyNumberFormat="1">
      <alignment readingOrder="0"/>
    </xf>
    <xf borderId="0" fillId="9" fontId="2" numFmtId="0" xfId="0" applyAlignment="1" applyFont="1">
      <alignment readingOrder="0"/>
    </xf>
    <xf borderId="0" fillId="10" fontId="2" numFmtId="164" xfId="0" applyFont="1" applyNumberFormat="1"/>
    <xf borderId="0" fillId="11" fontId="2" numFmtId="164" xfId="0" applyFont="1" applyNumberFormat="1"/>
    <xf borderId="0" fillId="10" fontId="2" numFmtId="0" xfId="0" applyFont="1"/>
    <xf borderId="0" fillId="11" fontId="9" numFmtId="0" xfId="0" applyFont="1"/>
    <xf borderId="0" fillId="11" fontId="9" numFmtId="164" xfId="0" applyFont="1" applyNumberFormat="1"/>
    <xf borderId="0" fillId="11" fontId="2" numFmtId="0" xfId="0" applyFont="1"/>
    <xf borderId="0" fillId="11" fontId="8" numFmtId="0" xfId="0" applyAlignment="1" applyFont="1">
      <alignment readingOrder="0"/>
    </xf>
    <xf borderId="0" fillId="11" fontId="8" numFmtId="0" xfId="0" applyFont="1"/>
    <xf borderId="0" fillId="11" fontId="2" numFmtId="0" xfId="0" applyAlignment="1" applyFont="1">
      <alignment readingOrder="0"/>
    </xf>
    <xf borderId="0" fillId="12" fontId="2" numFmtId="0" xfId="0" applyAlignment="1" applyFill="1" applyFont="1">
      <alignment readingOrder="0"/>
    </xf>
    <xf borderId="0" fillId="12" fontId="2" numFmtId="0" xfId="0" applyFont="1"/>
    <xf borderId="0" fillId="0" fontId="2" numFmtId="164" xfId="0" applyAlignment="1" applyFont="1" applyNumberFormat="1">
      <alignment readingOrder="0"/>
    </xf>
    <xf borderId="0" fillId="13" fontId="10" numFmtId="0" xfId="0" applyAlignment="1" applyFill="1" applyFont="1">
      <alignment readingOrder="0"/>
    </xf>
    <xf borderId="0" fillId="14" fontId="10" numFmtId="0" xfId="0" applyAlignment="1" applyFill="1" applyFont="1">
      <alignment readingOrder="0"/>
    </xf>
    <xf borderId="1" fillId="2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readingOrder="0"/>
    </xf>
    <xf borderId="5" fillId="0" fontId="2" numFmtId="0" xfId="0" applyBorder="1" applyFont="1"/>
    <xf borderId="6" fillId="0" fontId="2" numFmtId="0" xfId="0" applyBorder="1" applyFont="1"/>
    <xf borderId="7" fillId="11" fontId="2" numFmtId="0" xfId="0" applyBorder="1" applyFont="1"/>
    <xf borderId="8" fillId="11" fontId="11" numFmtId="0" xfId="0" applyAlignment="1" applyBorder="1" applyFont="1">
      <alignment readingOrder="0" shrinkToFit="0" vertical="bottom" wrapText="0"/>
    </xf>
    <xf borderId="8" fillId="11" fontId="2" numFmtId="164" xfId="0" applyBorder="1" applyFont="1" applyNumberFormat="1"/>
    <xf borderId="9" fillId="11" fontId="2" numFmtId="0" xfId="0" applyBorder="1" applyFont="1"/>
    <xf borderId="10" fillId="11" fontId="2" numFmtId="0" xfId="0" applyBorder="1" applyFont="1"/>
    <xf borderId="11" fillId="11" fontId="2" numFmtId="0" xfId="0" applyBorder="1" applyFont="1"/>
    <xf borderId="11" fillId="11" fontId="2" numFmtId="164" xfId="0" applyBorder="1" applyFont="1" applyNumberFormat="1"/>
    <xf borderId="12" fillId="11" fontId="2" numFmtId="0" xfId="0" applyBorder="1" applyFont="1"/>
    <xf borderId="13" fillId="0" fontId="12" numFmtId="0" xfId="0" applyAlignment="1" applyBorder="1" applyFont="1">
      <alignment shrinkToFit="0" vertical="bottom" wrapText="0"/>
    </xf>
    <xf borderId="14" fillId="0" fontId="13" numFmtId="0" xfId="0" applyAlignment="1" applyBorder="1" applyFont="1">
      <alignment readingOrder="0" vertical="bottom"/>
    </xf>
    <xf borderId="0" fillId="0" fontId="12" numFmtId="0" xfId="0" applyAlignment="1" applyFont="1">
      <alignment readingOrder="0"/>
    </xf>
    <xf borderId="0" fillId="0" fontId="13" numFmtId="0" xfId="0" applyAlignment="1" applyFont="1">
      <alignment vertical="bottom"/>
    </xf>
    <xf borderId="0" fillId="0" fontId="13" numFmtId="0" xfId="0" applyFont="1"/>
    <xf borderId="4" fillId="15" fontId="12" numFmtId="0" xfId="0" applyAlignment="1" applyBorder="1" applyFill="1" applyFont="1">
      <alignment vertical="bottom"/>
    </xf>
    <xf borderId="15" fillId="0" fontId="2" numFmtId="0" xfId="0" applyBorder="1" applyFont="1"/>
    <xf borderId="8" fillId="0" fontId="13" numFmtId="0" xfId="0" applyAlignment="1" applyBorder="1" applyFont="1">
      <alignment vertical="bottom"/>
    </xf>
    <xf borderId="4" fillId="0" fontId="12" numFmtId="0" xfId="0" applyAlignment="1" applyBorder="1" applyFont="1">
      <alignment horizontal="center" vertical="bottom"/>
    </xf>
    <xf borderId="4" fillId="0" fontId="12" numFmtId="0" xfId="0" applyAlignment="1" applyBorder="1" applyFont="1">
      <alignment horizontal="center" vertical="bottom"/>
    </xf>
    <xf borderId="8" fillId="0" fontId="12" numFmtId="0" xfId="0" applyAlignment="1" applyBorder="1" applyFont="1">
      <alignment horizontal="center" vertical="bottom"/>
    </xf>
    <xf borderId="8" fillId="0" fontId="12" numFmtId="0" xfId="0" applyAlignment="1" applyBorder="1" applyFont="1">
      <alignment readingOrder="0" vertical="bottom"/>
    </xf>
    <xf borderId="8" fillId="16" fontId="14" numFmtId="168" xfId="0" applyBorder="1" applyFill="1" applyFont="1" applyNumberFormat="1"/>
    <xf borderId="8" fillId="0" fontId="13" numFmtId="168" xfId="0" applyAlignment="1" applyBorder="1" applyFont="1" applyNumberFormat="1">
      <alignment vertical="bottom"/>
    </xf>
    <xf borderId="8" fillId="17" fontId="13" numFmtId="168" xfId="0" applyAlignment="1" applyBorder="1" applyFill="1" applyFont="1" applyNumberFormat="1">
      <alignment vertical="bottom"/>
    </xf>
    <xf borderId="8" fillId="18" fontId="12" numFmtId="0" xfId="0" applyAlignment="1" applyBorder="1" applyFill="1" applyFont="1">
      <alignment vertical="bottom"/>
    </xf>
    <xf borderId="8" fillId="18" fontId="13" numFmtId="0" xfId="0" applyAlignment="1" applyBorder="1" applyFont="1">
      <alignment vertical="bottom"/>
    </xf>
    <xf borderId="8" fillId="18" fontId="13" numFmtId="168" xfId="0" applyAlignment="1" applyBorder="1" applyFont="1" applyNumberFormat="1">
      <alignment vertical="bottom"/>
    </xf>
    <xf borderId="8" fillId="0" fontId="13" numFmtId="169" xfId="0" applyAlignment="1" applyBorder="1" applyFont="1" applyNumberFormat="1">
      <alignment shrinkToFit="0" vertical="bottom" wrapText="0"/>
    </xf>
    <xf borderId="8" fillId="16" fontId="14" numFmtId="168" xfId="0" applyAlignment="1" applyBorder="1" applyFont="1" applyNumberFormat="1">
      <alignment readingOrder="0"/>
    </xf>
    <xf borderId="8" fillId="0" fontId="13" numFmtId="169" xfId="0" applyAlignment="1" applyBorder="1" applyFont="1" applyNumberFormat="1">
      <alignment vertical="bottom"/>
    </xf>
    <xf borderId="8" fillId="0" fontId="15" numFmtId="169" xfId="0" applyAlignment="1" applyBorder="1" applyFont="1" applyNumberFormat="1">
      <alignment shrinkToFit="0" vertical="bottom" wrapText="0"/>
    </xf>
    <xf borderId="8" fillId="19" fontId="12" numFmtId="0" xfId="0" applyAlignment="1" applyBorder="1" applyFill="1" applyFont="1">
      <alignment shrinkToFit="0" vertical="bottom" wrapText="0"/>
    </xf>
    <xf borderId="8" fillId="19" fontId="13" numFmtId="0" xfId="0" applyAlignment="1" applyBorder="1" applyFont="1">
      <alignment vertical="bottom"/>
    </xf>
    <xf borderId="8" fillId="19" fontId="13" numFmtId="168" xfId="0" applyAlignment="1" applyBorder="1" applyFont="1" applyNumberFormat="1">
      <alignment vertical="bottom"/>
    </xf>
    <xf borderId="8" fillId="15" fontId="12" numFmtId="0" xfId="0" applyAlignment="1" applyBorder="1" applyFont="1">
      <alignment shrinkToFit="0" vertical="bottom" wrapText="0"/>
    </xf>
    <xf borderId="8" fillId="15" fontId="13" numFmtId="0" xfId="0" applyAlignment="1" applyBorder="1" applyFont="1">
      <alignment vertical="bottom"/>
    </xf>
    <xf borderId="8" fillId="0" fontId="13" numFmtId="0" xfId="0" applyAlignment="1" applyBorder="1" applyFont="1">
      <alignment shrinkToFit="0" vertical="bottom" wrapText="0"/>
    </xf>
    <xf borderId="8" fillId="20" fontId="13" numFmtId="0" xfId="0" applyAlignment="1" applyBorder="1" applyFill="1" applyFont="1">
      <alignment readingOrder="0" vertical="bottom"/>
    </xf>
    <xf borderId="8" fillId="20" fontId="13" numFmtId="9" xfId="0" applyAlignment="1" applyBorder="1" applyFont="1" applyNumberFormat="1">
      <alignment vertical="bottom"/>
    </xf>
    <xf borderId="8" fillId="20" fontId="13" numFmtId="10" xfId="0" applyAlignment="1" applyBorder="1" applyFont="1" applyNumberFormat="1">
      <alignment readingOrder="0" vertical="bottom"/>
    </xf>
    <xf borderId="8" fillId="16" fontId="13" numFmtId="170" xfId="0" applyAlignment="1" applyBorder="1" applyFont="1" applyNumberFormat="1">
      <alignment readingOrder="0" vertical="bottom"/>
    </xf>
    <xf borderId="8" fillId="16" fontId="9" numFmtId="170" xfId="0" applyAlignment="1" applyBorder="1" applyFont="1" applyNumberFormat="1">
      <alignment horizontal="right"/>
    </xf>
    <xf borderId="8" fillId="16" fontId="14" numFmtId="2" xfId="0" applyBorder="1" applyFont="1" applyNumberFormat="1"/>
    <xf borderId="8" fillId="16" fontId="9" numFmtId="4" xfId="0" applyBorder="1" applyFont="1" applyNumberFormat="1"/>
    <xf borderId="8" fillId="16" fontId="9" numFmtId="2" xfId="0" applyAlignment="1" applyBorder="1" applyFont="1" applyNumberFormat="1">
      <alignment horizontal="right"/>
    </xf>
    <xf borderId="8" fillId="16" fontId="9" numFmtId="4" xfId="0" applyAlignment="1" applyBorder="1" applyFont="1" applyNumberFormat="1">
      <alignment horizontal="right"/>
    </xf>
    <xf borderId="8" fillId="21" fontId="13" numFmtId="0" xfId="0" applyAlignment="1" applyBorder="1" applyFill="1" applyFont="1">
      <alignment readingOrder="0" vertical="bottom"/>
    </xf>
    <xf borderId="16" fillId="0" fontId="13" numFmtId="0" xfId="0" applyAlignment="1" applyBorder="1" applyFont="1">
      <alignment vertical="bottom"/>
    </xf>
    <xf borderId="8" fillId="0" fontId="14" numFmtId="0" xfId="0" applyAlignment="1" applyBorder="1" applyFont="1">
      <alignment vertical="bottom"/>
    </xf>
    <xf borderId="17" fillId="0" fontId="13" numFmtId="0" xfId="0" applyAlignment="1" applyBorder="1" applyFont="1">
      <alignment vertical="bottom"/>
    </xf>
    <xf borderId="8" fillId="15" fontId="16" numFmtId="0" xfId="0" applyAlignment="1" applyBorder="1" applyFont="1">
      <alignment shrinkToFit="0" vertical="bottom" wrapText="0"/>
    </xf>
    <xf borderId="8" fillId="15" fontId="14" numFmtId="0" xfId="0" applyAlignment="1" applyBorder="1" applyFont="1">
      <alignment vertical="bottom"/>
    </xf>
    <xf borderId="8" fillId="22" fontId="14" numFmtId="0" xfId="0" applyAlignment="1" applyBorder="1" applyFill="1" applyFont="1">
      <alignment vertical="bottom"/>
    </xf>
    <xf borderId="8" fillId="0" fontId="16" numFmtId="0" xfId="0" applyAlignment="1" applyBorder="1" applyFont="1">
      <alignment horizontal="center" readingOrder="0" vertical="bottom"/>
    </xf>
    <xf borderId="8" fillId="0" fontId="16" numFmtId="0" xfId="0" applyAlignment="1" applyBorder="1" applyFont="1">
      <alignment shrinkToFit="0" vertical="bottom" wrapText="0"/>
    </xf>
    <xf borderId="8" fillId="0" fontId="16" numFmtId="0" xfId="0" applyAlignment="1" applyBorder="1" applyFont="1">
      <alignment vertical="bottom"/>
    </xf>
    <xf borderId="8" fillId="0" fontId="16" numFmtId="1" xfId="0" applyAlignment="1" applyBorder="1" applyFont="1" applyNumberFormat="1">
      <alignment horizontal="center" vertical="bottom"/>
    </xf>
    <xf borderId="8" fillId="0" fontId="16" numFmtId="1" xfId="0" applyAlignment="1" applyBorder="1" applyFont="1" applyNumberFormat="1">
      <alignment horizontal="center" readingOrder="0" vertical="bottom"/>
    </xf>
    <xf borderId="8" fillId="0" fontId="16" numFmtId="49" xfId="0" applyAlignment="1" applyBorder="1" applyFont="1" applyNumberFormat="1">
      <alignment readingOrder="0" vertical="bottom"/>
    </xf>
    <xf borderId="8" fillId="0" fontId="14" numFmtId="0" xfId="0" applyAlignment="1" applyBorder="1" applyFont="1">
      <alignment horizontal="right" vertical="bottom"/>
    </xf>
    <xf borderId="8" fillId="0" fontId="14" numFmtId="170" xfId="0" applyAlignment="1" applyBorder="1" applyFont="1" applyNumberFormat="1">
      <alignment vertical="bottom"/>
    </xf>
    <xf borderId="8" fillId="0" fontId="14" numFmtId="170" xfId="0" applyAlignment="1" applyBorder="1" applyFont="1" applyNumberFormat="1">
      <alignment readingOrder="0" vertical="bottom"/>
    </xf>
    <xf borderId="8" fillId="0" fontId="14" numFmtId="10" xfId="0" applyAlignment="1" applyBorder="1" applyFont="1" applyNumberFormat="1">
      <alignment readingOrder="0" vertical="bottom"/>
    </xf>
    <xf borderId="8" fillId="0" fontId="14" numFmtId="10" xfId="0" applyAlignment="1" applyBorder="1" applyFont="1" applyNumberFormat="1">
      <alignment vertical="bottom"/>
    </xf>
    <xf borderId="8" fillId="0" fontId="14" numFmtId="2" xfId="0" applyAlignment="1" applyBorder="1" applyFont="1" applyNumberFormat="1">
      <alignment vertical="bottom"/>
    </xf>
    <xf borderId="8" fillId="0" fontId="14" numFmtId="2" xfId="0" applyAlignment="1" applyBorder="1" applyFont="1" applyNumberFormat="1">
      <alignment readingOrder="0" vertical="bottom"/>
    </xf>
    <xf borderId="8" fillId="0" fontId="14" numFmtId="4" xfId="0" applyAlignment="1" applyBorder="1" applyFont="1" applyNumberFormat="1">
      <alignment readingOrder="0" vertical="bottom"/>
    </xf>
    <xf borderId="8" fillId="0" fontId="14" numFmtId="49" xfId="0" applyAlignment="1" applyBorder="1" applyFont="1" applyNumberFormat="1">
      <alignment horizontal="right" readingOrder="0" vertical="bottom"/>
    </xf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rgb="FFE91D63"/>
          <bgColor rgb="FFE91D6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DDCE8"/>
          <bgColor rgb="FFFDDCE8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CFE2F3"/>
          <bgColor rgb="FFCFE2F3"/>
        </patternFill>
      </fill>
      <border/>
    </dxf>
  </dxfs>
  <tableStyles count="2">
    <tableStyle count="3" pivot="0" name="WORKING DATA-style">
      <tableStyleElement dxfId="1" type="headerRow"/>
      <tableStyleElement dxfId="2" type="firstRowStripe"/>
      <tableStyleElement dxfId="3" type="secondRowStripe"/>
    </tableStyle>
    <tableStyle count="2" pivot="0" name="TASK1- SUMMARY STATISTICS-style"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COMPARISON OF R&amp;D EXPENSES FOR HEALTHCARE AND IT SECTORS  YEAR 2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Healthcare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'TASK1- SUMMARY STATISTICS'!$E$32:$E$35</c:f>
            </c:strRef>
          </c:cat>
          <c:val>
            <c:numRef>
              <c:f>'TASK1- SUMMARY STATISTICS'!$F$32:$F$35</c:f>
              <c:numCache/>
            </c:numRef>
          </c:val>
        </c:ser>
        <c:ser>
          <c:idx val="1"/>
          <c:order val="1"/>
          <c:tx>
            <c:v>IT</c:v>
          </c:tx>
          <c:spPr>
            <a:solidFill>
              <a:srgbClr val="DB4437"/>
            </a:solidFill>
            <a:ln cmpd="sng">
              <a:solidFill>
                <a:srgbClr val="000000"/>
              </a:solidFill>
            </a:ln>
          </c:spPr>
          <c:cat>
            <c:strRef>
              <c:f>'TASK1- SUMMARY STATISTICS'!$E$32:$E$35</c:f>
            </c:strRef>
          </c:cat>
          <c:val>
            <c:numRef>
              <c:f>'TASK1- SUMMARY STATISTICS'!$G$32:$G$35</c:f>
              <c:numCache/>
            </c:numRef>
          </c:val>
        </c:ser>
        <c:axId val="1496617351"/>
        <c:axId val="1053608473"/>
      </c:barChart>
      <c:catAx>
        <c:axId val="14966173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Descriptive statistics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053608473"/>
      </c:catAx>
      <c:valAx>
        <c:axId val="105360847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R&amp;D expenses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49661735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15</xdr:col>
      <xdr:colOff>523875</xdr:colOff>
      <xdr:row>19</xdr:row>
      <xdr:rowOff>9525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Z1711" displayName="Table_1" id="1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WORKING DATA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9:B56" displayName="Table_2" id="2">
  <tableColumns count="2">
    <tableColumn name="Column1" id="1"/>
    <tableColumn name="Column2" id="2"/>
  </tableColumns>
  <tableStyleInfo name="TASK1- SUMMARY STATISTICS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2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18.5"/>
    <col customWidth="1" min="6" max="6" width="19.25"/>
    <col customWidth="1" min="7" max="7" width="21.25"/>
    <col customWidth="1" min="8" max="8" width="25.88"/>
    <col customWidth="1" min="9" max="9" width="27.63"/>
    <col customWidth="1" min="10" max="10" width="23.63"/>
    <col customWidth="1" min="11" max="11" width="32.13"/>
    <col customWidth="1" min="12" max="12" width="12.5"/>
    <col customWidth="1" min="13" max="13" width="16.75"/>
    <col customWidth="1" min="14" max="16" width="23.38"/>
  </cols>
  <sheetData>
    <row r="1">
      <c r="A1" s="1"/>
      <c r="B1" s="2" t="s">
        <v>0</v>
      </c>
      <c r="C1" s="3" t="s">
        <v>1</v>
      </c>
      <c r="D1" s="2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2" t="s">
        <v>8</v>
      </c>
      <c r="K1" s="2" t="s">
        <v>9</v>
      </c>
      <c r="L1" s="2" t="s">
        <v>10</v>
      </c>
      <c r="M1" s="4" t="s">
        <v>11</v>
      </c>
      <c r="N1" s="4" t="s">
        <v>12</v>
      </c>
      <c r="O1" s="4" t="s">
        <v>13</v>
      </c>
      <c r="P1" s="2"/>
    </row>
    <row r="2">
      <c r="A2" s="5">
        <v>0.0</v>
      </c>
      <c r="B2" s="5" t="s">
        <v>14</v>
      </c>
      <c r="C2" s="6" t="s">
        <v>15</v>
      </c>
      <c r="D2" s="7">
        <v>41274.0</v>
      </c>
      <c r="E2" s="8">
        <v>2.4855E10</v>
      </c>
      <c r="F2" s="8">
        <v>1.0499E10</v>
      </c>
      <c r="G2" s="8">
        <v>1.2977E10</v>
      </c>
      <c r="H2" s="8">
        <v>0.0</v>
      </c>
      <c r="I2" s="8">
        <v>8.45E8</v>
      </c>
      <c r="J2" s="5" t="s">
        <v>16</v>
      </c>
      <c r="K2" s="5" t="s">
        <v>17</v>
      </c>
      <c r="L2">
        <f t="shared" ref="L2:L1711" si="1">YEAR(D:D)</f>
        <v>2012</v>
      </c>
      <c r="M2" s="9">
        <f t="shared" ref="M2:M1711" si="2">E2-F2</f>
        <v>14356000000</v>
      </c>
      <c r="N2" s="9">
        <f t="shared" ref="N2:N1711" si="3">G2+H2+I2</f>
        <v>13822000000</v>
      </c>
      <c r="O2" s="9">
        <f t="shared" ref="O2:O1711" si="4">E2-N2</f>
        <v>11033000000</v>
      </c>
    </row>
    <row r="3">
      <c r="A3" s="5">
        <v>1.0</v>
      </c>
      <c r="B3" s="5" t="s">
        <v>14</v>
      </c>
      <c r="C3" s="6" t="s">
        <v>18</v>
      </c>
      <c r="D3" s="7">
        <v>41639.0</v>
      </c>
      <c r="E3" s="8">
        <v>2.6743E10</v>
      </c>
      <c r="F3" s="8">
        <v>1.1019E10</v>
      </c>
      <c r="G3" s="8">
        <v>1.2913E10</v>
      </c>
      <c r="H3" s="8">
        <v>0.0</v>
      </c>
      <c r="I3" s="8">
        <v>8.53E8</v>
      </c>
      <c r="J3" s="5" t="s">
        <v>16</v>
      </c>
      <c r="K3" s="5" t="s">
        <v>17</v>
      </c>
      <c r="L3">
        <f t="shared" si="1"/>
        <v>2013</v>
      </c>
      <c r="M3" s="9">
        <f t="shared" si="2"/>
        <v>15724000000</v>
      </c>
      <c r="N3" s="9">
        <f t="shared" si="3"/>
        <v>13766000000</v>
      </c>
      <c r="O3" s="9">
        <f t="shared" si="4"/>
        <v>12977000000</v>
      </c>
    </row>
    <row r="4">
      <c r="A4" s="5">
        <v>2.0</v>
      </c>
      <c r="B4" s="5" t="s">
        <v>14</v>
      </c>
      <c r="C4" s="6" t="s">
        <v>19</v>
      </c>
      <c r="D4" s="7">
        <v>42004.0</v>
      </c>
      <c r="E4" s="8">
        <v>4.265E10</v>
      </c>
      <c r="F4" s="8">
        <v>1.562E10</v>
      </c>
      <c r="G4" s="8">
        <v>2.0686E10</v>
      </c>
      <c r="H4" s="8">
        <v>0.0</v>
      </c>
      <c r="I4" s="8">
        <v>1.295E9</v>
      </c>
      <c r="J4" s="5" t="s">
        <v>16</v>
      </c>
      <c r="K4" s="5" t="s">
        <v>17</v>
      </c>
      <c r="L4">
        <f t="shared" si="1"/>
        <v>2014</v>
      </c>
      <c r="M4" s="9">
        <f t="shared" si="2"/>
        <v>27030000000</v>
      </c>
      <c r="N4" s="9">
        <f t="shared" si="3"/>
        <v>21981000000</v>
      </c>
      <c r="O4" s="9">
        <f t="shared" si="4"/>
        <v>20669000000</v>
      </c>
    </row>
    <row r="5">
      <c r="A5" s="5">
        <v>3.0</v>
      </c>
      <c r="B5" s="5" t="s">
        <v>14</v>
      </c>
      <c r="C5" s="6" t="s">
        <v>20</v>
      </c>
      <c r="D5" s="7">
        <v>42369.0</v>
      </c>
      <c r="E5" s="8">
        <v>4.099E10</v>
      </c>
      <c r="F5" s="8">
        <v>1.1096E10</v>
      </c>
      <c r="G5" s="8">
        <v>2.1275E10</v>
      </c>
      <c r="H5" s="8">
        <v>0.0</v>
      </c>
      <c r="I5" s="8">
        <v>1.364E9</v>
      </c>
      <c r="J5" s="5" t="s">
        <v>16</v>
      </c>
      <c r="K5" s="5" t="s">
        <v>17</v>
      </c>
      <c r="L5">
        <f t="shared" si="1"/>
        <v>2015</v>
      </c>
      <c r="M5" s="9">
        <f t="shared" si="2"/>
        <v>29894000000</v>
      </c>
      <c r="N5" s="9">
        <f t="shared" si="3"/>
        <v>22639000000</v>
      </c>
      <c r="O5" s="9">
        <f t="shared" si="4"/>
        <v>18351000000</v>
      </c>
    </row>
    <row r="6">
      <c r="A6" s="5">
        <v>4.0</v>
      </c>
      <c r="B6" s="5" t="s">
        <v>21</v>
      </c>
      <c r="C6" s="6" t="s">
        <v>15</v>
      </c>
      <c r="D6" s="7">
        <v>41272.0</v>
      </c>
      <c r="E6" s="8">
        <v>6.205003E9</v>
      </c>
      <c r="F6" s="8">
        <v>3.106967E9</v>
      </c>
      <c r="G6" s="8">
        <v>2.440721E9</v>
      </c>
      <c r="H6" s="8">
        <v>0.0</v>
      </c>
      <c r="I6" s="8">
        <v>0.0</v>
      </c>
      <c r="J6" s="5" t="s">
        <v>22</v>
      </c>
      <c r="K6" s="5" t="s">
        <v>23</v>
      </c>
      <c r="L6">
        <f t="shared" si="1"/>
        <v>2012</v>
      </c>
      <c r="M6" s="9">
        <f t="shared" si="2"/>
        <v>3098036000</v>
      </c>
      <c r="N6" s="9">
        <f t="shared" si="3"/>
        <v>2440721000</v>
      </c>
      <c r="O6" s="9">
        <f t="shared" si="4"/>
        <v>3764282000</v>
      </c>
    </row>
    <row r="7">
      <c r="A7" s="5">
        <v>5.0</v>
      </c>
      <c r="B7" s="5" t="s">
        <v>21</v>
      </c>
      <c r="C7" s="6" t="s">
        <v>18</v>
      </c>
      <c r="D7" s="7">
        <v>41636.0</v>
      </c>
      <c r="E7" s="8">
        <v>6.493814E9</v>
      </c>
      <c r="F7" s="8">
        <v>3.241668E9</v>
      </c>
      <c r="G7" s="8">
        <v>2.591828E9</v>
      </c>
      <c r="H7" s="8">
        <v>0.0</v>
      </c>
      <c r="I7" s="8">
        <v>0.0</v>
      </c>
      <c r="J7" s="5" t="s">
        <v>22</v>
      </c>
      <c r="K7" s="5" t="s">
        <v>23</v>
      </c>
      <c r="L7">
        <f t="shared" si="1"/>
        <v>2013</v>
      </c>
      <c r="M7" s="9">
        <f t="shared" si="2"/>
        <v>3252146000</v>
      </c>
      <c r="N7" s="9">
        <f t="shared" si="3"/>
        <v>2591828000</v>
      </c>
      <c r="O7" s="9">
        <f t="shared" si="4"/>
        <v>3901986000</v>
      </c>
    </row>
    <row r="8">
      <c r="A8" s="5">
        <v>6.0</v>
      </c>
      <c r="B8" s="5" t="s">
        <v>21</v>
      </c>
      <c r="C8" s="6" t="s">
        <v>19</v>
      </c>
      <c r="D8" s="7">
        <v>42007.0</v>
      </c>
      <c r="E8" s="8">
        <v>9.843861E9</v>
      </c>
      <c r="F8" s="8">
        <v>5.390248E9</v>
      </c>
      <c r="G8" s="8">
        <v>3.601903E9</v>
      </c>
      <c r="H8" s="8">
        <v>0.0</v>
      </c>
      <c r="I8" s="8">
        <v>0.0</v>
      </c>
      <c r="J8" s="5" t="s">
        <v>22</v>
      </c>
      <c r="K8" s="5" t="s">
        <v>23</v>
      </c>
      <c r="L8">
        <f t="shared" si="1"/>
        <v>2015</v>
      </c>
      <c r="M8" s="9">
        <f t="shared" si="2"/>
        <v>4453613000</v>
      </c>
      <c r="N8" s="9">
        <f t="shared" si="3"/>
        <v>3601903000</v>
      </c>
      <c r="O8" s="9">
        <f t="shared" si="4"/>
        <v>6241958000</v>
      </c>
    </row>
    <row r="9">
      <c r="A9" s="5">
        <v>7.0</v>
      </c>
      <c r="B9" s="5" t="s">
        <v>21</v>
      </c>
      <c r="C9" s="6" t="s">
        <v>20</v>
      </c>
      <c r="D9" s="7">
        <v>42371.0</v>
      </c>
      <c r="E9" s="8">
        <v>9.737018E9</v>
      </c>
      <c r="F9" s="8">
        <v>5.314246E9</v>
      </c>
      <c r="G9" s="8">
        <v>3.596992E9</v>
      </c>
      <c r="H9" s="8">
        <v>0.0</v>
      </c>
      <c r="I9" s="8">
        <v>0.0</v>
      </c>
      <c r="J9" s="5" t="s">
        <v>22</v>
      </c>
      <c r="K9" s="5" t="s">
        <v>23</v>
      </c>
      <c r="L9">
        <f t="shared" si="1"/>
        <v>2016</v>
      </c>
      <c r="M9" s="9">
        <f t="shared" si="2"/>
        <v>4422772000</v>
      </c>
      <c r="N9" s="9">
        <f t="shared" si="3"/>
        <v>3596992000</v>
      </c>
      <c r="O9" s="9">
        <f t="shared" si="4"/>
        <v>6140026000</v>
      </c>
    </row>
    <row r="10">
      <c r="A10" s="5">
        <v>8.0</v>
      </c>
      <c r="B10" s="5" t="s">
        <v>24</v>
      </c>
      <c r="C10" s="6" t="s">
        <v>15</v>
      </c>
      <c r="D10" s="7">
        <v>41545.0</v>
      </c>
      <c r="E10" s="8">
        <v>1.7091E11</v>
      </c>
      <c r="F10" s="8">
        <v>1.06606E11</v>
      </c>
      <c r="G10" s="8">
        <v>1.083E10</v>
      </c>
      <c r="H10" s="8">
        <v>4.475E9</v>
      </c>
      <c r="I10" s="8">
        <v>0.0</v>
      </c>
      <c r="J10" s="5" t="s">
        <v>25</v>
      </c>
      <c r="K10" s="5" t="s">
        <v>26</v>
      </c>
      <c r="L10">
        <f t="shared" si="1"/>
        <v>2013</v>
      </c>
      <c r="M10" s="9">
        <f t="shared" si="2"/>
        <v>64304000000</v>
      </c>
      <c r="N10" s="9">
        <f t="shared" si="3"/>
        <v>15305000000</v>
      </c>
      <c r="O10" s="9">
        <f t="shared" si="4"/>
        <v>155605000000</v>
      </c>
    </row>
    <row r="11">
      <c r="A11" s="5">
        <v>9.0</v>
      </c>
      <c r="B11" s="5" t="s">
        <v>24</v>
      </c>
      <c r="C11" s="6" t="s">
        <v>18</v>
      </c>
      <c r="D11" s="7">
        <v>41909.0</v>
      </c>
      <c r="E11" s="8">
        <v>1.82795E11</v>
      </c>
      <c r="F11" s="8">
        <v>1.12258E11</v>
      </c>
      <c r="G11" s="8">
        <v>1.1993E10</v>
      </c>
      <c r="H11" s="8">
        <v>6.041E9</v>
      </c>
      <c r="I11" s="8">
        <v>0.0</v>
      </c>
      <c r="J11" s="5" t="s">
        <v>25</v>
      </c>
      <c r="K11" s="5" t="s">
        <v>26</v>
      </c>
      <c r="L11">
        <f t="shared" si="1"/>
        <v>2014</v>
      </c>
      <c r="M11" s="9">
        <f t="shared" si="2"/>
        <v>70537000000</v>
      </c>
      <c r="N11" s="9">
        <f t="shared" si="3"/>
        <v>18034000000</v>
      </c>
      <c r="O11" s="9">
        <f t="shared" si="4"/>
        <v>164761000000</v>
      </c>
    </row>
    <row r="12">
      <c r="A12" s="5">
        <v>10.0</v>
      </c>
      <c r="B12" s="5" t="s">
        <v>24</v>
      </c>
      <c r="C12" s="6" t="s">
        <v>19</v>
      </c>
      <c r="D12" s="7">
        <v>42273.0</v>
      </c>
      <c r="E12" s="8">
        <v>2.33715E11</v>
      </c>
      <c r="F12" s="8">
        <v>1.40089E11</v>
      </c>
      <c r="G12" s="8">
        <v>1.4329E10</v>
      </c>
      <c r="H12" s="8">
        <v>8.067E9</v>
      </c>
      <c r="I12" s="8">
        <v>0.0</v>
      </c>
      <c r="J12" s="5" t="s">
        <v>25</v>
      </c>
      <c r="K12" s="5" t="s">
        <v>26</v>
      </c>
      <c r="L12">
        <f t="shared" si="1"/>
        <v>2015</v>
      </c>
      <c r="M12" s="9">
        <f t="shared" si="2"/>
        <v>93626000000</v>
      </c>
      <c r="N12" s="9">
        <f t="shared" si="3"/>
        <v>22396000000</v>
      </c>
      <c r="O12" s="9">
        <f t="shared" si="4"/>
        <v>211319000000</v>
      </c>
    </row>
    <row r="13">
      <c r="A13" s="5">
        <v>11.0</v>
      </c>
      <c r="B13" s="5" t="s">
        <v>24</v>
      </c>
      <c r="C13" s="6" t="s">
        <v>20</v>
      </c>
      <c r="D13" s="7">
        <v>42637.0</v>
      </c>
      <c r="E13" s="8">
        <v>2.15639E11</v>
      </c>
      <c r="F13" s="8">
        <v>1.31376E11</v>
      </c>
      <c r="G13" s="8">
        <v>1.4194E10</v>
      </c>
      <c r="H13" s="8">
        <v>1.0045E10</v>
      </c>
      <c r="I13" s="8">
        <v>0.0</v>
      </c>
      <c r="J13" s="5" t="s">
        <v>25</v>
      </c>
      <c r="K13" s="5" t="s">
        <v>26</v>
      </c>
      <c r="L13">
        <f t="shared" si="1"/>
        <v>2016</v>
      </c>
      <c r="M13" s="9">
        <f t="shared" si="2"/>
        <v>84263000000</v>
      </c>
      <c r="N13" s="9">
        <f t="shared" si="3"/>
        <v>24239000000</v>
      </c>
      <c r="O13" s="9">
        <f t="shared" si="4"/>
        <v>191400000000</v>
      </c>
    </row>
    <row r="14">
      <c r="A14" s="5">
        <v>12.0</v>
      </c>
      <c r="B14" s="5" t="s">
        <v>27</v>
      </c>
      <c r="C14" s="6" t="s">
        <v>15</v>
      </c>
      <c r="D14" s="7">
        <v>41274.0</v>
      </c>
      <c r="E14" s="8">
        <v>1.838E10</v>
      </c>
      <c r="F14" s="8">
        <v>4.508E9</v>
      </c>
      <c r="G14" s="8">
        <v>4.989E9</v>
      </c>
      <c r="H14" s="8">
        <v>2.778E9</v>
      </c>
      <c r="I14" s="8">
        <v>0.0</v>
      </c>
      <c r="J14" s="5" t="s">
        <v>28</v>
      </c>
      <c r="K14" s="5" t="s">
        <v>29</v>
      </c>
      <c r="L14">
        <f t="shared" si="1"/>
        <v>2012</v>
      </c>
      <c r="M14" s="9">
        <f t="shared" si="2"/>
        <v>13872000000</v>
      </c>
      <c r="N14" s="9">
        <f t="shared" si="3"/>
        <v>7767000000</v>
      </c>
      <c r="O14" s="9">
        <f t="shared" si="4"/>
        <v>10613000000</v>
      </c>
    </row>
    <row r="15">
      <c r="A15" s="5">
        <v>13.0</v>
      </c>
      <c r="B15" s="5" t="s">
        <v>27</v>
      </c>
      <c r="C15" s="6" t="s">
        <v>18</v>
      </c>
      <c r="D15" s="7">
        <v>41639.0</v>
      </c>
      <c r="E15" s="8">
        <v>1.879E10</v>
      </c>
      <c r="F15" s="8">
        <v>4.581E9</v>
      </c>
      <c r="G15" s="8">
        <v>5.352E9</v>
      </c>
      <c r="H15" s="8">
        <v>2.855E9</v>
      </c>
      <c r="I15" s="8">
        <v>0.0</v>
      </c>
      <c r="J15" s="5" t="s">
        <v>28</v>
      </c>
      <c r="K15" s="5" t="s">
        <v>29</v>
      </c>
      <c r="L15">
        <f t="shared" si="1"/>
        <v>2013</v>
      </c>
      <c r="M15" s="9">
        <f t="shared" si="2"/>
        <v>14209000000</v>
      </c>
      <c r="N15" s="9">
        <f t="shared" si="3"/>
        <v>8207000000</v>
      </c>
      <c r="O15" s="9">
        <f t="shared" si="4"/>
        <v>10583000000</v>
      </c>
    </row>
    <row r="16">
      <c r="A16" s="5">
        <v>14.0</v>
      </c>
      <c r="B16" s="5" t="s">
        <v>27</v>
      </c>
      <c r="C16" s="6" t="s">
        <v>19</v>
      </c>
      <c r="D16" s="7">
        <v>42004.0</v>
      </c>
      <c r="E16" s="8">
        <v>1.996E10</v>
      </c>
      <c r="F16" s="8">
        <v>4.426E9</v>
      </c>
      <c r="G16" s="8">
        <v>8.474E9</v>
      </c>
      <c r="H16" s="8">
        <v>3.297E9</v>
      </c>
      <c r="I16" s="8">
        <v>0.0</v>
      </c>
      <c r="J16" s="5" t="s">
        <v>28</v>
      </c>
      <c r="K16" s="5" t="s">
        <v>29</v>
      </c>
      <c r="L16">
        <f t="shared" si="1"/>
        <v>2014</v>
      </c>
      <c r="M16" s="9">
        <f t="shared" si="2"/>
        <v>15534000000</v>
      </c>
      <c r="N16" s="9">
        <f t="shared" si="3"/>
        <v>11771000000</v>
      </c>
      <c r="O16" s="9">
        <f t="shared" si="4"/>
        <v>8189000000</v>
      </c>
    </row>
    <row r="17">
      <c r="A17" s="5">
        <v>15.0</v>
      </c>
      <c r="B17" s="5" t="s">
        <v>27</v>
      </c>
      <c r="C17" s="6" t="s">
        <v>20</v>
      </c>
      <c r="D17" s="7">
        <v>42369.0</v>
      </c>
      <c r="E17" s="8">
        <v>2.2859E10</v>
      </c>
      <c r="F17" s="8">
        <v>4.5E9</v>
      </c>
      <c r="G17" s="8">
        <v>6.387E9</v>
      </c>
      <c r="H17" s="8">
        <v>4.285E9</v>
      </c>
      <c r="I17" s="8">
        <v>0.0</v>
      </c>
      <c r="J17" s="5" t="s">
        <v>28</v>
      </c>
      <c r="K17" s="5" t="s">
        <v>29</v>
      </c>
      <c r="L17">
        <f t="shared" si="1"/>
        <v>2015</v>
      </c>
      <c r="M17" s="9">
        <f t="shared" si="2"/>
        <v>18359000000</v>
      </c>
      <c r="N17" s="9">
        <f t="shared" si="3"/>
        <v>10672000000</v>
      </c>
      <c r="O17" s="9">
        <f t="shared" si="4"/>
        <v>12187000000</v>
      </c>
    </row>
    <row r="18">
      <c r="A18" s="5">
        <v>16.0</v>
      </c>
      <c r="B18" s="5" t="s">
        <v>30</v>
      </c>
      <c r="C18" s="6" t="s">
        <v>15</v>
      </c>
      <c r="D18" s="7">
        <v>41547.0</v>
      </c>
      <c r="E18" s="8">
        <v>8.7959167E10</v>
      </c>
      <c r="F18" s="8">
        <v>8.5451348E10</v>
      </c>
      <c r="G18" s="8">
        <v>1.447234E9</v>
      </c>
      <c r="H18" s="8">
        <v>0.0</v>
      </c>
      <c r="I18" s="8">
        <v>1.62186E8</v>
      </c>
      <c r="J18" s="5" t="s">
        <v>28</v>
      </c>
      <c r="K18" s="5" t="s">
        <v>31</v>
      </c>
      <c r="L18">
        <f t="shared" si="1"/>
        <v>2013</v>
      </c>
      <c r="M18" s="9">
        <f t="shared" si="2"/>
        <v>2507819000</v>
      </c>
      <c r="N18" s="9">
        <f t="shared" si="3"/>
        <v>1609420000</v>
      </c>
      <c r="O18" s="9">
        <f t="shared" si="4"/>
        <v>86349747000</v>
      </c>
    </row>
    <row r="19">
      <c r="A19" s="5">
        <v>17.0</v>
      </c>
      <c r="B19" s="5" t="s">
        <v>30</v>
      </c>
      <c r="C19" s="6" t="s">
        <v>18</v>
      </c>
      <c r="D19" s="7">
        <v>41912.0</v>
      </c>
      <c r="E19" s="8">
        <v>1.19569127E11</v>
      </c>
      <c r="F19" s="8">
        <v>1.16586761E11</v>
      </c>
      <c r="G19" s="8">
        <v>2.011595E9</v>
      </c>
      <c r="H19" s="8">
        <v>0.0</v>
      </c>
      <c r="I19" s="8">
        <v>1.8868E8</v>
      </c>
      <c r="J19" s="5" t="s">
        <v>28</v>
      </c>
      <c r="K19" s="5" t="s">
        <v>31</v>
      </c>
      <c r="L19">
        <f t="shared" si="1"/>
        <v>2014</v>
      </c>
      <c r="M19" s="9">
        <f t="shared" si="2"/>
        <v>2982366000</v>
      </c>
      <c r="N19" s="9">
        <f t="shared" si="3"/>
        <v>2200275000</v>
      </c>
      <c r="O19" s="9">
        <f t="shared" si="4"/>
        <v>117368852000</v>
      </c>
    </row>
    <row r="20">
      <c r="A20" s="5">
        <v>18.0</v>
      </c>
      <c r="B20" s="5" t="s">
        <v>30</v>
      </c>
      <c r="C20" s="6" t="s">
        <v>19</v>
      </c>
      <c r="D20" s="7">
        <v>42277.0</v>
      </c>
      <c r="E20" s="8">
        <v>1.35961803E11</v>
      </c>
      <c r="F20" s="8">
        <v>1.3243249E11</v>
      </c>
      <c r="G20" s="8">
        <v>2.858458E9</v>
      </c>
      <c r="H20" s="8">
        <v>0.0</v>
      </c>
      <c r="I20" s="8">
        <v>2.48635E8</v>
      </c>
      <c r="J20" s="5" t="s">
        <v>28</v>
      </c>
      <c r="K20" s="5" t="s">
        <v>31</v>
      </c>
      <c r="L20">
        <f t="shared" si="1"/>
        <v>2015</v>
      </c>
      <c r="M20" s="9">
        <f t="shared" si="2"/>
        <v>3529313000</v>
      </c>
      <c r="N20" s="9">
        <f t="shared" si="3"/>
        <v>3107093000</v>
      </c>
      <c r="O20" s="9">
        <f t="shared" si="4"/>
        <v>132854710000</v>
      </c>
    </row>
    <row r="21">
      <c r="A21" s="5">
        <v>19.0</v>
      </c>
      <c r="B21" s="5" t="s">
        <v>30</v>
      </c>
      <c r="C21" s="6" t="s">
        <v>20</v>
      </c>
      <c r="D21" s="7">
        <v>42643.0</v>
      </c>
      <c r="E21" s="8">
        <v>1.46849686E11</v>
      </c>
      <c r="F21" s="8">
        <v>1.4257708E11</v>
      </c>
      <c r="G21" s="8">
        <v>2.382097E9</v>
      </c>
      <c r="H21" s="8">
        <v>0.0</v>
      </c>
      <c r="I21" s="8">
        <v>3.64735E8</v>
      </c>
      <c r="J21" s="5" t="s">
        <v>28</v>
      </c>
      <c r="K21" s="5" t="s">
        <v>31</v>
      </c>
      <c r="L21">
        <f t="shared" si="1"/>
        <v>2016</v>
      </c>
      <c r="M21" s="9">
        <f t="shared" si="2"/>
        <v>4272606000</v>
      </c>
      <c r="N21" s="9">
        <f t="shared" si="3"/>
        <v>2746832000</v>
      </c>
      <c r="O21" s="9">
        <f t="shared" si="4"/>
        <v>144102854000</v>
      </c>
    </row>
    <row r="22">
      <c r="A22" s="5">
        <v>20.0</v>
      </c>
      <c r="B22" s="5" t="s">
        <v>32</v>
      </c>
      <c r="C22" s="6" t="s">
        <v>15</v>
      </c>
      <c r="D22" s="7">
        <v>41274.0</v>
      </c>
      <c r="E22" s="8">
        <v>1.905E10</v>
      </c>
      <c r="F22" s="8">
        <v>8.899E9</v>
      </c>
      <c r="G22" s="8">
        <v>6.735E9</v>
      </c>
      <c r="H22" s="8">
        <v>1.461E9</v>
      </c>
      <c r="I22" s="8">
        <v>5.95E8</v>
      </c>
      <c r="J22" s="5" t="s">
        <v>28</v>
      </c>
      <c r="K22" s="5" t="s">
        <v>33</v>
      </c>
      <c r="L22">
        <f t="shared" si="1"/>
        <v>2012</v>
      </c>
      <c r="M22" s="9">
        <f t="shared" si="2"/>
        <v>10151000000</v>
      </c>
      <c r="N22" s="9">
        <f t="shared" si="3"/>
        <v>8791000000</v>
      </c>
      <c r="O22" s="9">
        <f t="shared" si="4"/>
        <v>10259000000</v>
      </c>
    </row>
    <row r="23">
      <c r="A23" s="5">
        <v>21.0</v>
      </c>
      <c r="B23" s="5" t="s">
        <v>32</v>
      </c>
      <c r="C23" s="6" t="s">
        <v>18</v>
      </c>
      <c r="D23" s="7">
        <v>41639.0</v>
      </c>
      <c r="E23" s="8">
        <v>1.9657E10</v>
      </c>
      <c r="F23" s="8">
        <v>9.193E9</v>
      </c>
      <c r="G23" s="8">
        <v>6.372E9</v>
      </c>
      <c r="H23" s="8">
        <v>1.371E9</v>
      </c>
      <c r="I23" s="8">
        <v>5.88E8</v>
      </c>
      <c r="J23" s="5" t="s">
        <v>28</v>
      </c>
      <c r="K23" s="5" t="s">
        <v>33</v>
      </c>
      <c r="L23">
        <f t="shared" si="1"/>
        <v>2013</v>
      </c>
      <c r="M23" s="9">
        <f t="shared" si="2"/>
        <v>10464000000</v>
      </c>
      <c r="N23" s="9">
        <f t="shared" si="3"/>
        <v>8331000000</v>
      </c>
      <c r="O23" s="9">
        <f t="shared" si="4"/>
        <v>11326000000</v>
      </c>
    </row>
    <row r="24">
      <c r="A24" s="5">
        <v>22.0</v>
      </c>
      <c r="B24" s="5" t="s">
        <v>32</v>
      </c>
      <c r="C24" s="6" t="s">
        <v>19</v>
      </c>
      <c r="D24" s="7">
        <v>42004.0</v>
      </c>
      <c r="E24" s="8">
        <v>2.0247E10</v>
      </c>
      <c r="F24" s="8">
        <v>9.218E9</v>
      </c>
      <c r="G24" s="8">
        <v>6.53E9</v>
      </c>
      <c r="H24" s="8">
        <v>1.345E9</v>
      </c>
      <c r="I24" s="8">
        <v>5.55E8</v>
      </c>
      <c r="J24" s="5" t="s">
        <v>28</v>
      </c>
      <c r="K24" s="5" t="s">
        <v>33</v>
      </c>
      <c r="L24">
        <f t="shared" si="1"/>
        <v>2014</v>
      </c>
      <c r="M24" s="9">
        <f t="shared" si="2"/>
        <v>11029000000</v>
      </c>
      <c r="N24" s="9">
        <f t="shared" si="3"/>
        <v>8430000000</v>
      </c>
      <c r="O24" s="9">
        <f t="shared" si="4"/>
        <v>11817000000</v>
      </c>
    </row>
    <row r="25">
      <c r="A25" s="5">
        <v>23.0</v>
      </c>
      <c r="B25" s="5" t="s">
        <v>32</v>
      </c>
      <c r="C25" s="6" t="s">
        <v>20</v>
      </c>
      <c r="D25" s="7">
        <v>42369.0</v>
      </c>
      <c r="E25" s="8">
        <v>2.0405E10</v>
      </c>
      <c r="F25" s="8">
        <v>8.747E9</v>
      </c>
      <c r="G25" s="8">
        <v>6.785E9</v>
      </c>
      <c r="H25" s="8">
        <v>1.405E9</v>
      </c>
      <c r="I25" s="8">
        <v>6.01E8</v>
      </c>
      <c r="J25" s="5" t="s">
        <v>28</v>
      </c>
      <c r="K25" s="5" t="s">
        <v>33</v>
      </c>
      <c r="L25">
        <f t="shared" si="1"/>
        <v>2015</v>
      </c>
      <c r="M25" s="9">
        <f t="shared" si="2"/>
        <v>11658000000</v>
      </c>
      <c r="N25" s="9">
        <f t="shared" si="3"/>
        <v>8791000000</v>
      </c>
      <c r="O25" s="9">
        <f t="shared" si="4"/>
        <v>11614000000</v>
      </c>
    </row>
    <row r="26">
      <c r="A26" s="5">
        <v>24.0</v>
      </c>
      <c r="B26" s="5" t="s">
        <v>34</v>
      </c>
      <c r="C26" s="6" t="s">
        <v>15</v>
      </c>
      <c r="D26" s="7">
        <v>41607.0</v>
      </c>
      <c r="E26" s="8">
        <v>4.05524E9</v>
      </c>
      <c r="F26" s="8">
        <v>5.86557E8</v>
      </c>
      <c r="G26" s="8">
        <v>2.140578E9</v>
      </c>
      <c r="H26" s="8">
        <v>8.26631E8</v>
      </c>
      <c r="I26" s="8">
        <v>5.2254E7</v>
      </c>
      <c r="J26" s="5" t="s">
        <v>25</v>
      </c>
      <c r="K26" s="5" t="s">
        <v>35</v>
      </c>
      <c r="L26">
        <f t="shared" si="1"/>
        <v>2013</v>
      </c>
      <c r="M26" s="9">
        <f t="shared" si="2"/>
        <v>3468683000</v>
      </c>
      <c r="N26" s="9">
        <f t="shared" si="3"/>
        <v>3019463000</v>
      </c>
      <c r="O26" s="9">
        <f t="shared" si="4"/>
        <v>1035777000</v>
      </c>
    </row>
    <row r="27">
      <c r="A27" s="5">
        <v>25.0</v>
      </c>
      <c r="B27" s="5" t="s">
        <v>34</v>
      </c>
      <c r="C27" s="6" t="s">
        <v>18</v>
      </c>
      <c r="D27" s="7">
        <v>41971.0</v>
      </c>
      <c r="E27" s="8">
        <v>4.147065E9</v>
      </c>
      <c r="F27" s="8">
        <v>6.2208E8</v>
      </c>
      <c r="G27" s="8">
        <v>2.19564E9</v>
      </c>
      <c r="H27" s="8">
        <v>8.44353E8</v>
      </c>
      <c r="I27" s="8">
        <v>5.2424E7</v>
      </c>
      <c r="J27" s="5" t="s">
        <v>25</v>
      </c>
      <c r="K27" s="5" t="s">
        <v>35</v>
      </c>
      <c r="L27">
        <f t="shared" si="1"/>
        <v>2014</v>
      </c>
      <c r="M27" s="9">
        <f t="shared" si="2"/>
        <v>3524985000</v>
      </c>
      <c r="N27" s="9">
        <f t="shared" si="3"/>
        <v>3092417000</v>
      </c>
      <c r="O27" s="9">
        <f t="shared" si="4"/>
        <v>1054648000</v>
      </c>
    </row>
    <row r="28">
      <c r="A28" s="5">
        <v>26.0</v>
      </c>
      <c r="B28" s="5" t="s">
        <v>34</v>
      </c>
      <c r="C28" s="6" t="s">
        <v>19</v>
      </c>
      <c r="D28" s="7">
        <v>42335.0</v>
      </c>
      <c r="E28" s="8">
        <v>4.795511E9</v>
      </c>
      <c r="F28" s="8">
        <v>7.44317E8</v>
      </c>
      <c r="G28" s="8">
        <v>2.215161E9</v>
      </c>
      <c r="H28" s="8">
        <v>8.6273E8</v>
      </c>
      <c r="I28" s="8">
        <v>6.8649E7</v>
      </c>
      <c r="J28" s="5" t="s">
        <v>25</v>
      </c>
      <c r="K28" s="5" t="s">
        <v>35</v>
      </c>
      <c r="L28">
        <f t="shared" si="1"/>
        <v>2015</v>
      </c>
      <c r="M28" s="9">
        <f t="shared" si="2"/>
        <v>4051194000</v>
      </c>
      <c r="N28" s="9">
        <f t="shared" si="3"/>
        <v>3146540000</v>
      </c>
      <c r="O28" s="9">
        <f t="shared" si="4"/>
        <v>1648971000</v>
      </c>
    </row>
    <row r="29">
      <c r="A29" s="5">
        <v>27.0</v>
      </c>
      <c r="B29" s="5" t="s">
        <v>34</v>
      </c>
      <c r="C29" s="6" t="s">
        <v>20</v>
      </c>
      <c r="D29" s="7">
        <v>42706.0</v>
      </c>
      <c r="E29" s="8">
        <v>5.85443E9</v>
      </c>
      <c r="F29" s="8">
        <v>8.19908E8</v>
      </c>
      <c r="G29" s="8">
        <v>2.487907E9</v>
      </c>
      <c r="H29" s="8">
        <v>9.75987E8</v>
      </c>
      <c r="I29" s="8">
        <v>7.8534E7</v>
      </c>
      <c r="J29" s="5" t="s">
        <v>25</v>
      </c>
      <c r="K29" s="5" t="s">
        <v>35</v>
      </c>
      <c r="L29">
        <f t="shared" si="1"/>
        <v>2016</v>
      </c>
      <c r="M29" s="9">
        <f t="shared" si="2"/>
        <v>5034522000</v>
      </c>
      <c r="N29" s="9">
        <f t="shared" si="3"/>
        <v>3542428000</v>
      </c>
      <c r="O29" s="9">
        <f t="shared" si="4"/>
        <v>2312002000</v>
      </c>
    </row>
    <row r="30">
      <c r="A30" s="5">
        <v>28.0</v>
      </c>
      <c r="B30" s="5" t="s">
        <v>36</v>
      </c>
      <c r="C30" s="6" t="s">
        <v>15</v>
      </c>
      <c r="D30" s="7">
        <v>41580.0</v>
      </c>
      <c r="E30" s="8">
        <v>2.633689E9</v>
      </c>
      <c r="F30" s="8">
        <v>9.41278E8</v>
      </c>
      <c r="G30" s="8">
        <v>3.96233E8</v>
      </c>
      <c r="H30" s="8">
        <v>5.13035E8</v>
      </c>
      <c r="I30" s="8">
        <v>220000.0</v>
      </c>
      <c r="J30" s="5" t="s">
        <v>25</v>
      </c>
      <c r="K30" s="5" t="s">
        <v>37</v>
      </c>
      <c r="L30">
        <f t="shared" si="1"/>
        <v>2013</v>
      </c>
      <c r="M30" s="9">
        <f t="shared" si="2"/>
        <v>1692411000</v>
      </c>
      <c r="N30" s="9">
        <f t="shared" si="3"/>
        <v>909488000</v>
      </c>
      <c r="O30" s="9">
        <f t="shared" si="4"/>
        <v>1724201000</v>
      </c>
    </row>
    <row r="31">
      <c r="A31" s="5">
        <v>29.0</v>
      </c>
      <c r="B31" s="5" t="s">
        <v>36</v>
      </c>
      <c r="C31" s="6" t="s">
        <v>18</v>
      </c>
      <c r="D31" s="7">
        <v>41944.0</v>
      </c>
      <c r="E31" s="8">
        <v>2.864773E9</v>
      </c>
      <c r="F31" s="8">
        <v>1.034585E9</v>
      </c>
      <c r="G31" s="8">
        <v>4.54676E8</v>
      </c>
      <c r="H31" s="8">
        <v>5.59686E8</v>
      </c>
      <c r="I31" s="8">
        <v>2.602E7</v>
      </c>
      <c r="J31" s="5" t="s">
        <v>25</v>
      </c>
      <c r="K31" s="5" t="s">
        <v>37</v>
      </c>
      <c r="L31">
        <f t="shared" si="1"/>
        <v>2014</v>
      </c>
      <c r="M31" s="9">
        <f t="shared" si="2"/>
        <v>1830188000</v>
      </c>
      <c r="N31" s="9">
        <f t="shared" si="3"/>
        <v>1040382000</v>
      </c>
      <c r="O31" s="9">
        <f t="shared" si="4"/>
        <v>1824391000</v>
      </c>
    </row>
    <row r="32">
      <c r="A32" s="5">
        <v>30.0</v>
      </c>
      <c r="B32" s="5" t="s">
        <v>36</v>
      </c>
      <c r="C32" s="6" t="s">
        <v>19</v>
      </c>
      <c r="D32" s="7">
        <v>42308.0</v>
      </c>
      <c r="E32" s="8">
        <v>3.435092E9</v>
      </c>
      <c r="F32" s="8">
        <v>1.17583E9</v>
      </c>
      <c r="G32" s="8">
        <v>7.02644E8</v>
      </c>
      <c r="H32" s="8">
        <v>6.37459E8</v>
      </c>
      <c r="I32" s="8">
        <v>8.8318E7</v>
      </c>
      <c r="J32" s="5" t="s">
        <v>25</v>
      </c>
      <c r="K32" s="5" t="s">
        <v>37</v>
      </c>
      <c r="L32">
        <f t="shared" si="1"/>
        <v>2015</v>
      </c>
      <c r="M32" s="9">
        <f t="shared" si="2"/>
        <v>2259262000</v>
      </c>
      <c r="N32" s="9">
        <f t="shared" si="3"/>
        <v>1428421000</v>
      </c>
      <c r="O32" s="9">
        <f t="shared" si="4"/>
        <v>2006671000</v>
      </c>
    </row>
    <row r="33">
      <c r="A33" s="5">
        <v>31.0</v>
      </c>
      <c r="B33" s="5" t="s">
        <v>36</v>
      </c>
      <c r="C33" s="6" t="s">
        <v>20</v>
      </c>
      <c r="D33" s="7">
        <v>42672.0</v>
      </c>
      <c r="E33" s="8">
        <v>3.421409E9</v>
      </c>
      <c r="F33" s="8">
        <v>1.194236E9</v>
      </c>
      <c r="G33" s="8">
        <v>4.61438E8</v>
      </c>
      <c r="H33" s="8">
        <v>6.53816E8</v>
      </c>
      <c r="I33" s="8">
        <v>7.0123E7</v>
      </c>
      <c r="J33" s="5" t="s">
        <v>25</v>
      </c>
      <c r="K33" s="5" t="s">
        <v>37</v>
      </c>
      <c r="L33">
        <f t="shared" si="1"/>
        <v>2016</v>
      </c>
      <c r="M33" s="9">
        <f t="shared" si="2"/>
        <v>2227173000</v>
      </c>
      <c r="N33" s="9">
        <f t="shared" si="3"/>
        <v>1185377000</v>
      </c>
      <c r="O33" s="9">
        <f t="shared" si="4"/>
        <v>2236032000</v>
      </c>
    </row>
    <row r="34">
      <c r="A34" s="5">
        <v>32.0</v>
      </c>
      <c r="B34" s="5" t="s">
        <v>38</v>
      </c>
      <c r="C34" s="6" t="s">
        <v>15</v>
      </c>
      <c r="D34" s="7">
        <v>41274.0</v>
      </c>
      <c r="E34" s="8">
        <v>9.0559E10</v>
      </c>
      <c r="F34" s="8">
        <v>8.6936E10</v>
      </c>
      <c r="G34" s="8">
        <v>1.665E9</v>
      </c>
      <c r="H34" s="8">
        <v>0.0</v>
      </c>
      <c r="I34" s="8">
        <v>0.0</v>
      </c>
      <c r="J34" s="5" t="s">
        <v>39</v>
      </c>
      <c r="K34" s="5" t="s">
        <v>40</v>
      </c>
      <c r="L34">
        <f t="shared" si="1"/>
        <v>2012</v>
      </c>
      <c r="M34" s="9">
        <f t="shared" si="2"/>
        <v>3623000000</v>
      </c>
      <c r="N34" s="9">
        <f t="shared" si="3"/>
        <v>1665000000</v>
      </c>
      <c r="O34" s="9">
        <f t="shared" si="4"/>
        <v>88894000000</v>
      </c>
    </row>
    <row r="35">
      <c r="A35" s="5">
        <v>33.0</v>
      </c>
      <c r="B35" s="5" t="s">
        <v>38</v>
      </c>
      <c r="C35" s="6" t="s">
        <v>18</v>
      </c>
      <c r="D35" s="7">
        <v>41639.0</v>
      </c>
      <c r="E35" s="8">
        <v>8.9804E10</v>
      </c>
      <c r="F35" s="8">
        <v>8.5915E10</v>
      </c>
      <c r="G35" s="8">
        <v>1.759E9</v>
      </c>
      <c r="H35" s="8">
        <v>0.0</v>
      </c>
      <c r="I35" s="8">
        <v>0.0</v>
      </c>
      <c r="J35" s="5" t="s">
        <v>39</v>
      </c>
      <c r="K35" s="5" t="s">
        <v>40</v>
      </c>
      <c r="L35">
        <f t="shared" si="1"/>
        <v>2013</v>
      </c>
      <c r="M35" s="9">
        <f t="shared" si="2"/>
        <v>3889000000</v>
      </c>
      <c r="N35" s="9">
        <f t="shared" si="3"/>
        <v>1759000000</v>
      </c>
      <c r="O35" s="9">
        <f t="shared" si="4"/>
        <v>88045000000</v>
      </c>
    </row>
    <row r="36">
      <c r="A36" s="5">
        <v>34.0</v>
      </c>
      <c r="B36" s="5" t="s">
        <v>38</v>
      </c>
      <c r="C36" s="6" t="s">
        <v>19</v>
      </c>
      <c r="D36" s="7">
        <v>42004.0</v>
      </c>
      <c r="E36" s="8">
        <v>8.1201E10</v>
      </c>
      <c r="F36" s="8">
        <v>7.6433E10</v>
      </c>
      <c r="G36" s="8">
        <v>1.907E9</v>
      </c>
      <c r="H36" s="8">
        <v>0.0</v>
      </c>
      <c r="I36" s="8">
        <v>0.0</v>
      </c>
      <c r="J36" s="5" t="s">
        <v>39</v>
      </c>
      <c r="K36" s="5" t="s">
        <v>40</v>
      </c>
      <c r="L36">
        <f t="shared" si="1"/>
        <v>2014</v>
      </c>
      <c r="M36" s="9">
        <f t="shared" si="2"/>
        <v>4768000000</v>
      </c>
      <c r="N36" s="9">
        <f t="shared" si="3"/>
        <v>1907000000</v>
      </c>
      <c r="O36" s="9">
        <f t="shared" si="4"/>
        <v>79294000000</v>
      </c>
    </row>
    <row r="37">
      <c r="A37" s="5">
        <v>35.0</v>
      </c>
      <c r="B37" s="5" t="s">
        <v>38</v>
      </c>
      <c r="C37" s="6" t="s">
        <v>20</v>
      </c>
      <c r="D37" s="7">
        <v>42369.0</v>
      </c>
      <c r="E37" s="8">
        <v>6.7702E10</v>
      </c>
      <c r="F37" s="8">
        <v>6.3682E10</v>
      </c>
      <c r="G37" s="8">
        <v>2.01E9</v>
      </c>
      <c r="H37" s="8">
        <v>0.0</v>
      </c>
      <c r="I37" s="8">
        <v>0.0</v>
      </c>
      <c r="J37" s="5" t="s">
        <v>39</v>
      </c>
      <c r="K37" s="5" t="s">
        <v>40</v>
      </c>
      <c r="L37">
        <f t="shared" si="1"/>
        <v>2015</v>
      </c>
      <c r="M37" s="9">
        <f t="shared" si="2"/>
        <v>4020000000</v>
      </c>
      <c r="N37" s="9">
        <f t="shared" si="3"/>
        <v>2010000000</v>
      </c>
      <c r="O37" s="9">
        <f t="shared" si="4"/>
        <v>65692000000</v>
      </c>
    </row>
    <row r="38">
      <c r="A38" s="5">
        <v>36.0</v>
      </c>
      <c r="B38" s="5" t="s">
        <v>41</v>
      </c>
      <c r="C38" s="6" t="s">
        <v>15</v>
      </c>
      <c r="D38" s="7">
        <v>41274.0</v>
      </c>
      <c r="E38" s="8">
        <v>3.64139E9</v>
      </c>
      <c r="F38" s="8">
        <v>2.392091E9</v>
      </c>
      <c r="G38" s="8">
        <v>1.08059E8</v>
      </c>
      <c r="H38" s="8">
        <v>0.0</v>
      </c>
      <c r="I38" s="8">
        <v>1.66876E8</v>
      </c>
      <c r="J38" s="5" t="s">
        <v>25</v>
      </c>
      <c r="K38" s="5" t="s">
        <v>42</v>
      </c>
      <c r="L38">
        <f t="shared" si="1"/>
        <v>2012</v>
      </c>
      <c r="M38" s="9">
        <f t="shared" si="2"/>
        <v>1249299000</v>
      </c>
      <c r="N38" s="9">
        <f t="shared" si="3"/>
        <v>274935000</v>
      </c>
      <c r="O38" s="9">
        <f t="shared" si="4"/>
        <v>3366455000</v>
      </c>
    </row>
    <row r="39">
      <c r="A39" s="5">
        <v>37.0</v>
      </c>
      <c r="B39" s="5" t="s">
        <v>41</v>
      </c>
      <c r="C39" s="6" t="s">
        <v>18</v>
      </c>
      <c r="D39" s="7">
        <v>41639.0</v>
      </c>
      <c r="E39" s="8">
        <v>4.319063E9</v>
      </c>
      <c r="F39" s="8">
        <v>2.894917E9</v>
      </c>
      <c r="G39" s="8">
        <v>1.09115E8</v>
      </c>
      <c r="H39" s="8">
        <v>0.0</v>
      </c>
      <c r="I39" s="8">
        <v>2.16119E8</v>
      </c>
      <c r="J39" s="5" t="s">
        <v>25</v>
      </c>
      <c r="K39" s="5" t="s">
        <v>42</v>
      </c>
      <c r="L39">
        <f t="shared" si="1"/>
        <v>2013</v>
      </c>
      <c r="M39" s="9">
        <f t="shared" si="2"/>
        <v>1424146000</v>
      </c>
      <c r="N39" s="9">
        <f t="shared" si="3"/>
        <v>325234000</v>
      </c>
      <c r="O39" s="9">
        <f t="shared" si="4"/>
        <v>3993829000</v>
      </c>
    </row>
    <row r="40">
      <c r="A40" s="5">
        <v>38.0</v>
      </c>
      <c r="B40" s="5" t="s">
        <v>41</v>
      </c>
      <c r="C40" s="6" t="s">
        <v>19</v>
      </c>
      <c r="D40" s="7">
        <v>42004.0</v>
      </c>
      <c r="E40" s="8">
        <v>5.30294E9</v>
      </c>
      <c r="F40" s="8">
        <v>3.643979E9</v>
      </c>
      <c r="G40" s="8">
        <v>2.47412E8</v>
      </c>
      <c r="H40" s="8">
        <v>0.0</v>
      </c>
      <c r="I40" s="8">
        <v>3.13082E8</v>
      </c>
      <c r="J40" s="5" t="s">
        <v>25</v>
      </c>
      <c r="K40" s="5" t="s">
        <v>42</v>
      </c>
      <c r="L40">
        <f t="shared" si="1"/>
        <v>2014</v>
      </c>
      <c r="M40" s="9">
        <f t="shared" si="2"/>
        <v>1658961000</v>
      </c>
      <c r="N40" s="9">
        <f t="shared" si="3"/>
        <v>560494000</v>
      </c>
      <c r="O40" s="9">
        <f t="shared" si="4"/>
        <v>4742446000</v>
      </c>
    </row>
    <row r="41">
      <c r="A41" s="5">
        <v>39.0</v>
      </c>
      <c r="B41" s="5" t="s">
        <v>41</v>
      </c>
      <c r="C41" s="6" t="s">
        <v>20</v>
      </c>
      <c r="D41" s="7">
        <v>42369.0</v>
      </c>
      <c r="E41" s="8">
        <v>6.439746E9</v>
      </c>
      <c r="F41" s="8">
        <v>4.4827E9</v>
      </c>
      <c r="G41" s="8">
        <v>2.03046E8</v>
      </c>
      <c r="H41" s="8">
        <v>0.0</v>
      </c>
      <c r="I41" s="8">
        <v>4.9214E8</v>
      </c>
      <c r="J41" s="5" t="s">
        <v>25</v>
      </c>
      <c r="K41" s="5" t="s">
        <v>42</v>
      </c>
      <c r="L41">
        <f t="shared" si="1"/>
        <v>2015</v>
      </c>
      <c r="M41" s="9">
        <f t="shared" si="2"/>
        <v>1957046000</v>
      </c>
      <c r="N41" s="9">
        <f t="shared" si="3"/>
        <v>695186000</v>
      </c>
      <c r="O41" s="9">
        <f t="shared" si="4"/>
        <v>5744560000</v>
      </c>
    </row>
    <row r="42">
      <c r="A42" s="5">
        <v>40.0</v>
      </c>
      <c r="B42" s="5" t="s">
        <v>43</v>
      </c>
      <c r="C42" s="6" t="s">
        <v>15</v>
      </c>
      <c r="D42" s="7">
        <v>41305.0</v>
      </c>
      <c r="E42" s="8">
        <v>2.3122E9</v>
      </c>
      <c r="F42" s="8">
        <v>2.385E8</v>
      </c>
      <c r="G42" s="8">
        <v>1.0818E9</v>
      </c>
      <c r="H42" s="8">
        <v>6.0E8</v>
      </c>
      <c r="I42" s="8">
        <v>4.21E7</v>
      </c>
      <c r="J42" s="5" t="s">
        <v>25</v>
      </c>
      <c r="K42" s="5" t="s">
        <v>35</v>
      </c>
      <c r="L42">
        <f t="shared" si="1"/>
        <v>2013</v>
      </c>
      <c r="M42" s="9">
        <f t="shared" si="2"/>
        <v>2073700000</v>
      </c>
      <c r="N42" s="9">
        <f t="shared" si="3"/>
        <v>1723900000</v>
      </c>
      <c r="O42" s="9">
        <f t="shared" si="4"/>
        <v>588300000</v>
      </c>
    </row>
    <row r="43">
      <c r="A43" s="5">
        <v>41.0</v>
      </c>
      <c r="B43" s="5" t="s">
        <v>43</v>
      </c>
      <c r="C43" s="6" t="s">
        <v>18</v>
      </c>
      <c r="D43" s="7">
        <v>41670.0</v>
      </c>
      <c r="E43" s="8">
        <v>2.2739E9</v>
      </c>
      <c r="F43" s="8">
        <v>2.743E8</v>
      </c>
      <c r="G43" s="8">
        <v>1.0544E9</v>
      </c>
      <c r="H43" s="8">
        <v>6.111E8</v>
      </c>
      <c r="I43" s="8">
        <v>3.65E7</v>
      </c>
      <c r="J43" s="5" t="s">
        <v>25</v>
      </c>
      <c r="K43" s="5" t="s">
        <v>35</v>
      </c>
      <c r="L43">
        <f t="shared" si="1"/>
        <v>2014</v>
      </c>
      <c r="M43" s="9">
        <f t="shared" si="2"/>
        <v>1999600000</v>
      </c>
      <c r="N43" s="9">
        <f t="shared" si="3"/>
        <v>1702000000</v>
      </c>
      <c r="O43" s="9">
        <f t="shared" si="4"/>
        <v>571900000</v>
      </c>
    </row>
    <row r="44">
      <c r="A44" s="5">
        <v>42.0</v>
      </c>
      <c r="B44" s="5" t="s">
        <v>43</v>
      </c>
      <c r="C44" s="6" t="s">
        <v>19</v>
      </c>
      <c r="D44" s="7">
        <v>42035.0</v>
      </c>
      <c r="E44" s="8">
        <v>2.5122E9</v>
      </c>
      <c r="F44" s="8">
        <v>3.421E8</v>
      </c>
      <c r="G44" s="8">
        <v>1.2813E9</v>
      </c>
      <c r="H44" s="8">
        <v>7.252E8</v>
      </c>
      <c r="I44" s="8">
        <v>3.98E7</v>
      </c>
      <c r="J44" s="5" t="s">
        <v>25</v>
      </c>
      <c r="K44" s="5" t="s">
        <v>35</v>
      </c>
      <c r="L44">
        <f t="shared" si="1"/>
        <v>2015</v>
      </c>
      <c r="M44" s="9">
        <f t="shared" si="2"/>
        <v>2170100000</v>
      </c>
      <c r="N44" s="9">
        <f t="shared" si="3"/>
        <v>2046300000</v>
      </c>
      <c r="O44" s="9">
        <f t="shared" si="4"/>
        <v>465900000</v>
      </c>
    </row>
    <row r="45">
      <c r="A45" s="5">
        <v>43.0</v>
      </c>
      <c r="B45" s="5" t="s">
        <v>43</v>
      </c>
      <c r="C45" s="6" t="s">
        <v>20</v>
      </c>
      <c r="D45" s="7">
        <v>42400.0</v>
      </c>
      <c r="E45" s="8">
        <v>2.5041E9</v>
      </c>
      <c r="F45" s="8">
        <v>3.707E8</v>
      </c>
      <c r="G45" s="8">
        <v>1.3089E9</v>
      </c>
      <c r="H45" s="8">
        <v>7.9E8</v>
      </c>
      <c r="I45" s="8">
        <v>3.32E7</v>
      </c>
      <c r="J45" s="5" t="s">
        <v>25</v>
      </c>
      <c r="K45" s="5" t="s">
        <v>35</v>
      </c>
      <c r="L45">
        <f t="shared" si="1"/>
        <v>2016</v>
      </c>
      <c r="M45" s="9">
        <f t="shared" si="2"/>
        <v>2133400000</v>
      </c>
      <c r="N45" s="9">
        <f t="shared" si="3"/>
        <v>2132100000</v>
      </c>
      <c r="O45" s="9">
        <f t="shared" si="4"/>
        <v>372000000</v>
      </c>
    </row>
    <row r="46">
      <c r="A46" s="5">
        <v>44.0</v>
      </c>
      <c r="B46" s="5" t="s">
        <v>44</v>
      </c>
      <c r="C46" s="6" t="s">
        <v>15</v>
      </c>
      <c r="D46" s="7">
        <v>41274.0</v>
      </c>
      <c r="E46" s="8">
        <v>5.781E9</v>
      </c>
      <c r="F46" s="8">
        <v>3.477E9</v>
      </c>
      <c r="G46" s="8">
        <v>4.43E8</v>
      </c>
      <c r="H46" s="8">
        <v>0.0</v>
      </c>
      <c r="I46" s="8">
        <v>6.73E8</v>
      </c>
      <c r="J46" s="5" t="s">
        <v>45</v>
      </c>
      <c r="K46" s="5" t="s">
        <v>46</v>
      </c>
      <c r="L46">
        <f t="shared" si="1"/>
        <v>2012</v>
      </c>
      <c r="M46" s="9">
        <f t="shared" si="2"/>
        <v>2304000000</v>
      </c>
      <c r="N46" s="9">
        <f t="shared" si="3"/>
        <v>1116000000</v>
      </c>
      <c r="O46" s="9">
        <f t="shared" si="4"/>
        <v>4665000000</v>
      </c>
    </row>
    <row r="47">
      <c r="A47" s="5">
        <v>45.0</v>
      </c>
      <c r="B47" s="5" t="s">
        <v>44</v>
      </c>
      <c r="C47" s="6" t="s">
        <v>18</v>
      </c>
      <c r="D47" s="7">
        <v>41639.0</v>
      </c>
      <c r="E47" s="8">
        <v>5.838E9</v>
      </c>
      <c r="F47" s="8">
        <v>3.49E9</v>
      </c>
      <c r="G47" s="8">
        <v>4.58E8</v>
      </c>
      <c r="H47" s="8">
        <v>0.0</v>
      </c>
      <c r="I47" s="8">
        <v>7.06E8</v>
      </c>
      <c r="J47" s="5" t="s">
        <v>45</v>
      </c>
      <c r="K47" s="5" t="s">
        <v>46</v>
      </c>
      <c r="L47">
        <f t="shared" si="1"/>
        <v>2013</v>
      </c>
      <c r="M47" s="9">
        <f t="shared" si="2"/>
        <v>2348000000</v>
      </c>
      <c r="N47" s="9">
        <f t="shared" si="3"/>
        <v>1164000000</v>
      </c>
      <c r="O47" s="9">
        <f t="shared" si="4"/>
        <v>4674000000</v>
      </c>
    </row>
    <row r="48">
      <c r="A48" s="5">
        <v>46.0</v>
      </c>
      <c r="B48" s="5" t="s">
        <v>44</v>
      </c>
      <c r="C48" s="6" t="s">
        <v>19</v>
      </c>
      <c r="D48" s="7">
        <v>42004.0</v>
      </c>
      <c r="E48" s="8">
        <v>6.053E9</v>
      </c>
      <c r="F48" s="8">
        <v>3.586E9</v>
      </c>
      <c r="G48" s="8">
        <v>4.68E8</v>
      </c>
      <c r="H48" s="8">
        <v>0.0</v>
      </c>
      <c r="I48" s="8">
        <v>7.45E8</v>
      </c>
      <c r="J48" s="5" t="s">
        <v>45</v>
      </c>
      <c r="K48" s="5" t="s">
        <v>46</v>
      </c>
      <c r="L48">
        <f t="shared" si="1"/>
        <v>2014</v>
      </c>
      <c r="M48" s="9">
        <f t="shared" si="2"/>
        <v>2467000000</v>
      </c>
      <c r="N48" s="9">
        <f t="shared" si="3"/>
        <v>1213000000</v>
      </c>
      <c r="O48" s="9">
        <f t="shared" si="4"/>
        <v>4840000000</v>
      </c>
    </row>
    <row r="49">
      <c r="A49" s="5">
        <v>47.0</v>
      </c>
      <c r="B49" s="5" t="s">
        <v>44</v>
      </c>
      <c r="C49" s="6" t="s">
        <v>20</v>
      </c>
      <c r="D49" s="7">
        <v>42369.0</v>
      </c>
      <c r="E49" s="8">
        <v>6.098E9</v>
      </c>
      <c r="F49" s="8">
        <v>3.501E9</v>
      </c>
      <c r="G49" s="8">
        <v>5.42E8</v>
      </c>
      <c r="H49" s="8">
        <v>0.0</v>
      </c>
      <c r="I49" s="8">
        <v>7.96E8</v>
      </c>
      <c r="J49" s="5" t="s">
        <v>45</v>
      </c>
      <c r="K49" s="5" t="s">
        <v>46</v>
      </c>
      <c r="L49">
        <f t="shared" si="1"/>
        <v>2015</v>
      </c>
      <c r="M49" s="9">
        <f t="shared" si="2"/>
        <v>2597000000</v>
      </c>
      <c r="N49" s="9">
        <f t="shared" si="3"/>
        <v>1338000000</v>
      </c>
      <c r="O49" s="9">
        <f t="shared" si="4"/>
        <v>4760000000</v>
      </c>
    </row>
    <row r="50">
      <c r="A50" s="5">
        <v>48.0</v>
      </c>
      <c r="B50" s="5" t="s">
        <v>47</v>
      </c>
      <c r="C50" s="6" t="s">
        <v>15</v>
      </c>
      <c r="D50" s="7">
        <v>41274.0</v>
      </c>
      <c r="E50" s="8">
        <v>1.4945E10</v>
      </c>
      <c r="F50" s="8">
        <v>6.395E9</v>
      </c>
      <c r="G50" s="8">
        <v>3.812E9</v>
      </c>
      <c r="H50" s="8">
        <v>0.0</v>
      </c>
      <c r="I50" s="8">
        <v>1.782E9</v>
      </c>
      <c r="J50" s="5" t="s">
        <v>45</v>
      </c>
      <c r="K50" s="5" t="s">
        <v>48</v>
      </c>
      <c r="L50">
        <f t="shared" si="1"/>
        <v>2012</v>
      </c>
      <c r="M50" s="9">
        <f t="shared" si="2"/>
        <v>8550000000</v>
      </c>
      <c r="N50" s="9">
        <f t="shared" si="3"/>
        <v>5594000000</v>
      </c>
      <c r="O50" s="9">
        <f t="shared" si="4"/>
        <v>9351000000</v>
      </c>
    </row>
    <row r="51">
      <c r="A51" s="5">
        <v>49.0</v>
      </c>
      <c r="B51" s="5" t="s">
        <v>47</v>
      </c>
      <c r="C51" s="6" t="s">
        <v>18</v>
      </c>
      <c r="D51" s="7">
        <v>41639.0</v>
      </c>
      <c r="E51" s="8">
        <v>1.48135E10</v>
      </c>
      <c r="F51" s="8">
        <v>6.7223E9</v>
      </c>
      <c r="G51" s="8">
        <v>3.3298E9</v>
      </c>
      <c r="H51" s="8">
        <v>0.0</v>
      </c>
      <c r="I51" s="8">
        <v>1.7125E9</v>
      </c>
      <c r="J51" s="5" t="s">
        <v>45</v>
      </c>
      <c r="K51" s="5" t="s">
        <v>48</v>
      </c>
      <c r="L51">
        <f t="shared" si="1"/>
        <v>2013</v>
      </c>
      <c r="M51" s="9">
        <f t="shared" si="2"/>
        <v>8091200000</v>
      </c>
      <c r="N51" s="9">
        <f t="shared" si="3"/>
        <v>5042300000</v>
      </c>
      <c r="O51" s="9">
        <f t="shared" si="4"/>
        <v>9771200000</v>
      </c>
    </row>
    <row r="52">
      <c r="A52" s="5">
        <v>50.0</v>
      </c>
      <c r="B52" s="5" t="s">
        <v>47</v>
      </c>
      <c r="C52" s="6" t="s">
        <v>19</v>
      </c>
      <c r="D52" s="7">
        <v>42004.0</v>
      </c>
      <c r="E52" s="8">
        <v>1.63786E10</v>
      </c>
      <c r="F52" s="8">
        <v>7.6857E9</v>
      </c>
      <c r="G52" s="8">
        <v>3.6679E9</v>
      </c>
      <c r="H52" s="8">
        <v>0.0</v>
      </c>
      <c r="I52" s="8">
        <v>1.8976E9</v>
      </c>
      <c r="J52" s="5" t="s">
        <v>45</v>
      </c>
      <c r="K52" s="5" t="s">
        <v>48</v>
      </c>
      <c r="L52">
        <f t="shared" si="1"/>
        <v>2014</v>
      </c>
      <c r="M52" s="9">
        <f t="shared" si="2"/>
        <v>8692900000</v>
      </c>
      <c r="N52" s="9">
        <f t="shared" si="3"/>
        <v>5565500000</v>
      </c>
      <c r="O52" s="9">
        <f t="shared" si="4"/>
        <v>10813100000</v>
      </c>
    </row>
    <row r="53">
      <c r="A53" s="5">
        <v>51.0</v>
      </c>
      <c r="B53" s="5" t="s">
        <v>47</v>
      </c>
      <c r="C53" s="6" t="s">
        <v>20</v>
      </c>
      <c r="D53" s="7">
        <v>42369.0</v>
      </c>
      <c r="E53" s="8">
        <v>1.64532E10</v>
      </c>
      <c r="F53" s="8">
        <v>7.4335E9</v>
      </c>
      <c r="G53" s="8">
        <v>3.6765E9</v>
      </c>
      <c r="H53" s="8">
        <v>0.0</v>
      </c>
      <c r="I53" s="8">
        <v>2.0097E9</v>
      </c>
      <c r="J53" s="5" t="s">
        <v>45</v>
      </c>
      <c r="K53" s="5" t="s">
        <v>48</v>
      </c>
      <c r="L53">
        <f t="shared" si="1"/>
        <v>2015</v>
      </c>
      <c r="M53" s="9">
        <f t="shared" si="2"/>
        <v>9019700000</v>
      </c>
      <c r="N53" s="9">
        <f t="shared" si="3"/>
        <v>5686200000</v>
      </c>
      <c r="O53" s="9">
        <f t="shared" si="4"/>
        <v>10767000000</v>
      </c>
    </row>
    <row r="54">
      <c r="A54" s="5">
        <v>52.0</v>
      </c>
      <c r="B54" s="5" t="s">
        <v>49</v>
      </c>
      <c r="C54" s="6" t="s">
        <v>15</v>
      </c>
      <c r="D54" s="7">
        <v>41274.0</v>
      </c>
      <c r="E54" s="8">
        <v>2.5364E10</v>
      </c>
      <c r="F54" s="8">
        <v>1.7074E10</v>
      </c>
      <c r="G54" s="8">
        <v>0.0</v>
      </c>
      <c r="H54" s="8">
        <v>0.0</v>
      </c>
      <c r="I54" s="8">
        <v>3.727E9</v>
      </c>
      <c r="J54" s="5" t="s">
        <v>50</v>
      </c>
      <c r="K54" s="5" t="s">
        <v>51</v>
      </c>
      <c r="L54">
        <f t="shared" si="1"/>
        <v>2012</v>
      </c>
      <c r="M54" s="9">
        <f t="shared" si="2"/>
        <v>8290000000</v>
      </c>
      <c r="N54" s="9">
        <f t="shared" si="3"/>
        <v>3727000000</v>
      </c>
      <c r="O54" s="9">
        <f t="shared" si="4"/>
        <v>21637000000</v>
      </c>
    </row>
    <row r="55">
      <c r="A55" s="5">
        <v>53.0</v>
      </c>
      <c r="B55" s="5" t="s">
        <v>49</v>
      </c>
      <c r="C55" s="6" t="s">
        <v>18</v>
      </c>
      <c r="D55" s="7">
        <v>41639.0</v>
      </c>
      <c r="E55" s="8">
        <v>2.3939E10</v>
      </c>
      <c r="F55" s="8">
        <v>1.5341E10</v>
      </c>
      <c r="G55" s="8">
        <v>0.0</v>
      </c>
      <c r="H55" s="8">
        <v>0.0</v>
      </c>
      <c r="I55" s="8">
        <v>3.489E9</v>
      </c>
      <c r="J55" s="5" t="s">
        <v>50</v>
      </c>
      <c r="K55" s="5" t="s">
        <v>51</v>
      </c>
      <c r="L55">
        <f t="shared" si="1"/>
        <v>2013</v>
      </c>
      <c r="M55" s="9">
        <f t="shared" si="2"/>
        <v>8598000000</v>
      </c>
      <c r="N55" s="9">
        <f t="shared" si="3"/>
        <v>3489000000</v>
      </c>
      <c r="O55" s="9">
        <f t="shared" si="4"/>
        <v>20450000000</v>
      </c>
    </row>
    <row r="56">
      <c r="A56" s="5">
        <v>54.0</v>
      </c>
      <c r="B56" s="5" t="s">
        <v>49</v>
      </c>
      <c r="C56" s="6" t="s">
        <v>19</v>
      </c>
      <c r="D56" s="7">
        <v>42004.0</v>
      </c>
      <c r="E56" s="8">
        <v>2.2728E10</v>
      </c>
      <c r="F56" s="8">
        <v>1.4373E10</v>
      </c>
      <c r="G56" s="8">
        <v>0.0</v>
      </c>
      <c r="H56" s="8">
        <v>0.0</v>
      </c>
      <c r="I56" s="8">
        <v>3.547E9</v>
      </c>
      <c r="J56" s="5" t="s">
        <v>50</v>
      </c>
      <c r="K56" s="5" t="s">
        <v>51</v>
      </c>
      <c r="L56">
        <f t="shared" si="1"/>
        <v>2014</v>
      </c>
      <c r="M56" s="9">
        <f t="shared" si="2"/>
        <v>8355000000</v>
      </c>
      <c r="N56" s="9">
        <f t="shared" si="3"/>
        <v>3547000000</v>
      </c>
      <c r="O56" s="9">
        <f t="shared" si="4"/>
        <v>19181000000</v>
      </c>
    </row>
    <row r="57">
      <c r="A57" s="5">
        <v>55.0</v>
      </c>
      <c r="B57" s="5" t="s">
        <v>49</v>
      </c>
      <c r="C57" s="6" t="s">
        <v>20</v>
      </c>
      <c r="D57" s="7">
        <v>42369.0</v>
      </c>
      <c r="E57" s="8">
        <v>2.0872E10</v>
      </c>
      <c r="F57" s="8">
        <v>1.3049E10</v>
      </c>
      <c r="G57" s="8">
        <v>0.0</v>
      </c>
      <c r="H57" s="8">
        <v>0.0</v>
      </c>
      <c r="I57" s="8">
        <v>3.672E9</v>
      </c>
      <c r="J57" s="5" t="s">
        <v>50</v>
      </c>
      <c r="K57" s="5" t="s">
        <v>51</v>
      </c>
      <c r="L57">
        <f t="shared" si="1"/>
        <v>2015</v>
      </c>
      <c r="M57" s="9">
        <f t="shared" si="2"/>
        <v>7823000000</v>
      </c>
      <c r="N57" s="9">
        <f t="shared" si="3"/>
        <v>3672000000</v>
      </c>
      <c r="O57" s="9">
        <f t="shared" si="4"/>
        <v>17200000000</v>
      </c>
    </row>
    <row r="58">
      <c r="A58" s="5">
        <v>56.0</v>
      </c>
      <c r="B58" s="5" t="s">
        <v>52</v>
      </c>
      <c r="C58" s="6" t="s">
        <v>15</v>
      </c>
      <c r="D58" s="7">
        <v>41274.0</v>
      </c>
      <c r="E58" s="8">
        <v>7.1214E10</v>
      </c>
      <c r="F58" s="8">
        <v>3.7745E10</v>
      </c>
      <c r="G58" s="8">
        <v>2.1491E10</v>
      </c>
      <c r="H58" s="8">
        <v>0.0</v>
      </c>
      <c r="I58" s="8">
        <v>0.0</v>
      </c>
      <c r="J58" s="5" t="s">
        <v>50</v>
      </c>
      <c r="K58" s="5" t="s">
        <v>53</v>
      </c>
      <c r="L58">
        <f t="shared" si="1"/>
        <v>2012</v>
      </c>
      <c r="M58" s="9">
        <f t="shared" si="2"/>
        <v>33469000000</v>
      </c>
      <c r="N58" s="9">
        <f t="shared" si="3"/>
        <v>21491000000</v>
      </c>
      <c r="O58" s="9">
        <f t="shared" si="4"/>
        <v>49723000000</v>
      </c>
    </row>
    <row r="59">
      <c r="A59" s="5">
        <v>57.0</v>
      </c>
      <c r="B59" s="5" t="s">
        <v>52</v>
      </c>
      <c r="C59" s="6" t="s">
        <v>18</v>
      </c>
      <c r="D59" s="7">
        <v>41639.0</v>
      </c>
      <c r="E59" s="8">
        <v>6.8874E10</v>
      </c>
      <c r="F59" s="8">
        <v>3.466E10</v>
      </c>
      <c r="G59" s="8">
        <v>2.2005E10</v>
      </c>
      <c r="H59" s="8">
        <v>0.0</v>
      </c>
      <c r="I59" s="8">
        <v>0.0</v>
      </c>
      <c r="J59" s="5" t="s">
        <v>50</v>
      </c>
      <c r="K59" s="5" t="s">
        <v>53</v>
      </c>
      <c r="L59">
        <f t="shared" si="1"/>
        <v>2013</v>
      </c>
      <c r="M59" s="9">
        <f t="shared" si="2"/>
        <v>34214000000</v>
      </c>
      <c r="N59" s="9">
        <f t="shared" si="3"/>
        <v>22005000000</v>
      </c>
      <c r="O59" s="9">
        <f t="shared" si="4"/>
        <v>46869000000</v>
      </c>
    </row>
    <row r="60">
      <c r="A60" s="5">
        <v>58.0</v>
      </c>
      <c r="B60" s="5" t="s">
        <v>52</v>
      </c>
      <c r="C60" s="6" t="s">
        <v>19</v>
      </c>
      <c r="D60" s="7">
        <v>42004.0</v>
      </c>
      <c r="E60" s="8">
        <v>6.4406E10</v>
      </c>
      <c r="F60" s="8">
        <v>3.3611E10</v>
      </c>
      <c r="G60" s="8">
        <v>1.8491E10</v>
      </c>
      <c r="H60" s="8">
        <v>0.0</v>
      </c>
      <c r="I60" s="8">
        <v>0.0</v>
      </c>
      <c r="J60" s="5" t="s">
        <v>50</v>
      </c>
      <c r="K60" s="5" t="s">
        <v>53</v>
      </c>
      <c r="L60">
        <f t="shared" si="1"/>
        <v>2014</v>
      </c>
      <c r="M60" s="9">
        <f t="shared" si="2"/>
        <v>30795000000</v>
      </c>
      <c r="N60" s="9">
        <f t="shared" si="3"/>
        <v>18491000000</v>
      </c>
      <c r="O60" s="9">
        <f t="shared" si="4"/>
        <v>45915000000</v>
      </c>
    </row>
    <row r="61">
      <c r="A61" s="5">
        <v>59.0</v>
      </c>
      <c r="B61" s="5" t="s">
        <v>52</v>
      </c>
      <c r="C61" s="6" t="s">
        <v>20</v>
      </c>
      <c r="D61" s="7">
        <v>42369.0</v>
      </c>
      <c r="E61" s="8">
        <v>5.8327E10</v>
      </c>
      <c r="F61" s="8">
        <v>3.6581E10</v>
      </c>
      <c r="G61" s="8">
        <v>1.6417E10</v>
      </c>
      <c r="H61" s="8">
        <v>0.0</v>
      </c>
      <c r="I61" s="8">
        <v>0.0</v>
      </c>
      <c r="J61" s="5" t="s">
        <v>50</v>
      </c>
      <c r="K61" s="5" t="s">
        <v>53</v>
      </c>
      <c r="L61">
        <f t="shared" si="1"/>
        <v>2015</v>
      </c>
      <c r="M61" s="9">
        <f t="shared" si="2"/>
        <v>21746000000</v>
      </c>
      <c r="N61" s="9">
        <f t="shared" si="3"/>
        <v>16417000000</v>
      </c>
      <c r="O61" s="9">
        <f t="shared" si="4"/>
        <v>41910000000</v>
      </c>
    </row>
    <row r="62">
      <c r="A62" s="5">
        <v>60.0</v>
      </c>
      <c r="B62" s="5" t="s">
        <v>54</v>
      </c>
      <c r="C62" s="6" t="s">
        <v>15</v>
      </c>
      <c r="D62" s="7">
        <v>41274.0</v>
      </c>
      <c r="E62" s="8">
        <v>9.58511E8</v>
      </c>
      <c r="F62" s="8">
        <v>3.86355E8</v>
      </c>
      <c r="G62" s="8">
        <v>6.1732E7</v>
      </c>
      <c r="H62" s="8">
        <v>0.0</v>
      </c>
      <c r="I62" s="8">
        <v>3.25173E8</v>
      </c>
      <c r="J62" s="5" t="s">
        <v>55</v>
      </c>
      <c r="K62" s="5" t="s">
        <v>56</v>
      </c>
      <c r="L62">
        <f t="shared" si="1"/>
        <v>2012</v>
      </c>
      <c r="M62" s="9">
        <f t="shared" si="2"/>
        <v>572156000</v>
      </c>
      <c r="N62" s="9">
        <f t="shared" si="3"/>
        <v>386905000</v>
      </c>
      <c r="O62" s="9">
        <f t="shared" si="4"/>
        <v>571606000</v>
      </c>
    </row>
    <row r="63">
      <c r="A63" s="5">
        <v>61.0</v>
      </c>
      <c r="B63" s="5" t="s">
        <v>54</v>
      </c>
      <c r="C63" s="6" t="s">
        <v>18</v>
      </c>
      <c r="D63" s="7">
        <v>41639.0</v>
      </c>
      <c r="E63" s="8">
        <v>9.74053E8</v>
      </c>
      <c r="F63" s="8">
        <v>3.80051E8</v>
      </c>
      <c r="G63" s="8">
        <v>5.3073E7</v>
      </c>
      <c r="H63" s="8">
        <v>0.0</v>
      </c>
      <c r="I63" s="8">
        <v>2.9191E8</v>
      </c>
      <c r="J63" s="5" t="s">
        <v>55</v>
      </c>
      <c r="K63" s="5" t="s">
        <v>56</v>
      </c>
      <c r="L63">
        <f t="shared" si="1"/>
        <v>2013</v>
      </c>
      <c r="M63" s="9">
        <f t="shared" si="2"/>
        <v>594002000</v>
      </c>
      <c r="N63" s="9">
        <f t="shared" si="3"/>
        <v>344983000</v>
      </c>
      <c r="O63" s="9">
        <f t="shared" si="4"/>
        <v>629070000</v>
      </c>
    </row>
    <row r="64">
      <c r="A64" s="5">
        <v>62.0</v>
      </c>
      <c r="B64" s="5" t="s">
        <v>54</v>
      </c>
      <c r="C64" s="6" t="s">
        <v>19</v>
      </c>
      <c r="D64" s="7">
        <v>42004.0</v>
      </c>
      <c r="E64" s="8">
        <v>9.84363E8</v>
      </c>
      <c r="F64" s="8">
        <v>3.80964E8</v>
      </c>
      <c r="G64" s="8">
        <v>5.6621E7</v>
      </c>
      <c r="H64" s="8">
        <v>0.0</v>
      </c>
      <c r="I64" s="8">
        <v>2.82608E8</v>
      </c>
      <c r="J64" s="5" t="s">
        <v>55</v>
      </c>
      <c r="K64" s="5" t="s">
        <v>56</v>
      </c>
      <c r="L64">
        <f t="shared" si="1"/>
        <v>2014</v>
      </c>
      <c r="M64" s="9">
        <f t="shared" si="2"/>
        <v>603399000</v>
      </c>
      <c r="N64" s="9">
        <f t="shared" si="3"/>
        <v>339229000</v>
      </c>
      <c r="O64" s="9">
        <f t="shared" si="4"/>
        <v>645134000</v>
      </c>
    </row>
    <row r="65">
      <c r="A65" s="5">
        <v>63.0</v>
      </c>
      <c r="B65" s="5" t="s">
        <v>54</v>
      </c>
      <c r="C65" s="6" t="s">
        <v>20</v>
      </c>
      <c r="D65" s="7">
        <v>42369.0</v>
      </c>
      <c r="E65" s="8">
        <v>9.8131E8</v>
      </c>
      <c r="F65" s="8">
        <v>3.65248E8</v>
      </c>
      <c r="G65" s="8">
        <v>5.3546E7</v>
      </c>
      <c r="H65" s="8">
        <v>0.0</v>
      </c>
      <c r="I65" s="8">
        <v>3.06301E8</v>
      </c>
      <c r="J65" s="5" t="s">
        <v>55</v>
      </c>
      <c r="K65" s="5" t="s">
        <v>56</v>
      </c>
      <c r="L65">
        <f t="shared" si="1"/>
        <v>2015</v>
      </c>
      <c r="M65" s="9">
        <f t="shared" si="2"/>
        <v>616062000</v>
      </c>
      <c r="N65" s="9">
        <f t="shared" si="3"/>
        <v>359847000</v>
      </c>
      <c r="O65" s="9">
        <f t="shared" si="4"/>
        <v>621463000</v>
      </c>
    </row>
    <row r="66">
      <c r="A66" s="5">
        <v>64.0</v>
      </c>
      <c r="B66" s="5" t="s">
        <v>57</v>
      </c>
      <c r="C66" s="6" t="s">
        <v>15</v>
      </c>
      <c r="D66" s="7">
        <v>41639.0</v>
      </c>
      <c r="E66" s="8">
        <v>9.047657E9</v>
      </c>
      <c r="F66" s="8">
        <v>6.709936E9</v>
      </c>
      <c r="G66" s="8">
        <v>0.0</v>
      </c>
      <c r="H66" s="8">
        <v>0.0</v>
      </c>
      <c r="I66" s="8">
        <v>1.470287E9</v>
      </c>
      <c r="J66" s="5" t="s">
        <v>50</v>
      </c>
      <c r="K66" s="5" t="s">
        <v>58</v>
      </c>
      <c r="L66">
        <f t="shared" si="1"/>
        <v>2013</v>
      </c>
      <c r="M66" s="9">
        <f t="shared" si="2"/>
        <v>2337721000</v>
      </c>
      <c r="N66" s="9">
        <f t="shared" si="3"/>
        <v>1470287000</v>
      </c>
      <c r="O66" s="9">
        <f t="shared" si="4"/>
        <v>7577370000</v>
      </c>
    </row>
    <row r="67">
      <c r="A67" s="5">
        <v>65.0</v>
      </c>
      <c r="B67" s="5" t="s">
        <v>57</v>
      </c>
      <c r="C67" s="6" t="s">
        <v>18</v>
      </c>
      <c r="D67" s="7">
        <v>42004.0</v>
      </c>
      <c r="E67" s="8">
        <v>1.0381653E10</v>
      </c>
      <c r="F67" s="8">
        <v>8.093563E9</v>
      </c>
      <c r="G67" s="8">
        <v>0.0</v>
      </c>
      <c r="H67" s="8">
        <v>0.0</v>
      </c>
      <c r="I67" s="8">
        <v>1.485558E9</v>
      </c>
      <c r="J67" s="5" t="s">
        <v>50</v>
      </c>
      <c r="K67" s="5" t="s">
        <v>58</v>
      </c>
      <c r="L67">
        <f t="shared" si="1"/>
        <v>2014</v>
      </c>
      <c r="M67" s="9">
        <f t="shared" si="2"/>
        <v>2288090000</v>
      </c>
      <c r="N67" s="9">
        <f t="shared" si="3"/>
        <v>1485558000</v>
      </c>
      <c r="O67" s="9">
        <f t="shared" si="4"/>
        <v>8896095000</v>
      </c>
    </row>
    <row r="68">
      <c r="A68" s="5">
        <v>66.0</v>
      </c>
      <c r="B68" s="5" t="s">
        <v>57</v>
      </c>
      <c r="C68" s="6" t="s">
        <v>19</v>
      </c>
      <c r="D68" s="7">
        <v>42369.0</v>
      </c>
      <c r="E68" s="8">
        <v>1.0325494E10</v>
      </c>
      <c r="F68" s="8">
        <v>8.666624E9</v>
      </c>
      <c r="G68" s="8">
        <v>0.0</v>
      </c>
      <c r="H68" s="8">
        <v>0.0</v>
      </c>
      <c r="I68" s="8">
        <v>1.402573E9</v>
      </c>
      <c r="J68" s="5" t="s">
        <v>50</v>
      </c>
      <c r="K68" s="5" t="s">
        <v>58</v>
      </c>
      <c r="L68">
        <f t="shared" si="1"/>
        <v>2015</v>
      </c>
      <c r="M68" s="9">
        <f t="shared" si="2"/>
        <v>1658870000</v>
      </c>
      <c r="N68" s="9">
        <f t="shared" si="3"/>
        <v>1402573000</v>
      </c>
      <c r="O68" s="9">
        <f t="shared" si="4"/>
        <v>8922921000</v>
      </c>
    </row>
    <row r="69">
      <c r="A69" s="5">
        <v>67.0</v>
      </c>
      <c r="B69" s="5" t="s">
        <v>57</v>
      </c>
      <c r="C69" s="6" t="s">
        <v>20</v>
      </c>
      <c r="D69" s="7">
        <v>42735.0</v>
      </c>
      <c r="E69" s="8">
        <v>7.53178E9</v>
      </c>
      <c r="F69" s="8">
        <v>5.251228E9</v>
      </c>
      <c r="G69" s="8">
        <v>0.0</v>
      </c>
      <c r="H69" s="8">
        <v>0.0</v>
      </c>
      <c r="I69" s="8">
        <v>1.351314E9</v>
      </c>
      <c r="J69" s="5" t="s">
        <v>50</v>
      </c>
      <c r="K69" s="5" t="s">
        <v>58</v>
      </c>
      <c r="L69">
        <f t="shared" si="1"/>
        <v>2016</v>
      </c>
      <c r="M69" s="9">
        <f t="shared" si="2"/>
        <v>2280552000</v>
      </c>
      <c r="N69" s="9">
        <f t="shared" si="3"/>
        <v>1351314000</v>
      </c>
      <c r="O69" s="9">
        <f t="shared" si="4"/>
        <v>6180466000</v>
      </c>
    </row>
    <row r="70">
      <c r="A70" s="5">
        <v>72.0</v>
      </c>
      <c r="B70" s="5" t="s">
        <v>59</v>
      </c>
      <c r="C70" s="6" t="s">
        <v>15</v>
      </c>
      <c r="D70" s="7">
        <v>41274.0</v>
      </c>
      <c r="E70" s="8">
        <v>1.373947E9</v>
      </c>
      <c r="F70" s="8">
        <v>5.299E8</v>
      </c>
      <c r="G70" s="8">
        <v>4.33448E8</v>
      </c>
      <c r="H70" s="8">
        <v>7.4744E7</v>
      </c>
      <c r="I70" s="8">
        <v>2.0962E7</v>
      </c>
      <c r="J70" s="5" t="s">
        <v>25</v>
      </c>
      <c r="K70" s="5" t="s">
        <v>60</v>
      </c>
      <c r="L70">
        <f t="shared" si="1"/>
        <v>2012</v>
      </c>
      <c r="M70" s="9">
        <f t="shared" si="2"/>
        <v>844047000</v>
      </c>
      <c r="N70" s="9">
        <f t="shared" si="3"/>
        <v>529154000</v>
      </c>
      <c r="O70" s="9">
        <f t="shared" si="4"/>
        <v>844793000</v>
      </c>
    </row>
    <row r="71">
      <c r="A71" s="5">
        <v>73.0</v>
      </c>
      <c r="B71" s="5" t="s">
        <v>59</v>
      </c>
      <c r="C71" s="6" t="s">
        <v>18</v>
      </c>
      <c r="D71" s="7">
        <v>41639.0</v>
      </c>
      <c r="E71" s="8">
        <v>1.577922E9</v>
      </c>
      <c r="F71" s="8">
        <v>5.11087E8</v>
      </c>
      <c r="G71" s="8">
        <v>5.35598E8</v>
      </c>
      <c r="H71" s="8">
        <v>9.3879E7</v>
      </c>
      <c r="I71" s="8">
        <v>2.1547E7</v>
      </c>
      <c r="J71" s="5" t="s">
        <v>25</v>
      </c>
      <c r="K71" s="5" t="s">
        <v>60</v>
      </c>
      <c r="L71">
        <f t="shared" si="1"/>
        <v>2013</v>
      </c>
      <c r="M71" s="9">
        <f t="shared" si="2"/>
        <v>1066835000</v>
      </c>
      <c r="N71" s="9">
        <f t="shared" si="3"/>
        <v>651024000</v>
      </c>
      <c r="O71" s="9">
        <f t="shared" si="4"/>
        <v>926898000</v>
      </c>
    </row>
    <row r="72">
      <c r="A72" s="5">
        <v>74.0</v>
      </c>
      <c r="B72" s="5" t="s">
        <v>59</v>
      </c>
      <c r="C72" s="6" t="s">
        <v>19</v>
      </c>
      <c r="D72" s="7">
        <v>42004.0</v>
      </c>
      <c r="E72" s="8">
        <v>1.963874E9</v>
      </c>
      <c r="F72" s="8">
        <v>6.10943E8</v>
      </c>
      <c r="G72" s="8">
        <v>7.0488E8</v>
      </c>
      <c r="H72" s="8">
        <v>1.25286E8</v>
      </c>
      <c r="I72" s="8">
        <v>3.2057E7</v>
      </c>
      <c r="J72" s="5" t="s">
        <v>25</v>
      </c>
      <c r="K72" s="5" t="s">
        <v>60</v>
      </c>
      <c r="L72">
        <f t="shared" si="1"/>
        <v>2014</v>
      </c>
      <c r="M72" s="9">
        <f t="shared" si="2"/>
        <v>1352931000</v>
      </c>
      <c r="N72" s="9">
        <f t="shared" si="3"/>
        <v>862223000</v>
      </c>
      <c r="O72" s="9">
        <f t="shared" si="4"/>
        <v>1101651000</v>
      </c>
    </row>
    <row r="73">
      <c r="A73" s="5">
        <v>75.0</v>
      </c>
      <c r="B73" s="5" t="s">
        <v>59</v>
      </c>
      <c r="C73" s="6" t="s">
        <v>20</v>
      </c>
      <c r="D73" s="7">
        <v>42369.0</v>
      </c>
      <c r="E73" s="8">
        <v>2.197448E9</v>
      </c>
      <c r="F73" s="8">
        <v>7.2562E8</v>
      </c>
      <c r="G73" s="8">
        <v>8.29253E8</v>
      </c>
      <c r="H73" s="8">
        <v>1.48591E8</v>
      </c>
      <c r="I73" s="8">
        <v>2.7067E7</v>
      </c>
      <c r="J73" s="5" t="s">
        <v>25</v>
      </c>
      <c r="K73" s="5" t="s">
        <v>60</v>
      </c>
      <c r="L73">
        <f t="shared" si="1"/>
        <v>2015</v>
      </c>
      <c r="M73" s="9">
        <f t="shared" si="2"/>
        <v>1471828000</v>
      </c>
      <c r="N73" s="9">
        <f t="shared" si="3"/>
        <v>1004911000</v>
      </c>
      <c r="O73" s="9">
        <f t="shared" si="4"/>
        <v>1192537000</v>
      </c>
    </row>
    <row r="74">
      <c r="A74" s="5">
        <v>76.0</v>
      </c>
      <c r="B74" s="5" t="s">
        <v>61</v>
      </c>
      <c r="C74" s="6" t="s">
        <v>15</v>
      </c>
      <c r="D74" s="7">
        <v>41274.0</v>
      </c>
      <c r="E74" s="8">
        <v>2.519154E9</v>
      </c>
      <c r="F74" s="8">
        <v>1.620311E9</v>
      </c>
      <c r="G74" s="8">
        <v>3.08456E8</v>
      </c>
      <c r="H74" s="8">
        <v>7.8919E7</v>
      </c>
      <c r="I74" s="8">
        <v>0.0</v>
      </c>
      <c r="J74" s="5" t="s">
        <v>62</v>
      </c>
      <c r="K74" s="5" t="s">
        <v>63</v>
      </c>
      <c r="L74">
        <f t="shared" si="1"/>
        <v>2012</v>
      </c>
      <c r="M74" s="9">
        <f t="shared" si="2"/>
        <v>898843000</v>
      </c>
      <c r="N74" s="9">
        <f t="shared" si="3"/>
        <v>387375000</v>
      </c>
      <c r="O74" s="9">
        <f t="shared" si="4"/>
        <v>2131779000</v>
      </c>
    </row>
    <row r="75">
      <c r="A75" s="5">
        <v>77.0</v>
      </c>
      <c r="B75" s="5" t="s">
        <v>61</v>
      </c>
      <c r="C75" s="6" t="s">
        <v>18</v>
      </c>
      <c r="D75" s="7">
        <v>41639.0</v>
      </c>
      <c r="E75" s="8">
        <v>2.39427E9</v>
      </c>
      <c r="F75" s="8">
        <v>1.543799E9</v>
      </c>
      <c r="G75" s="8">
        <v>1.58189E8</v>
      </c>
      <c r="H75" s="8">
        <v>8.2246E7</v>
      </c>
      <c r="I75" s="8">
        <v>0.0</v>
      </c>
      <c r="J75" s="5" t="s">
        <v>62</v>
      </c>
      <c r="K75" s="5" t="s">
        <v>63</v>
      </c>
      <c r="L75">
        <f t="shared" si="1"/>
        <v>2013</v>
      </c>
      <c r="M75" s="9">
        <f t="shared" si="2"/>
        <v>850471000</v>
      </c>
      <c r="N75" s="9">
        <f t="shared" si="3"/>
        <v>240435000</v>
      </c>
      <c r="O75" s="9">
        <f t="shared" si="4"/>
        <v>2153835000</v>
      </c>
    </row>
    <row r="76">
      <c r="A76" s="5">
        <v>78.0</v>
      </c>
      <c r="B76" s="5" t="s">
        <v>61</v>
      </c>
      <c r="C76" s="6" t="s">
        <v>19</v>
      </c>
      <c r="D76" s="7">
        <v>42004.0</v>
      </c>
      <c r="E76" s="8">
        <v>2.445548E9</v>
      </c>
      <c r="F76" s="8">
        <v>1.6747E9</v>
      </c>
      <c r="G76" s="8">
        <v>3.55135E8</v>
      </c>
      <c r="H76" s="8">
        <v>8.831E7</v>
      </c>
      <c r="I76" s="8">
        <v>0.0</v>
      </c>
      <c r="J76" s="5" t="s">
        <v>62</v>
      </c>
      <c r="K76" s="5" t="s">
        <v>63</v>
      </c>
      <c r="L76">
        <f t="shared" si="1"/>
        <v>2014</v>
      </c>
      <c r="M76" s="9">
        <f t="shared" si="2"/>
        <v>770848000</v>
      </c>
      <c r="N76" s="9">
        <f t="shared" si="3"/>
        <v>443445000</v>
      </c>
      <c r="O76" s="9">
        <f t="shared" si="4"/>
        <v>2002103000</v>
      </c>
    </row>
    <row r="77">
      <c r="A77" s="5">
        <v>79.0</v>
      </c>
      <c r="B77" s="5" t="s">
        <v>61</v>
      </c>
      <c r="C77" s="6" t="s">
        <v>20</v>
      </c>
      <c r="D77" s="7">
        <v>42369.0</v>
      </c>
      <c r="E77" s="8">
        <v>3.651335E9</v>
      </c>
      <c r="F77" s="8">
        <v>2.454463E9</v>
      </c>
      <c r="G77" s="8">
        <v>5.12274E8</v>
      </c>
      <c r="H77" s="8">
        <v>1.02871E8</v>
      </c>
      <c r="I77" s="8">
        <v>0.0</v>
      </c>
      <c r="J77" s="5" t="s">
        <v>62</v>
      </c>
      <c r="K77" s="5" t="s">
        <v>63</v>
      </c>
      <c r="L77">
        <f t="shared" si="1"/>
        <v>2015</v>
      </c>
      <c r="M77" s="9">
        <f t="shared" si="2"/>
        <v>1196872000</v>
      </c>
      <c r="N77" s="9">
        <f t="shared" si="3"/>
        <v>615145000</v>
      </c>
      <c r="O77" s="9">
        <f t="shared" si="4"/>
        <v>3036190000</v>
      </c>
    </row>
    <row r="78">
      <c r="A78" s="5">
        <v>80.0</v>
      </c>
      <c r="B78" s="5" t="s">
        <v>64</v>
      </c>
      <c r="C78" s="6" t="s">
        <v>15</v>
      </c>
      <c r="D78" s="7">
        <v>41274.0</v>
      </c>
      <c r="E78" s="8">
        <v>4.657E9</v>
      </c>
      <c r="F78" s="8">
        <v>2.319E9</v>
      </c>
      <c r="G78" s="8">
        <v>1.542E9</v>
      </c>
      <c r="H78" s="8">
        <v>0.0</v>
      </c>
      <c r="I78" s="8">
        <v>2.64E8</v>
      </c>
      <c r="J78" s="5" t="s">
        <v>16</v>
      </c>
      <c r="K78" s="5" t="s">
        <v>17</v>
      </c>
      <c r="L78">
        <f t="shared" si="1"/>
        <v>2012</v>
      </c>
      <c r="M78" s="9">
        <f t="shared" si="2"/>
        <v>2338000000</v>
      </c>
      <c r="N78" s="9">
        <f t="shared" si="3"/>
        <v>1806000000</v>
      </c>
      <c r="O78" s="9">
        <f t="shared" si="4"/>
        <v>2851000000</v>
      </c>
    </row>
    <row r="79">
      <c r="A79" s="5">
        <v>81.0</v>
      </c>
      <c r="B79" s="5" t="s">
        <v>64</v>
      </c>
      <c r="C79" s="6" t="s">
        <v>18</v>
      </c>
      <c r="D79" s="7">
        <v>41639.0</v>
      </c>
      <c r="E79" s="8">
        <v>5.156E9</v>
      </c>
      <c r="F79" s="8">
        <v>2.355E9</v>
      </c>
      <c r="G79" s="8">
        <v>1.693E9</v>
      </c>
      <c r="H79" s="8">
        <v>0.0</v>
      </c>
      <c r="I79" s="8">
        <v>2.7E8</v>
      </c>
      <c r="J79" s="5" t="s">
        <v>16</v>
      </c>
      <c r="K79" s="5" t="s">
        <v>17</v>
      </c>
      <c r="L79">
        <f t="shared" si="1"/>
        <v>2013</v>
      </c>
      <c r="M79" s="9">
        <f t="shared" si="2"/>
        <v>2801000000</v>
      </c>
      <c r="N79" s="9">
        <f t="shared" si="3"/>
        <v>1963000000</v>
      </c>
      <c r="O79" s="9">
        <f t="shared" si="4"/>
        <v>3193000000</v>
      </c>
    </row>
    <row r="80">
      <c r="A80" s="5">
        <v>82.0</v>
      </c>
      <c r="B80" s="5" t="s">
        <v>64</v>
      </c>
      <c r="C80" s="6" t="s">
        <v>19</v>
      </c>
      <c r="D80" s="7">
        <v>42004.0</v>
      </c>
      <c r="E80" s="8">
        <v>5.368E9</v>
      </c>
      <c r="F80" s="8">
        <v>2.325E9</v>
      </c>
      <c r="G80" s="8">
        <v>1.817E9</v>
      </c>
      <c r="H80" s="8">
        <v>0.0</v>
      </c>
      <c r="I80" s="8">
        <v>2.94E8</v>
      </c>
      <c r="J80" s="5" t="s">
        <v>16</v>
      </c>
      <c r="K80" s="5" t="s">
        <v>17</v>
      </c>
      <c r="L80">
        <f t="shared" si="1"/>
        <v>2014</v>
      </c>
      <c r="M80" s="9">
        <f t="shared" si="2"/>
        <v>3043000000</v>
      </c>
      <c r="N80" s="9">
        <f t="shared" si="3"/>
        <v>2111000000</v>
      </c>
      <c r="O80" s="9">
        <f t="shared" si="4"/>
        <v>3257000000</v>
      </c>
    </row>
    <row r="81">
      <c r="A81" s="5">
        <v>83.0</v>
      </c>
      <c r="B81" s="5" t="s">
        <v>64</v>
      </c>
      <c r="C81" s="6" t="s">
        <v>20</v>
      </c>
      <c r="D81" s="7">
        <v>42369.0</v>
      </c>
      <c r="E81" s="8">
        <v>5.598E9</v>
      </c>
      <c r="F81" s="8">
        <v>1.935E9</v>
      </c>
      <c r="G81" s="8">
        <v>2.013E9</v>
      </c>
      <c r="H81" s="8">
        <v>0.0</v>
      </c>
      <c r="I81" s="8">
        <v>3.2E8</v>
      </c>
      <c r="J81" s="5" t="s">
        <v>16</v>
      </c>
      <c r="K81" s="5" t="s">
        <v>17</v>
      </c>
      <c r="L81">
        <f t="shared" si="1"/>
        <v>2015</v>
      </c>
      <c r="M81" s="9">
        <f t="shared" si="2"/>
        <v>3663000000</v>
      </c>
      <c r="N81" s="9">
        <f t="shared" si="3"/>
        <v>2333000000</v>
      </c>
      <c r="O81" s="9">
        <f t="shared" si="4"/>
        <v>3265000000</v>
      </c>
    </row>
    <row r="82">
      <c r="A82" s="5">
        <v>84.0</v>
      </c>
      <c r="B82" s="5" t="s">
        <v>65</v>
      </c>
      <c r="C82" s="6" t="s">
        <v>15</v>
      </c>
      <c r="D82" s="7">
        <v>41274.0</v>
      </c>
      <c r="E82" s="8">
        <v>3.3315E10</v>
      </c>
      <c r="F82" s="8">
        <v>2.1618E10</v>
      </c>
      <c r="G82" s="8">
        <v>0.0</v>
      </c>
      <c r="H82" s="8">
        <v>0.0</v>
      </c>
      <c r="I82" s="8">
        <v>8.002E9</v>
      </c>
      <c r="J82" s="5" t="s">
        <v>50</v>
      </c>
      <c r="K82" s="5" t="s">
        <v>53</v>
      </c>
      <c r="L82">
        <f t="shared" si="1"/>
        <v>2012</v>
      </c>
      <c r="M82" s="9">
        <f t="shared" si="2"/>
        <v>11697000000</v>
      </c>
      <c r="N82" s="9">
        <f t="shared" si="3"/>
        <v>8002000000</v>
      </c>
      <c r="O82" s="9">
        <f t="shared" si="4"/>
        <v>25313000000</v>
      </c>
    </row>
    <row r="83">
      <c r="A83" s="5">
        <v>85.0</v>
      </c>
      <c r="B83" s="5" t="s">
        <v>65</v>
      </c>
      <c r="C83" s="6" t="s">
        <v>18</v>
      </c>
      <c r="D83" s="7">
        <v>41639.0</v>
      </c>
      <c r="E83" s="8">
        <v>3.4507E10</v>
      </c>
      <c r="F83" s="8">
        <v>1.9828E10</v>
      </c>
      <c r="G83" s="8">
        <v>1.278E9</v>
      </c>
      <c r="H83" s="8">
        <v>0.0</v>
      </c>
      <c r="I83" s="8">
        <v>8.389E9</v>
      </c>
      <c r="J83" s="5" t="s">
        <v>50</v>
      </c>
      <c r="K83" s="5" t="s">
        <v>53</v>
      </c>
      <c r="L83">
        <f t="shared" si="1"/>
        <v>2013</v>
      </c>
      <c r="M83" s="9">
        <f t="shared" si="2"/>
        <v>14679000000</v>
      </c>
      <c r="N83" s="9">
        <f t="shared" si="3"/>
        <v>9667000000</v>
      </c>
      <c r="O83" s="9">
        <f t="shared" si="4"/>
        <v>24840000000</v>
      </c>
    </row>
    <row r="84">
      <c r="A84" s="5">
        <v>86.0</v>
      </c>
      <c r="B84" s="5" t="s">
        <v>65</v>
      </c>
      <c r="C84" s="6" t="s">
        <v>19</v>
      </c>
      <c r="D84" s="7">
        <v>42004.0</v>
      </c>
      <c r="E84" s="8">
        <v>3.5239E10</v>
      </c>
      <c r="F84" s="8">
        <v>2.1193E10</v>
      </c>
      <c r="G84" s="8">
        <v>9.19E8</v>
      </c>
      <c r="H84" s="8">
        <v>0.0</v>
      </c>
      <c r="I84" s="8">
        <v>8.476E9</v>
      </c>
      <c r="J84" s="5" t="s">
        <v>50</v>
      </c>
      <c r="K84" s="5" t="s">
        <v>53</v>
      </c>
      <c r="L84">
        <f t="shared" si="1"/>
        <v>2014</v>
      </c>
      <c r="M84" s="9">
        <f t="shared" si="2"/>
        <v>14046000000</v>
      </c>
      <c r="N84" s="9">
        <f t="shared" si="3"/>
        <v>9395000000</v>
      </c>
      <c r="O84" s="9">
        <f t="shared" si="4"/>
        <v>25844000000</v>
      </c>
    </row>
    <row r="85">
      <c r="A85" s="5">
        <v>87.0</v>
      </c>
      <c r="B85" s="5" t="s">
        <v>65</v>
      </c>
      <c r="C85" s="6" t="s">
        <v>20</v>
      </c>
      <c r="D85" s="7">
        <v>42369.0</v>
      </c>
      <c r="E85" s="8">
        <v>3.5653E10</v>
      </c>
      <c r="F85" s="8">
        <v>2.2837E10</v>
      </c>
      <c r="G85" s="8">
        <v>7.61E8</v>
      </c>
      <c r="H85" s="8">
        <v>0.0</v>
      </c>
      <c r="I85" s="8">
        <v>8.445E9</v>
      </c>
      <c r="J85" s="5" t="s">
        <v>50</v>
      </c>
      <c r="K85" s="5" t="s">
        <v>53</v>
      </c>
      <c r="L85">
        <f t="shared" si="1"/>
        <v>2015</v>
      </c>
      <c r="M85" s="9">
        <f t="shared" si="2"/>
        <v>12816000000</v>
      </c>
      <c r="N85" s="9">
        <f t="shared" si="3"/>
        <v>9206000000</v>
      </c>
      <c r="O85" s="9">
        <f t="shared" si="4"/>
        <v>26447000000</v>
      </c>
    </row>
    <row r="86">
      <c r="A86" s="5">
        <v>88.0</v>
      </c>
      <c r="B86" s="5" t="s">
        <v>66</v>
      </c>
      <c r="C86" s="6" t="s">
        <v>15</v>
      </c>
      <c r="D86" s="7">
        <v>41639.0</v>
      </c>
      <c r="E86" s="8">
        <v>2.0696E9</v>
      </c>
      <c r="F86" s="8">
        <v>1.2081E9</v>
      </c>
      <c r="G86" s="8">
        <v>4.831E8</v>
      </c>
      <c r="H86" s="8">
        <v>0.0</v>
      </c>
      <c r="I86" s="8">
        <v>0.0</v>
      </c>
      <c r="J86" s="5" t="s">
        <v>16</v>
      </c>
      <c r="K86" s="5" t="s">
        <v>67</v>
      </c>
      <c r="L86">
        <f t="shared" si="1"/>
        <v>2013</v>
      </c>
      <c r="M86" s="9">
        <f t="shared" si="2"/>
        <v>861500000</v>
      </c>
      <c r="N86" s="9">
        <f t="shared" si="3"/>
        <v>483100000</v>
      </c>
      <c r="O86" s="9">
        <f t="shared" si="4"/>
        <v>1586500000</v>
      </c>
    </row>
    <row r="87">
      <c r="A87" s="5">
        <v>89.0</v>
      </c>
      <c r="B87" s="5" t="s">
        <v>66</v>
      </c>
      <c r="C87" s="6" t="s">
        <v>18</v>
      </c>
      <c r="D87" s="7">
        <v>42004.0</v>
      </c>
      <c r="E87" s="8">
        <v>2.1183E9</v>
      </c>
      <c r="F87" s="8">
        <v>1.2646E9</v>
      </c>
      <c r="G87" s="8">
        <v>5.274E8</v>
      </c>
      <c r="H87" s="8">
        <v>0.0</v>
      </c>
      <c r="I87" s="8">
        <v>0.0</v>
      </c>
      <c r="J87" s="5" t="s">
        <v>16</v>
      </c>
      <c r="K87" s="5" t="s">
        <v>67</v>
      </c>
      <c r="L87">
        <f t="shared" si="1"/>
        <v>2014</v>
      </c>
      <c r="M87" s="9">
        <f t="shared" si="2"/>
        <v>853700000</v>
      </c>
      <c r="N87" s="9">
        <f t="shared" si="3"/>
        <v>527400000</v>
      </c>
      <c r="O87" s="9">
        <f t="shared" si="4"/>
        <v>1590900000</v>
      </c>
    </row>
    <row r="88">
      <c r="A88" s="5">
        <v>90.0</v>
      </c>
      <c r="B88" s="5" t="s">
        <v>66</v>
      </c>
      <c r="C88" s="6" t="s">
        <v>19</v>
      </c>
      <c r="D88" s="7">
        <v>42369.0</v>
      </c>
      <c r="E88" s="8">
        <v>2.0681E9</v>
      </c>
      <c r="F88" s="8">
        <v>1.199E9</v>
      </c>
      <c r="G88" s="8">
        <v>5.105E8</v>
      </c>
      <c r="H88" s="8">
        <v>0.0</v>
      </c>
      <c r="I88" s="8">
        <v>0.0</v>
      </c>
      <c r="J88" s="5" t="s">
        <v>16</v>
      </c>
      <c r="K88" s="5" t="s">
        <v>67</v>
      </c>
      <c r="L88">
        <f t="shared" si="1"/>
        <v>2015</v>
      </c>
      <c r="M88" s="9">
        <f t="shared" si="2"/>
        <v>869100000</v>
      </c>
      <c r="N88" s="9">
        <f t="shared" si="3"/>
        <v>510500000</v>
      </c>
      <c r="O88" s="9">
        <f t="shared" si="4"/>
        <v>1557600000</v>
      </c>
    </row>
    <row r="89">
      <c r="A89" s="5">
        <v>91.0</v>
      </c>
      <c r="B89" s="5" t="s">
        <v>66</v>
      </c>
      <c r="C89" s="6" t="s">
        <v>20</v>
      </c>
      <c r="D89" s="7">
        <v>42735.0</v>
      </c>
      <c r="E89" s="8">
        <v>2.238E9</v>
      </c>
      <c r="F89" s="8">
        <v>1.2527E9</v>
      </c>
      <c r="G89" s="8">
        <v>5.598E8</v>
      </c>
      <c r="H89" s="8">
        <v>0.0</v>
      </c>
      <c r="I89" s="8">
        <v>0.0</v>
      </c>
      <c r="J89" s="5" t="s">
        <v>16</v>
      </c>
      <c r="K89" s="5" t="s">
        <v>67</v>
      </c>
      <c r="L89">
        <f t="shared" si="1"/>
        <v>2016</v>
      </c>
      <c r="M89" s="9">
        <f t="shared" si="2"/>
        <v>985300000</v>
      </c>
      <c r="N89" s="9">
        <f t="shared" si="3"/>
        <v>559800000</v>
      </c>
      <c r="O89" s="9">
        <f t="shared" si="4"/>
        <v>1678200000</v>
      </c>
    </row>
    <row r="90">
      <c r="A90" s="5">
        <v>92.0</v>
      </c>
      <c r="B90" s="5" t="s">
        <v>68</v>
      </c>
      <c r="C90" s="6" t="s">
        <v>15</v>
      </c>
      <c r="D90" s="7">
        <v>41639.0</v>
      </c>
      <c r="E90" s="8">
        <v>1.551346E9</v>
      </c>
      <c r="F90" s="8">
        <v>1.77556E8</v>
      </c>
      <c r="G90" s="8">
        <v>4.93726E8</v>
      </c>
      <c r="H90" s="8">
        <v>3.17093E8</v>
      </c>
      <c r="I90" s="8">
        <v>417000.0</v>
      </c>
      <c r="J90" s="5" t="s">
        <v>28</v>
      </c>
      <c r="K90" s="5" t="s">
        <v>69</v>
      </c>
      <c r="L90">
        <f t="shared" si="1"/>
        <v>2013</v>
      </c>
      <c r="M90" s="9">
        <f t="shared" si="2"/>
        <v>1373790000</v>
      </c>
      <c r="N90" s="9">
        <f t="shared" si="3"/>
        <v>811236000</v>
      </c>
      <c r="O90" s="9">
        <f t="shared" si="4"/>
        <v>740110000</v>
      </c>
    </row>
    <row r="91">
      <c r="A91" s="5">
        <v>93.0</v>
      </c>
      <c r="B91" s="5" t="s">
        <v>68</v>
      </c>
      <c r="C91" s="6" t="s">
        <v>18</v>
      </c>
      <c r="D91" s="7">
        <v>42004.0</v>
      </c>
      <c r="E91" s="8">
        <v>2.234E9</v>
      </c>
      <c r="F91" s="8">
        <v>1.74E8</v>
      </c>
      <c r="G91" s="8">
        <v>6.5E8</v>
      </c>
      <c r="H91" s="8">
        <v>5.14E8</v>
      </c>
      <c r="I91" s="8">
        <v>0.0</v>
      </c>
      <c r="J91" s="5" t="s">
        <v>28</v>
      </c>
      <c r="K91" s="5" t="s">
        <v>69</v>
      </c>
      <c r="L91">
        <f t="shared" si="1"/>
        <v>2014</v>
      </c>
      <c r="M91" s="9">
        <f t="shared" si="2"/>
        <v>2060000000</v>
      </c>
      <c r="N91" s="9">
        <f t="shared" si="3"/>
        <v>1164000000</v>
      </c>
      <c r="O91" s="9">
        <f t="shared" si="4"/>
        <v>1070000000</v>
      </c>
    </row>
    <row r="92">
      <c r="A92" s="5">
        <v>94.0</v>
      </c>
      <c r="B92" s="5" t="s">
        <v>68</v>
      </c>
      <c r="C92" s="6" t="s">
        <v>19</v>
      </c>
      <c r="D92" s="7">
        <v>42369.0</v>
      </c>
      <c r="E92" s="8">
        <v>2.604E9</v>
      </c>
      <c r="F92" s="8">
        <v>2.33E8</v>
      </c>
      <c r="G92" s="8">
        <v>9.27E8</v>
      </c>
      <c r="H92" s="8">
        <v>7.09E8</v>
      </c>
      <c r="I92" s="8">
        <v>1.17E8</v>
      </c>
      <c r="J92" s="5" t="s">
        <v>28</v>
      </c>
      <c r="K92" s="5" t="s">
        <v>69</v>
      </c>
      <c r="L92">
        <f t="shared" si="1"/>
        <v>2015</v>
      </c>
      <c r="M92" s="9">
        <f t="shared" si="2"/>
        <v>2371000000</v>
      </c>
      <c r="N92" s="9">
        <f t="shared" si="3"/>
        <v>1753000000</v>
      </c>
      <c r="O92" s="9">
        <f t="shared" si="4"/>
        <v>851000000</v>
      </c>
    </row>
    <row r="93">
      <c r="A93" s="5">
        <v>95.0</v>
      </c>
      <c r="B93" s="5" t="s">
        <v>68</v>
      </c>
      <c r="C93" s="6" t="s">
        <v>20</v>
      </c>
      <c r="D93" s="7">
        <v>42735.0</v>
      </c>
      <c r="E93" s="8">
        <v>3.084E9</v>
      </c>
      <c r="F93" s="8">
        <v>2.58E8</v>
      </c>
      <c r="G93" s="8">
        <v>9.9E8</v>
      </c>
      <c r="H93" s="8">
        <v>7.57E8</v>
      </c>
      <c r="I93" s="8">
        <v>3.22E8</v>
      </c>
      <c r="J93" s="5" t="s">
        <v>28</v>
      </c>
      <c r="K93" s="5" t="s">
        <v>69</v>
      </c>
      <c r="L93">
        <f t="shared" si="1"/>
        <v>2016</v>
      </c>
      <c r="M93" s="9">
        <f t="shared" si="2"/>
        <v>2826000000</v>
      </c>
      <c r="N93" s="9">
        <f t="shared" si="3"/>
        <v>2069000000</v>
      </c>
      <c r="O93" s="9">
        <f t="shared" si="4"/>
        <v>1015000000</v>
      </c>
    </row>
    <row r="94">
      <c r="A94" s="5">
        <v>96.0</v>
      </c>
      <c r="B94" s="5" t="s">
        <v>70</v>
      </c>
      <c r="C94" s="6" t="s">
        <v>15</v>
      </c>
      <c r="D94" s="7">
        <v>41574.0</v>
      </c>
      <c r="E94" s="8">
        <v>7.509E9</v>
      </c>
      <c r="F94" s="8">
        <v>4.518E9</v>
      </c>
      <c r="G94" s="8">
        <v>8.98E8</v>
      </c>
      <c r="H94" s="8">
        <v>1.32E9</v>
      </c>
      <c r="I94" s="8">
        <v>0.0</v>
      </c>
      <c r="J94" s="5" t="s">
        <v>25</v>
      </c>
      <c r="K94" s="5" t="s">
        <v>71</v>
      </c>
      <c r="L94">
        <f t="shared" si="1"/>
        <v>2013</v>
      </c>
      <c r="M94" s="9">
        <f t="shared" si="2"/>
        <v>2991000000</v>
      </c>
      <c r="N94" s="9">
        <f t="shared" si="3"/>
        <v>2218000000</v>
      </c>
      <c r="O94" s="9">
        <f t="shared" si="4"/>
        <v>5291000000</v>
      </c>
    </row>
    <row r="95">
      <c r="A95" s="5">
        <v>97.0</v>
      </c>
      <c r="B95" s="5" t="s">
        <v>70</v>
      </c>
      <c r="C95" s="6" t="s">
        <v>18</v>
      </c>
      <c r="D95" s="7">
        <v>41938.0</v>
      </c>
      <c r="E95" s="8">
        <v>9.072E9</v>
      </c>
      <c r="F95" s="8">
        <v>5.229E9</v>
      </c>
      <c r="G95" s="8">
        <v>8.95E8</v>
      </c>
      <c r="H95" s="8">
        <v>1.428E9</v>
      </c>
      <c r="I95" s="8">
        <v>0.0</v>
      </c>
      <c r="J95" s="5" t="s">
        <v>25</v>
      </c>
      <c r="K95" s="5" t="s">
        <v>71</v>
      </c>
      <c r="L95">
        <f t="shared" si="1"/>
        <v>2014</v>
      </c>
      <c r="M95" s="9">
        <f t="shared" si="2"/>
        <v>3843000000</v>
      </c>
      <c r="N95" s="9">
        <f t="shared" si="3"/>
        <v>2323000000</v>
      </c>
      <c r="O95" s="9">
        <f t="shared" si="4"/>
        <v>6749000000</v>
      </c>
    </row>
    <row r="96">
      <c r="A96" s="5">
        <v>98.0</v>
      </c>
      <c r="B96" s="5" t="s">
        <v>70</v>
      </c>
      <c r="C96" s="6" t="s">
        <v>19</v>
      </c>
      <c r="D96" s="7">
        <v>42302.0</v>
      </c>
      <c r="E96" s="8">
        <v>9.659E9</v>
      </c>
      <c r="F96" s="8">
        <v>5.707E9</v>
      </c>
      <c r="G96" s="8">
        <v>8.08E8</v>
      </c>
      <c r="H96" s="8">
        <v>1.451E9</v>
      </c>
      <c r="I96" s="8">
        <v>0.0</v>
      </c>
      <c r="J96" s="5" t="s">
        <v>25</v>
      </c>
      <c r="K96" s="5" t="s">
        <v>71</v>
      </c>
      <c r="L96">
        <f t="shared" si="1"/>
        <v>2015</v>
      </c>
      <c r="M96" s="9">
        <f t="shared" si="2"/>
        <v>3952000000</v>
      </c>
      <c r="N96" s="9">
        <f t="shared" si="3"/>
        <v>2259000000</v>
      </c>
      <c r="O96" s="9">
        <f t="shared" si="4"/>
        <v>7400000000</v>
      </c>
    </row>
    <row r="97">
      <c r="A97" s="5">
        <v>99.0</v>
      </c>
      <c r="B97" s="5" t="s">
        <v>70</v>
      </c>
      <c r="C97" s="6" t="s">
        <v>20</v>
      </c>
      <c r="D97" s="7">
        <v>42673.0</v>
      </c>
      <c r="E97" s="8">
        <v>1.0825E10</v>
      </c>
      <c r="F97" s="8">
        <v>6.314E9</v>
      </c>
      <c r="G97" s="8">
        <v>8.19E8</v>
      </c>
      <c r="H97" s="8">
        <v>1.54E9</v>
      </c>
      <c r="I97" s="8">
        <v>0.0</v>
      </c>
      <c r="J97" s="5" t="s">
        <v>25</v>
      </c>
      <c r="K97" s="5" t="s">
        <v>71</v>
      </c>
      <c r="L97">
        <f t="shared" si="1"/>
        <v>2016</v>
      </c>
      <c r="M97" s="9">
        <f t="shared" si="2"/>
        <v>4511000000</v>
      </c>
      <c r="N97" s="9">
        <f t="shared" si="3"/>
        <v>2359000000</v>
      </c>
      <c r="O97" s="9">
        <f t="shared" si="4"/>
        <v>8466000000</v>
      </c>
    </row>
    <row r="98">
      <c r="A98" s="5">
        <v>100.0</v>
      </c>
      <c r="B98" s="5" t="s">
        <v>72</v>
      </c>
      <c r="C98" s="6" t="s">
        <v>15</v>
      </c>
      <c r="D98" s="7">
        <v>41274.0</v>
      </c>
      <c r="E98" s="8">
        <v>3.334213E9</v>
      </c>
      <c r="F98" s="8">
        <v>2.154132E9</v>
      </c>
      <c r="G98" s="8">
        <v>3.80532E8</v>
      </c>
      <c r="H98" s="8">
        <v>0.0</v>
      </c>
      <c r="I98" s="8">
        <v>5.3677E7</v>
      </c>
      <c r="J98" s="5" t="s">
        <v>16</v>
      </c>
      <c r="K98" s="5" t="s">
        <v>73</v>
      </c>
      <c r="L98">
        <f t="shared" si="1"/>
        <v>2012</v>
      </c>
      <c r="M98" s="9">
        <f t="shared" si="2"/>
        <v>1180081000</v>
      </c>
      <c r="N98" s="9">
        <f t="shared" si="3"/>
        <v>434209000</v>
      </c>
      <c r="O98" s="9">
        <f t="shared" si="4"/>
        <v>2900004000</v>
      </c>
    </row>
    <row r="99">
      <c r="A99" s="5">
        <v>101.0</v>
      </c>
      <c r="B99" s="5" t="s">
        <v>72</v>
      </c>
      <c r="C99" s="6" t="s">
        <v>18</v>
      </c>
      <c r="D99" s="7">
        <v>41639.0</v>
      </c>
      <c r="E99" s="8">
        <v>3.594136E9</v>
      </c>
      <c r="F99" s="8">
        <v>2.323642E9</v>
      </c>
      <c r="G99" s="8">
        <v>3.98177E8</v>
      </c>
      <c r="H99" s="8">
        <v>0.0</v>
      </c>
      <c r="I99" s="8">
        <v>5.7238E7</v>
      </c>
      <c r="J99" s="5" t="s">
        <v>16</v>
      </c>
      <c r="K99" s="5" t="s">
        <v>73</v>
      </c>
      <c r="L99">
        <f t="shared" si="1"/>
        <v>2013</v>
      </c>
      <c r="M99" s="9">
        <f t="shared" si="2"/>
        <v>1270494000</v>
      </c>
      <c r="N99" s="9">
        <f t="shared" si="3"/>
        <v>455415000</v>
      </c>
      <c r="O99" s="9">
        <f t="shared" si="4"/>
        <v>3138721000</v>
      </c>
    </row>
    <row r="100">
      <c r="A100" s="5">
        <v>102.0</v>
      </c>
      <c r="B100" s="5" t="s">
        <v>72</v>
      </c>
      <c r="C100" s="6" t="s">
        <v>19</v>
      </c>
      <c r="D100" s="7">
        <v>42004.0</v>
      </c>
      <c r="E100" s="8">
        <v>4.021964E9</v>
      </c>
      <c r="F100" s="8">
        <v>2.597017E9</v>
      </c>
      <c r="G100" s="8">
        <v>4.62637E8</v>
      </c>
      <c r="H100" s="8">
        <v>0.0</v>
      </c>
      <c r="I100" s="8">
        <v>6.3724E7</v>
      </c>
      <c r="J100" s="5" t="s">
        <v>16</v>
      </c>
      <c r="K100" s="5" t="s">
        <v>73</v>
      </c>
      <c r="L100">
        <f t="shared" si="1"/>
        <v>2014</v>
      </c>
      <c r="M100" s="9">
        <f t="shared" si="2"/>
        <v>1424947000</v>
      </c>
      <c r="N100" s="9">
        <f t="shared" si="3"/>
        <v>526361000</v>
      </c>
      <c r="O100" s="9">
        <f t="shared" si="4"/>
        <v>3495603000</v>
      </c>
    </row>
    <row r="101">
      <c r="A101" s="5">
        <v>103.0</v>
      </c>
      <c r="B101" s="5" t="s">
        <v>72</v>
      </c>
      <c r="C101" s="6" t="s">
        <v>20</v>
      </c>
      <c r="D101" s="7">
        <v>42369.0</v>
      </c>
      <c r="E101" s="8">
        <v>3.974295E9</v>
      </c>
      <c r="F101" s="8">
        <v>2.54928E9</v>
      </c>
      <c r="G101" s="8">
        <v>4.48592E8</v>
      </c>
      <c r="H101" s="8">
        <v>0.0</v>
      </c>
      <c r="I101" s="8">
        <v>6.8707E7</v>
      </c>
      <c r="J101" s="5" t="s">
        <v>16</v>
      </c>
      <c r="K101" s="5" t="s">
        <v>73</v>
      </c>
      <c r="L101">
        <f t="shared" si="1"/>
        <v>2015</v>
      </c>
      <c r="M101" s="9">
        <f t="shared" si="2"/>
        <v>1425015000</v>
      </c>
      <c r="N101" s="9">
        <f t="shared" si="3"/>
        <v>517299000</v>
      </c>
      <c r="O101" s="9">
        <f t="shared" si="4"/>
        <v>3456996000</v>
      </c>
    </row>
    <row r="102">
      <c r="A102" s="5">
        <v>108.0</v>
      </c>
      <c r="B102" s="5" t="s">
        <v>74</v>
      </c>
      <c r="C102" s="6" t="s">
        <v>15</v>
      </c>
      <c r="D102" s="7">
        <v>41639.0</v>
      </c>
      <c r="E102" s="8">
        <v>1.8676E10</v>
      </c>
      <c r="F102" s="8">
        <v>3.346E9</v>
      </c>
      <c r="G102" s="8">
        <v>5.38E9</v>
      </c>
      <c r="H102" s="8">
        <v>4.083E9</v>
      </c>
      <c r="I102" s="8">
        <v>0.0</v>
      </c>
      <c r="J102" s="5" t="s">
        <v>28</v>
      </c>
      <c r="K102" s="5" t="s">
        <v>69</v>
      </c>
      <c r="L102">
        <f t="shared" si="1"/>
        <v>2013</v>
      </c>
      <c r="M102" s="9">
        <f t="shared" si="2"/>
        <v>15330000000</v>
      </c>
      <c r="N102" s="9">
        <f t="shared" si="3"/>
        <v>9463000000</v>
      </c>
      <c r="O102" s="9">
        <f t="shared" si="4"/>
        <v>9213000000</v>
      </c>
    </row>
    <row r="103">
      <c r="A103" s="5">
        <v>109.0</v>
      </c>
      <c r="B103" s="5" t="s">
        <v>74</v>
      </c>
      <c r="C103" s="6" t="s">
        <v>18</v>
      </c>
      <c r="D103" s="7">
        <v>42004.0</v>
      </c>
      <c r="E103" s="8">
        <v>2.0063E10</v>
      </c>
      <c r="F103" s="8">
        <v>4.422E9</v>
      </c>
      <c r="G103" s="8">
        <v>5.153E9</v>
      </c>
      <c r="H103" s="8">
        <v>4.297E9</v>
      </c>
      <c r="I103" s="8">
        <v>0.0</v>
      </c>
      <c r="J103" s="5" t="s">
        <v>28</v>
      </c>
      <c r="K103" s="5" t="s">
        <v>69</v>
      </c>
      <c r="L103">
        <f t="shared" si="1"/>
        <v>2014</v>
      </c>
      <c r="M103" s="9">
        <f t="shared" si="2"/>
        <v>15641000000</v>
      </c>
      <c r="N103" s="9">
        <f t="shared" si="3"/>
        <v>9450000000</v>
      </c>
      <c r="O103" s="9">
        <f t="shared" si="4"/>
        <v>10613000000</v>
      </c>
    </row>
    <row r="104">
      <c r="A104" s="5">
        <v>110.0</v>
      </c>
      <c r="B104" s="5" t="s">
        <v>74</v>
      </c>
      <c r="C104" s="6" t="s">
        <v>19</v>
      </c>
      <c r="D104" s="7">
        <v>42369.0</v>
      </c>
      <c r="E104" s="8">
        <v>2.1662E10</v>
      </c>
      <c r="F104" s="8">
        <v>4.227E9</v>
      </c>
      <c r="G104" s="8">
        <v>4.895E9</v>
      </c>
      <c r="H104" s="8">
        <v>4.07E9</v>
      </c>
      <c r="I104" s="8">
        <v>0.0</v>
      </c>
      <c r="J104" s="5" t="s">
        <v>28</v>
      </c>
      <c r="K104" s="5" t="s">
        <v>69</v>
      </c>
      <c r="L104">
        <f t="shared" si="1"/>
        <v>2015</v>
      </c>
      <c r="M104" s="9">
        <f t="shared" si="2"/>
        <v>17435000000</v>
      </c>
      <c r="N104" s="9">
        <f t="shared" si="3"/>
        <v>8965000000</v>
      </c>
      <c r="O104" s="9">
        <f t="shared" si="4"/>
        <v>12697000000</v>
      </c>
    </row>
    <row r="105">
      <c r="A105" s="5">
        <v>111.0</v>
      </c>
      <c r="B105" s="5" t="s">
        <v>74</v>
      </c>
      <c r="C105" s="6" t="s">
        <v>20</v>
      </c>
      <c r="D105" s="7">
        <v>42735.0</v>
      </c>
      <c r="E105" s="8">
        <v>2.2991E10</v>
      </c>
      <c r="F105" s="8">
        <v>4.162E9</v>
      </c>
      <c r="G105" s="8">
        <v>5.195E9</v>
      </c>
      <c r="H105" s="8">
        <v>3.84E9</v>
      </c>
      <c r="I105" s="8">
        <v>0.0</v>
      </c>
      <c r="J105" s="5" t="s">
        <v>28</v>
      </c>
      <c r="K105" s="5" t="s">
        <v>69</v>
      </c>
      <c r="L105">
        <f t="shared" si="1"/>
        <v>2016</v>
      </c>
      <c r="M105" s="9">
        <f t="shared" si="2"/>
        <v>18829000000</v>
      </c>
      <c r="N105" s="9">
        <f t="shared" si="3"/>
        <v>9035000000</v>
      </c>
      <c r="O105" s="9">
        <f t="shared" si="4"/>
        <v>13956000000</v>
      </c>
    </row>
    <row r="106">
      <c r="A106" s="5">
        <v>112.0</v>
      </c>
      <c r="B106" s="5" t="s">
        <v>75</v>
      </c>
      <c r="C106" s="6" t="s">
        <v>15</v>
      </c>
      <c r="D106" s="7">
        <v>41274.0</v>
      </c>
      <c r="E106" s="8">
        <v>1.0259E10</v>
      </c>
      <c r="F106" s="8">
        <v>1.899E9</v>
      </c>
      <c r="G106" s="8">
        <v>3.927E9</v>
      </c>
      <c r="H106" s="8">
        <v>0.0</v>
      </c>
      <c r="I106" s="8">
        <v>2.877E9</v>
      </c>
      <c r="J106" s="5" t="s">
        <v>50</v>
      </c>
      <c r="K106" s="5" t="s">
        <v>76</v>
      </c>
      <c r="L106">
        <f t="shared" si="1"/>
        <v>2012</v>
      </c>
      <c r="M106" s="9">
        <f t="shared" si="2"/>
        <v>8360000000</v>
      </c>
      <c r="N106" s="9">
        <f t="shared" si="3"/>
        <v>6804000000</v>
      </c>
      <c r="O106" s="9">
        <f t="shared" si="4"/>
        <v>3455000000</v>
      </c>
    </row>
    <row r="107">
      <c r="A107" s="5">
        <v>113.0</v>
      </c>
      <c r="B107" s="5" t="s">
        <v>75</v>
      </c>
      <c r="C107" s="6" t="s">
        <v>18</v>
      </c>
      <c r="D107" s="7">
        <v>41639.0</v>
      </c>
      <c r="E107" s="8">
        <v>1.123E10</v>
      </c>
      <c r="F107" s="8">
        <v>1.954E9</v>
      </c>
      <c r="G107" s="8">
        <v>3.862E9</v>
      </c>
      <c r="H107" s="8">
        <v>0.0</v>
      </c>
      <c r="I107" s="8">
        <v>3.132E9</v>
      </c>
      <c r="J107" s="5" t="s">
        <v>50</v>
      </c>
      <c r="K107" s="5" t="s">
        <v>76</v>
      </c>
      <c r="L107">
        <f t="shared" si="1"/>
        <v>2013</v>
      </c>
      <c r="M107" s="9">
        <f t="shared" si="2"/>
        <v>9276000000</v>
      </c>
      <c r="N107" s="9">
        <f t="shared" si="3"/>
        <v>6994000000</v>
      </c>
      <c r="O107" s="9">
        <f t="shared" si="4"/>
        <v>4236000000</v>
      </c>
    </row>
    <row r="108">
      <c r="A108" s="5">
        <v>114.0</v>
      </c>
      <c r="B108" s="5" t="s">
        <v>75</v>
      </c>
      <c r="C108" s="6" t="s">
        <v>19</v>
      </c>
      <c r="D108" s="7">
        <v>42004.0</v>
      </c>
      <c r="E108" s="8">
        <v>1.2296E10</v>
      </c>
      <c r="F108" s="8">
        <v>1.982E9</v>
      </c>
      <c r="G108" s="8">
        <v>3.808E9</v>
      </c>
      <c r="H108" s="8">
        <v>0.0</v>
      </c>
      <c r="I108" s="8">
        <v>3.603E9</v>
      </c>
      <c r="J108" s="5" t="s">
        <v>50</v>
      </c>
      <c r="K108" s="5" t="s">
        <v>76</v>
      </c>
      <c r="L108">
        <f t="shared" si="1"/>
        <v>2014</v>
      </c>
      <c r="M108" s="9">
        <f t="shared" si="2"/>
        <v>10314000000</v>
      </c>
      <c r="N108" s="9">
        <f t="shared" si="3"/>
        <v>7411000000</v>
      </c>
      <c r="O108" s="9">
        <f t="shared" si="4"/>
        <v>4885000000</v>
      </c>
    </row>
    <row r="109">
      <c r="A109" s="5">
        <v>115.0</v>
      </c>
      <c r="B109" s="5" t="s">
        <v>75</v>
      </c>
      <c r="C109" s="6" t="s">
        <v>20</v>
      </c>
      <c r="D109" s="7">
        <v>42369.0</v>
      </c>
      <c r="E109" s="8">
        <v>1.22E10</v>
      </c>
      <c r="F109" s="8">
        <v>2.261E9</v>
      </c>
      <c r="G109" s="8">
        <v>3.75E9</v>
      </c>
      <c r="H109" s="8">
        <v>0.0</v>
      </c>
      <c r="I109" s="8">
        <v>3.63E9</v>
      </c>
      <c r="J109" s="5" t="s">
        <v>50</v>
      </c>
      <c r="K109" s="5" t="s">
        <v>76</v>
      </c>
      <c r="L109">
        <f t="shared" si="1"/>
        <v>2015</v>
      </c>
      <c r="M109" s="9">
        <f t="shared" si="2"/>
        <v>9939000000</v>
      </c>
      <c r="N109" s="9">
        <f t="shared" si="3"/>
        <v>7380000000</v>
      </c>
      <c r="O109" s="9">
        <f t="shared" si="4"/>
        <v>4820000000</v>
      </c>
    </row>
    <row r="110">
      <c r="A110" s="5">
        <v>116.0</v>
      </c>
      <c r="B110" s="5" t="s">
        <v>77</v>
      </c>
      <c r="C110" s="6" t="s">
        <v>15</v>
      </c>
      <c r="D110" s="7">
        <v>41274.0</v>
      </c>
      <c r="E110" s="8">
        <v>2.87596E9</v>
      </c>
      <c r="F110" s="8">
        <v>7.22479E8</v>
      </c>
      <c r="G110" s="8">
        <v>3.89486E8</v>
      </c>
      <c r="H110" s="8">
        <v>0.0</v>
      </c>
      <c r="I110" s="8">
        <v>6.44276E8</v>
      </c>
      <c r="J110" s="5" t="s">
        <v>55</v>
      </c>
      <c r="K110" s="5" t="s">
        <v>78</v>
      </c>
      <c r="L110">
        <f t="shared" si="1"/>
        <v>2012</v>
      </c>
      <c r="M110" s="9">
        <f t="shared" si="2"/>
        <v>2153481000</v>
      </c>
      <c r="N110" s="9">
        <f t="shared" si="3"/>
        <v>1033762000</v>
      </c>
      <c r="O110" s="9">
        <f t="shared" si="4"/>
        <v>1842198000</v>
      </c>
    </row>
    <row r="111">
      <c r="A111" s="5">
        <v>117.0</v>
      </c>
      <c r="B111" s="5" t="s">
        <v>77</v>
      </c>
      <c r="C111" s="6" t="s">
        <v>18</v>
      </c>
      <c r="D111" s="7">
        <v>41639.0</v>
      </c>
      <c r="E111" s="8">
        <v>3.361407E9</v>
      </c>
      <c r="F111" s="8">
        <v>8.59873E8</v>
      </c>
      <c r="G111" s="8">
        <v>4.87084E8</v>
      </c>
      <c r="H111" s="8">
        <v>0.0</v>
      </c>
      <c r="I111" s="8">
        <v>8.00145E8</v>
      </c>
      <c r="J111" s="5" t="s">
        <v>55</v>
      </c>
      <c r="K111" s="5" t="s">
        <v>78</v>
      </c>
      <c r="L111">
        <f t="shared" si="1"/>
        <v>2013</v>
      </c>
      <c r="M111" s="9">
        <f t="shared" si="2"/>
        <v>2501534000</v>
      </c>
      <c r="N111" s="9">
        <f t="shared" si="3"/>
        <v>1287229000</v>
      </c>
      <c r="O111" s="9">
        <f t="shared" si="4"/>
        <v>2074178000</v>
      </c>
    </row>
    <row r="112">
      <c r="A112" s="5">
        <v>118.0</v>
      </c>
      <c r="B112" s="5" t="s">
        <v>77</v>
      </c>
      <c r="C112" s="6" t="s">
        <v>19</v>
      </c>
      <c r="D112" s="7">
        <v>42004.0</v>
      </c>
      <c r="E112" s="8">
        <v>4.100048E9</v>
      </c>
      <c r="F112" s="8">
        <v>1.094265E9</v>
      </c>
      <c r="G112" s="8">
        <v>5.15059E8</v>
      </c>
      <c r="H112" s="8">
        <v>0.0</v>
      </c>
      <c r="I112" s="8">
        <v>1.003802E9</v>
      </c>
      <c r="J112" s="5" t="s">
        <v>55</v>
      </c>
      <c r="K112" s="5" t="s">
        <v>78</v>
      </c>
      <c r="L112">
        <f t="shared" si="1"/>
        <v>2014</v>
      </c>
      <c r="M112" s="9">
        <f t="shared" si="2"/>
        <v>3005783000</v>
      </c>
      <c r="N112" s="9">
        <f t="shared" si="3"/>
        <v>1518861000</v>
      </c>
      <c r="O112" s="9">
        <f t="shared" si="4"/>
        <v>2581187000</v>
      </c>
    </row>
    <row r="113">
      <c r="A113" s="5">
        <v>119.0</v>
      </c>
      <c r="B113" s="5" t="s">
        <v>77</v>
      </c>
      <c r="C113" s="6" t="s">
        <v>20</v>
      </c>
      <c r="D113" s="7">
        <v>42369.0</v>
      </c>
      <c r="E113" s="8">
        <v>4.771516E9</v>
      </c>
      <c r="F113" s="8">
        <v>1.308868E9</v>
      </c>
      <c r="G113" s="8">
        <v>5.64531E8</v>
      </c>
      <c r="H113" s="8">
        <v>0.0</v>
      </c>
      <c r="I113" s="8">
        <v>1.285328E9</v>
      </c>
      <c r="J113" s="5" t="s">
        <v>55</v>
      </c>
      <c r="K113" s="5" t="s">
        <v>78</v>
      </c>
      <c r="L113">
        <f t="shared" si="1"/>
        <v>2015</v>
      </c>
      <c r="M113" s="9">
        <f t="shared" si="2"/>
        <v>3462648000</v>
      </c>
      <c r="N113" s="9">
        <f t="shared" si="3"/>
        <v>1849859000</v>
      </c>
      <c r="O113" s="9">
        <f t="shared" si="4"/>
        <v>2921657000</v>
      </c>
    </row>
    <row r="114">
      <c r="A114" s="5">
        <v>120.0</v>
      </c>
      <c r="B114" s="5" t="s">
        <v>79</v>
      </c>
      <c r="C114" s="6" t="s">
        <v>15</v>
      </c>
      <c r="D114" s="7">
        <v>41639.0</v>
      </c>
      <c r="E114" s="8">
        <v>7.4452E10</v>
      </c>
      <c r="F114" s="8">
        <v>5.4181E10</v>
      </c>
      <c r="G114" s="8">
        <v>1.9526E10</v>
      </c>
      <c r="H114" s="8">
        <v>0.0</v>
      </c>
      <c r="I114" s="8">
        <v>0.0</v>
      </c>
      <c r="J114" s="5" t="s">
        <v>22</v>
      </c>
      <c r="K114" s="5" t="s">
        <v>80</v>
      </c>
      <c r="L114">
        <f t="shared" si="1"/>
        <v>2013</v>
      </c>
      <c r="M114" s="9">
        <f t="shared" si="2"/>
        <v>20271000000</v>
      </c>
      <c r="N114" s="9">
        <f t="shared" si="3"/>
        <v>19526000000</v>
      </c>
      <c r="O114" s="9">
        <f t="shared" si="4"/>
        <v>54926000000</v>
      </c>
    </row>
    <row r="115">
      <c r="A115" s="5">
        <v>121.0</v>
      </c>
      <c r="B115" s="5" t="s">
        <v>79</v>
      </c>
      <c r="C115" s="6" t="s">
        <v>18</v>
      </c>
      <c r="D115" s="7">
        <v>42004.0</v>
      </c>
      <c r="E115" s="8">
        <v>8.8988E10</v>
      </c>
      <c r="F115" s="8">
        <v>6.2752E10</v>
      </c>
      <c r="G115" s="8">
        <v>2.6058E10</v>
      </c>
      <c r="H115" s="8">
        <v>0.0</v>
      </c>
      <c r="I115" s="8">
        <v>0.0</v>
      </c>
      <c r="J115" s="5" t="s">
        <v>22</v>
      </c>
      <c r="K115" s="5" t="s">
        <v>80</v>
      </c>
      <c r="L115">
        <f t="shared" si="1"/>
        <v>2014</v>
      </c>
      <c r="M115" s="9">
        <f t="shared" si="2"/>
        <v>26236000000</v>
      </c>
      <c r="N115" s="9">
        <f t="shared" si="3"/>
        <v>26058000000</v>
      </c>
      <c r="O115" s="9">
        <f t="shared" si="4"/>
        <v>62930000000</v>
      </c>
    </row>
    <row r="116">
      <c r="A116" s="5">
        <v>122.0</v>
      </c>
      <c r="B116" s="5" t="s">
        <v>79</v>
      </c>
      <c r="C116" s="6" t="s">
        <v>19</v>
      </c>
      <c r="D116" s="7">
        <v>42369.0</v>
      </c>
      <c r="E116" s="8">
        <v>1.07006E11</v>
      </c>
      <c r="F116" s="8">
        <v>7.1651E10</v>
      </c>
      <c r="G116" s="8">
        <v>3.3122E10</v>
      </c>
      <c r="H116" s="8">
        <v>0.0</v>
      </c>
      <c r="I116" s="8">
        <v>0.0</v>
      </c>
      <c r="J116" s="5" t="s">
        <v>22</v>
      </c>
      <c r="K116" s="5" t="s">
        <v>80</v>
      </c>
      <c r="L116">
        <f t="shared" si="1"/>
        <v>2015</v>
      </c>
      <c r="M116" s="9">
        <f t="shared" si="2"/>
        <v>35355000000</v>
      </c>
      <c r="N116" s="9">
        <f t="shared" si="3"/>
        <v>33122000000</v>
      </c>
      <c r="O116" s="9">
        <f t="shared" si="4"/>
        <v>73884000000</v>
      </c>
    </row>
    <row r="117">
      <c r="A117" s="5">
        <v>123.0</v>
      </c>
      <c r="B117" s="5" t="s">
        <v>79</v>
      </c>
      <c r="C117" s="6" t="s">
        <v>20</v>
      </c>
      <c r="D117" s="7">
        <v>42735.0</v>
      </c>
      <c r="E117" s="8">
        <v>1.35987E11</v>
      </c>
      <c r="F117" s="8">
        <v>8.8265E10</v>
      </c>
      <c r="G117" s="8">
        <v>4.3536E10</v>
      </c>
      <c r="H117" s="8">
        <v>0.0</v>
      </c>
      <c r="I117" s="8">
        <v>0.0</v>
      </c>
      <c r="J117" s="5" t="s">
        <v>22</v>
      </c>
      <c r="K117" s="5" t="s">
        <v>80</v>
      </c>
      <c r="L117">
        <f t="shared" si="1"/>
        <v>2016</v>
      </c>
      <c r="M117" s="9">
        <f t="shared" si="2"/>
        <v>47722000000</v>
      </c>
      <c r="N117" s="9">
        <f t="shared" si="3"/>
        <v>43536000000</v>
      </c>
      <c r="O117" s="9">
        <f t="shared" si="4"/>
        <v>92451000000</v>
      </c>
    </row>
    <row r="118">
      <c r="A118" s="5">
        <v>124.0</v>
      </c>
      <c r="B118" s="5" t="s">
        <v>81</v>
      </c>
      <c r="C118" s="6" t="s">
        <v>15</v>
      </c>
      <c r="D118" s="7">
        <v>41639.0</v>
      </c>
      <c r="E118" s="8">
        <v>1.75176E10</v>
      </c>
      <c r="F118" s="8">
        <v>1.47577E10</v>
      </c>
      <c r="G118" s="8">
        <v>1.9243E9</v>
      </c>
      <c r="H118" s="8">
        <v>0.0</v>
      </c>
      <c r="I118" s="8">
        <v>9.53E7</v>
      </c>
      <c r="J118" s="5" t="s">
        <v>22</v>
      </c>
      <c r="K118" s="5" t="s">
        <v>82</v>
      </c>
      <c r="L118">
        <f t="shared" si="1"/>
        <v>2013</v>
      </c>
      <c r="M118" s="9">
        <f t="shared" si="2"/>
        <v>2759900000</v>
      </c>
      <c r="N118" s="9">
        <f t="shared" si="3"/>
        <v>2019600000</v>
      </c>
      <c r="O118" s="9">
        <f t="shared" si="4"/>
        <v>15498000000</v>
      </c>
    </row>
    <row r="119">
      <c r="A119" s="5">
        <v>125.0</v>
      </c>
      <c r="B119" s="5" t="s">
        <v>81</v>
      </c>
      <c r="C119" s="6" t="s">
        <v>18</v>
      </c>
      <c r="D119" s="7">
        <v>42004.0</v>
      </c>
      <c r="E119" s="8">
        <v>1.91088E10</v>
      </c>
      <c r="F119" s="8">
        <v>1.61201E10</v>
      </c>
      <c r="G119" s="8">
        <v>2.061E9</v>
      </c>
      <c r="H119" s="8">
        <v>0.0</v>
      </c>
      <c r="I119" s="8">
        <v>1.069E8</v>
      </c>
      <c r="J119" s="5" t="s">
        <v>22</v>
      </c>
      <c r="K119" s="5" t="s">
        <v>82</v>
      </c>
      <c r="L119">
        <f t="shared" si="1"/>
        <v>2014</v>
      </c>
      <c r="M119" s="9">
        <f t="shared" si="2"/>
        <v>2988700000</v>
      </c>
      <c r="N119" s="9">
        <f t="shared" si="3"/>
        <v>2167900000</v>
      </c>
      <c r="O119" s="9">
        <f t="shared" si="4"/>
        <v>16940900000</v>
      </c>
    </row>
    <row r="120">
      <c r="A120" s="5">
        <v>126.0</v>
      </c>
      <c r="B120" s="5" t="s">
        <v>81</v>
      </c>
      <c r="C120" s="6" t="s">
        <v>19</v>
      </c>
      <c r="D120" s="7">
        <v>42369.0</v>
      </c>
      <c r="E120" s="8">
        <v>2.0862E10</v>
      </c>
      <c r="F120" s="8">
        <v>1.76005E10</v>
      </c>
      <c r="G120" s="8">
        <v>2.2456E9</v>
      </c>
      <c r="H120" s="8">
        <v>0.0</v>
      </c>
      <c r="I120" s="8">
        <v>1.274E8</v>
      </c>
      <c r="J120" s="5" t="s">
        <v>22</v>
      </c>
      <c r="K120" s="5" t="s">
        <v>82</v>
      </c>
      <c r="L120">
        <f t="shared" si="1"/>
        <v>2015</v>
      </c>
      <c r="M120" s="9">
        <f t="shared" si="2"/>
        <v>3261500000</v>
      </c>
      <c r="N120" s="9">
        <f t="shared" si="3"/>
        <v>2373000000</v>
      </c>
      <c r="O120" s="9">
        <f t="shared" si="4"/>
        <v>18489000000</v>
      </c>
    </row>
    <row r="121">
      <c r="A121" s="5">
        <v>127.0</v>
      </c>
      <c r="B121" s="5" t="s">
        <v>81</v>
      </c>
      <c r="C121" s="6" t="s">
        <v>20</v>
      </c>
      <c r="D121" s="7">
        <v>42735.0</v>
      </c>
      <c r="E121" s="8">
        <v>2.1609E10</v>
      </c>
      <c r="F121" s="8">
        <v>1.82958E10</v>
      </c>
      <c r="G121" s="8">
        <v>2.2803E9</v>
      </c>
      <c r="H121" s="8">
        <v>0.0</v>
      </c>
      <c r="I121" s="8">
        <v>1.434E8</v>
      </c>
      <c r="J121" s="5" t="s">
        <v>22</v>
      </c>
      <c r="K121" s="5" t="s">
        <v>82</v>
      </c>
      <c r="L121">
        <f t="shared" si="1"/>
        <v>2016</v>
      </c>
      <c r="M121" s="9">
        <f t="shared" si="2"/>
        <v>3313200000</v>
      </c>
      <c r="N121" s="9">
        <f t="shared" si="3"/>
        <v>2423700000</v>
      </c>
      <c r="O121" s="9">
        <f t="shared" si="4"/>
        <v>19185300000</v>
      </c>
    </row>
    <row r="122">
      <c r="A122" s="5">
        <v>128.0</v>
      </c>
      <c r="B122" s="5" t="s">
        <v>83</v>
      </c>
      <c r="C122" s="6" t="s">
        <v>15</v>
      </c>
      <c r="D122" s="7">
        <v>41274.0</v>
      </c>
      <c r="E122" s="8">
        <v>6.14972E10</v>
      </c>
      <c r="F122" s="8">
        <v>4.82136E10</v>
      </c>
      <c r="G122" s="8">
        <v>8.6805E9</v>
      </c>
      <c r="H122" s="8">
        <v>0.0</v>
      </c>
      <c r="I122" s="8">
        <v>2.33E8</v>
      </c>
      <c r="J122" s="5" t="s">
        <v>28</v>
      </c>
      <c r="K122" s="5" t="s">
        <v>84</v>
      </c>
      <c r="L122">
        <f t="shared" si="1"/>
        <v>2012</v>
      </c>
      <c r="M122" s="9">
        <f t="shared" si="2"/>
        <v>13283600000</v>
      </c>
      <c r="N122" s="9">
        <f t="shared" si="3"/>
        <v>8913500000</v>
      </c>
      <c r="O122" s="9">
        <f t="shared" si="4"/>
        <v>52583700000</v>
      </c>
    </row>
    <row r="123">
      <c r="A123" s="5">
        <v>129.0</v>
      </c>
      <c r="B123" s="5" t="s">
        <v>83</v>
      </c>
      <c r="C123" s="6" t="s">
        <v>18</v>
      </c>
      <c r="D123" s="7">
        <v>41639.0</v>
      </c>
      <c r="E123" s="8">
        <v>7.10235E10</v>
      </c>
      <c r="F123" s="8">
        <v>5.62371E10</v>
      </c>
      <c r="G123" s="8">
        <v>9.9529E9</v>
      </c>
      <c r="H123" s="8">
        <v>0.0</v>
      </c>
      <c r="I123" s="8">
        <v>2.453E8</v>
      </c>
      <c r="J123" s="5" t="s">
        <v>28</v>
      </c>
      <c r="K123" s="5" t="s">
        <v>84</v>
      </c>
      <c r="L123">
        <f t="shared" si="1"/>
        <v>2013</v>
      </c>
      <c r="M123" s="9">
        <f t="shared" si="2"/>
        <v>14786400000</v>
      </c>
      <c r="N123" s="9">
        <f t="shared" si="3"/>
        <v>10198200000</v>
      </c>
      <c r="O123" s="9">
        <f t="shared" si="4"/>
        <v>60825300000</v>
      </c>
    </row>
    <row r="124">
      <c r="A124" s="5">
        <v>130.0</v>
      </c>
      <c r="B124" s="5" t="s">
        <v>83</v>
      </c>
      <c r="C124" s="6" t="s">
        <v>19</v>
      </c>
      <c r="D124" s="7">
        <v>42004.0</v>
      </c>
      <c r="E124" s="8">
        <v>7.38741E10</v>
      </c>
      <c r="F124" s="8">
        <v>5.68549E10</v>
      </c>
      <c r="G124" s="8">
        <v>1.17484E10</v>
      </c>
      <c r="H124" s="8">
        <v>0.0</v>
      </c>
      <c r="I124" s="8">
        <v>2.209E8</v>
      </c>
      <c r="J124" s="5" t="s">
        <v>28</v>
      </c>
      <c r="K124" s="5" t="s">
        <v>84</v>
      </c>
      <c r="L124">
        <f t="shared" si="1"/>
        <v>2014</v>
      </c>
      <c r="M124" s="9">
        <f t="shared" si="2"/>
        <v>17019200000</v>
      </c>
      <c r="N124" s="9">
        <f t="shared" si="3"/>
        <v>11969300000</v>
      </c>
      <c r="O124" s="9">
        <f t="shared" si="4"/>
        <v>61904800000</v>
      </c>
    </row>
    <row r="125">
      <c r="A125" s="5">
        <v>131.0</v>
      </c>
      <c r="B125" s="5" t="s">
        <v>83</v>
      </c>
      <c r="C125" s="6" t="s">
        <v>20</v>
      </c>
      <c r="D125" s="7">
        <v>42369.0</v>
      </c>
      <c r="E125" s="8">
        <v>7.91565E10</v>
      </c>
      <c r="F125" s="8">
        <v>6.11169E10</v>
      </c>
      <c r="G125" s="8">
        <v>1.25348E10</v>
      </c>
      <c r="H125" s="8">
        <v>0.0</v>
      </c>
      <c r="I125" s="8">
        <v>2.301E8</v>
      </c>
      <c r="J125" s="5" t="s">
        <v>28</v>
      </c>
      <c r="K125" s="5" t="s">
        <v>84</v>
      </c>
      <c r="L125">
        <f t="shared" si="1"/>
        <v>2015</v>
      </c>
      <c r="M125" s="9">
        <f t="shared" si="2"/>
        <v>18039600000</v>
      </c>
      <c r="N125" s="9">
        <f t="shared" si="3"/>
        <v>12764900000</v>
      </c>
      <c r="O125" s="9">
        <f t="shared" si="4"/>
        <v>66391600000</v>
      </c>
    </row>
    <row r="126">
      <c r="A126" s="5">
        <v>136.0</v>
      </c>
      <c r="B126" s="5" t="s">
        <v>85</v>
      </c>
      <c r="C126" s="6" t="s">
        <v>15</v>
      </c>
      <c r="D126" s="7">
        <v>41274.0</v>
      </c>
      <c r="E126" s="8">
        <v>1.6428E10</v>
      </c>
      <c r="F126" s="8">
        <v>3.079E9</v>
      </c>
      <c r="G126" s="8">
        <v>1.333E9</v>
      </c>
      <c r="H126" s="8">
        <v>0.0</v>
      </c>
      <c r="I126" s="8">
        <v>6.881E9</v>
      </c>
      <c r="J126" s="5" t="s">
        <v>86</v>
      </c>
      <c r="K126" s="5" t="s">
        <v>87</v>
      </c>
      <c r="L126">
        <f t="shared" si="1"/>
        <v>2012</v>
      </c>
      <c r="M126" s="9">
        <f t="shared" si="2"/>
        <v>13349000000</v>
      </c>
      <c r="N126" s="9">
        <f t="shared" si="3"/>
        <v>8214000000</v>
      </c>
      <c r="O126" s="9">
        <f t="shared" si="4"/>
        <v>8214000000</v>
      </c>
    </row>
    <row r="127">
      <c r="A127" s="5">
        <v>137.0</v>
      </c>
      <c r="B127" s="5" t="s">
        <v>85</v>
      </c>
      <c r="C127" s="6" t="s">
        <v>18</v>
      </c>
      <c r="D127" s="7">
        <v>41639.0</v>
      </c>
      <c r="E127" s="8">
        <v>1.4771E10</v>
      </c>
      <c r="F127" s="8">
        <v>2.938E9</v>
      </c>
      <c r="G127" s="8">
        <v>1.286E9</v>
      </c>
      <c r="H127" s="8">
        <v>0.0</v>
      </c>
      <c r="I127" s="8">
        <v>5.866E9</v>
      </c>
      <c r="J127" s="5" t="s">
        <v>86</v>
      </c>
      <c r="K127" s="5" t="s">
        <v>87</v>
      </c>
      <c r="L127">
        <f t="shared" si="1"/>
        <v>2013</v>
      </c>
      <c r="M127" s="9">
        <f t="shared" si="2"/>
        <v>11833000000</v>
      </c>
      <c r="N127" s="9">
        <f t="shared" si="3"/>
        <v>7152000000</v>
      </c>
      <c r="O127" s="9">
        <f t="shared" si="4"/>
        <v>7619000000</v>
      </c>
    </row>
    <row r="128">
      <c r="A128" s="5">
        <v>138.0</v>
      </c>
      <c r="B128" s="5" t="s">
        <v>85</v>
      </c>
      <c r="C128" s="6" t="s">
        <v>19</v>
      </c>
      <c r="D128" s="7">
        <v>42004.0</v>
      </c>
      <c r="E128" s="8">
        <v>1.2691E10</v>
      </c>
      <c r="F128" s="8">
        <v>2.511E9</v>
      </c>
      <c r="G128" s="8">
        <v>1.095E9</v>
      </c>
      <c r="H128" s="8">
        <v>0.0</v>
      </c>
      <c r="I128" s="8">
        <v>9.72E9</v>
      </c>
      <c r="J128" s="5" t="s">
        <v>86</v>
      </c>
      <c r="K128" s="5" t="s">
        <v>87</v>
      </c>
      <c r="L128">
        <f t="shared" si="1"/>
        <v>2014</v>
      </c>
      <c r="M128" s="9">
        <f t="shared" si="2"/>
        <v>10180000000</v>
      </c>
      <c r="N128" s="9">
        <f t="shared" si="3"/>
        <v>10815000000</v>
      </c>
      <c r="O128" s="9">
        <f t="shared" si="4"/>
        <v>1876000000</v>
      </c>
    </row>
    <row r="129">
      <c r="A129" s="5">
        <v>139.0</v>
      </c>
      <c r="B129" s="5" t="s">
        <v>85</v>
      </c>
      <c r="C129" s="6" t="s">
        <v>20</v>
      </c>
      <c r="D129" s="7">
        <v>42369.0</v>
      </c>
      <c r="E129" s="8">
        <v>6.383E9</v>
      </c>
      <c r="F129" s="8">
        <v>2.065E9</v>
      </c>
      <c r="G129" s="8">
        <v>7.91E8</v>
      </c>
      <c r="H129" s="8">
        <v>0.0</v>
      </c>
      <c r="I129" s="8">
        <v>2.9372E10</v>
      </c>
      <c r="J129" s="5" t="s">
        <v>86</v>
      </c>
      <c r="K129" s="5" t="s">
        <v>87</v>
      </c>
      <c r="L129">
        <f t="shared" si="1"/>
        <v>2015</v>
      </c>
      <c r="M129" s="9">
        <f t="shared" si="2"/>
        <v>4318000000</v>
      </c>
      <c r="N129" s="9">
        <f t="shared" si="3"/>
        <v>30163000000</v>
      </c>
      <c r="O129" s="9">
        <f t="shared" si="4"/>
        <v>-23780000000</v>
      </c>
    </row>
    <row r="130">
      <c r="A130" s="5">
        <v>140.0</v>
      </c>
      <c r="B130" s="5" t="s">
        <v>88</v>
      </c>
      <c r="C130" s="6" t="s">
        <v>15</v>
      </c>
      <c r="D130" s="7">
        <v>41639.0</v>
      </c>
      <c r="E130" s="8">
        <v>1.4581E10</v>
      </c>
      <c r="F130" s="8">
        <v>2.942E9</v>
      </c>
      <c r="G130" s="8">
        <v>2.256E9</v>
      </c>
      <c r="H130" s="8">
        <v>0.0</v>
      </c>
      <c r="I130" s="8">
        <v>3.927E9</v>
      </c>
      <c r="J130" s="5" t="s">
        <v>86</v>
      </c>
      <c r="K130" s="5" t="s">
        <v>87</v>
      </c>
      <c r="L130">
        <f t="shared" si="1"/>
        <v>2013</v>
      </c>
      <c r="M130" s="9">
        <f t="shared" si="2"/>
        <v>11639000000</v>
      </c>
      <c r="N130" s="9">
        <f t="shared" si="3"/>
        <v>6183000000</v>
      </c>
      <c r="O130" s="9">
        <f t="shared" si="4"/>
        <v>8398000000</v>
      </c>
    </row>
    <row r="131">
      <c r="A131" s="5">
        <v>141.0</v>
      </c>
      <c r="B131" s="5" t="s">
        <v>88</v>
      </c>
      <c r="C131" s="6" t="s">
        <v>18</v>
      </c>
      <c r="D131" s="7">
        <v>42004.0</v>
      </c>
      <c r="E131" s="8">
        <v>1.847E10</v>
      </c>
      <c r="F131" s="8">
        <v>3.317E9</v>
      </c>
      <c r="G131" s="8">
        <v>2.725E9</v>
      </c>
      <c r="H131" s="8">
        <v>0.0</v>
      </c>
      <c r="I131" s="8">
        <v>4.55E9</v>
      </c>
      <c r="J131" s="5" t="s">
        <v>86</v>
      </c>
      <c r="K131" s="5" t="s">
        <v>87</v>
      </c>
      <c r="L131">
        <f t="shared" si="1"/>
        <v>2014</v>
      </c>
      <c r="M131" s="9">
        <f t="shared" si="2"/>
        <v>15153000000</v>
      </c>
      <c r="N131" s="9">
        <f t="shared" si="3"/>
        <v>7275000000</v>
      </c>
      <c r="O131" s="9">
        <f t="shared" si="4"/>
        <v>11195000000</v>
      </c>
    </row>
    <row r="132">
      <c r="A132" s="5">
        <v>142.0</v>
      </c>
      <c r="B132" s="5" t="s">
        <v>88</v>
      </c>
      <c r="C132" s="6" t="s">
        <v>19</v>
      </c>
      <c r="D132" s="7">
        <v>42369.0</v>
      </c>
      <c r="E132" s="8">
        <v>8.698E9</v>
      </c>
      <c r="F132" s="8">
        <v>3.185E9</v>
      </c>
      <c r="G132" s="8">
        <v>2.0E9</v>
      </c>
      <c r="H132" s="8">
        <v>0.0</v>
      </c>
      <c r="I132" s="8">
        <v>4.603E9</v>
      </c>
      <c r="J132" s="5" t="s">
        <v>86</v>
      </c>
      <c r="K132" s="5" t="s">
        <v>87</v>
      </c>
      <c r="L132">
        <f t="shared" si="1"/>
        <v>2015</v>
      </c>
      <c r="M132" s="9">
        <f t="shared" si="2"/>
        <v>5513000000</v>
      </c>
      <c r="N132" s="9">
        <f t="shared" si="3"/>
        <v>6603000000</v>
      </c>
      <c r="O132" s="9">
        <f t="shared" si="4"/>
        <v>2095000000</v>
      </c>
    </row>
    <row r="133">
      <c r="A133" s="5">
        <v>143.0</v>
      </c>
      <c r="B133" s="5" t="s">
        <v>88</v>
      </c>
      <c r="C133" s="6" t="s">
        <v>20</v>
      </c>
      <c r="D133" s="7">
        <v>42735.0</v>
      </c>
      <c r="E133" s="8">
        <v>7.869E9</v>
      </c>
      <c r="F133" s="8">
        <v>2.9E9</v>
      </c>
      <c r="G133" s="8">
        <v>2.094E9</v>
      </c>
      <c r="H133" s="8">
        <v>0.0</v>
      </c>
      <c r="I133" s="8">
        <v>4.301E9</v>
      </c>
      <c r="J133" s="5" t="s">
        <v>86</v>
      </c>
      <c r="K133" s="5" t="s">
        <v>87</v>
      </c>
      <c r="L133">
        <f t="shared" si="1"/>
        <v>2016</v>
      </c>
      <c r="M133" s="9">
        <f t="shared" si="2"/>
        <v>4969000000</v>
      </c>
      <c r="N133" s="9">
        <f t="shared" si="3"/>
        <v>6395000000</v>
      </c>
      <c r="O133" s="9">
        <f t="shared" si="4"/>
        <v>1474000000</v>
      </c>
    </row>
    <row r="134">
      <c r="A134" s="5">
        <v>144.0</v>
      </c>
      <c r="B134" s="5" t="s">
        <v>89</v>
      </c>
      <c r="C134" s="6" t="s">
        <v>15</v>
      </c>
      <c r="D134" s="7">
        <v>41547.0</v>
      </c>
      <c r="E134" s="8">
        <v>1.01804E10</v>
      </c>
      <c r="F134" s="8">
        <v>7.4721E9</v>
      </c>
      <c r="G134" s="8">
        <v>1.0186E9</v>
      </c>
      <c r="H134" s="8">
        <v>1.337E8</v>
      </c>
      <c r="I134" s="8">
        <v>0.0</v>
      </c>
      <c r="J134" s="5" t="s">
        <v>62</v>
      </c>
      <c r="K134" s="5" t="s">
        <v>90</v>
      </c>
      <c r="L134">
        <f t="shared" si="1"/>
        <v>2013</v>
      </c>
      <c r="M134" s="9">
        <f t="shared" si="2"/>
        <v>2708300000</v>
      </c>
      <c r="N134" s="9">
        <f t="shared" si="3"/>
        <v>1152300000</v>
      </c>
      <c r="O134" s="9">
        <f t="shared" si="4"/>
        <v>9028100000</v>
      </c>
    </row>
    <row r="135">
      <c r="A135" s="5">
        <v>145.0</v>
      </c>
      <c r="B135" s="5" t="s">
        <v>89</v>
      </c>
      <c r="C135" s="6" t="s">
        <v>18</v>
      </c>
      <c r="D135" s="7">
        <v>41912.0</v>
      </c>
      <c r="E135" s="8">
        <v>1.0439E10</v>
      </c>
      <c r="F135" s="8">
        <v>7.6299E9</v>
      </c>
      <c r="G135" s="8">
        <v>1.0074E9</v>
      </c>
      <c r="H135" s="8">
        <v>1.398E8</v>
      </c>
      <c r="I135" s="8">
        <v>0.0</v>
      </c>
      <c r="J135" s="5" t="s">
        <v>62</v>
      </c>
      <c r="K135" s="5" t="s">
        <v>90</v>
      </c>
      <c r="L135">
        <f t="shared" si="1"/>
        <v>2014</v>
      </c>
      <c r="M135" s="9">
        <f t="shared" si="2"/>
        <v>2809100000</v>
      </c>
      <c r="N135" s="9">
        <f t="shared" si="3"/>
        <v>1147200000</v>
      </c>
      <c r="O135" s="9">
        <f t="shared" si="4"/>
        <v>9291800000</v>
      </c>
    </row>
    <row r="136">
      <c r="A136" s="5">
        <v>146.0</v>
      </c>
      <c r="B136" s="5" t="s">
        <v>89</v>
      </c>
      <c r="C136" s="6" t="s">
        <v>19</v>
      </c>
      <c r="D136" s="7">
        <v>42277.0</v>
      </c>
      <c r="E136" s="8">
        <v>9.8949E9</v>
      </c>
      <c r="F136" s="8">
        <v>6.939E9</v>
      </c>
      <c r="G136" s="8">
        <v>8.953E8</v>
      </c>
      <c r="H136" s="8">
        <v>1.371E8</v>
      </c>
      <c r="I136" s="8">
        <v>0.0</v>
      </c>
      <c r="J136" s="5" t="s">
        <v>62</v>
      </c>
      <c r="K136" s="5" t="s">
        <v>90</v>
      </c>
      <c r="L136">
        <f t="shared" si="1"/>
        <v>2015</v>
      </c>
      <c r="M136" s="9">
        <f t="shared" si="2"/>
        <v>2955900000</v>
      </c>
      <c r="N136" s="9">
        <f t="shared" si="3"/>
        <v>1032400000</v>
      </c>
      <c r="O136" s="9">
        <f t="shared" si="4"/>
        <v>8862500000</v>
      </c>
    </row>
    <row r="137">
      <c r="A137" s="5">
        <v>147.0</v>
      </c>
      <c r="B137" s="5" t="s">
        <v>89</v>
      </c>
      <c r="C137" s="6" t="s">
        <v>20</v>
      </c>
      <c r="D137" s="7">
        <v>42643.0</v>
      </c>
      <c r="E137" s="8">
        <v>9.5244E9</v>
      </c>
      <c r="F137" s="8">
        <v>6.4027E9</v>
      </c>
      <c r="G137" s="8">
        <v>7.976E8</v>
      </c>
      <c r="H137" s="8">
        <v>1.32E8</v>
      </c>
      <c r="I137" s="8">
        <v>0.0</v>
      </c>
      <c r="J137" s="5" t="s">
        <v>62</v>
      </c>
      <c r="K137" s="5" t="s">
        <v>90</v>
      </c>
      <c r="L137">
        <f t="shared" si="1"/>
        <v>2016</v>
      </c>
      <c r="M137" s="9">
        <f t="shared" si="2"/>
        <v>3121700000</v>
      </c>
      <c r="N137" s="9">
        <f t="shared" si="3"/>
        <v>929600000</v>
      </c>
      <c r="O137" s="9">
        <f t="shared" si="4"/>
        <v>8594800000</v>
      </c>
    </row>
    <row r="138">
      <c r="A138" s="5">
        <v>148.0</v>
      </c>
      <c r="B138" s="5" t="s">
        <v>91</v>
      </c>
      <c r="C138" s="6" t="s">
        <v>15</v>
      </c>
      <c r="D138" s="7">
        <v>41274.0</v>
      </c>
      <c r="E138" s="8">
        <v>4.2921E9</v>
      </c>
      <c r="F138" s="8">
        <v>2.9489E9</v>
      </c>
      <c r="G138" s="8">
        <v>5.129E8</v>
      </c>
      <c r="H138" s="8">
        <v>0.0</v>
      </c>
      <c r="I138" s="8">
        <v>0.0</v>
      </c>
      <c r="J138" s="5" t="s">
        <v>25</v>
      </c>
      <c r="K138" s="5" t="s">
        <v>92</v>
      </c>
      <c r="L138">
        <f t="shared" si="1"/>
        <v>2012</v>
      </c>
      <c r="M138" s="9">
        <f t="shared" si="2"/>
        <v>1343200000</v>
      </c>
      <c r="N138" s="9">
        <f t="shared" si="3"/>
        <v>512900000</v>
      </c>
      <c r="O138" s="9">
        <f t="shared" si="4"/>
        <v>3779200000</v>
      </c>
    </row>
    <row r="139">
      <c r="A139" s="5">
        <v>149.0</v>
      </c>
      <c r="B139" s="5" t="s">
        <v>91</v>
      </c>
      <c r="C139" s="6" t="s">
        <v>18</v>
      </c>
      <c r="D139" s="7">
        <v>41639.0</v>
      </c>
      <c r="E139" s="8">
        <v>4.6147E9</v>
      </c>
      <c r="F139" s="8">
        <v>3.1639E9</v>
      </c>
      <c r="G139" s="8">
        <v>5.48E8</v>
      </c>
      <c r="H139" s="8">
        <v>0.0</v>
      </c>
      <c r="I139" s="8">
        <v>0.0</v>
      </c>
      <c r="J139" s="5" t="s">
        <v>25</v>
      </c>
      <c r="K139" s="5" t="s">
        <v>92</v>
      </c>
      <c r="L139">
        <f t="shared" si="1"/>
        <v>2013</v>
      </c>
      <c r="M139" s="9">
        <f t="shared" si="2"/>
        <v>1450800000</v>
      </c>
      <c r="N139" s="9">
        <f t="shared" si="3"/>
        <v>548000000</v>
      </c>
      <c r="O139" s="9">
        <f t="shared" si="4"/>
        <v>4066700000</v>
      </c>
    </row>
    <row r="140">
      <c r="A140" s="5">
        <v>150.0</v>
      </c>
      <c r="B140" s="5" t="s">
        <v>91</v>
      </c>
      <c r="C140" s="6" t="s">
        <v>19</v>
      </c>
      <c r="D140" s="7">
        <v>42004.0</v>
      </c>
      <c r="E140" s="8">
        <v>5.3455E9</v>
      </c>
      <c r="F140" s="8">
        <v>3.6517E9</v>
      </c>
      <c r="G140" s="8">
        <v>6.451E8</v>
      </c>
      <c r="H140" s="8">
        <v>0.0</v>
      </c>
      <c r="I140" s="8">
        <v>0.0</v>
      </c>
      <c r="J140" s="5" t="s">
        <v>25</v>
      </c>
      <c r="K140" s="5" t="s">
        <v>92</v>
      </c>
      <c r="L140">
        <f t="shared" si="1"/>
        <v>2014</v>
      </c>
      <c r="M140" s="9">
        <f t="shared" si="2"/>
        <v>1693800000</v>
      </c>
      <c r="N140" s="9">
        <f t="shared" si="3"/>
        <v>645100000</v>
      </c>
      <c r="O140" s="9">
        <f t="shared" si="4"/>
        <v>4700400000</v>
      </c>
    </row>
    <row r="141">
      <c r="A141" s="5">
        <v>151.0</v>
      </c>
      <c r="B141" s="5" t="s">
        <v>91</v>
      </c>
      <c r="C141" s="6" t="s">
        <v>20</v>
      </c>
      <c r="D141" s="7">
        <v>42369.0</v>
      </c>
      <c r="E141" s="8">
        <v>5.5687E9</v>
      </c>
      <c r="F141" s="8">
        <v>3.7892E9</v>
      </c>
      <c r="G141" s="8">
        <v>6.691E8</v>
      </c>
      <c r="H141" s="8">
        <v>0.0</v>
      </c>
      <c r="I141" s="8">
        <v>0.0</v>
      </c>
      <c r="J141" s="5" t="s">
        <v>25</v>
      </c>
      <c r="K141" s="5" t="s">
        <v>92</v>
      </c>
      <c r="L141">
        <f t="shared" si="1"/>
        <v>2015</v>
      </c>
      <c r="M141" s="9">
        <f t="shared" si="2"/>
        <v>1779500000</v>
      </c>
      <c r="N141" s="9">
        <f t="shared" si="3"/>
        <v>669100000</v>
      </c>
      <c r="O141" s="9">
        <f t="shared" si="4"/>
        <v>4899600000</v>
      </c>
    </row>
    <row r="142">
      <c r="A142" s="5">
        <v>152.0</v>
      </c>
      <c r="B142" s="5" t="s">
        <v>93</v>
      </c>
      <c r="C142" s="6" t="s">
        <v>15</v>
      </c>
      <c r="D142" s="7">
        <v>41274.0</v>
      </c>
      <c r="E142" s="8">
        <v>2.37E10</v>
      </c>
      <c r="F142" s="8">
        <v>2.0401E10</v>
      </c>
      <c r="G142" s="8">
        <v>9.97E8</v>
      </c>
      <c r="H142" s="8">
        <v>1.97E8</v>
      </c>
      <c r="I142" s="8">
        <v>1.46E9</v>
      </c>
      <c r="J142" s="5" t="s">
        <v>16</v>
      </c>
      <c r="K142" s="5" t="s">
        <v>94</v>
      </c>
      <c r="L142">
        <f t="shared" si="1"/>
        <v>2012</v>
      </c>
      <c r="M142" s="9">
        <f t="shared" si="2"/>
        <v>3299000000</v>
      </c>
      <c r="N142" s="9">
        <f t="shared" si="3"/>
        <v>2654000000</v>
      </c>
      <c r="O142" s="9">
        <f t="shared" si="4"/>
        <v>21046000000</v>
      </c>
    </row>
    <row r="143">
      <c r="A143" s="5">
        <v>153.0</v>
      </c>
      <c r="B143" s="5" t="s">
        <v>93</v>
      </c>
      <c r="C143" s="6" t="s">
        <v>18</v>
      </c>
      <c r="D143" s="7">
        <v>41639.0</v>
      </c>
      <c r="E143" s="8">
        <v>2.3032E10</v>
      </c>
      <c r="F143" s="8">
        <v>1.9286E10</v>
      </c>
      <c r="G143" s="8">
        <v>1.008E9</v>
      </c>
      <c r="H143" s="8">
        <v>1.92E8</v>
      </c>
      <c r="I143" s="8">
        <v>1.421E9</v>
      </c>
      <c r="J143" s="5" t="s">
        <v>16</v>
      </c>
      <c r="K143" s="5" t="s">
        <v>94</v>
      </c>
      <c r="L143">
        <f t="shared" si="1"/>
        <v>2013</v>
      </c>
      <c r="M143" s="9">
        <f t="shared" si="2"/>
        <v>3746000000</v>
      </c>
      <c r="N143" s="9">
        <f t="shared" si="3"/>
        <v>2621000000</v>
      </c>
      <c r="O143" s="9">
        <f t="shared" si="4"/>
        <v>20411000000</v>
      </c>
    </row>
    <row r="144">
      <c r="A144" s="5">
        <v>154.0</v>
      </c>
      <c r="B144" s="5" t="s">
        <v>93</v>
      </c>
      <c r="C144" s="6" t="s">
        <v>19</v>
      </c>
      <c r="D144" s="7">
        <v>42004.0</v>
      </c>
      <c r="E144" s="8">
        <v>2.3906E10</v>
      </c>
      <c r="F144" s="8">
        <v>1.9137E10</v>
      </c>
      <c r="G144" s="8">
        <v>9.95E8</v>
      </c>
      <c r="H144" s="8">
        <v>2.18E8</v>
      </c>
      <c r="I144" s="8">
        <v>1.371E9</v>
      </c>
      <c r="J144" s="5" t="s">
        <v>16</v>
      </c>
      <c r="K144" s="5" t="s">
        <v>94</v>
      </c>
      <c r="L144">
        <f t="shared" si="1"/>
        <v>2014</v>
      </c>
      <c r="M144" s="9">
        <f t="shared" si="2"/>
        <v>4769000000</v>
      </c>
      <c r="N144" s="9">
        <f t="shared" si="3"/>
        <v>2584000000</v>
      </c>
      <c r="O144" s="9">
        <f t="shared" si="4"/>
        <v>21322000000</v>
      </c>
    </row>
    <row r="145">
      <c r="A145" s="5">
        <v>155.0</v>
      </c>
      <c r="B145" s="5" t="s">
        <v>93</v>
      </c>
      <c r="C145" s="6" t="s">
        <v>20</v>
      </c>
      <c r="D145" s="7">
        <v>42369.0</v>
      </c>
      <c r="E145" s="8">
        <v>2.2534E10</v>
      </c>
      <c r="F145" s="8">
        <v>1.8069E10</v>
      </c>
      <c r="G145" s="8">
        <v>9.79E8</v>
      </c>
      <c r="H145" s="8">
        <v>2.38E8</v>
      </c>
      <c r="I145" s="8">
        <v>1.28E9</v>
      </c>
      <c r="J145" s="5" t="s">
        <v>16</v>
      </c>
      <c r="K145" s="5" t="s">
        <v>94</v>
      </c>
      <c r="L145">
        <f t="shared" si="1"/>
        <v>2015</v>
      </c>
      <c r="M145" s="9">
        <f t="shared" si="2"/>
        <v>4465000000</v>
      </c>
      <c r="N145" s="9">
        <f t="shared" si="3"/>
        <v>2497000000</v>
      </c>
      <c r="O145" s="9">
        <f t="shared" si="4"/>
        <v>20037000000</v>
      </c>
    </row>
    <row r="146">
      <c r="A146" s="5">
        <v>156.0</v>
      </c>
      <c r="B146" s="5" t="s">
        <v>95</v>
      </c>
      <c r="C146" s="6" t="s">
        <v>15</v>
      </c>
      <c r="D146" s="7">
        <v>41274.0</v>
      </c>
      <c r="E146" s="8">
        <v>4.856E9</v>
      </c>
      <c r="F146" s="8">
        <v>1.662E9</v>
      </c>
      <c r="G146" s="8">
        <v>1.139E9</v>
      </c>
      <c r="H146" s="8">
        <v>6.04E8</v>
      </c>
      <c r="I146" s="8">
        <v>0.0</v>
      </c>
      <c r="J146" s="5" t="s">
        <v>25</v>
      </c>
      <c r="K146" s="5" t="s">
        <v>96</v>
      </c>
      <c r="L146">
        <f t="shared" si="1"/>
        <v>2012</v>
      </c>
      <c r="M146" s="9">
        <f t="shared" si="2"/>
        <v>3194000000</v>
      </c>
      <c r="N146" s="9">
        <f t="shared" si="3"/>
        <v>1743000000</v>
      </c>
      <c r="O146" s="9">
        <f t="shared" si="4"/>
        <v>3113000000</v>
      </c>
    </row>
    <row r="147">
      <c r="A147" s="5">
        <v>157.0</v>
      </c>
      <c r="B147" s="5" t="s">
        <v>95</v>
      </c>
      <c r="C147" s="6" t="s">
        <v>18</v>
      </c>
      <c r="D147" s="7">
        <v>41639.0</v>
      </c>
      <c r="E147" s="8">
        <v>4.583E9</v>
      </c>
      <c r="F147" s="8">
        <v>1.531E9</v>
      </c>
      <c r="G147" s="8">
        <v>1.096E9</v>
      </c>
      <c r="H147" s="8">
        <v>5.84E8</v>
      </c>
      <c r="I147" s="8">
        <v>0.0</v>
      </c>
      <c r="J147" s="5" t="s">
        <v>25</v>
      </c>
      <c r="K147" s="5" t="s">
        <v>96</v>
      </c>
      <c r="L147">
        <f t="shared" si="1"/>
        <v>2013</v>
      </c>
      <c r="M147" s="9">
        <f t="shared" si="2"/>
        <v>3052000000</v>
      </c>
      <c r="N147" s="9">
        <f t="shared" si="3"/>
        <v>1680000000</v>
      </c>
      <c r="O147" s="9">
        <f t="shared" si="4"/>
        <v>2903000000</v>
      </c>
    </row>
    <row r="148">
      <c r="A148" s="5">
        <v>158.0</v>
      </c>
      <c r="B148" s="5" t="s">
        <v>95</v>
      </c>
      <c r="C148" s="6" t="s">
        <v>19</v>
      </c>
      <c r="D148" s="7">
        <v>42004.0</v>
      </c>
      <c r="E148" s="8">
        <v>4.408E9</v>
      </c>
      <c r="F148" s="8">
        <v>1.525E9</v>
      </c>
      <c r="G148" s="8">
        <v>1.129E9</v>
      </c>
      <c r="H148" s="8">
        <v>5.71E8</v>
      </c>
      <c r="I148" s="8">
        <v>0.0</v>
      </c>
      <c r="J148" s="5" t="s">
        <v>25</v>
      </c>
      <c r="K148" s="5" t="s">
        <v>96</v>
      </c>
      <c r="L148">
        <f t="shared" si="1"/>
        <v>2014</v>
      </c>
      <c r="M148" s="9">
        <f t="shared" si="2"/>
        <v>2883000000</v>
      </c>
      <c r="N148" s="9">
        <f t="shared" si="3"/>
        <v>1700000000</v>
      </c>
      <c r="O148" s="9">
        <f t="shared" si="4"/>
        <v>2708000000</v>
      </c>
    </row>
    <row r="149">
      <c r="A149" s="5">
        <v>159.0</v>
      </c>
      <c r="B149" s="5" t="s">
        <v>95</v>
      </c>
      <c r="C149" s="6" t="s">
        <v>20</v>
      </c>
      <c r="D149" s="7">
        <v>42369.0</v>
      </c>
      <c r="E149" s="8">
        <v>4.664E9</v>
      </c>
      <c r="F149" s="8">
        <v>1.585E9</v>
      </c>
      <c r="G149" s="8">
        <v>1.114E9</v>
      </c>
      <c r="H149" s="8">
        <v>6.46E8</v>
      </c>
      <c r="I149" s="8">
        <v>0.0</v>
      </c>
      <c r="J149" s="5" t="s">
        <v>25</v>
      </c>
      <c r="K149" s="5" t="s">
        <v>96</v>
      </c>
      <c r="L149">
        <f t="shared" si="1"/>
        <v>2015</v>
      </c>
      <c r="M149" s="9">
        <f t="shared" si="2"/>
        <v>3079000000</v>
      </c>
      <c r="N149" s="9">
        <f t="shared" si="3"/>
        <v>1760000000</v>
      </c>
      <c r="O149" s="9">
        <f t="shared" si="4"/>
        <v>2904000000</v>
      </c>
    </row>
    <row r="150">
      <c r="A150" s="5">
        <v>164.0</v>
      </c>
      <c r="B150" s="5" t="s">
        <v>97</v>
      </c>
      <c r="C150" s="6" t="s">
        <v>15</v>
      </c>
      <c r="D150" s="7">
        <v>42309.0</v>
      </c>
      <c r="E150" s="8">
        <v>6.824E9</v>
      </c>
      <c r="F150" s="8">
        <v>3.271E9</v>
      </c>
      <c r="G150" s="8">
        <v>4.86E8</v>
      </c>
      <c r="H150" s="8">
        <v>1.049E9</v>
      </c>
      <c r="I150" s="8">
        <v>2.49E8</v>
      </c>
      <c r="J150" s="5" t="s">
        <v>25</v>
      </c>
      <c r="K150" s="5" t="s">
        <v>37</v>
      </c>
      <c r="L150">
        <f t="shared" si="1"/>
        <v>2015</v>
      </c>
      <c r="M150" s="9">
        <f t="shared" si="2"/>
        <v>3553000000</v>
      </c>
      <c r="N150" s="9">
        <f t="shared" si="3"/>
        <v>1784000000</v>
      </c>
      <c r="O150" s="9">
        <f t="shared" si="4"/>
        <v>5040000000</v>
      </c>
    </row>
    <row r="151">
      <c r="A151" s="5">
        <v>165.0</v>
      </c>
      <c r="B151" s="5" t="s">
        <v>97</v>
      </c>
      <c r="C151" s="6" t="s">
        <v>18</v>
      </c>
      <c r="D151" s="7">
        <v>42673.0</v>
      </c>
      <c r="E151" s="8">
        <v>1.324E10</v>
      </c>
      <c r="F151" s="8">
        <v>7.3E9</v>
      </c>
      <c r="G151" s="8">
        <v>8.06E8</v>
      </c>
      <c r="H151" s="8">
        <v>2.674E9</v>
      </c>
      <c r="I151" s="8">
        <v>1.873E9</v>
      </c>
      <c r="J151" s="5" t="s">
        <v>25</v>
      </c>
      <c r="K151" s="5" t="s">
        <v>37</v>
      </c>
      <c r="L151">
        <f t="shared" si="1"/>
        <v>2016</v>
      </c>
      <c r="M151" s="9">
        <f t="shared" si="2"/>
        <v>5940000000</v>
      </c>
      <c r="N151" s="9">
        <f t="shared" si="3"/>
        <v>5353000000</v>
      </c>
      <c r="O151" s="9">
        <f t="shared" si="4"/>
        <v>7887000000</v>
      </c>
    </row>
    <row r="152">
      <c r="A152" s="5">
        <v>166.0</v>
      </c>
      <c r="B152" s="5" t="s">
        <v>98</v>
      </c>
      <c r="C152" s="6" t="s">
        <v>15</v>
      </c>
      <c r="D152" s="7">
        <v>41274.0</v>
      </c>
      <c r="E152" s="8">
        <v>5.8635E9</v>
      </c>
      <c r="F152" s="8">
        <v>4.3353E9</v>
      </c>
      <c r="G152" s="8">
        <v>1.1489E9</v>
      </c>
      <c r="H152" s="8">
        <v>0.0</v>
      </c>
      <c r="I152" s="8">
        <v>0.0</v>
      </c>
      <c r="J152" s="5" t="s">
        <v>62</v>
      </c>
      <c r="K152" s="5" t="s">
        <v>99</v>
      </c>
      <c r="L152">
        <f t="shared" si="1"/>
        <v>2012</v>
      </c>
      <c r="M152" s="9">
        <f t="shared" si="2"/>
        <v>1528200000</v>
      </c>
      <c r="N152" s="9">
        <f t="shared" si="3"/>
        <v>1148900000</v>
      </c>
      <c r="O152" s="9">
        <f t="shared" si="4"/>
        <v>4714600000</v>
      </c>
    </row>
    <row r="153">
      <c r="A153" s="5">
        <v>167.0</v>
      </c>
      <c r="B153" s="5" t="s">
        <v>98</v>
      </c>
      <c r="C153" s="6" t="s">
        <v>18</v>
      </c>
      <c r="D153" s="7">
        <v>41636.0</v>
      </c>
      <c r="E153" s="8">
        <v>6.14E9</v>
      </c>
      <c r="F153" s="8">
        <v>4.5023E9</v>
      </c>
      <c r="G153" s="8">
        <v>1.1742E9</v>
      </c>
      <c r="H153" s="8">
        <v>0.0</v>
      </c>
      <c r="I153" s="8">
        <v>0.0</v>
      </c>
      <c r="J153" s="5" t="s">
        <v>62</v>
      </c>
      <c r="K153" s="5" t="s">
        <v>99</v>
      </c>
      <c r="L153">
        <f t="shared" si="1"/>
        <v>2013</v>
      </c>
      <c r="M153" s="9">
        <f t="shared" si="2"/>
        <v>1637700000</v>
      </c>
      <c r="N153" s="9">
        <f t="shared" si="3"/>
        <v>1174200000</v>
      </c>
      <c r="O153" s="9">
        <f t="shared" si="4"/>
        <v>4965800000</v>
      </c>
    </row>
    <row r="154">
      <c r="A154" s="5">
        <v>168.0</v>
      </c>
      <c r="B154" s="5" t="s">
        <v>98</v>
      </c>
      <c r="C154" s="6" t="s">
        <v>19</v>
      </c>
      <c r="D154" s="7">
        <v>42007.0</v>
      </c>
      <c r="E154" s="8">
        <v>6.3303E9</v>
      </c>
      <c r="F154" s="8">
        <v>4.6791E9</v>
      </c>
      <c r="G154" s="8">
        <v>1.1589E9</v>
      </c>
      <c r="H154" s="8">
        <v>0.0</v>
      </c>
      <c r="I154" s="8">
        <v>0.0</v>
      </c>
      <c r="J154" s="5" t="s">
        <v>62</v>
      </c>
      <c r="K154" s="5" t="s">
        <v>99</v>
      </c>
      <c r="L154">
        <f t="shared" si="1"/>
        <v>2015</v>
      </c>
      <c r="M154" s="9">
        <f t="shared" si="2"/>
        <v>1651200000</v>
      </c>
      <c r="N154" s="9">
        <f t="shared" si="3"/>
        <v>1158900000</v>
      </c>
      <c r="O154" s="9">
        <f t="shared" si="4"/>
        <v>5171400000</v>
      </c>
    </row>
    <row r="155">
      <c r="A155" s="5">
        <v>169.0</v>
      </c>
      <c r="B155" s="5" t="s">
        <v>98</v>
      </c>
      <c r="C155" s="6" t="s">
        <v>20</v>
      </c>
      <c r="D155" s="7">
        <v>42371.0</v>
      </c>
      <c r="E155" s="8">
        <v>5.9669E9</v>
      </c>
      <c r="F155" s="8">
        <v>4.3211E9</v>
      </c>
      <c r="G155" s="8">
        <v>1.1081E9</v>
      </c>
      <c r="H155" s="8">
        <v>0.0</v>
      </c>
      <c r="I155" s="8">
        <v>0.0</v>
      </c>
      <c r="J155" s="5" t="s">
        <v>62</v>
      </c>
      <c r="K155" s="5" t="s">
        <v>99</v>
      </c>
      <c r="L155">
        <f t="shared" si="1"/>
        <v>2016</v>
      </c>
      <c r="M155" s="9">
        <f t="shared" si="2"/>
        <v>1645800000</v>
      </c>
      <c r="N155" s="9">
        <f t="shared" si="3"/>
        <v>1108100000</v>
      </c>
      <c r="O155" s="9">
        <f t="shared" si="4"/>
        <v>4858800000</v>
      </c>
    </row>
    <row r="156">
      <c r="A156" s="5">
        <v>170.0</v>
      </c>
      <c r="B156" s="5" t="s">
        <v>100</v>
      </c>
      <c r="C156" s="6" t="s">
        <v>15</v>
      </c>
      <c r="D156" s="7">
        <v>41274.0</v>
      </c>
      <c r="E156" s="8">
        <v>2.853926E9</v>
      </c>
      <c r="F156" s="8">
        <v>1.3295E9</v>
      </c>
      <c r="G156" s="8">
        <v>2.20758E8</v>
      </c>
      <c r="H156" s="8">
        <v>0.0</v>
      </c>
      <c r="I156" s="8">
        <v>3.80402E8</v>
      </c>
      <c r="J156" s="5" t="s">
        <v>45</v>
      </c>
      <c r="K156" s="5" t="s">
        <v>101</v>
      </c>
      <c r="L156">
        <f t="shared" si="1"/>
        <v>2012</v>
      </c>
      <c r="M156" s="9">
        <f t="shared" si="2"/>
        <v>1524426000</v>
      </c>
      <c r="N156" s="9">
        <f t="shared" si="3"/>
        <v>601160000</v>
      </c>
      <c r="O156" s="9">
        <f t="shared" si="4"/>
        <v>2252766000</v>
      </c>
    </row>
    <row r="157">
      <c r="A157" s="5">
        <v>171.0</v>
      </c>
      <c r="B157" s="5" t="s">
        <v>100</v>
      </c>
      <c r="C157" s="6" t="s">
        <v>18</v>
      </c>
      <c r="D157" s="7">
        <v>41639.0</v>
      </c>
      <c r="E157" s="8">
        <v>2.879E9</v>
      </c>
      <c r="F157" s="8">
        <v>1.289E9</v>
      </c>
      <c r="G157" s="8">
        <v>2.34E8</v>
      </c>
      <c r="H157" s="8">
        <v>0.0</v>
      </c>
      <c r="I157" s="8">
        <v>4.07E8</v>
      </c>
      <c r="J157" s="5" t="s">
        <v>45</v>
      </c>
      <c r="K157" s="5" t="s">
        <v>101</v>
      </c>
      <c r="L157">
        <f t="shared" si="1"/>
        <v>2013</v>
      </c>
      <c r="M157" s="9">
        <f t="shared" si="2"/>
        <v>1590000000</v>
      </c>
      <c r="N157" s="9">
        <f t="shared" si="3"/>
        <v>641000000</v>
      </c>
      <c r="O157" s="9">
        <f t="shared" si="4"/>
        <v>2238000000</v>
      </c>
    </row>
    <row r="158">
      <c r="A158" s="5">
        <v>172.0</v>
      </c>
      <c r="B158" s="5" t="s">
        <v>100</v>
      </c>
      <c r="C158" s="6" t="s">
        <v>19</v>
      </c>
      <c r="D158" s="7">
        <v>42004.0</v>
      </c>
      <c r="E158" s="8">
        <v>3.011E9</v>
      </c>
      <c r="F158" s="8">
        <v>1.35E9</v>
      </c>
      <c r="G158" s="8">
        <v>2.36E8</v>
      </c>
      <c r="H158" s="8">
        <v>0.0</v>
      </c>
      <c r="I158" s="8">
        <v>4.24E8</v>
      </c>
      <c r="J158" s="5" t="s">
        <v>45</v>
      </c>
      <c r="K158" s="5" t="s">
        <v>101</v>
      </c>
      <c r="L158">
        <f t="shared" si="1"/>
        <v>2014</v>
      </c>
      <c r="M158" s="9">
        <f t="shared" si="2"/>
        <v>1661000000</v>
      </c>
      <c r="N158" s="9">
        <f t="shared" si="3"/>
        <v>660000000</v>
      </c>
      <c r="O158" s="9">
        <f t="shared" si="4"/>
        <v>2351000000</v>
      </c>
    </row>
    <row r="159">
      <c r="A159" s="5">
        <v>173.0</v>
      </c>
      <c r="B159" s="5" t="s">
        <v>100</v>
      </c>
      <c r="C159" s="6" t="s">
        <v>20</v>
      </c>
      <c r="D159" s="7">
        <v>42369.0</v>
      </c>
      <c r="E159" s="8">
        <v>3.159E9</v>
      </c>
      <c r="F159" s="8">
        <v>1.404E9</v>
      </c>
      <c r="G159" s="8">
        <v>2.43E8</v>
      </c>
      <c r="H159" s="8">
        <v>0.0</v>
      </c>
      <c r="I159" s="8">
        <v>4.4E8</v>
      </c>
      <c r="J159" s="5" t="s">
        <v>45</v>
      </c>
      <c r="K159" s="5" t="s">
        <v>101</v>
      </c>
      <c r="L159">
        <f t="shared" si="1"/>
        <v>2015</v>
      </c>
      <c r="M159" s="9">
        <f t="shared" si="2"/>
        <v>1755000000</v>
      </c>
      <c r="N159" s="9">
        <f t="shared" si="3"/>
        <v>683000000</v>
      </c>
      <c r="O159" s="9">
        <f t="shared" si="4"/>
        <v>2476000000</v>
      </c>
    </row>
    <row r="160">
      <c r="A160" s="5">
        <v>174.0</v>
      </c>
      <c r="B160" s="5" t="s">
        <v>102</v>
      </c>
      <c r="C160" s="6" t="s">
        <v>15</v>
      </c>
      <c r="D160" s="7">
        <v>41274.0</v>
      </c>
      <c r="E160" s="8">
        <v>3.3781E10</v>
      </c>
      <c r="F160" s="8">
        <v>4.8E8</v>
      </c>
      <c r="G160" s="8">
        <v>2.3392E10</v>
      </c>
      <c r="H160" s="8">
        <v>0.0</v>
      </c>
      <c r="I160" s="8">
        <v>1.712E9</v>
      </c>
      <c r="J160" s="5" t="s">
        <v>50</v>
      </c>
      <c r="K160" s="5" t="s">
        <v>103</v>
      </c>
      <c r="L160">
        <f t="shared" si="1"/>
        <v>2012</v>
      </c>
      <c r="M160" s="9">
        <f t="shared" si="2"/>
        <v>33301000000</v>
      </c>
      <c r="N160" s="9">
        <f t="shared" si="3"/>
        <v>25104000000</v>
      </c>
      <c r="O160" s="9">
        <f t="shared" si="4"/>
        <v>8677000000</v>
      </c>
    </row>
    <row r="161">
      <c r="A161" s="5">
        <v>175.0</v>
      </c>
      <c r="B161" s="5" t="s">
        <v>102</v>
      </c>
      <c r="C161" s="6" t="s">
        <v>18</v>
      </c>
      <c r="D161" s="7">
        <v>41639.0</v>
      </c>
      <c r="E161" s="8">
        <v>3.4828E10</v>
      </c>
      <c r="F161" s="8">
        <v>4.42E8</v>
      </c>
      <c r="G161" s="8">
        <v>2.315E10</v>
      </c>
      <c r="H161" s="8">
        <v>0.0</v>
      </c>
      <c r="I161" s="8">
        <v>1.832E9</v>
      </c>
      <c r="J161" s="5" t="s">
        <v>50</v>
      </c>
      <c r="K161" s="5" t="s">
        <v>103</v>
      </c>
      <c r="L161">
        <f t="shared" si="1"/>
        <v>2013</v>
      </c>
      <c r="M161" s="9">
        <f t="shared" si="2"/>
        <v>34386000000</v>
      </c>
      <c r="N161" s="9">
        <f t="shared" si="3"/>
        <v>24982000000</v>
      </c>
      <c r="O161" s="9">
        <f t="shared" si="4"/>
        <v>9846000000</v>
      </c>
    </row>
    <row r="162">
      <c r="A162" s="5">
        <v>176.0</v>
      </c>
      <c r="B162" s="5" t="s">
        <v>102</v>
      </c>
      <c r="C162" s="6" t="s">
        <v>19</v>
      </c>
      <c r="D162" s="7">
        <v>42004.0</v>
      </c>
      <c r="E162" s="8">
        <v>3.5895E10</v>
      </c>
      <c r="F162" s="8">
        <v>3.73E8</v>
      </c>
      <c r="G162" s="8">
        <v>2.3153E10</v>
      </c>
      <c r="H162" s="8">
        <v>0.0</v>
      </c>
      <c r="I162" s="8">
        <v>2.044E9</v>
      </c>
      <c r="J162" s="5" t="s">
        <v>50</v>
      </c>
      <c r="K162" s="5" t="s">
        <v>103</v>
      </c>
      <c r="L162">
        <f t="shared" si="1"/>
        <v>2014</v>
      </c>
      <c r="M162" s="9">
        <f t="shared" si="2"/>
        <v>35522000000</v>
      </c>
      <c r="N162" s="9">
        <f t="shared" si="3"/>
        <v>25197000000</v>
      </c>
      <c r="O162" s="9">
        <f t="shared" si="4"/>
        <v>10698000000</v>
      </c>
    </row>
    <row r="163">
      <c r="A163" s="5">
        <v>177.0</v>
      </c>
      <c r="B163" s="5" t="s">
        <v>102</v>
      </c>
      <c r="C163" s="6" t="s">
        <v>20</v>
      </c>
      <c r="D163" s="7">
        <v>42369.0</v>
      </c>
      <c r="E163" s="8">
        <v>3.4441E10</v>
      </c>
      <c r="F163" s="8">
        <v>4.75E8</v>
      </c>
      <c r="G163" s="8">
        <v>2.2892E10</v>
      </c>
      <c r="H163" s="8">
        <v>0.0</v>
      </c>
      <c r="I163" s="8">
        <v>1.988E9</v>
      </c>
      <c r="J163" s="5" t="s">
        <v>50</v>
      </c>
      <c r="K163" s="5" t="s">
        <v>103</v>
      </c>
      <c r="L163">
        <f t="shared" si="1"/>
        <v>2015</v>
      </c>
      <c r="M163" s="9">
        <f t="shared" si="2"/>
        <v>33966000000</v>
      </c>
      <c r="N163" s="9">
        <f t="shared" si="3"/>
        <v>24880000000</v>
      </c>
      <c r="O163" s="9">
        <f t="shared" si="4"/>
        <v>9561000000</v>
      </c>
    </row>
    <row r="164">
      <c r="A164" s="5">
        <v>178.0</v>
      </c>
      <c r="B164" s="5" t="s">
        <v>104</v>
      </c>
      <c r="C164" s="6" t="s">
        <v>15</v>
      </c>
      <c r="D164" s="7">
        <v>41517.0</v>
      </c>
      <c r="E164" s="8">
        <v>2.0891E9</v>
      </c>
      <c r="F164" s="8">
        <v>1.2515E9</v>
      </c>
      <c r="G164" s="8">
        <v>6.076E8</v>
      </c>
      <c r="H164" s="8">
        <v>0.0</v>
      </c>
      <c r="I164" s="8">
        <v>0.0</v>
      </c>
      <c r="J164" s="5" t="s">
        <v>16</v>
      </c>
      <c r="K164" s="5" t="s">
        <v>73</v>
      </c>
      <c r="L164">
        <f t="shared" si="1"/>
        <v>2013</v>
      </c>
      <c r="M164" s="9">
        <f t="shared" si="2"/>
        <v>837600000</v>
      </c>
      <c r="N164" s="9">
        <f t="shared" si="3"/>
        <v>607600000</v>
      </c>
      <c r="O164" s="9">
        <f t="shared" si="4"/>
        <v>1481500000</v>
      </c>
    </row>
    <row r="165">
      <c r="A165" s="5">
        <v>179.0</v>
      </c>
      <c r="B165" s="5" t="s">
        <v>104</v>
      </c>
      <c r="C165" s="6" t="s">
        <v>18</v>
      </c>
      <c r="D165" s="7">
        <v>41882.0</v>
      </c>
      <c r="E165" s="8">
        <v>2.3935E9</v>
      </c>
      <c r="F165" s="8">
        <v>1.4143E9</v>
      </c>
      <c r="G165" s="8">
        <v>6.803E8</v>
      </c>
      <c r="H165" s="8">
        <v>0.0</v>
      </c>
      <c r="I165" s="8">
        <v>0.0</v>
      </c>
      <c r="J165" s="5" t="s">
        <v>16</v>
      </c>
      <c r="K165" s="5" t="s">
        <v>73</v>
      </c>
      <c r="L165">
        <f t="shared" si="1"/>
        <v>2014</v>
      </c>
      <c r="M165" s="9">
        <f t="shared" si="2"/>
        <v>979200000</v>
      </c>
      <c r="N165" s="9">
        <f t="shared" si="3"/>
        <v>680300000</v>
      </c>
      <c r="O165" s="9">
        <f t="shared" si="4"/>
        <v>1713200000</v>
      </c>
    </row>
    <row r="166">
      <c r="A166" s="5">
        <v>180.0</v>
      </c>
      <c r="B166" s="5" t="s">
        <v>104</v>
      </c>
      <c r="C166" s="6" t="s">
        <v>19</v>
      </c>
      <c r="D166" s="7">
        <v>42247.0</v>
      </c>
      <c r="E166" s="8">
        <v>2.7067E9</v>
      </c>
      <c r="F166" s="8">
        <v>1.5611E9</v>
      </c>
      <c r="G166" s="8">
        <v>7.569E8</v>
      </c>
      <c r="H166" s="8">
        <v>0.0</v>
      </c>
      <c r="I166" s="8">
        <v>0.0</v>
      </c>
      <c r="J166" s="5" t="s">
        <v>16</v>
      </c>
      <c r="K166" s="5" t="s">
        <v>73</v>
      </c>
      <c r="L166">
        <f t="shared" si="1"/>
        <v>2015</v>
      </c>
      <c r="M166" s="9">
        <f t="shared" si="2"/>
        <v>1145600000</v>
      </c>
      <c r="N166" s="9">
        <f t="shared" si="3"/>
        <v>756900000</v>
      </c>
      <c r="O166" s="9">
        <f t="shared" si="4"/>
        <v>1949800000</v>
      </c>
    </row>
    <row r="167">
      <c r="A167" s="5">
        <v>181.0</v>
      </c>
      <c r="B167" s="5" t="s">
        <v>104</v>
      </c>
      <c r="C167" s="6" t="s">
        <v>20</v>
      </c>
      <c r="D167" s="7">
        <v>42613.0</v>
      </c>
      <c r="E167" s="8">
        <v>3.2913E9</v>
      </c>
      <c r="F167" s="8">
        <v>1.8551E9</v>
      </c>
      <c r="G167" s="8">
        <v>9.46E8</v>
      </c>
      <c r="H167" s="8">
        <v>0.0</v>
      </c>
      <c r="I167" s="8">
        <v>0.0</v>
      </c>
      <c r="J167" s="5" t="s">
        <v>16</v>
      </c>
      <c r="K167" s="5" t="s">
        <v>73</v>
      </c>
      <c r="L167">
        <f t="shared" si="1"/>
        <v>2016</v>
      </c>
      <c r="M167" s="9">
        <f t="shared" si="2"/>
        <v>1436200000</v>
      </c>
      <c r="N167" s="9">
        <f t="shared" si="3"/>
        <v>946000000</v>
      </c>
      <c r="O167" s="9">
        <f t="shared" si="4"/>
        <v>2345300000</v>
      </c>
    </row>
    <row r="168">
      <c r="A168" s="5">
        <v>182.0</v>
      </c>
      <c r="B168" s="5" t="s">
        <v>105</v>
      </c>
      <c r="C168" s="6" t="s">
        <v>15</v>
      </c>
      <c r="D168" s="7">
        <v>41517.0</v>
      </c>
      <c r="E168" s="8">
        <v>9.14753E9</v>
      </c>
      <c r="F168" s="8">
        <v>4.406595E9</v>
      </c>
      <c r="G168" s="8">
        <v>2.967837E9</v>
      </c>
      <c r="H168" s="8">
        <v>0.0</v>
      </c>
      <c r="I168" s="8">
        <v>0.0</v>
      </c>
      <c r="J168" s="5" t="s">
        <v>22</v>
      </c>
      <c r="K168" s="5" t="s">
        <v>82</v>
      </c>
      <c r="L168">
        <f t="shared" si="1"/>
        <v>2013</v>
      </c>
      <c r="M168" s="9">
        <f t="shared" si="2"/>
        <v>4740935000</v>
      </c>
      <c r="N168" s="9">
        <f t="shared" si="3"/>
        <v>2967837000</v>
      </c>
      <c r="O168" s="9">
        <f t="shared" si="4"/>
        <v>6179693000</v>
      </c>
    </row>
    <row r="169">
      <c r="A169" s="5">
        <v>183.0</v>
      </c>
      <c r="B169" s="5" t="s">
        <v>105</v>
      </c>
      <c r="C169" s="6" t="s">
        <v>18</v>
      </c>
      <c r="D169" s="7">
        <v>41881.0</v>
      </c>
      <c r="E169" s="8">
        <v>9.475313E9</v>
      </c>
      <c r="F169" s="8">
        <v>4.540406E9</v>
      </c>
      <c r="G169" s="8">
        <v>3.104684E9</v>
      </c>
      <c r="H169" s="8">
        <v>0.0</v>
      </c>
      <c r="I169" s="8">
        <v>0.0</v>
      </c>
      <c r="J169" s="5" t="s">
        <v>22</v>
      </c>
      <c r="K169" s="5" t="s">
        <v>82</v>
      </c>
      <c r="L169">
        <f t="shared" si="1"/>
        <v>2014</v>
      </c>
      <c r="M169" s="9">
        <f t="shared" si="2"/>
        <v>4934907000</v>
      </c>
      <c r="N169" s="9">
        <f t="shared" si="3"/>
        <v>3104684000</v>
      </c>
      <c r="O169" s="9">
        <f t="shared" si="4"/>
        <v>6370629000</v>
      </c>
    </row>
    <row r="170">
      <c r="A170" s="5">
        <v>184.0</v>
      </c>
      <c r="B170" s="5" t="s">
        <v>105</v>
      </c>
      <c r="C170" s="6" t="s">
        <v>19</v>
      </c>
      <c r="D170" s="7">
        <v>42245.0</v>
      </c>
      <c r="E170" s="8">
        <v>1.018734E10</v>
      </c>
      <c r="F170" s="8">
        <v>4.860309E9</v>
      </c>
      <c r="G170" s="8">
        <v>3.37398E9</v>
      </c>
      <c r="H170" s="8">
        <v>0.0</v>
      </c>
      <c r="I170" s="8">
        <v>0.0</v>
      </c>
      <c r="J170" s="5" t="s">
        <v>22</v>
      </c>
      <c r="K170" s="5" t="s">
        <v>82</v>
      </c>
      <c r="L170">
        <f t="shared" si="1"/>
        <v>2015</v>
      </c>
      <c r="M170" s="9">
        <f t="shared" si="2"/>
        <v>5327031000</v>
      </c>
      <c r="N170" s="9">
        <f t="shared" si="3"/>
        <v>3373980000</v>
      </c>
      <c r="O170" s="9">
        <f t="shared" si="4"/>
        <v>6813360000</v>
      </c>
    </row>
    <row r="171">
      <c r="A171" s="5">
        <v>185.0</v>
      </c>
      <c r="B171" s="5" t="s">
        <v>105</v>
      </c>
      <c r="C171" s="6" t="s">
        <v>20</v>
      </c>
      <c r="D171" s="7">
        <v>42609.0</v>
      </c>
      <c r="E171" s="8">
        <v>1.0635676E10</v>
      </c>
      <c r="F171" s="8">
        <v>5.02694E9</v>
      </c>
      <c r="G171" s="8">
        <v>3.548341E9</v>
      </c>
      <c r="H171" s="8">
        <v>0.0</v>
      </c>
      <c r="I171" s="8">
        <v>0.0</v>
      </c>
      <c r="J171" s="5" t="s">
        <v>22</v>
      </c>
      <c r="K171" s="5" t="s">
        <v>82</v>
      </c>
      <c r="L171">
        <f t="shared" si="1"/>
        <v>2016</v>
      </c>
      <c r="M171" s="9">
        <f t="shared" si="2"/>
        <v>5608736000</v>
      </c>
      <c r="N171" s="9">
        <f t="shared" si="3"/>
        <v>3548341000</v>
      </c>
      <c r="O171" s="9">
        <f t="shared" si="4"/>
        <v>7087335000</v>
      </c>
    </row>
    <row r="172">
      <c r="A172" s="5">
        <v>186.0</v>
      </c>
      <c r="B172" s="5" t="s">
        <v>106</v>
      </c>
      <c r="C172" s="6" t="s">
        <v>15</v>
      </c>
      <c r="D172" s="7">
        <v>41639.0</v>
      </c>
      <c r="E172" s="8">
        <v>8.6623E10</v>
      </c>
      <c r="F172" s="8">
        <v>7.3268E10</v>
      </c>
      <c r="G172" s="8">
        <v>3.742E9</v>
      </c>
      <c r="H172" s="8">
        <v>3.071E9</v>
      </c>
      <c r="I172" s="8">
        <v>0.0</v>
      </c>
      <c r="J172" s="5" t="s">
        <v>16</v>
      </c>
      <c r="K172" s="5" t="s">
        <v>94</v>
      </c>
      <c r="L172">
        <f t="shared" si="1"/>
        <v>2013</v>
      </c>
      <c r="M172" s="9">
        <f t="shared" si="2"/>
        <v>13355000000</v>
      </c>
      <c r="N172" s="9">
        <f t="shared" si="3"/>
        <v>6813000000</v>
      </c>
      <c r="O172" s="9">
        <f t="shared" si="4"/>
        <v>79810000000</v>
      </c>
    </row>
    <row r="173">
      <c r="A173" s="5">
        <v>187.0</v>
      </c>
      <c r="B173" s="5" t="s">
        <v>106</v>
      </c>
      <c r="C173" s="6" t="s">
        <v>18</v>
      </c>
      <c r="D173" s="7">
        <v>42004.0</v>
      </c>
      <c r="E173" s="8">
        <v>9.0762E10</v>
      </c>
      <c r="F173" s="8">
        <v>7.6752E10</v>
      </c>
      <c r="G173" s="8">
        <v>3.48E9</v>
      </c>
      <c r="H173" s="8">
        <v>3.047E9</v>
      </c>
      <c r="I173" s="8">
        <v>0.0</v>
      </c>
      <c r="J173" s="5" t="s">
        <v>16</v>
      </c>
      <c r="K173" s="5" t="s">
        <v>94</v>
      </c>
      <c r="L173">
        <f t="shared" si="1"/>
        <v>2014</v>
      </c>
      <c r="M173" s="9">
        <f t="shared" si="2"/>
        <v>14010000000</v>
      </c>
      <c r="N173" s="9">
        <f t="shared" si="3"/>
        <v>6527000000</v>
      </c>
      <c r="O173" s="9">
        <f t="shared" si="4"/>
        <v>84235000000</v>
      </c>
    </row>
    <row r="174">
      <c r="A174" s="5">
        <v>188.0</v>
      </c>
      <c r="B174" s="5" t="s">
        <v>106</v>
      </c>
      <c r="C174" s="6" t="s">
        <v>19</v>
      </c>
      <c r="D174" s="7">
        <v>42369.0</v>
      </c>
      <c r="E174" s="8">
        <v>9.6114E10</v>
      </c>
      <c r="F174" s="8">
        <v>8.2088E10</v>
      </c>
      <c r="G174" s="8">
        <v>3.251E9</v>
      </c>
      <c r="H174" s="8">
        <v>3.331E9</v>
      </c>
      <c r="I174" s="8">
        <v>0.0</v>
      </c>
      <c r="J174" s="5" t="s">
        <v>16</v>
      </c>
      <c r="K174" s="5" t="s">
        <v>94</v>
      </c>
      <c r="L174">
        <f t="shared" si="1"/>
        <v>2015</v>
      </c>
      <c r="M174" s="9">
        <f t="shared" si="2"/>
        <v>14026000000</v>
      </c>
      <c r="N174" s="9">
        <f t="shared" si="3"/>
        <v>6582000000</v>
      </c>
      <c r="O174" s="9">
        <f t="shared" si="4"/>
        <v>89532000000</v>
      </c>
    </row>
    <row r="175">
      <c r="A175" s="5">
        <v>189.0</v>
      </c>
      <c r="B175" s="5" t="s">
        <v>106</v>
      </c>
      <c r="C175" s="6" t="s">
        <v>20</v>
      </c>
      <c r="D175" s="7">
        <v>42735.0</v>
      </c>
      <c r="E175" s="8">
        <v>9.4571E10</v>
      </c>
      <c r="F175" s="8">
        <v>8.079E10</v>
      </c>
      <c r="G175" s="8">
        <v>3.313E9</v>
      </c>
      <c r="H175" s="8">
        <v>4.627E9</v>
      </c>
      <c r="I175" s="8">
        <v>0.0</v>
      </c>
      <c r="J175" s="5" t="s">
        <v>16</v>
      </c>
      <c r="K175" s="5" t="s">
        <v>94</v>
      </c>
      <c r="L175">
        <f t="shared" si="1"/>
        <v>2016</v>
      </c>
      <c r="M175" s="9">
        <f t="shared" si="2"/>
        <v>13781000000</v>
      </c>
      <c r="N175" s="9">
        <f t="shared" si="3"/>
        <v>7940000000</v>
      </c>
      <c r="O175" s="9">
        <f t="shared" si="4"/>
        <v>86631000000</v>
      </c>
    </row>
    <row r="176">
      <c r="A176" s="5">
        <v>190.0</v>
      </c>
      <c r="B176" s="5" t="s">
        <v>107</v>
      </c>
      <c r="C176" s="6" t="s">
        <v>15</v>
      </c>
      <c r="D176" s="7">
        <v>41274.0</v>
      </c>
      <c r="E176" s="8">
        <v>1.00078E11</v>
      </c>
      <c r="F176" s="8">
        <v>3.753E9</v>
      </c>
      <c r="G176" s="8">
        <v>7.0829E10</v>
      </c>
      <c r="H176" s="8">
        <v>0.0</v>
      </c>
      <c r="I176" s="8">
        <v>9.433E9</v>
      </c>
      <c r="J176" s="5" t="s">
        <v>50</v>
      </c>
      <c r="K176" s="5" t="s">
        <v>108</v>
      </c>
      <c r="L176">
        <f t="shared" si="1"/>
        <v>2012</v>
      </c>
      <c r="M176" s="9">
        <f t="shared" si="2"/>
        <v>96325000000</v>
      </c>
      <c r="N176" s="9">
        <f t="shared" si="3"/>
        <v>80262000000</v>
      </c>
      <c r="O176" s="9">
        <f t="shared" si="4"/>
        <v>19816000000</v>
      </c>
    </row>
    <row r="177">
      <c r="A177" s="5">
        <v>191.0</v>
      </c>
      <c r="B177" s="5" t="s">
        <v>107</v>
      </c>
      <c r="C177" s="6" t="s">
        <v>18</v>
      </c>
      <c r="D177" s="7">
        <v>41639.0</v>
      </c>
      <c r="E177" s="8">
        <v>1.01697E11</v>
      </c>
      <c r="F177" s="8">
        <v>3.034E9</v>
      </c>
      <c r="G177" s="8">
        <v>6.8128E10</v>
      </c>
      <c r="H177" s="8">
        <v>0.0</v>
      </c>
      <c r="I177" s="8">
        <v>4.642E9</v>
      </c>
      <c r="J177" s="5" t="s">
        <v>50</v>
      </c>
      <c r="K177" s="5" t="s">
        <v>108</v>
      </c>
      <c r="L177">
        <f t="shared" si="1"/>
        <v>2013</v>
      </c>
      <c r="M177" s="9">
        <f t="shared" si="2"/>
        <v>98663000000</v>
      </c>
      <c r="N177" s="9">
        <f t="shared" si="3"/>
        <v>72770000000</v>
      </c>
      <c r="O177" s="9">
        <f t="shared" si="4"/>
        <v>28927000000</v>
      </c>
    </row>
    <row r="178">
      <c r="A178" s="5">
        <v>192.0</v>
      </c>
      <c r="B178" s="5" t="s">
        <v>107</v>
      </c>
      <c r="C178" s="6" t="s">
        <v>19</v>
      </c>
      <c r="D178" s="7">
        <v>42004.0</v>
      </c>
      <c r="E178" s="8">
        <v>9.5181E10</v>
      </c>
      <c r="F178" s="8">
        <v>2.656E9</v>
      </c>
      <c r="G178" s="8">
        <v>7.4181E10</v>
      </c>
      <c r="H178" s="8">
        <v>0.0</v>
      </c>
      <c r="I178" s="8">
        <v>3.211E9</v>
      </c>
      <c r="J178" s="5" t="s">
        <v>50</v>
      </c>
      <c r="K178" s="5" t="s">
        <v>108</v>
      </c>
      <c r="L178">
        <f t="shared" si="1"/>
        <v>2014</v>
      </c>
      <c r="M178" s="9">
        <f t="shared" si="2"/>
        <v>92525000000</v>
      </c>
      <c r="N178" s="9">
        <f t="shared" si="3"/>
        <v>77392000000</v>
      </c>
      <c r="O178" s="9">
        <f t="shared" si="4"/>
        <v>17789000000</v>
      </c>
    </row>
    <row r="179">
      <c r="A179" s="5">
        <v>193.0</v>
      </c>
      <c r="B179" s="5" t="s">
        <v>107</v>
      </c>
      <c r="C179" s="6" t="s">
        <v>20</v>
      </c>
      <c r="D179" s="7">
        <v>42369.0</v>
      </c>
      <c r="E179" s="8">
        <v>9.3056E10</v>
      </c>
      <c r="F179" s="8">
        <v>2.204E9</v>
      </c>
      <c r="G179" s="8">
        <v>5.6358E10</v>
      </c>
      <c r="H179" s="8">
        <v>0.0</v>
      </c>
      <c r="I179" s="8">
        <v>3.995E9</v>
      </c>
      <c r="J179" s="5" t="s">
        <v>50</v>
      </c>
      <c r="K179" s="5" t="s">
        <v>108</v>
      </c>
      <c r="L179">
        <f t="shared" si="1"/>
        <v>2015</v>
      </c>
      <c r="M179" s="9">
        <f t="shared" si="2"/>
        <v>90852000000</v>
      </c>
      <c r="N179" s="9">
        <f t="shared" si="3"/>
        <v>60353000000</v>
      </c>
      <c r="O179" s="9">
        <f t="shared" si="4"/>
        <v>32703000000</v>
      </c>
    </row>
    <row r="180">
      <c r="A180" s="5">
        <v>194.0</v>
      </c>
      <c r="B180" s="5" t="s">
        <v>109</v>
      </c>
      <c r="C180" s="6" t="s">
        <v>15</v>
      </c>
      <c r="D180" s="7">
        <v>41274.0</v>
      </c>
      <c r="E180" s="8">
        <v>1.3936E10</v>
      </c>
      <c r="F180" s="8">
        <v>6.802E9</v>
      </c>
      <c r="G180" s="8">
        <v>3.283E9</v>
      </c>
      <c r="H180" s="8">
        <v>1.081E9</v>
      </c>
      <c r="I180" s="8">
        <v>0.0</v>
      </c>
      <c r="J180" s="5" t="s">
        <v>28</v>
      </c>
      <c r="K180" s="5" t="s">
        <v>33</v>
      </c>
      <c r="L180">
        <f t="shared" si="1"/>
        <v>2012</v>
      </c>
      <c r="M180" s="9">
        <f t="shared" si="2"/>
        <v>7134000000</v>
      </c>
      <c r="N180" s="9">
        <f t="shared" si="3"/>
        <v>4364000000</v>
      </c>
      <c r="O180" s="9">
        <f t="shared" si="4"/>
        <v>9572000000</v>
      </c>
    </row>
    <row r="181">
      <c r="A181" s="5">
        <v>195.0</v>
      </c>
      <c r="B181" s="5" t="s">
        <v>109</v>
      </c>
      <c r="C181" s="6" t="s">
        <v>18</v>
      </c>
      <c r="D181" s="7">
        <v>41639.0</v>
      </c>
      <c r="E181" s="8">
        <v>9.413E9</v>
      </c>
      <c r="F181" s="8">
        <v>5.251E9</v>
      </c>
      <c r="G181" s="8">
        <v>3.084E9</v>
      </c>
      <c r="H181" s="8">
        <v>5.82E8</v>
      </c>
      <c r="I181" s="8">
        <v>0.0</v>
      </c>
      <c r="J181" s="5" t="s">
        <v>28</v>
      </c>
      <c r="K181" s="5" t="s">
        <v>33</v>
      </c>
      <c r="L181">
        <f t="shared" si="1"/>
        <v>2013</v>
      </c>
      <c r="M181" s="9">
        <f t="shared" si="2"/>
        <v>4162000000</v>
      </c>
      <c r="N181" s="9">
        <f t="shared" si="3"/>
        <v>3666000000</v>
      </c>
      <c r="O181" s="9">
        <f t="shared" si="4"/>
        <v>5747000000</v>
      </c>
    </row>
    <row r="182">
      <c r="A182" s="5">
        <v>196.0</v>
      </c>
      <c r="B182" s="5" t="s">
        <v>109</v>
      </c>
      <c r="C182" s="6" t="s">
        <v>19</v>
      </c>
      <c r="D182" s="7">
        <v>42004.0</v>
      </c>
      <c r="E182" s="8">
        <v>1.0719E10</v>
      </c>
      <c r="F182" s="8">
        <v>6.138E9</v>
      </c>
      <c r="G182" s="8">
        <v>3.315E9</v>
      </c>
      <c r="H182" s="8">
        <v>6.1E8</v>
      </c>
      <c r="I182" s="8">
        <v>0.0</v>
      </c>
      <c r="J182" s="5" t="s">
        <v>28</v>
      </c>
      <c r="K182" s="5" t="s">
        <v>33</v>
      </c>
      <c r="L182">
        <f t="shared" si="1"/>
        <v>2014</v>
      </c>
      <c r="M182" s="9">
        <f t="shared" si="2"/>
        <v>4581000000</v>
      </c>
      <c r="N182" s="9">
        <f t="shared" si="3"/>
        <v>3925000000</v>
      </c>
      <c r="O182" s="9">
        <f t="shared" si="4"/>
        <v>6794000000</v>
      </c>
    </row>
    <row r="183">
      <c r="A183" s="5">
        <v>197.0</v>
      </c>
      <c r="B183" s="5" t="s">
        <v>109</v>
      </c>
      <c r="C183" s="6" t="s">
        <v>20</v>
      </c>
      <c r="D183" s="7">
        <v>42369.0</v>
      </c>
      <c r="E183" s="8">
        <v>9.968E9</v>
      </c>
      <c r="F183" s="8">
        <v>5.822E9</v>
      </c>
      <c r="G183" s="8">
        <v>3.094E9</v>
      </c>
      <c r="H183" s="8">
        <v>6.03E8</v>
      </c>
      <c r="I183" s="8">
        <v>0.0</v>
      </c>
      <c r="J183" s="5" t="s">
        <v>28</v>
      </c>
      <c r="K183" s="5" t="s">
        <v>33</v>
      </c>
      <c r="L183">
        <f t="shared" si="1"/>
        <v>2015</v>
      </c>
      <c r="M183" s="9">
        <f t="shared" si="2"/>
        <v>4146000000</v>
      </c>
      <c r="N183" s="9">
        <f t="shared" si="3"/>
        <v>3697000000</v>
      </c>
      <c r="O183" s="9">
        <f t="shared" si="4"/>
        <v>6271000000</v>
      </c>
    </row>
    <row r="184">
      <c r="A184" s="5">
        <v>198.0</v>
      </c>
      <c r="B184" s="5" t="s">
        <v>110</v>
      </c>
      <c r="C184" s="6" t="s">
        <v>15</v>
      </c>
      <c r="D184" s="7">
        <v>41335.0</v>
      </c>
      <c r="E184" s="8">
        <v>1.0914585E10</v>
      </c>
      <c r="F184" s="8">
        <v>6.52583E9</v>
      </c>
      <c r="G184" s="8">
        <v>2.750537E9</v>
      </c>
      <c r="H184" s="8">
        <v>0.0</v>
      </c>
      <c r="I184" s="8">
        <v>0.0</v>
      </c>
      <c r="J184" s="5" t="s">
        <v>22</v>
      </c>
      <c r="K184" s="5" t="s">
        <v>82</v>
      </c>
      <c r="L184">
        <f t="shared" si="1"/>
        <v>2013</v>
      </c>
      <c r="M184" s="9">
        <f t="shared" si="2"/>
        <v>4388755000</v>
      </c>
      <c r="N184" s="9">
        <f t="shared" si="3"/>
        <v>2750537000</v>
      </c>
      <c r="O184" s="9">
        <f t="shared" si="4"/>
        <v>8164048000</v>
      </c>
    </row>
    <row r="185">
      <c r="A185" s="5">
        <v>199.0</v>
      </c>
      <c r="B185" s="5" t="s">
        <v>110</v>
      </c>
      <c r="C185" s="6" t="s">
        <v>18</v>
      </c>
      <c r="D185" s="7">
        <v>41699.0</v>
      </c>
      <c r="E185" s="8">
        <v>1.1503963E10</v>
      </c>
      <c r="F185" s="8">
        <v>6.938381E9</v>
      </c>
      <c r="G185" s="8">
        <v>2.950995E9</v>
      </c>
      <c r="H185" s="8">
        <v>0.0</v>
      </c>
      <c r="I185" s="8">
        <v>0.0</v>
      </c>
      <c r="J185" s="5" t="s">
        <v>22</v>
      </c>
      <c r="K185" s="5" t="s">
        <v>82</v>
      </c>
      <c r="L185">
        <f t="shared" si="1"/>
        <v>2014</v>
      </c>
      <c r="M185" s="9">
        <f t="shared" si="2"/>
        <v>4565582000</v>
      </c>
      <c r="N185" s="9">
        <f t="shared" si="3"/>
        <v>2950995000</v>
      </c>
      <c r="O185" s="9">
        <f t="shared" si="4"/>
        <v>8552968000</v>
      </c>
    </row>
    <row r="186">
      <c r="A186" s="5">
        <v>200.0</v>
      </c>
      <c r="B186" s="5" t="s">
        <v>110</v>
      </c>
      <c r="C186" s="6" t="s">
        <v>19</v>
      </c>
      <c r="D186" s="7">
        <v>42063.0</v>
      </c>
      <c r="E186" s="8">
        <v>1.1881176E10</v>
      </c>
      <c r="F186" s="8">
        <v>7.261397E9</v>
      </c>
      <c r="G186" s="8">
        <v>3.065486E9</v>
      </c>
      <c r="H186" s="8">
        <v>0.0</v>
      </c>
      <c r="I186" s="8">
        <v>0.0</v>
      </c>
      <c r="J186" s="5" t="s">
        <v>22</v>
      </c>
      <c r="K186" s="5" t="s">
        <v>82</v>
      </c>
      <c r="L186">
        <f t="shared" si="1"/>
        <v>2015</v>
      </c>
      <c r="M186" s="9">
        <f t="shared" si="2"/>
        <v>4619779000</v>
      </c>
      <c r="N186" s="9">
        <f t="shared" si="3"/>
        <v>3065486000</v>
      </c>
      <c r="O186" s="9">
        <f t="shared" si="4"/>
        <v>8815690000</v>
      </c>
    </row>
    <row r="187">
      <c r="A187" s="5">
        <v>201.0</v>
      </c>
      <c r="B187" s="5" t="s">
        <v>110</v>
      </c>
      <c r="C187" s="6" t="s">
        <v>20</v>
      </c>
      <c r="D187" s="7">
        <v>42427.0</v>
      </c>
      <c r="E187" s="8">
        <v>1.2103887E10</v>
      </c>
      <c r="F187" s="8">
        <v>7.483577E9</v>
      </c>
      <c r="G187" s="8">
        <v>3.205407E9</v>
      </c>
      <c r="H187" s="8">
        <v>0.0</v>
      </c>
      <c r="I187" s="8">
        <v>0.0</v>
      </c>
      <c r="J187" s="5" t="s">
        <v>22</v>
      </c>
      <c r="K187" s="5" t="s">
        <v>82</v>
      </c>
      <c r="L187">
        <f t="shared" si="1"/>
        <v>2016</v>
      </c>
      <c r="M187" s="9">
        <f t="shared" si="2"/>
        <v>4620310000</v>
      </c>
      <c r="N187" s="9">
        <f t="shared" si="3"/>
        <v>3205407000</v>
      </c>
      <c r="O187" s="9">
        <f t="shared" si="4"/>
        <v>8898480000</v>
      </c>
    </row>
    <row r="188">
      <c r="A188" s="5">
        <v>202.0</v>
      </c>
      <c r="B188" s="5" t="s">
        <v>111</v>
      </c>
      <c r="C188" s="6" t="s">
        <v>15</v>
      </c>
      <c r="D188" s="7">
        <v>41274.0</v>
      </c>
      <c r="E188" s="8">
        <v>1.0737E10</v>
      </c>
      <c r="F188" s="8">
        <v>4.29E8</v>
      </c>
      <c r="G188" s="8">
        <v>5.65E9</v>
      </c>
      <c r="H188" s="8">
        <v>0.0</v>
      </c>
      <c r="I188" s="8">
        <v>1.167E9</v>
      </c>
      <c r="J188" s="5" t="s">
        <v>50</v>
      </c>
      <c r="K188" s="5" t="s">
        <v>108</v>
      </c>
      <c r="L188">
        <f t="shared" si="1"/>
        <v>2012</v>
      </c>
      <c r="M188" s="9">
        <f t="shared" si="2"/>
        <v>10308000000</v>
      </c>
      <c r="N188" s="9">
        <f t="shared" si="3"/>
        <v>6817000000</v>
      </c>
      <c r="O188" s="9">
        <f t="shared" si="4"/>
        <v>3920000000</v>
      </c>
    </row>
    <row r="189">
      <c r="A189" s="5">
        <v>203.0</v>
      </c>
      <c r="B189" s="5" t="s">
        <v>111</v>
      </c>
      <c r="C189" s="6" t="s">
        <v>18</v>
      </c>
      <c r="D189" s="7">
        <v>41639.0</v>
      </c>
      <c r="E189" s="8">
        <v>1.0543E10</v>
      </c>
      <c r="F189" s="8">
        <v>3.01E8</v>
      </c>
      <c r="G189" s="8">
        <v>5.625E9</v>
      </c>
      <c r="H189" s="8">
        <v>0.0</v>
      </c>
      <c r="I189" s="8">
        <v>6.98E8</v>
      </c>
      <c r="J189" s="5" t="s">
        <v>50</v>
      </c>
      <c r="K189" s="5" t="s">
        <v>108</v>
      </c>
      <c r="L189">
        <f t="shared" si="1"/>
        <v>2013</v>
      </c>
      <c r="M189" s="9">
        <f t="shared" si="2"/>
        <v>10242000000</v>
      </c>
      <c r="N189" s="9">
        <f t="shared" si="3"/>
        <v>6323000000</v>
      </c>
      <c r="O189" s="9">
        <f t="shared" si="4"/>
        <v>4220000000</v>
      </c>
    </row>
    <row r="190">
      <c r="A190" s="5">
        <v>204.0</v>
      </c>
      <c r="B190" s="5" t="s">
        <v>111</v>
      </c>
      <c r="C190" s="6" t="s">
        <v>19</v>
      </c>
      <c r="D190" s="7">
        <v>42004.0</v>
      </c>
      <c r="E190" s="8">
        <v>9.998E9</v>
      </c>
      <c r="F190" s="8">
        <v>2.39E8</v>
      </c>
      <c r="G190" s="8">
        <v>5.715E9</v>
      </c>
      <c r="H190" s="8">
        <v>0.0</v>
      </c>
      <c r="I190" s="8">
        <v>3.42E8</v>
      </c>
      <c r="J190" s="5" t="s">
        <v>50</v>
      </c>
      <c r="K190" s="5" t="s">
        <v>108</v>
      </c>
      <c r="L190">
        <f t="shared" si="1"/>
        <v>2014</v>
      </c>
      <c r="M190" s="9">
        <f t="shared" si="2"/>
        <v>9759000000</v>
      </c>
      <c r="N190" s="9">
        <f t="shared" si="3"/>
        <v>6057000000</v>
      </c>
      <c r="O190" s="9">
        <f t="shared" si="4"/>
        <v>3941000000</v>
      </c>
    </row>
    <row r="191">
      <c r="A191" s="5">
        <v>205.0</v>
      </c>
      <c r="B191" s="5" t="s">
        <v>111</v>
      </c>
      <c r="C191" s="6" t="s">
        <v>20</v>
      </c>
      <c r="D191" s="7">
        <v>42369.0</v>
      </c>
      <c r="E191" s="8">
        <v>1.0346E10</v>
      </c>
      <c r="F191" s="8">
        <v>2.33E8</v>
      </c>
      <c r="G191" s="8">
        <v>5.996E9</v>
      </c>
      <c r="H191" s="8">
        <v>0.0</v>
      </c>
      <c r="I191" s="8">
        <v>5.33E8</v>
      </c>
      <c r="J191" s="5" t="s">
        <v>50</v>
      </c>
      <c r="K191" s="5" t="s">
        <v>108</v>
      </c>
      <c r="L191">
        <f t="shared" si="1"/>
        <v>2015</v>
      </c>
      <c r="M191" s="9">
        <f t="shared" si="2"/>
        <v>10113000000</v>
      </c>
      <c r="N191" s="9">
        <f t="shared" si="3"/>
        <v>6529000000</v>
      </c>
      <c r="O191" s="9">
        <f t="shared" si="4"/>
        <v>3817000000</v>
      </c>
    </row>
    <row r="192">
      <c r="A192" s="5">
        <v>206.0</v>
      </c>
      <c r="B192" s="5" t="s">
        <v>112</v>
      </c>
      <c r="C192" s="6" t="s">
        <v>15</v>
      </c>
      <c r="D192" s="7">
        <v>40971.0</v>
      </c>
      <c r="E192" s="8">
        <v>4.5457E10</v>
      </c>
      <c r="F192" s="8">
        <v>3.4473E10</v>
      </c>
      <c r="G192" s="8">
        <v>8.755E9</v>
      </c>
      <c r="H192" s="8">
        <v>0.0</v>
      </c>
      <c r="I192" s="8">
        <v>0.0</v>
      </c>
      <c r="J192" s="5" t="s">
        <v>22</v>
      </c>
      <c r="K192" s="5" t="s">
        <v>113</v>
      </c>
      <c r="L192">
        <f t="shared" si="1"/>
        <v>2012</v>
      </c>
      <c r="M192" s="9">
        <f t="shared" si="2"/>
        <v>10984000000</v>
      </c>
      <c r="N192" s="9">
        <f t="shared" si="3"/>
        <v>8755000000</v>
      </c>
      <c r="O192" s="9">
        <f t="shared" si="4"/>
        <v>36702000000</v>
      </c>
    </row>
    <row r="193">
      <c r="A193" s="5">
        <v>207.0</v>
      </c>
      <c r="B193" s="5" t="s">
        <v>112</v>
      </c>
      <c r="C193" s="6" t="s">
        <v>18</v>
      </c>
      <c r="D193" s="7">
        <v>41671.0</v>
      </c>
      <c r="E193" s="8">
        <v>4.0611E10</v>
      </c>
      <c r="F193" s="8">
        <v>3.1212E10</v>
      </c>
      <c r="G193" s="8">
        <v>8.106E9</v>
      </c>
      <c r="H193" s="8">
        <v>0.0</v>
      </c>
      <c r="I193" s="8">
        <v>0.0</v>
      </c>
      <c r="J193" s="5" t="s">
        <v>22</v>
      </c>
      <c r="K193" s="5" t="s">
        <v>113</v>
      </c>
      <c r="L193">
        <f t="shared" si="1"/>
        <v>2014</v>
      </c>
      <c r="M193" s="9">
        <f t="shared" si="2"/>
        <v>9399000000</v>
      </c>
      <c r="N193" s="9">
        <f t="shared" si="3"/>
        <v>8106000000</v>
      </c>
      <c r="O193" s="9">
        <f t="shared" si="4"/>
        <v>32505000000</v>
      </c>
    </row>
    <row r="194">
      <c r="A194" s="5">
        <v>208.0</v>
      </c>
      <c r="B194" s="5" t="s">
        <v>112</v>
      </c>
      <c r="C194" s="6" t="s">
        <v>19</v>
      </c>
      <c r="D194" s="7">
        <v>42035.0</v>
      </c>
      <c r="E194" s="8">
        <v>4.0339E10</v>
      </c>
      <c r="F194" s="8">
        <v>3.1292E10</v>
      </c>
      <c r="G194" s="8">
        <v>7.592E9</v>
      </c>
      <c r="H194" s="8">
        <v>0.0</v>
      </c>
      <c r="I194" s="8">
        <v>0.0</v>
      </c>
      <c r="J194" s="5" t="s">
        <v>22</v>
      </c>
      <c r="K194" s="5" t="s">
        <v>113</v>
      </c>
      <c r="L194">
        <f t="shared" si="1"/>
        <v>2015</v>
      </c>
      <c r="M194" s="9">
        <f t="shared" si="2"/>
        <v>9047000000</v>
      </c>
      <c r="N194" s="9">
        <f t="shared" si="3"/>
        <v>7592000000</v>
      </c>
      <c r="O194" s="9">
        <f t="shared" si="4"/>
        <v>32747000000</v>
      </c>
    </row>
    <row r="195">
      <c r="A195" s="5">
        <v>209.0</v>
      </c>
      <c r="B195" s="5" t="s">
        <v>112</v>
      </c>
      <c r="C195" s="6" t="s">
        <v>20</v>
      </c>
      <c r="D195" s="7">
        <v>42399.0</v>
      </c>
      <c r="E195" s="8">
        <v>3.9528E10</v>
      </c>
      <c r="F195" s="8">
        <v>3.0337E10</v>
      </c>
      <c r="G195" s="8">
        <v>7.618E9</v>
      </c>
      <c r="H195" s="8">
        <v>0.0</v>
      </c>
      <c r="I195" s="8">
        <v>0.0</v>
      </c>
      <c r="J195" s="5" t="s">
        <v>22</v>
      </c>
      <c r="K195" s="5" t="s">
        <v>113</v>
      </c>
      <c r="L195">
        <f t="shared" si="1"/>
        <v>2016</v>
      </c>
      <c r="M195" s="9">
        <f t="shared" si="2"/>
        <v>9191000000</v>
      </c>
      <c r="N195" s="9">
        <f t="shared" si="3"/>
        <v>7618000000</v>
      </c>
      <c r="O195" s="9">
        <f t="shared" si="4"/>
        <v>31910000000</v>
      </c>
    </row>
    <row r="196">
      <c r="A196" s="5">
        <v>210.0</v>
      </c>
      <c r="B196" s="5" t="s">
        <v>114</v>
      </c>
      <c r="C196" s="6" t="s">
        <v>15</v>
      </c>
      <c r="D196" s="7">
        <v>41639.0</v>
      </c>
      <c r="E196" s="8">
        <v>3.0495E9</v>
      </c>
      <c r="F196" s="8">
        <v>1.1944E9</v>
      </c>
      <c r="G196" s="8">
        <v>9.203E8</v>
      </c>
      <c r="H196" s="8">
        <v>2.957E8</v>
      </c>
      <c r="I196" s="8">
        <v>0.0</v>
      </c>
      <c r="J196" s="5" t="s">
        <v>28</v>
      </c>
      <c r="K196" s="5" t="s">
        <v>33</v>
      </c>
      <c r="L196">
        <f t="shared" si="1"/>
        <v>2013</v>
      </c>
      <c r="M196" s="9">
        <f t="shared" si="2"/>
        <v>1855100000</v>
      </c>
      <c r="N196" s="9">
        <f t="shared" si="3"/>
        <v>1216000000</v>
      </c>
      <c r="O196" s="9">
        <f t="shared" si="4"/>
        <v>1833500000</v>
      </c>
    </row>
    <row r="197">
      <c r="A197" s="5">
        <v>211.0</v>
      </c>
      <c r="B197" s="5" t="s">
        <v>114</v>
      </c>
      <c r="C197" s="6" t="s">
        <v>18</v>
      </c>
      <c r="D197" s="7">
        <v>42004.0</v>
      </c>
      <c r="E197" s="8">
        <v>3.3236E9</v>
      </c>
      <c r="F197" s="8">
        <v>1.2586E9</v>
      </c>
      <c r="G197" s="8">
        <v>9.815E8</v>
      </c>
      <c r="H197" s="8">
        <v>3.02E8</v>
      </c>
      <c r="I197" s="8">
        <v>0.0</v>
      </c>
      <c r="J197" s="5" t="s">
        <v>28</v>
      </c>
      <c r="K197" s="5" t="s">
        <v>33</v>
      </c>
      <c r="L197">
        <f t="shared" si="1"/>
        <v>2014</v>
      </c>
      <c r="M197" s="9">
        <f t="shared" si="2"/>
        <v>2065000000</v>
      </c>
      <c r="N197" s="9">
        <f t="shared" si="3"/>
        <v>1283500000</v>
      </c>
      <c r="O197" s="9">
        <f t="shared" si="4"/>
        <v>2040100000</v>
      </c>
    </row>
    <row r="198">
      <c r="A198" s="5">
        <v>212.0</v>
      </c>
      <c r="B198" s="5" t="s">
        <v>114</v>
      </c>
      <c r="C198" s="6" t="s">
        <v>19</v>
      </c>
      <c r="D198" s="7">
        <v>42369.0</v>
      </c>
      <c r="E198" s="8">
        <v>3.416E9</v>
      </c>
      <c r="F198" s="8">
        <v>1.3012E9</v>
      </c>
      <c r="G198" s="8">
        <v>1.0121E9</v>
      </c>
      <c r="H198" s="8">
        <v>2.592E8</v>
      </c>
      <c r="I198" s="8">
        <v>0.0</v>
      </c>
      <c r="J198" s="5" t="s">
        <v>28</v>
      </c>
      <c r="K198" s="5" t="s">
        <v>33</v>
      </c>
      <c r="L198">
        <f t="shared" si="1"/>
        <v>2015</v>
      </c>
      <c r="M198" s="9">
        <f t="shared" si="2"/>
        <v>2114800000</v>
      </c>
      <c r="N198" s="9">
        <f t="shared" si="3"/>
        <v>1271300000</v>
      </c>
      <c r="O198" s="9">
        <f t="shared" si="4"/>
        <v>2144700000</v>
      </c>
    </row>
    <row r="199">
      <c r="A199" s="5">
        <v>213.0</v>
      </c>
      <c r="B199" s="5" t="s">
        <v>114</v>
      </c>
      <c r="C199" s="6" t="s">
        <v>20</v>
      </c>
      <c r="D199" s="7">
        <v>42735.0</v>
      </c>
      <c r="E199" s="8">
        <v>3.714E9</v>
      </c>
      <c r="F199" s="8">
        <v>1.3717E9</v>
      </c>
      <c r="G199" s="8">
        <v>1.1019E9</v>
      </c>
      <c r="H199" s="8">
        <v>2.928E8</v>
      </c>
      <c r="I199" s="8">
        <v>0.0</v>
      </c>
      <c r="J199" s="5" t="s">
        <v>28</v>
      </c>
      <c r="K199" s="5" t="s">
        <v>33</v>
      </c>
      <c r="L199">
        <f t="shared" si="1"/>
        <v>2016</v>
      </c>
      <c r="M199" s="9">
        <f t="shared" si="2"/>
        <v>2342300000</v>
      </c>
      <c r="N199" s="9">
        <f t="shared" si="3"/>
        <v>1394700000</v>
      </c>
      <c r="O199" s="9">
        <f t="shared" si="4"/>
        <v>2319300000</v>
      </c>
    </row>
    <row r="200">
      <c r="A200" s="5">
        <v>214.0</v>
      </c>
      <c r="B200" s="5" t="s">
        <v>115</v>
      </c>
      <c r="C200" s="6" t="s">
        <v>15</v>
      </c>
      <c r="D200" s="7">
        <v>41547.0</v>
      </c>
      <c r="E200" s="8">
        <v>8.054E9</v>
      </c>
      <c r="F200" s="8">
        <v>3.883E9</v>
      </c>
      <c r="G200" s="8">
        <v>2.422E9</v>
      </c>
      <c r="H200" s="8">
        <v>4.94E8</v>
      </c>
      <c r="I200" s="8">
        <v>0.0</v>
      </c>
      <c r="J200" s="5" t="s">
        <v>28</v>
      </c>
      <c r="K200" s="5" t="s">
        <v>33</v>
      </c>
      <c r="L200">
        <f t="shared" si="1"/>
        <v>2013</v>
      </c>
      <c r="M200" s="9">
        <f t="shared" si="2"/>
        <v>4171000000</v>
      </c>
      <c r="N200" s="9">
        <f t="shared" si="3"/>
        <v>2916000000</v>
      </c>
      <c r="O200" s="9">
        <f t="shared" si="4"/>
        <v>5138000000</v>
      </c>
    </row>
    <row r="201">
      <c r="A201" s="5">
        <v>215.0</v>
      </c>
      <c r="B201" s="5" t="s">
        <v>115</v>
      </c>
      <c r="C201" s="6" t="s">
        <v>18</v>
      </c>
      <c r="D201" s="7">
        <v>41912.0</v>
      </c>
      <c r="E201" s="8">
        <v>8.446E9</v>
      </c>
      <c r="F201" s="8">
        <v>4.145E9</v>
      </c>
      <c r="G201" s="8">
        <v>2.145E9</v>
      </c>
      <c r="H201" s="8">
        <v>5.5E8</v>
      </c>
      <c r="I201" s="8">
        <v>0.0</v>
      </c>
      <c r="J201" s="5" t="s">
        <v>28</v>
      </c>
      <c r="K201" s="5" t="s">
        <v>33</v>
      </c>
      <c r="L201">
        <f t="shared" si="1"/>
        <v>2014</v>
      </c>
      <c r="M201" s="9">
        <f t="shared" si="2"/>
        <v>4301000000</v>
      </c>
      <c r="N201" s="9">
        <f t="shared" si="3"/>
        <v>2695000000</v>
      </c>
      <c r="O201" s="9">
        <f t="shared" si="4"/>
        <v>5751000000</v>
      </c>
    </row>
    <row r="202">
      <c r="A202" s="5">
        <v>216.0</v>
      </c>
      <c r="B202" s="5" t="s">
        <v>115</v>
      </c>
      <c r="C202" s="6" t="s">
        <v>19</v>
      </c>
      <c r="D202" s="7">
        <v>42277.0</v>
      </c>
      <c r="E202" s="8">
        <v>1.0282E10</v>
      </c>
      <c r="F202" s="8">
        <v>5.587E9</v>
      </c>
      <c r="G202" s="8">
        <v>2.563E9</v>
      </c>
      <c r="H202" s="8">
        <v>6.32E8</v>
      </c>
      <c r="I202" s="8">
        <v>0.0</v>
      </c>
      <c r="J202" s="5" t="s">
        <v>28</v>
      </c>
      <c r="K202" s="5" t="s">
        <v>33</v>
      </c>
      <c r="L202">
        <f t="shared" si="1"/>
        <v>2015</v>
      </c>
      <c r="M202" s="9">
        <f t="shared" si="2"/>
        <v>4695000000</v>
      </c>
      <c r="N202" s="9">
        <f t="shared" si="3"/>
        <v>3195000000</v>
      </c>
      <c r="O202" s="9">
        <f t="shared" si="4"/>
        <v>7087000000</v>
      </c>
    </row>
    <row r="203">
      <c r="A203" s="5">
        <v>217.0</v>
      </c>
      <c r="B203" s="5" t="s">
        <v>115</v>
      </c>
      <c r="C203" s="6" t="s">
        <v>20</v>
      </c>
      <c r="D203" s="7">
        <v>42643.0</v>
      </c>
      <c r="E203" s="8">
        <v>1.2483E10</v>
      </c>
      <c r="F203" s="8">
        <v>6.492E9</v>
      </c>
      <c r="G203" s="8">
        <v>3.005E9</v>
      </c>
      <c r="H203" s="8">
        <v>8.28E8</v>
      </c>
      <c r="I203" s="8">
        <v>0.0</v>
      </c>
      <c r="J203" s="5" t="s">
        <v>28</v>
      </c>
      <c r="K203" s="5" t="s">
        <v>33</v>
      </c>
      <c r="L203">
        <f t="shared" si="1"/>
        <v>2016</v>
      </c>
      <c r="M203" s="9">
        <f t="shared" si="2"/>
        <v>5991000000</v>
      </c>
      <c r="N203" s="9">
        <f t="shared" si="3"/>
        <v>3833000000</v>
      </c>
      <c r="O203" s="9">
        <f t="shared" si="4"/>
        <v>8650000000</v>
      </c>
    </row>
    <row r="204">
      <c r="A204" s="5">
        <v>218.0</v>
      </c>
      <c r="B204" s="5" t="s">
        <v>116</v>
      </c>
      <c r="C204" s="6" t="s">
        <v>15</v>
      </c>
      <c r="D204" s="7">
        <v>41639.0</v>
      </c>
      <c r="E204" s="8">
        <v>2.2364E10</v>
      </c>
      <c r="F204" s="8">
        <v>1.8553E10</v>
      </c>
      <c r="G204" s="8">
        <v>1.306E9</v>
      </c>
      <c r="H204" s="8">
        <v>5.56E8</v>
      </c>
      <c r="I204" s="8">
        <v>0.0</v>
      </c>
      <c r="J204" s="5" t="s">
        <v>86</v>
      </c>
      <c r="K204" s="5" t="s">
        <v>117</v>
      </c>
      <c r="L204">
        <f t="shared" si="1"/>
        <v>2013</v>
      </c>
      <c r="M204" s="9">
        <f t="shared" si="2"/>
        <v>3811000000</v>
      </c>
      <c r="N204" s="9">
        <f t="shared" si="3"/>
        <v>1862000000</v>
      </c>
      <c r="O204" s="9">
        <f t="shared" si="4"/>
        <v>20502000000</v>
      </c>
    </row>
    <row r="205">
      <c r="A205" s="5">
        <v>219.0</v>
      </c>
      <c r="B205" s="5" t="s">
        <v>116</v>
      </c>
      <c r="C205" s="6" t="s">
        <v>18</v>
      </c>
      <c r="D205" s="7">
        <v>42004.0</v>
      </c>
      <c r="E205" s="8">
        <v>2.4551E10</v>
      </c>
      <c r="F205" s="8">
        <v>1.9746E10</v>
      </c>
      <c r="G205" s="8">
        <v>1.333E9</v>
      </c>
      <c r="H205" s="8">
        <v>6.13E8</v>
      </c>
      <c r="I205" s="8">
        <v>0.0</v>
      </c>
      <c r="J205" s="5" t="s">
        <v>86</v>
      </c>
      <c r="K205" s="5" t="s">
        <v>117</v>
      </c>
      <c r="L205">
        <f t="shared" si="1"/>
        <v>2014</v>
      </c>
      <c r="M205" s="9">
        <f t="shared" si="2"/>
        <v>4805000000</v>
      </c>
      <c r="N205" s="9">
        <f t="shared" si="3"/>
        <v>1946000000</v>
      </c>
      <c r="O205" s="9">
        <f t="shared" si="4"/>
        <v>22605000000</v>
      </c>
    </row>
    <row r="206">
      <c r="A206" s="5">
        <v>220.0</v>
      </c>
      <c r="B206" s="5" t="s">
        <v>116</v>
      </c>
      <c r="C206" s="6" t="s">
        <v>19</v>
      </c>
      <c r="D206" s="7">
        <v>42369.0</v>
      </c>
      <c r="E206" s="8">
        <v>1.5742E10</v>
      </c>
      <c r="F206" s="8">
        <v>1.4415E10</v>
      </c>
      <c r="G206" s="8">
        <v>9.69E8</v>
      </c>
      <c r="H206" s="8">
        <v>4.66E8</v>
      </c>
      <c r="I206" s="8">
        <v>0.0</v>
      </c>
      <c r="J206" s="5" t="s">
        <v>86</v>
      </c>
      <c r="K206" s="5" t="s">
        <v>117</v>
      </c>
      <c r="L206">
        <f t="shared" si="1"/>
        <v>2015</v>
      </c>
      <c r="M206" s="9">
        <f t="shared" si="2"/>
        <v>1327000000</v>
      </c>
      <c r="N206" s="9">
        <f t="shared" si="3"/>
        <v>1435000000</v>
      </c>
      <c r="O206" s="9">
        <f t="shared" si="4"/>
        <v>14307000000</v>
      </c>
    </row>
    <row r="207">
      <c r="A207" s="5">
        <v>221.0</v>
      </c>
      <c r="B207" s="5" t="s">
        <v>116</v>
      </c>
      <c r="C207" s="6" t="s">
        <v>20</v>
      </c>
      <c r="D207" s="7">
        <v>42735.0</v>
      </c>
      <c r="E207" s="8">
        <v>9.841E9</v>
      </c>
      <c r="F207" s="8">
        <v>9.973E9</v>
      </c>
      <c r="G207" s="8">
        <v>8.15E8</v>
      </c>
      <c r="H207" s="8">
        <v>3.84E8</v>
      </c>
      <c r="I207" s="8">
        <v>0.0</v>
      </c>
      <c r="J207" s="5" t="s">
        <v>86</v>
      </c>
      <c r="K207" s="5" t="s">
        <v>117</v>
      </c>
      <c r="L207">
        <f t="shared" si="1"/>
        <v>2016</v>
      </c>
      <c r="M207" s="9">
        <f t="shared" si="2"/>
        <v>-132000000</v>
      </c>
      <c r="N207" s="9">
        <f t="shared" si="3"/>
        <v>1199000000</v>
      </c>
      <c r="O207" s="9">
        <f t="shared" si="4"/>
        <v>8642000000</v>
      </c>
    </row>
    <row r="208">
      <c r="A208" s="5">
        <v>222.0</v>
      </c>
      <c r="B208" s="5" t="s">
        <v>118</v>
      </c>
      <c r="C208" s="6" t="s">
        <v>15</v>
      </c>
      <c r="D208" s="7">
        <v>41639.0</v>
      </c>
      <c r="E208" s="8">
        <v>6.9322E9</v>
      </c>
      <c r="F208" s="8">
        <v>8.577E8</v>
      </c>
      <c r="G208" s="8">
        <v>1.797E9</v>
      </c>
      <c r="H208" s="8">
        <v>1.4441E9</v>
      </c>
      <c r="I208" s="8">
        <v>3.429E8</v>
      </c>
      <c r="J208" s="5" t="s">
        <v>28</v>
      </c>
      <c r="K208" s="5" t="s">
        <v>69</v>
      </c>
      <c r="L208">
        <f t="shared" si="1"/>
        <v>2013</v>
      </c>
      <c r="M208" s="9">
        <f t="shared" si="2"/>
        <v>6074500000</v>
      </c>
      <c r="N208" s="9">
        <f t="shared" si="3"/>
        <v>3584000000</v>
      </c>
      <c r="O208" s="9">
        <f t="shared" si="4"/>
        <v>3348200000</v>
      </c>
    </row>
    <row r="209">
      <c r="A209" s="5">
        <v>223.0</v>
      </c>
      <c r="B209" s="5" t="s">
        <v>118</v>
      </c>
      <c r="C209" s="6" t="s">
        <v>18</v>
      </c>
      <c r="D209" s="7">
        <v>42004.0</v>
      </c>
      <c r="E209" s="8">
        <v>9.7033E9</v>
      </c>
      <c r="F209" s="8">
        <v>1.171E9</v>
      </c>
      <c r="G209" s="8">
        <v>2.1934E9</v>
      </c>
      <c r="H209" s="8">
        <v>1.8934E9</v>
      </c>
      <c r="I209" s="8">
        <v>4.898E8</v>
      </c>
      <c r="J209" s="5" t="s">
        <v>28</v>
      </c>
      <c r="K209" s="5" t="s">
        <v>69</v>
      </c>
      <c r="L209">
        <f t="shared" si="1"/>
        <v>2014</v>
      </c>
      <c r="M209" s="9">
        <f t="shared" si="2"/>
        <v>8532300000</v>
      </c>
      <c r="N209" s="9">
        <f t="shared" si="3"/>
        <v>4576600000</v>
      </c>
      <c r="O209" s="9">
        <f t="shared" si="4"/>
        <v>5126700000</v>
      </c>
    </row>
    <row r="210">
      <c r="A210" s="5">
        <v>224.0</v>
      </c>
      <c r="B210" s="5" t="s">
        <v>118</v>
      </c>
      <c r="C210" s="6" t="s">
        <v>19</v>
      </c>
      <c r="D210" s="7">
        <v>42369.0</v>
      </c>
      <c r="E210" s="8">
        <v>1.07638E10</v>
      </c>
      <c r="F210" s="8">
        <v>1.2404E9</v>
      </c>
      <c r="G210" s="8">
        <v>2.1436E9</v>
      </c>
      <c r="H210" s="8">
        <v>2.0128E9</v>
      </c>
      <c r="I210" s="8">
        <v>3.826E8</v>
      </c>
      <c r="J210" s="5" t="s">
        <v>28</v>
      </c>
      <c r="K210" s="5" t="s">
        <v>69</v>
      </c>
      <c r="L210">
        <f t="shared" si="1"/>
        <v>2015</v>
      </c>
      <c r="M210" s="9">
        <f t="shared" si="2"/>
        <v>9523400000</v>
      </c>
      <c r="N210" s="9">
        <f t="shared" si="3"/>
        <v>4539000000</v>
      </c>
      <c r="O210" s="9">
        <f t="shared" si="4"/>
        <v>6224800000</v>
      </c>
    </row>
    <row r="211">
      <c r="A211" s="5">
        <v>225.0</v>
      </c>
      <c r="B211" s="5" t="s">
        <v>118</v>
      </c>
      <c r="C211" s="6" t="s">
        <v>20</v>
      </c>
      <c r="D211" s="7">
        <v>42735.0</v>
      </c>
      <c r="E211" s="8">
        <v>1.14488E10</v>
      </c>
      <c r="F211" s="8">
        <v>1.4787E9</v>
      </c>
      <c r="G211" s="8">
        <v>1.9729E9</v>
      </c>
      <c r="H211" s="8">
        <v>1.9733E9</v>
      </c>
      <c r="I211" s="8">
        <v>3.856E8</v>
      </c>
      <c r="J211" s="5" t="s">
        <v>28</v>
      </c>
      <c r="K211" s="5" t="s">
        <v>69</v>
      </c>
      <c r="L211">
        <f t="shared" si="1"/>
        <v>2016</v>
      </c>
      <c r="M211" s="9">
        <f t="shared" si="2"/>
        <v>9970100000</v>
      </c>
      <c r="N211" s="9">
        <f t="shared" si="3"/>
        <v>4331800000</v>
      </c>
      <c r="O211" s="9">
        <f t="shared" si="4"/>
        <v>7117000000</v>
      </c>
    </row>
    <row r="212">
      <c r="A212" s="5">
        <v>230.0</v>
      </c>
      <c r="B212" s="5" t="s">
        <v>119</v>
      </c>
      <c r="C212" s="6" t="s">
        <v>15</v>
      </c>
      <c r="D212" s="7">
        <v>41274.0</v>
      </c>
      <c r="E212" s="8">
        <v>8.7357E9</v>
      </c>
      <c r="F212" s="8">
        <v>7.174E9</v>
      </c>
      <c r="G212" s="8">
        <v>4.883E8</v>
      </c>
      <c r="H212" s="8">
        <v>0.0</v>
      </c>
      <c r="I212" s="8">
        <v>2.829E8</v>
      </c>
      <c r="J212" s="5" t="s">
        <v>62</v>
      </c>
      <c r="K212" s="5" t="s">
        <v>120</v>
      </c>
      <c r="L212">
        <f t="shared" si="1"/>
        <v>2012</v>
      </c>
      <c r="M212" s="9">
        <f t="shared" si="2"/>
        <v>1561700000</v>
      </c>
      <c r="N212" s="9">
        <f t="shared" si="3"/>
        <v>771200000</v>
      </c>
      <c r="O212" s="9">
        <f t="shared" si="4"/>
        <v>7964500000</v>
      </c>
    </row>
    <row r="213">
      <c r="A213" s="5">
        <v>231.0</v>
      </c>
      <c r="B213" s="5" t="s">
        <v>119</v>
      </c>
      <c r="C213" s="6" t="s">
        <v>18</v>
      </c>
      <c r="D213" s="7">
        <v>41639.0</v>
      </c>
      <c r="E213" s="8">
        <v>8.4681E9</v>
      </c>
      <c r="F213" s="8">
        <v>6.8754E9</v>
      </c>
      <c r="G213" s="8">
        <v>4.974E8</v>
      </c>
      <c r="H213" s="8">
        <v>0.0</v>
      </c>
      <c r="I213" s="8">
        <v>2.999E8</v>
      </c>
      <c r="J213" s="5" t="s">
        <v>62</v>
      </c>
      <c r="K213" s="5" t="s">
        <v>120</v>
      </c>
      <c r="L213">
        <f t="shared" si="1"/>
        <v>2013</v>
      </c>
      <c r="M213" s="9">
        <f t="shared" si="2"/>
        <v>1592700000</v>
      </c>
      <c r="N213" s="9">
        <f t="shared" si="3"/>
        <v>797300000</v>
      </c>
      <c r="O213" s="9">
        <f t="shared" si="4"/>
        <v>7670800000</v>
      </c>
    </row>
    <row r="214">
      <c r="A214" s="5">
        <v>232.0</v>
      </c>
      <c r="B214" s="5" t="s">
        <v>119</v>
      </c>
      <c r="C214" s="6" t="s">
        <v>19</v>
      </c>
      <c r="D214" s="7">
        <v>42004.0</v>
      </c>
      <c r="E214" s="8">
        <v>8.57E9</v>
      </c>
      <c r="F214" s="8">
        <v>6.9035E9</v>
      </c>
      <c r="G214" s="8">
        <v>5.47E8</v>
      </c>
      <c r="H214" s="8">
        <v>0.0</v>
      </c>
      <c r="I214" s="8">
        <v>2.809E8</v>
      </c>
      <c r="J214" s="5" t="s">
        <v>62</v>
      </c>
      <c r="K214" s="5" t="s">
        <v>120</v>
      </c>
      <c r="L214">
        <f t="shared" si="1"/>
        <v>2014</v>
      </c>
      <c r="M214" s="9">
        <f t="shared" si="2"/>
        <v>1666500000</v>
      </c>
      <c r="N214" s="9">
        <f t="shared" si="3"/>
        <v>827900000</v>
      </c>
      <c r="O214" s="9">
        <f t="shared" si="4"/>
        <v>7742100000</v>
      </c>
    </row>
    <row r="215">
      <c r="A215" s="5">
        <v>233.0</v>
      </c>
      <c r="B215" s="5" t="s">
        <v>119</v>
      </c>
      <c r="C215" s="6" t="s">
        <v>20</v>
      </c>
      <c r="D215" s="7">
        <v>42369.0</v>
      </c>
      <c r="E215" s="8">
        <v>7.997E9</v>
      </c>
      <c r="F215" s="8">
        <v>6.4603E9</v>
      </c>
      <c r="G215" s="8">
        <v>6.46E8</v>
      </c>
      <c r="H215" s="8">
        <v>0.0</v>
      </c>
      <c r="I215" s="8">
        <v>2.855E8</v>
      </c>
      <c r="J215" s="5" t="s">
        <v>62</v>
      </c>
      <c r="K215" s="5" t="s">
        <v>120</v>
      </c>
      <c r="L215">
        <f t="shared" si="1"/>
        <v>2015</v>
      </c>
      <c r="M215" s="9">
        <f t="shared" si="2"/>
        <v>1536700000</v>
      </c>
      <c r="N215" s="9">
        <f t="shared" si="3"/>
        <v>931500000</v>
      </c>
      <c r="O215" s="9">
        <f t="shared" si="4"/>
        <v>7065500000</v>
      </c>
    </row>
    <row r="216">
      <c r="A216" s="5">
        <v>234.0</v>
      </c>
      <c r="B216" s="5" t="s">
        <v>121</v>
      </c>
      <c r="C216" s="6" t="s">
        <v>15</v>
      </c>
      <c r="D216" s="7">
        <v>41274.0</v>
      </c>
      <c r="E216" s="8">
        <v>1.7621E10</v>
      </c>
      <c r="F216" s="8">
        <v>4.61E9</v>
      </c>
      <c r="G216" s="8">
        <v>5.017E9</v>
      </c>
      <c r="H216" s="8">
        <v>3.904E9</v>
      </c>
      <c r="I216" s="8">
        <v>0.0</v>
      </c>
      <c r="J216" s="5" t="s">
        <v>28</v>
      </c>
      <c r="K216" s="5" t="s">
        <v>31</v>
      </c>
      <c r="L216">
        <f t="shared" si="1"/>
        <v>2012</v>
      </c>
      <c r="M216" s="9">
        <f t="shared" si="2"/>
        <v>13011000000</v>
      </c>
      <c r="N216" s="9">
        <f t="shared" si="3"/>
        <v>8921000000</v>
      </c>
      <c r="O216" s="9">
        <f t="shared" si="4"/>
        <v>8700000000</v>
      </c>
    </row>
    <row r="217">
      <c r="A217" s="5">
        <v>235.0</v>
      </c>
      <c r="B217" s="5" t="s">
        <v>121</v>
      </c>
      <c r="C217" s="6" t="s">
        <v>18</v>
      </c>
      <c r="D217" s="7">
        <v>41639.0</v>
      </c>
      <c r="E217" s="8">
        <v>1.6385E10</v>
      </c>
      <c r="F217" s="8">
        <v>4.619E9</v>
      </c>
      <c r="G217" s="8">
        <v>4.939E9</v>
      </c>
      <c r="H217" s="8">
        <v>3.731E9</v>
      </c>
      <c r="I217" s="8">
        <v>0.0</v>
      </c>
      <c r="J217" s="5" t="s">
        <v>28</v>
      </c>
      <c r="K217" s="5" t="s">
        <v>31</v>
      </c>
      <c r="L217">
        <f t="shared" si="1"/>
        <v>2013</v>
      </c>
      <c r="M217" s="9">
        <f t="shared" si="2"/>
        <v>11766000000</v>
      </c>
      <c r="N217" s="9">
        <f t="shared" si="3"/>
        <v>8670000000</v>
      </c>
      <c r="O217" s="9">
        <f t="shared" si="4"/>
        <v>7715000000</v>
      </c>
    </row>
    <row r="218">
      <c r="A218" s="5">
        <v>236.0</v>
      </c>
      <c r="B218" s="5" t="s">
        <v>121</v>
      </c>
      <c r="C218" s="6" t="s">
        <v>19</v>
      </c>
      <c r="D218" s="7">
        <v>42004.0</v>
      </c>
      <c r="E218" s="8">
        <v>1.5879E10</v>
      </c>
      <c r="F218" s="8">
        <v>3.932E9</v>
      </c>
      <c r="G218" s="8">
        <v>4.822E9</v>
      </c>
      <c r="H218" s="8">
        <v>4.534E9</v>
      </c>
      <c r="I218" s="8">
        <v>0.0</v>
      </c>
      <c r="J218" s="5" t="s">
        <v>28</v>
      </c>
      <c r="K218" s="5" t="s">
        <v>31</v>
      </c>
      <c r="L218">
        <f t="shared" si="1"/>
        <v>2014</v>
      </c>
      <c r="M218" s="9">
        <f t="shared" si="2"/>
        <v>11947000000</v>
      </c>
      <c r="N218" s="9">
        <f t="shared" si="3"/>
        <v>9356000000</v>
      </c>
      <c r="O218" s="9">
        <f t="shared" si="4"/>
        <v>6523000000</v>
      </c>
    </row>
    <row r="219">
      <c r="A219" s="5">
        <v>237.0</v>
      </c>
      <c r="B219" s="5" t="s">
        <v>121</v>
      </c>
      <c r="C219" s="6" t="s">
        <v>20</v>
      </c>
      <c r="D219" s="7">
        <v>42369.0</v>
      </c>
      <c r="E219" s="8">
        <v>1.656E10</v>
      </c>
      <c r="F219" s="8">
        <v>3.909E9</v>
      </c>
      <c r="G219" s="8">
        <v>4.841E9</v>
      </c>
      <c r="H219" s="8">
        <v>5.92E9</v>
      </c>
      <c r="I219" s="8">
        <v>0.0</v>
      </c>
      <c r="J219" s="5" t="s">
        <v>28</v>
      </c>
      <c r="K219" s="5" t="s">
        <v>31</v>
      </c>
      <c r="L219">
        <f t="shared" si="1"/>
        <v>2015</v>
      </c>
      <c r="M219" s="9">
        <f t="shared" si="2"/>
        <v>12651000000</v>
      </c>
      <c r="N219" s="9">
        <f t="shared" si="3"/>
        <v>10761000000</v>
      </c>
      <c r="O219" s="9">
        <f t="shared" si="4"/>
        <v>5799000000</v>
      </c>
    </row>
    <row r="220">
      <c r="A220" s="5">
        <v>238.0</v>
      </c>
      <c r="B220" s="5" t="s">
        <v>122</v>
      </c>
      <c r="C220" s="6" t="s">
        <v>15</v>
      </c>
      <c r="D220" s="7">
        <v>41274.0</v>
      </c>
      <c r="E220" s="8">
        <v>7.249E9</v>
      </c>
      <c r="F220" s="8">
        <v>2.349E9</v>
      </c>
      <c r="G220" s="8">
        <v>2.529E9</v>
      </c>
      <c r="H220" s="8">
        <v>8.86E8</v>
      </c>
      <c r="I220" s="8">
        <v>3.95E8</v>
      </c>
      <c r="J220" s="5" t="s">
        <v>28</v>
      </c>
      <c r="K220" s="5" t="s">
        <v>33</v>
      </c>
      <c r="L220">
        <f t="shared" si="1"/>
        <v>2012</v>
      </c>
      <c r="M220" s="9">
        <f t="shared" si="2"/>
        <v>4900000000</v>
      </c>
      <c r="N220" s="9">
        <f t="shared" si="3"/>
        <v>3810000000</v>
      </c>
      <c r="O220" s="9">
        <f t="shared" si="4"/>
        <v>3439000000</v>
      </c>
    </row>
    <row r="221">
      <c r="A221" s="5">
        <v>239.0</v>
      </c>
      <c r="B221" s="5" t="s">
        <v>122</v>
      </c>
      <c r="C221" s="6" t="s">
        <v>18</v>
      </c>
      <c r="D221" s="7">
        <v>41639.0</v>
      </c>
      <c r="E221" s="8">
        <v>7.143E9</v>
      </c>
      <c r="F221" s="8">
        <v>2.174E9</v>
      </c>
      <c r="G221" s="8">
        <v>2.678E9</v>
      </c>
      <c r="H221" s="8">
        <v>8.61E8</v>
      </c>
      <c r="I221" s="8">
        <v>4.1E8</v>
      </c>
      <c r="J221" s="5" t="s">
        <v>28</v>
      </c>
      <c r="K221" s="5" t="s">
        <v>33</v>
      </c>
      <c r="L221">
        <f t="shared" si="1"/>
        <v>2013</v>
      </c>
      <c r="M221" s="9">
        <f t="shared" si="2"/>
        <v>4969000000</v>
      </c>
      <c r="N221" s="9">
        <f t="shared" si="3"/>
        <v>3949000000</v>
      </c>
      <c r="O221" s="9">
        <f t="shared" si="4"/>
        <v>3194000000</v>
      </c>
    </row>
    <row r="222">
      <c r="A222" s="5">
        <v>240.0</v>
      </c>
      <c r="B222" s="5" t="s">
        <v>122</v>
      </c>
      <c r="C222" s="6" t="s">
        <v>19</v>
      </c>
      <c r="D222" s="7">
        <v>42004.0</v>
      </c>
      <c r="E222" s="8">
        <v>7.38E9</v>
      </c>
      <c r="F222" s="8">
        <v>2.21E9</v>
      </c>
      <c r="G222" s="8">
        <v>2.817E9</v>
      </c>
      <c r="H222" s="8">
        <v>8.17E8</v>
      </c>
      <c r="I222" s="8">
        <v>4.38E8</v>
      </c>
      <c r="J222" s="5" t="s">
        <v>28</v>
      </c>
      <c r="K222" s="5" t="s">
        <v>33</v>
      </c>
      <c r="L222">
        <f t="shared" si="1"/>
        <v>2014</v>
      </c>
      <c r="M222" s="9">
        <f t="shared" si="2"/>
        <v>5170000000</v>
      </c>
      <c r="N222" s="9">
        <f t="shared" si="3"/>
        <v>4072000000</v>
      </c>
      <c r="O222" s="9">
        <f t="shared" si="4"/>
        <v>3308000000</v>
      </c>
    </row>
    <row r="223">
      <c r="A223" s="5">
        <v>241.0</v>
      </c>
      <c r="B223" s="5" t="s">
        <v>122</v>
      </c>
      <c r="C223" s="6" t="s">
        <v>20</v>
      </c>
      <c r="D223" s="7">
        <v>42369.0</v>
      </c>
      <c r="E223" s="8">
        <v>7.477E9</v>
      </c>
      <c r="F223" s="8">
        <v>2.173E9</v>
      </c>
      <c r="G223" s="8">
        <v>2.996E9</v>
      </c>
      <c r="H223" s="8">
        <v>8.76E8</v>
      </c>
      <c r="I223" s="8">
        <v>4.95E8</v>
      </c>
      <c r="J223" s="5" t="s">
        <v>28</v>
      </c>
      <c r="K223" s="5" t="s">
        <v>33</v>
      </c>
      <c r="L223">
        <f t="shared" si="1"/>
        <v>2015</v>
      </c>
      <c r="M223" s="9">
        <f t="shared" si="2"/>
        <v>5304000000</v>
      </c>
      <c r="N223" s="9">
        <f t="shared" si="3"/>
        <v>4367000000</v>
      </c>
      <c r="O223" s="9">
        <f t="shared" si="4"/>
        <v>3110000000</v>
      </c>
    </row>
    <row r="224">
      <c r="A224" s="5">
        <v>242.0</v>
      </c>
      <c r="B224" s="5" t="s">
        <v>123</v>
      </c>
      <c r="C224" s="6" t="s">
        <v>15</v>
      </c>
      <c r="D224" s="7">
        <v>41639.0</v>
      </c>
      <c r="E224" s="8">
        <v>7.4366E9</v>
      </c>
      <c r="F224" s="8">
        <v>5.8791E9</v>
      </c>
      <c r="G224" s="8">
        <v>7.023E8</v>
      </c>
      <c r="H224" s="8">
        <v>0.0</v>
      </c>
      <c r="I224" s="8">
        <v>0.0</v>
      </c>
      <c r="J224" s="5" t="s">
        <v>22</v>
      </c>
      <c r="K224" s="5" t="s">
        <v>124</v>
      </c>
      <c r="L224">
        <f t="shared" si="1"/>
        <v>2013</v>
      </c>
      <c r="M224" s="9">
        <f t="shared" si="2"/>
        <v>1557500000</v>
      </c>
      <c r="N224" s="9">
        <f t="shared" si="3"/>
        <v>702300000</v>
      </c>
      <c r="O224" s="9">
        <f t="shared" si="4"/>
        <v>6734300000</v>
      </c>
    </row>
    <row r="225">
      <c r="A225" s="5">
        <v>243.0</v>
      </c>
      <c r="B225" s="5" t="s">
        <v>123</v>
      </c>
      <c r="C225" s="6" t="s">
        <v>18</v>
      </c>
      <c r="D225" s="7">
        <v>42004.0</v>
      </c>
      <c r="E225" s="8">
        <v>8.3051E9</v>
      </c>
      <c r="F225" s="8">
        <v>6.5487E9</v>
      </c>
      <c r="G225" s="8">
        <v>7.927E8</v>
      </c>
      <c r="H225" s="8">
        <v>0.0</v>
      </c>
      <c r="I225" s="8">
        <v>0.0</v>
      </c>
      <c r="J225" s="5" t="s">
        <v>22</v>
      </c>
      <c r="K225" s="5" t="s">
        <v>124</v>
      </c>
      <c r="L225">
        <f t="shared" si="1"/>
        <v>2014</v>
      </c>
      <c r="M225" s="9">
        <f t="shared" si="2"/>
        <v>1756400000</v>
      </c>
      <c r="N225" s="9">
        <f t="shared" si="3"/>
        <v>792700000</v>
      </c>
      <c r="O225" s="9">
        <f t="shared" si="4"/>
        <v>7512400000</v>
      </c>
    </row>
    <row r="226">
      <c r="A226" s="5">
        <v>244.0</v>
      </c>
      <c r="B226" s="5" t="s">
        <v>123</v>
      </c>
      <c r="C226" s="6" t="s">
        <v>19</v>
      </c>
      <c r="D226" s="7">
        <v>42369.0</v>
      </c>
      <c r="E226" s="8">
        <v>8.0232E9</v>
      </c>
      <c r="F226" s="8">
        <v>6.3201E9</v>
      </c>
      <c r="G226" s="8">
        <v>7.634E8</v>
      </c>
      <c r="H226" s="8">
        <v>0.0</v>
      </c>
      <c r="I226" s="8">
        <v>0.0</v>
      </c>
      <c r="J226" s="5" t="s">
        <v>22</v>
      </c>
      <c r="K226" s="5" t="s">
        <v>124</v>
      </c>
      <c r="L226">
        <f t="shared" si="1"/>
        <v>2015</v>
      </c>
      <c r="M226" s="9">
        <f t="shared" si="2"/>
        <v>1703100000</v>
      </c>
      <c r="N226" s="9">
        <f t="shared" si="3"/>
        <v>763400000</v>
      </c>
      <c r="O226" s="9">
        <f t="shared" si="4"/>
        <v>7259800000</v>
      </c>
    </row>
    <row r="227">
      <c r="A227" s="5">
        <v>245.0</v>
      </c>
      <c r="B227" s="5" t="s">
        <v>123</v>
      </c>
      <c r="C227" s="6" t="s">
        <v>20</v>
      </c>
      <c r="D227" s="7">
        <v>42735.0</v>
      </c>
      <c r="E227" s="8">
        <v>9.071E9</v>
      </c>
      <c r="F227" s="8">
        <v>7.1379E9</v>
      </c>
      <c r="G227" s="8">
        <v>1.7072E9</v>
      </c>
      <c r="H227" s="8">
        <v>0.0</v>
      </c>
      <c r="I227" s="8">
        <v>0.0</v>
      </c>
      <c r="J227" s="5" t="s">
        <v>22</v>
      </c>
      <c r="K227" s="5" t="s">
        <v>124</v>
      </c>
      <c r="L227">
        <f t="shared" si="1"/>
        <v>2016</v>
      </c>
      <c r="M227" s="9">
        <f t="shared" si="2"/>
        <v>1933100000</v>
      </c>
      <c r="N227" s="9">
        <f t="shared" si="3"/>
        <v>1707200000</v>
      </c>
      <c r="O227" s="9">
        <f t="shared" si="4"/>
        <v>7363800000</v>
      </c>
    </row>
    <row r="228">
      <c r="A228" s="5">
        <v>246.0</v>
      </c>
      <c r="B228" s="5" t="s">
        <v>125</v>
      </c>
      <c r="C228" s="6" t="s">
        <v>15</v>
      </c>
      <c r="D228" s="7">
        <v>41274.0</v>
      </c>
      <c r="E228" s="8">
        <v>1.847186E9</v>
      </c>
      <c r="F228" s="8">
        <v>6.67208E8</v>
      </c>
      <c r="G228" s="8">
        <v>9.3782E7</v>
      </c>
      <c r="H228" s="8">
        <v>0.0</v>
      </c>
      <c r="I228" s="8">
        <v>4.45875E8</v>
      </c>
      <c r="J228" s="5" t="s">
        <v>55</v>
      </c>
      <c r="K228" s="5" t="s">
        <v>56</v>
      </c>
      <c r="L228">
        <f t="shared" si="1"/>
        <v>2012</v>
      </c>
      <c r="M228" s="9">
        <f t="shared" si="2"/>
        <v>1179978000</v>
      </c>
      <c r="N228" s="9">
        <f t="shared" si="3"/>
        <v>539657000</v>
      </c>
      <c r="O228" s="9">
        <f t="shared" si="4"/>
        <v>1307529000</v>
      </c>
    </row>
    <row r="229">
      <c r="A229" s="5">
        <v>247.0</v>
      </c>
      <c r="B229" s="5" t="s">
        <v>125</v>
      </c>
      <c r="C229" s="6" t="s">
        <v>18</v>
      </c>
      <c r="D229" s="7">
        <v>41639.0</v>
      </c>
      <c r="E229" s="8">
        <v>2.135539E9</v>
      </c>
      <c r="F229" s="8">
        <v>7.71403E8</v>
      </c>
      <c r="G229" s="8">
        <v>1.17073E8</v>
      </c>
      <c r="H229" s="8">
        <v>0.0</v>
      </c>
      <c r="I229" s="8">
        <v>5.60637E8</v>
      </c>
      <c r="J229" s="5" t="s">
        <v>55</v>
      </c>
      <c r="K229" s="5" t="s">
        <v>56</v>
      </c>
      <c r="L229">
        <f t="shared" si="1"/>
        <v>2013</v>
      </c>
      <c r="M229" s="9">
        <f t="shared" si="2"/>
        <v>1364136000</v>
      </c>
      <c r="N229" s="9">
        <f t="shared" si="3"/>
        <v>677710000</v>
      </c>
      <c r="O229" s="9">
        <f t="shared" si="4"/>
        <v>1457829000</v>
      </c>
    </row>
    <row r="230">
      <c r="A230" s="5">
        <v>248.0</v>
      </c>
      <c r="B230" s="5" t="s">
        <v>125</v>
      </c>
      <c r="C230" s="6" t="s">
        <v>19</v>
      </c>
      <c r="D230" s="7">
        <v>42004.0</v>
      </c>
      <c r="E230" s="8">
        <v>2.396998E9</v>
      </c>
      <c r="F230" s="8">
        <v>8.64526E8</v>
      </c>
      <c r="G230" s="8">
        <v>1.02077E8</v>
      </c>
      <c r="H230" s="8">
        <v>0.0</v>
      </c>
      <c r="I230" s="8">
        <v>6.28573E8</v>
      </c>
      <c r="J230" s="5" t="s">
        <v>55</v>
      </c>
      <c r="K230" s="5" t="s">
        <v>56</v>
      </c>
      <c r="L230">
        <f t="shared" si="1"/>
        <v>2014</v>
      </c>
      <c r="M230" s="9">
        <f t="shared" si="2"/>
        <v>1532472000</v>
      </c>
      <c r="N230" s="9">
        <f t="shared" si="3"/>
        <v>730650000</v>
      </c>
      <c r="O230" s="9">
        <f t="shared" si="4"/>
        <v>1666348000</v>
      </c>
    </row>
    <row r="231">
      <c r="A231" s="5">
        <v>249.0</v>
      </c>
      <c r="B231" s="5" t="s">
        <v>125</v>
      </c>
      <c r="C231" s="6" t="s">
        <v>20</v>
      </c>
      <c r="D231" s="7">
        <v>42369.0</v>
      </c>
      <c r="E231" s="8">
        <v>2.490821E9</v>
      </c>
      <c r="F231" s="8">
        <v>9.04336E8</v>
      </c>
      <c r="G231" s="8">
        <v>9.7578E7</v>
      </c>
      <c r="H231" s="8">
        <v>0.0</v>
      </c>
      <c r="I231" s="8">
        <v>6.39542E8</v>
      </c>
      <c r="J231" s="5" t="s">
        <v>55</v>
      </c>
      <c r="K231" s="5" t="s">
        <v>56</v>
      </c>
      <c r="L231">
        <f t="shared" si="1"/>
        <v>2015</v>
      </c>
      <c r="M231" s="9">
        <f t="shared" si="2"/>
        <v>1586485000</v>
      </c>
      <c r="N231" s="9">
        <f t="shared" si="3"/>
        <v>737120000</v>
      </c>
      <c r="O231" s="9">
        <f t="shared" si="4"/>
        <v>1753701000</v>
      </c>
    </row>
    <row r="232">
      <c r="A232" s="5">
        <v>254.0</v>
      </c>
      <c r="B232" s="5" t="s">
        <v>126</v>
      </c>
      <c r="C232" s="6" t="s">
        <v>15</v>
      </c>
      <c r="D232" s="7">
        <v>41420.0</v>
      </c>
      <c r="E232" s="8">
        <v>1.34693E10</v>
      </c>
      <c r="F232" s="8">
        <v>1.01044E10</v>
      </c>
      <c r="G232" s="8">
        <v>2.0659E9</v>
      </c>
      <c r="H232" s="8">
        <v>0.0</v>
      </c>
      <c r="I232" s="8">
        <v>0.0</v>
      </c>
      <c r="J232" s="5" t="s">
        <v>39</v>
      </c>
      <c r="K232" s="5" t="s">
        <v>127</v>
      </c>
      <c r="L232">
        <f t="shared" si="1"/>
        <v>2013</v>
      </c>
      <c r="M232" s="9">
        <f t="shared" si="2"/>
        <v>3364900000</v>
      </c>
      <c r="N232" s="9">
        <f t="shared" si="3"/>
        <v>2065900000</v>
      </c>
      <c r="O232" s="9">
        <f t="shared" si="4"/>
        <v>11403400000</v>
      </c>
    </row>
    <row r="233">
      <c r="A233" s="5">
        <v>255.0</v>
      </c>
      <c r="B233" s="5" t="s">
        <v>126</v>
      </c>
      <c r="C233" s="6" t="s">
        <v>18</v>
      </c>
      <c r="D233" s="7">
        <v>41784.0</v>
      </c>
      <c r="E233" s="8">
        <v>1.18382E10</v>
      </c>
      <c r="F233" s="8">
        <v>8.9108E9</v>
      </c>
      <c r="G233" s="8">
        <v>1.7789E9</v>
      </c>
      <c r="H233" s="8">
        <v>0.0</v>
      </c>
      <c r="I233" s="8">
        <v>0.0</v>
      </c>
      <c r="J233" s="5" t="s">
        <v>39</v>
      </c>
      <c r="K233" s="5" t="s">
        <v>127</v>
      </c>
      <c r="L233">
        <f t="shared" si="1"/>
        <v>2014</v>
      </c>
      <c r="M233" s="9">
        <f t="shared" si="2"/>
        <v>2927400000</v>
      </c>
      <c r="N233" s="9">
        <f t="shared" si="3"/>
        <v>1778900000</v>
      </c>
      <c r="O233" s="9">
        <f t="shared" si="4"/>
        <v>10059300000</v>
      </c>
    </row>
    <row r="234">
      <c r="A234" s="5">
        <v>256.0</v>
      </c>
      <c r="B234" s="5" t="s">
        <v>126</v>
      </c>
      <c r="C234" s="6" t="s">
        <v>19</v>
      </c>
      <c r="D234" s="7">
        <v>42155.0</v>
      </c>
      <c r="E234" s="8">
        <v>1.1937E10</v>
      </c>
      <c r="F234" s="8">
        <v>9.0614E9</v>
      </c>
      <c r="G234" s="8">
        <v>1.5453E9</v>
      </c>
      <c r="H234" s="8">
        <v>0.0</v>
      </c>
      <c r="I234" s="8">
        <v>0.0</v>
      </c>
      <c r="J234" s="5" t="s">
        <v>39</v>
      </c>
      <c r="K234" s="5" t="s">
        <v>127</v>
      </c>
      <c r="L234">
        <f t="shared" si="1"/>
        <v>2015</v>
      </c>
      <c r="M234" s="9">
        <f t="shared" si="2"/>
        <v>2875600000</v>
      </c>
      <c r="N234" s="9">
        <f t="shared" si="3"/>
        <v>1545300000</v>
      </c>
      <c r="O234" s="9">
        <f t="shared" si="4"/>
        <v>10391700000</v>
      </c>
    </row>
    <row r="235">
      <c r="A235" s="5">
        <v>257.0</v>
      </c>
      <c r="B235" s="5" t="s">
        <v>126</v>
      </c>
      <c r="C235" s="6" t="s">
        <v>20</v>
      </c>
      <c r="D235" s="7">
        <v>42519.0</v>
      </c>
      <c r="E235" s="8">
        <v>1.16429E10</v>
      </c>
      <c r="F235" s="8">
        <v>8.5521E9</v>
      </c>
      <c r="G235" s="8">
        <v>2.2094E9</v>
      </c>
      <c r="H235" s="8">
        <v>0.0</v>
      </c>
      <c r="I235" s="8">
        <v>0.0</v>
      </c>
      <c r="J235" s="5" t="s">
        <v>39</v>
      </c>
      <c r="K235" s="5" t="s">
        <v>127</v>
      </c>
      <c r="L235">
        <f t="shared" si="1"/>
        <v>2016</v>
      </c>
      <c r="M235" s="9">
        <f t="shared" si="2"/>
        <v>3090800000</v>
      </c>
      <c r="N235" s="9">
        <f t="shared" si="3"/>
        <v>2209400000</v>
      </c>
      <c r="O235" s="9">
        <f t="shared" si="4"/>
        <v>9433500000</v>
      </c>
    </row>
    <row r="236">
      <c r="A236" s="5">
        <v>258.0</v>
      </c>
      <c r="B236" s="5" t="s">
        <v>128</v>
      </c>
      <c r="C236" s="6" t="s">
        <v>15</v>
      </c>
      <c r="D236" s="7">
        <v>41455.0</v>
      </c>
      <c r="E236" s="8">
        <v>1.01093E11</v>
      </c>
      <c r="F236" s="8">
        <v>9.6172E10</v>
      </c>
      <c r="G236" s="8">
        <v>2.875E9</v>
      </c>
      <c r="H236" s="8">
        <v>0.0</v>
      </c>
      <c r="I236" s="8">
        <v>1.58E8</v>
      </c>
      <c r="J236" s="5" t="s">
        <v>28</v>
      </c>
      <c r="K236" s="5" t="s">
        <v>31</v>
      </c>
      <c r="L236">
        <f t="shared" si="1"/>
        <v>2013</v>
      </c>
      <c r="M236" s="9">
        <f t="shared" si="2"/>
        <v>4921000000</v>
      </c>
      <c r="N236" s="9">
        <f t="shared" si="3"/>
        <v>3033000000</v>
      </c>
      <c r="O236" s="9">
        <f t="shared" si="4"/>
        <v>98060000000</v>
      </c>
    </row>
    <row r="237">
      <c r="A237" s="5">
        <v>259.0</v>
      </c>
      <c r="B237" s="5" t="s">
        <v>128</v>
      </c>
      <c r="C237" s="6" t="s">
        <v>18</v>
      </c>
      <c r="D237" s="7">
        <v>41820.0</v>
      </c>
      <c r="E237" s="8">
        <v>9.1084E10</v>
      </c>
      <c r="F237" s="8">
        <v>8.5923E10</v>
      </c>
      <c r="G237" s="8">
        <v>3.028E9</v>
      </c>
      <c r="H237" s="8">
        <v>0.0</v>
      </c>
      <c r="I237" s="8">
        <v>2.23E8</v>
      </c>
      <c r="J237" s="5" t="s">
        <v>28</v>
      </c>
      <c r="K237" s="5" t="s">
        <v>31</v>
      </c>
      <c r="L237">
        <f t="shared" si="1"/>
        <v>2014</v>
      </c>
      <c r="M237" s="9">
        <f t="shared" si="2"/>
        <v>5161000000</v>
      </c>
      <c r="N237" s="9">
        <f t="shared" si="3"/>
        <v>3251000000</v>
      </c>
      <c r="O237" s="9">
        <f t="shared" si="4"/>
        <v>87833000000</v>
      </c>
    </row>
    <row r="238">
      <c r="A238" s="5">
        <v>260.0</v>
      </c>
      <c r="B238" s="5" t="s">
        <v>128</v>
      </c>
      <c r="C238" s="6" t="s">
        <v>19</v>
      </c>
      <c r="D238" s="7">
        <v>42185.0</v>
      </c>
      <c r="E238" s="8">
        <v>1.02531E11</v>
      </c>
      <c r="F238" s="8">
        <v>9.6819E10</v>
      </c>
      <c r="G238" s="8">
        <v>3.24E9</v>
      </c>
      <c r="H238" s="8">
        <v>0.0</v>
      </c>
      <c r="I238" s="8">
        <v>2.81E8</v>
      </c>
      <c r="J238" s="5" t="s">
        <v>28</v>
      </c>
      <c r="K238" s="5" t="s">
        <v>31</v>
      </c>
      <c r="L238">
        <f t="shared" si="1"/>
        <v>2015</v>
      </c>
      <c r="M238" s="9">
        <f t="shared" si="2"/>
        <v>5712000000</v>
      </c>
      <c r="N238" s="9">
        <f t="shared" si="3"/>
        <v>3521000000</v>
      </c>
      <c r="O238" s="9">
        <f t="shared" si="4"/>
        <v>99010000000</v>
      </c>
    </row>
    <row r="239">
      <c r="A239" s="5">
        <v>261.0</v>
      </c>
      <c r="B239" s="5" t="s">
        <v>128</v>
      </c>
      <c r="C239" s="6" t="s">
        <v>20</v>
      </c>
      <c r="D239" s="7">
        <v>42551.0</v>
      </c>
      <c r="E239" s="8">
        <v>1.21546E11</v>
      </c>
      <c r="F239" s="8">
        <v>1.15003E11</v>
      </c>
      <c r="G239" s="8">
        <v>3.648E9</v>
      </c>
      <c r="H239" s="8">
        <v>0.0</v>
      </c>
      <c r="I239" s="8">
        <v>4.59E8</v>
      </c>
      <c r="J239" s="5" t="s">
        <v>28</v>
      </c>
      <c r="K239" s="5" t="s">
        <v>31</v>
      </c>
      <c r="L239">
        <f t="shared" si="1"/>
        <v>2016</v>
      </c>
      <c r="M239" s="9">
        <f t="shared" si="2"/>
        <v>6543000000</v>
      </c>
      <c r="N239" s="9">
        <f t="shared" si="3"/>
        <v>4107000000</v>
      </c>
      <c r="O239" s="9">
        <f t="shared" si="4"/>
        <v>117439000000</v>
      </c>
    </row>
    <row r="240">
      <c r="A240" s="5">
        <v>262.0</v>
      </c>
      <c r="B240" s="5" t="s">
        <v>129</v>
      </c>
      <c r="C240" s="6" t="s">
        <v>15</v>
      </c>
      <c r="D240" s="7">
        <v>41639.0</v>
      </c>
      <c r="E240" s="8">
        <v>5.5656E10</v>
      </c>
      <c r="F240" s="8">
        <v>4.1454E10</v>
      </c>
      <c r="G240" s="8">
        <v>6.528E9</v>
      </c>
      <c r="H240" s="8">
        <v>2.046E9</v>
      </c>
      <c r="I240" s="8">
        <v>0.0</v>
      </c>
      <c r="J240" s="5" t="s">
        <v>16</v>
      </c>
      <c r="K240" s="5" t="s">
        <v>130</v>
      </c>
      <c r="L240">
        <f t="shared" si="1"/>
        <v>2013</v>
      </c>
      <c r="M240" s="9">
        <f t="shared" si="2"/>
        <v>14202000000</v>
      </c>
      <c r="N240" s="9">
        <f t="shared" si="3"/>
        <v>8574000000</v>
      </c>
      <c r="O240" s="9">
        <f t="shared" si="4"/>
        <v>47082000000</v>
      </c>
    </row>
    <row r="241">
      <c r="A241" s="5">
        <v>263.0</v>
      </c>
      <c r="B241" s="5" t="s">
        <v>129</v>
      </c>
      <c r="C241" s="6" t="s">
        <v>18</v>
      </c>
      <c r="D241" s="7">
        <v>42004.0</v>
      </c>
      <c r="E241" s="8">
        <v>5.5184E10</v>
      </c>
      <c r="F241" s="8">
        <v>4.1342E10</v>
      </c>
      <c r="G241" s="8">
        <v>8.148E9</v>
      </c>
      <c r="H241" s="8">
        <v>2.38E9</v>
      </c>
      <c r="I241" s="8">
        <v>0.0</v>
      </c>
      <c r="J241" s="5" t="s">
        <v>16</v>
      </c>
      <c r="K241" s="5" t="s">
        <v>130</v>
      </c>
      <c r="L241">
        <f t="shared" si="1"/>
        <v>2014</v>
      </c>
      <c r="M241" s="9">
        <f t="shared" si="2"/>
        <v>13842000000</v>
      </c>
      <c r="N241" s="9">
        <f t="shared" si="3"/>
        <v>10528000000</v>
      </c>
      <c r="O241" s="9">
        <f t="shared" si="4"/>
        <v>44656000000</v>
      </c>
    </row>
    <row r="242">
      <c r="A242" s="5">
        <v>264.0</v>
      </c>
      <c r="B242" s="5" t="s">
        <v>129</v>
      </c>
      <c r="C242" s="6" t="s">
        <v>19</v>
      </c>
      <c r="D242" s="7">
        <v>42369.0</v>
      </c>
      <c r="E242" s="8">
        <v>4.7011E10</v>
      </c>
      <c r="F242" s="8">
        <v>3.4133E10</v>
      </c>
      <c r="G242" s="8">
        <v>6.974E9</v>
      </c>
      <c r="H242" s="8">
        <v>2.119E9</v>
      </c>
      <c r="I242" s="8">
        <v>0.0</v>
      </c>
      <c r="J242" s="5" t="s">
        <v>16</v>
      </c>
      <c r="K242" s="5" t="s">
        <v>130</v>
      </c>
      <c r="L242">
        <f t="shared" si="1"/>
        <v>2015</v>
      </c>
      <c r="M242" s="9">
        <f t="shared" si="2"/>
        <v>12878000000</v>
      </c>
      <c r="N242" s="9">
        <f t="shared" si="3"/>
        <v>9093000000</v>
      </c>
      <c r="O242" s="9">
        <f t="shared" si="4"/>
        <v>37918000000</v>
      </c>
    </row>
    <row r="243">
      <c r="A243" s="5">
        <v>265.0</v>
      </c>
      <c r="B243" s="5" t="s">
        <v>129</v>
      </c>
      <c r="C243" s="6" t="s">
        <v>20</v>
      </c>
      <c r="D243" s="7">
        <v>42735.0</v>
      </c>
      <c r="E243" s="8">
        <v>3.8537E10</v>
      </c>
      <c r="F243" s="8">
        <v>2.8905E10</v>
      </c>
      <c r="G243" s="8">
        <v>6.588E9</v>
      </c>
      <c r="H243" s="8">
        <v>1.951E9</v>
      </c>
      <c r="I243" s="8">
        <v>0.0</v>
      </c>
      <c r="J243" s="5" t="s">
        <v>16</v>
      </c>
      <c r="K243" s="5" t="s">
        <v>130</v>
      </c>
      <c r="L243">
        <f t="shared" si="1"/>
        <v>2016</v>
      </c>
      <c r="M243" s="9">
        <f t="shared" si="2"/>
        <v>9632000000</v>
      </c>
      <c r="N243" s="9">
        <f t="shared" si="3"/>
        <v>8539000000</v>
      </c>
      <c r="O243" s="9">
        <f t="shared" si="4"/>
        <v>29998000000</v>
      </c>
    </row>
    <row r="244">
      <c r="A244" s="5">
        <v>266.0</v>
      </c>
      <c r="B244" s="5" t="s">
        <v>131</v>
      </c>
      <c r="C244" s="6" t="s">
        <v>15</v>
      </c>
      <c r="D244" s="7">
        <v>41274.0</v>
      </c>
      <c r="E244" s="8">
        <v>1.7936E10</v>
      </c>
      <c r="F244" s="8">
        <v>1.262E10</v>
      </c>
      <c r="G244" s="8">
        <v>2.096E9</v>
      </c>
      <c r="H244" s="8">
        <v>0.0</v>
      </c>
      <c r="I244" s="8">
        <v>-6000000.0</v>
      </c>
      <c r="J244" s="5" t="s">
        <v>50</v>
      </c>
      <c r="K244" s="5" t="s">
        <v>53</v>
      </c>
      <c r="L244">
        <f t="shared" si="1"/>
        <v>2012</v>
      </c>
      <c r="M244" s="9">
        <f t="shared" si="2"/>
        <v>5316000000</v>
      </c>
      <c r="N244" s="9">
        <f t="shared" si="3"/>
        <v>2090000000</v>
      </c>
      <c r="O244" s="9">
        <f t="shared" si="4"/>
        <v>15846000000</v>
      </c>
    </row>
    <row r="245">
      <c r="A245" s="5">
        <v>267.0</v>
      </c>
      <c r="B245" s="5" t="s">
        <v>131</v>
      </c>
      <c r="C245" s="6" t="s">
        <v>18</v>
      </c>
      <c r="D245" s="7">
        <v>41639.0</v>
      </c>
      <c r="E245" s="8">
        <v>1.9261E10</v>
      </c>
      <c r="F245" s="8">
        <v>1.2522E10</v>
      </c>
      <c r="G245" s="8">
        <v>2.211E9</v>
      </c>
      <c r="H245" s="8">
        <v>0.0</v>
      </c>
      <c r="I245" s="8">
        <v>1.5E7</v>
      </c>
      <c r="J245" s="5" t="s">
        <v>50</v>
      </c>
      <c r="K245" s="5" t="s">
        <v>53</v>
      </c>
      <c r="L245">
        <f t="shared" si="1"/>
        <v>2013</v>
      </c>
      <c r="M245" s="9">
        <f t="shared" si="2"/>
        <v>6739000000</v>
      </c>
      <c r="N245" s="9">
        <f t="shared" si="3"/>
        <v>2226000000</v>
      </c>
      <c r="O245" s="9">
        <f t="shared" si="4"/>
        <v>17035000000</v>
      </c>
    </row>
    <row r="246">
      <c r="A246" s="5">
        <v>268.0</v>
      </c>
      <c r="B246" s="5" t="s">
        <v>131</v>
      </c>
      <c r="C246" s="6" t="s">
        <v>19</v>
      </c>
      <c r="D246" s="7">
        <v>42004.0</v>
      </c>
      <c r="E246" s="8">
        <v>1.9171E10</v>
      </c>
      <c r="F246" s="8">
        <v>1.3241E10</v>
      </c>
      <c r="G246" s="8">
        <v>2.245E9</v>
      </c>
      <c r="H246" s="8">
        <v>0.0</v>
      </c>
      <c r="I246" s="8">
        <v>-8.2E7</v>
      </c>
      <c r="J246" s="5" t="s">
        <v>50</v>
      </c>
      <c r="K246" s="5" t="s">
        <v>53</v>
      </c>
      <c r="L246">
        <f t="shared" si="1"/>
        <v>2014</v>
      </c>
      <c r="M246" s="9">
        <f t="shared" si="2"/>
        <v>5930000000</v>
      </c>
      <c r="N246" s="9">
        <f t="shared" si="3"/>
        <v>2163000000</v>
      </c>
      <c r="O246" s="9">
        <f t="shared" si="4"/>
        <v>17008000000</v>
      </c>
    </row>
    <row r="247">
      <c r="A247" s="5">
        <v>269.0</v>
      </c>
      <c r="B247" s="5" t="s">
        <v>131</v>
      </c>
      <c r="C247" s="6" t="s">
        <v>20</v>
      </c>
      <c r="D247" s="7">
        <v>42369.0</v>
      </c>
      <c r="E247" s="8">
        <v>1.8987E10</v>
      </c>
      <c r="F247" s="8">
        <v>1.2968E10</v>
      </c>
      <c r="G247" s="8">
        <v>2.27E9</v>
      </c>
      <c r="H247" s="8">
        <v>0.0</v>
      </c>
      <c r="I247" s="8">
        <v>1.2E8</v>
      </c>
      <c r="J247" s="5" t="s">
        <v>50</v>
      </c>
      <c r="K247" s="5" t="s">
        <v>53</v>
      </c>
      <c r="L247">
        <f t="shared" si="1"/>
        <v>2015</v>
      </c>
      <c r="M247" s="9">
        <f t="shared" si="2"/>
        <v>6019000000</v>
      </c>
      <c r="N247" s="9">
        <f t="shared" si="3"/>
        <v>2390000000</v>
      </c>
      <c r="O247" s="9">
        <f t="shared" si="4"/>
        <v>16597000000</v>
      </c>
    </row>
    <row r="248">
      <c r="A248" s="5">
        <v>270.0</v>
      </c>
      <c r="B248" s="5" t="s">
        <v>132</v>
      </c>
      <c r="C248" s="6" t="s">
        <v>15</v>
      </c>
      <c r="D248" s="7">
        <v>41274.0</v>
      </c>
      <c r="E248" s="8">
        <v>6.514099E9</v>
      </c>
      <c r="F248" s="8">
        <v>5.745428E9</v>
      </c>
      <c r="G248" s="8">
        <v>0.0</v>
      </c>
      <c r="H248" s="8">
        <v>0.0</v>
      </c>
      <c r="I248" s="8">
        <v>1.69645E8</v>
      </c>
      <c r="J248" s="5" t="s">
        <v>55</v>
      </c>
      <c r="K248" s="5" t="s">
        <v>133</v>
      </c>
      <c r="L248">
        <f t="shared" si="1"/>
        <v>2012</v>
      </c>
      <c r="M248" s="9">
        <f t="shared" si="2"/>
        <v>768671000</v>
      </c>
      <c r="N248" s="9">
        <f t="shared" si="3"/>
        <v>169645000</v>
      </c>
      <c r="O248" s="9">
        <f t="shared" si="4"/>
        <v>6344454000</v>
      </c>
    </row>
    <row r="249">
      <c r="A249" s="5">
        <v>271.0</v>
      </c>
      <c r="B249" s="5" t="s">
        <v>132</v>
      </c>
      <c r="C249" s="6" t="s">
        <v>18</v>
      </c>
      <c r="D249" s="7">
        <v>41639.0</v>
      </c>
      <c r="E249" s="8">
        <v>7.184794E9</v>
      </c>
      <c r="F249" s="8">
        <v>6.293699E9</v>
      </c>
      <c r="G249" s="8">
        <v>0.0</v>
      </c>
      <c r="H249" s="8">
        <v>0.0</v>
      </c>
      <c r="I249" s="8">
        <v>1.9039E8</v>
      </c>
      <c r="J249" s="5" t="s">
        <v>55</v>
      </c>
      <c r="K249" s="5" t="s">
        <v>133</v>
      </c>
      <c r="L249">
        <f t="shared" si="1"/>
        <v>2013</v>
      </c>
      <c r="M249" s="9">
        <f t="shared" si="2"/>
        <v>891095000</v>
      </c>
      <c r="N249" s="9">
        <f t="shared" si="3"/>
        <v>190390000</v>
      </c>
      <c r="O249" s="9">
        <f t="shared" si="4"/>
        <v>6994404000</v>
      </c>
    </row>
    <row r="250">
      <c r="A250" s="5">
        <v>272.0</v>
      </c>
      <c r="B250" s="5" t="s">
        <v>132</v>
      </c>
      <c r="C250" s="6" t="s">
        <v>19</v>
      </c>
      <c r="D250" s="7">
        <v>42004.0</v>
      </c>
      <c r="E250" s="8">
        <v>9.049918E9</v>
      </c>
      <c r="F250" s="8">
        <v>8.050222E9</v>
      </c>
      <c r="G250" s="8">
        <v>0.0</v>
      </c>
      <c r="H250" s="8">
        <v>0.0</v>
      </c>
      <c r="I250" s="8">
        <v>2.65101E8</v>
      </c>
      <c r="J250" s="5" t="s">
        <v>55</v>
      </c>
      <c r="K250" s="5" t="s">
        <v>133</v>
      </c>
      <c r="L250">
        <f t="shared" si="1"/>
        <v>2014</v>
      </c>
      <c r="M250" s="9">
        <f t="shared" si="2"/>
        <v>999696000</v>
      </c>
      <c r="N250" s="9">
        <f t="shared" si="3"/>
        <v>265101000</v>
      </c>
      <c r="O250" s="9">
        <f t="shared" si="4"/>
        <v>8784817000</v>
      </c>
    </row>
    <row r="251">
      <c r="A251" s="5">
        <v>273.0</v>
      </c>
      <c r="B251" s="5" t="s">
        <v>132</v>
      </c>
      <c r="C251" s="6" t="s">
        <v>20</v>
      </c>
      <c r="D251" s="7">
        <v>42369.0</v>
      </c>
      <c r="E251" s="8">
        <v>1.085581E10</v>
      </c>
      <c r="F251" s="8">
        <v>9.716541E9</v>
      </c>
      <c r="G251" s="8">
        <v>0.0</v>
      </c>
      <c r="H251" s="8">
        <v>0.0</v>
      </c>
      <c r="I251" s="8">
        <v>3.14096E8</v>
      </c>
      <c r="J251" s="5" t="s">
        <v>55</v>
      </c>
      <c r="K251" s="5" t="s">
        <v>133</v>
      </c>
      <c r="L251">
        <f t="shared" si="1"/>
        <v>2015</v>
      </c>
      <c r="M251" s="9">
        <f t="shared" si="2"/>
        <v>1139269000</v>
      </c>
      <c r="N251" s="9">
        <f t="shared" si="3"/>
        <v>314096000</v>
      </c>
      <c r="O251" s="9">
        <f t="shared" si="4"/>
        <v>10541714000</v>
      </c>
    </row>
    <row r="252">
      <c r="A252" s="5">
        <v>274.0</v>
      </c>
      <c r="B252" s="5" t="s">
        <v>134</v>
      </c>
      <c r="C252" s="6" t="s">
        <v>15</v>
      </c>
      <c r="D252" s="7">
        <v>41274.0</v>
      </c>
      <c r="E252" s="8">
        <v>2.43268E9</v>
      </c>
      <c r="F252" s="8">
        <v>7.28989E8</v>
      </c>
      <c r="G252" s="8">
        <v>2.12572E8</v>
      </c>
      <c r="H252" s="8">
        <v>0.0</v>
      </c>
      <c r="I252" s="8">
        <v>6.22592E8</v>
      </c>
      <c r="J252" s="5" t="s">
        <v>55</v>
      </c>
      <c r="K252" s="5" t="s">
        <v>56</v>
      </c>
      <c r="L252">
        <f t="shared" si="1"/>
        <v>2012</v>
      </c>
      <c r="M252" s="9">
        <f t="shared" si="2"/>
        <v>1703691000</v>
      </c>
      <c r="N252" s="9">
        <f t="shared" si="3"/>
        <v>835164000</v>
      </c>
      <c r="O252" s="9">
        <f t="shared" si="4"/>
        <v>1597516000</v>
      </c>
    </row>
    <row r="253">
      <c r="A253" s="5">
        <v>275.0</v>
      </c>
      <c r="B253" s="5" t="s">
        <v>134</v>
      </c>
      <c r="C253" s="6" t="s">
        <v>18</v>
      </c>
      <c r="D253" s="7">
        <v>41639.0</v>
      </c>
      <c r="E253" s="8">
        <v>2.865751E9</v>
      </c>
      <c r="F253" s="8">
        <v>9.91017E8</v>
      </c>
      <c r="G253" s="8">
        <v>2.13519E8</v>
      </c>
      <c r="H253" s="8">
        <v>0.0</v>
      </c>
      <c r="I253" s="8">
        <v>7.41342E8</v>
      </c>
      <c r="J253" s="5" t="s">
        <v>55</v>
      </c>
      <c r="K253" s="5" t="s">
        <v>56</v>
      </c>
      <c r="L253">
        <f t="shared" si="1"/>
        <v>2013</v>
      </c>
      <c r="M253" s="9">
        <f t="shared" si="2"/>
        <v>1874734000</v>
      </c>
      <c r="N253" s="9">
        <f t="shared" si="3"/>
        <v>954861000</v>
      </c>
      <c r="O253" s="9">
        <f t="shared" si="4"/>
        <v>1910890000</v>
      </c>
    </row>
    <row r="254">
      <c r="A254" s="5">
        <v>276.0</v>
      </c>
      <c r="B254" s="5" t="s">
        <v>134</v>
      </c>
      <c r="C254" s="6" t="s">
        <v>19</v>
      </c>
      <c r="D254" s="7">
        <v>42004.0</v>
      </c>
      <c r="E254" s="8">
        <v>3.538756E9</v>
      </c>
      <c r="F254" s="8">
        <v>1.306606E9</v>
      </c>
      <c r="G254" s="8">
        <v>2.57296E8</v>
      </c>
      <c r="H254" s="8">
        <v>0.0</v>
      </c>
      <c r="I254" s="8">
        <v>9.85781E8</v>
      </c>
      <c r="J254" s="5" t="s">
        <v>55</v>
      </c>
      <c r="K254" s="5" t="s">
        <v>56</v>
      </c>
      <c r="L254">
        <f t="shared" si="1"/>
        <v>2014</v>
      </c>
      <c r="M254" s="9">
        <f t="shared" si="2"/>
        <v>2232150000</v>
      </c>
      <c r="N254" s="9">
        <f t="shared" si="3"/>
        <v>1243077000</v>
      </c>
      <c r="O254" s="9">
        <f t="shared" si="4"/>
        <v>2295679000</v>
      </c>
    </row>
    <row r="255">
      <c r="A255" s="5">
        <v>277.0</v>
      </c>
      <c r="B255" s="5" t="s">
        <v>134</v>
      </c>
      <c r="C255" s="6" t="s">
        <v>20</v>
      </c>
      <c r="D255" s="7">
        <v>42369.0</v>
      </c>
      <c r="E255" s="8">
        <v>3.663851E9</v>
      </c>
      <c r="F255" s="8">
        <v>1.321426E9</v>
      </c>
      <c r="G255" s="8">
        <v>3.10921E8</v>
      </c>
      <c r="H255" s="8">
        <v>0.0</v>
      </c>
      <c r="I255" s="8">
        <v>1.036178E9</v>
      </c>
      <c r="J255" s="5" t="s">
        <v>55</v>
      </c>
      <c r="K255" s="5" t="s">
        <v>56</v>
      </c>
      <c r="L255">
        <f t="shared" si="1"/>
        <v>2015</v>
      </c>
      <c r="M255" s="9">
        <f t="shared" si="2"/>
        <v>2342425000</v>
      </c>
      <c r="N255" s="9">
        <f t="shared" si="3"/>
        <v>1347099000</v>
      </c>
      <c r="O255" s="9">
        <f t="shared" si="4"/>
        <v>2316752000</v>
      </c>
    </row>
    <row r="256">
      <c r="A256" s="5">
        <v>278.0</v>
      </c>
      <c r="B256" s="5" t="s">
        <v>135</v>
      </c>
      <c r="C256" s="6" t="s">
        <v>15</v>
      </c>
      <c r="D256" s="7">
        <v>41608.0</v>
      </c>
      <c r="E256" s="8">
        <v>1.5456E10</v>
      </c>
      <c r="F256" s="8">
        <v>1.0645E10</v>
      </c>
      <c r="G256" s="8">
        <v>1.879E9</v>
      </c>
      <c r="H256" s="8">
        <v>0.0</v>
      </c>
      <c r="I256" s="8">
        <v>1.59E9</v>
      </c>
      <c r="J256" s="5" t="s">
        <v>22</v>
      </c>
      <c r="K256" s="5" t="s">
        <v>136</v>
      </c>
      <c r="L256">
        <f t="shared" si="1"/>
        <v>2013</v>
      </c>
      <c r="M256" s="9">
        <f t="shared" si="2"/>
        <v>4811000000</v>
      </c>
      <c r="N256" s="9">
        <f t="shared" si="3"/>
        <v>3469000000</v>
      </c>
      <c r="O256" s="9">
        <f t="shared" si="4"/>
        <v>11987000000</v>
      </c>
    </row>
    <row r="257">
      <c r="A257" s="5">
        <v>279.0</v>
      </c>
      <c r="B257" s="5" t="s">
        <v>135</v>
      </c>
      <c r="C257" s="6" t="s">
        <v>18</v>
      </c>
      <c r="D257" s="7">
        <v>41973.0</v>
      </c>
      <c r="E257" s="8">
        <v>1.5884E10</v>
      </c>
      <c r="F257" s="8">
        <v>1.0421E10</v>
      </c>
      <c r="G257" s="8">
        <v>2.054E9</v>
      </c>
      <c r="H257" s="8">
        <v>0.0</v>
      </c>
      <c r="I257" s="8">
        <v>1.637E9</v>
      </c>
      <c r="J257" s="5" t="s">
        <v>22</v>
      </c>
      <c r="K257" s="5" t="s">
        <v>136</v>
      </c>
      <c r="L257">
        <f t="shared" si="1"/>
        <v>2014</v>
      </c>
      <c r="M257" s="9">
        <f t="shared" si="2"/>
        <v>5463000000</v>
      </c>
      <c r="N257" s="9">
        <f t="shared" si="3"/>
        <v>3691000000</v>
      </c>
      <c r="O257" s="9">
        <f t="shared" si="4"/>
        <v>12193000000</v>
      </c>
    </row>
    <row r="258">
      <c r="A258" s="5">
        <v>280.0</v>
      </c>
      <c r="B258" s="5" t="s">
        <v>135</v>
      </c>
      <c r="C258" s="6" t="s">
        <v>19</v>
      </c>
      <c r="D258" s="7">
        <v>42338.0</v>
      </c>
      <c r="E258" s="8">
        <v>1.5714E10</v>
      </c>
      <c r="F258" s="8">
        <v>9.447E9</v>
      </c>
      <c r="G258" s="8">
        <v>2.067E9</v>
      </c>
      <c r="H258" s="8">
        <v>0.0</v>
      </c>
      <c r="I258" s="8">
        <v>1.626E9</v>
      </c>
      <c r="J258" s="5" t="s">
        <v>22</v>
      </c>
      <c r="K258" s="5" t="s">
        <v>136</v>
      </c>
      <c r="L258">
        <f t="shared" si="1"/>
        <v>2015</v>
      </c>
      <c r="M258" s="9">
        <f t="shared" si="2"/>
        <v>6267000000</v>
      </c>
      <c r="N258" s="9">
        <f t="shared" si="3"/>
        <v>3693000000</v>
      </c>
      <c r="O258" s="9">
        <f t="shared" si="4"/>
        <v>12021000000</v>
      </c>
    </row>
    <row r="259">
      <c r="A259" s="5">
        <v>281.0</v>
      </c>
      <c r="B259" s="5" t="s">
        <v>135</v>
      </c>
      <c r="C259" s="6" t="s">
        <v>20</v>
      </c>
      <c r="D259" s="7">
        <v>42704.0</v>
      </c>
      <c r="E259" s="8">
        <v>1.6389E10</v>
      </c>
      <c r="F259" s="8">
        <v>9.383E9</v>
      </c>
      <c r="G259" s="8">
        <v>2.197E9</v>
      </c>
      <c r="H259" s="8">
        <v>0.0</v>
      </c>
      <c r="I259" s="8">
        <v>1.738E9</v>
      </c>
      <c r="J259" s="5" t="s">
        <v>22</v>
      </c>
      <c r="K259" s="5" t="s">
        <v>136</v>
      </c>
      <c r="L259">
        <f t="shared" si="1"/>
        <v>2016</v>
      </c>
      <c r="M259" s="9">
        <f t="shared" si="2"/>
        <v>7006000000</v>
      </c>
      <c r="N259" s="9">
        <f t="shared" si="3"/>
        <v>3935000000</v>
      </c>
      <c r="O259" s="9">
        <f t="shared" si="4"/>
        <v>12454000000</v>
      </c>
    </row>
    <row r="260">
      <c r="A260" s="5">
        <v>282.0</v>
      </c>
      <c r="B260" s="5" t="s">
        <v>137</v>
      </c>
      <c r="C260" s="6" t="s">
        <v>15</v>
      </c>
      <c r="D260" s="7">
        <v>41639.0</v>
      </c>
      <c r="E260" s="8">
        <v>6.4939E9</v>
      </c>
      <c r="F260" s="8">
        <v>3.404E8</v>
      </c>
      <c r="G260" s="8">
        <v>1.6845E9</v>
      </c>
      <c r="H260" s="8">
        <v>2.2262E9</v>
      </c>
      <c r="I260" s="8">
        <v>2.628E8</v>
      </c>
      <c r="J260" s="5" t="s">
        <v>28</v>
      </c>
      <c r="K260" s="5" t="s">
        <v>69</v>
      </c>
      <c r="L260">
        <f t="shared" si="1"/>
        <v>2013</v>
      </c>
      <c r="M260" s="9">
        <f t="shared" si="2"/>
        <v>6153500000</v>
      </c>
      <c r="N260" s="9">
        <f t="shared" si="3"/>
        <v>4173500000</v>
      </c>
      <c r="O260" s="9">
        <f t="shared" si="4"/>
        <v>2320400000</v>
      </c>
    </row>
    <row r="261">
      <c r="A261" s="5">
        <v>283.0</v>
      </c>
      <c r="B261" s="5" t="s">
        <v>137</v>
      </c>
      <c r="C261" s="6" t="s">
        <v>18</v>
      </c>
      <c r="D261" s="7">
        <v>42004.0</v>
      </c>
      <c r="E261" s="8">
        <v>7.6704E9</v>
      </c>
      <c r="F261" s="8">
        <v>3.859E8</v>
      </c>
      <c r="G261" s="8">
        <v>2.0279E9</v>
      </c>
      <c r="H261" s="8">
        <v>2.4306E9</v>
      </c>
      <c r="I261" s="8">
        <v>2.583E8</v>
      </c>
      <c r="J261" s="5" t="s">
        <v>28</v>
      </c>
      <c r="K261" s="5" t="s">
        <v>69</v>
      </c>
      <c r="L261">
        <f t="shared" si="1"/>
        <v>2014</v>
      </c>
      <c r="M261" s="9">
        <f t="shared" si="2"/>
        <v>7284500000</v>
      </c>
      <c r="N261" s="9">
        <f t="shared" si="3"/>
        <v>4716800000</v>
      </c>
      <c r="O261" s="9">
        <f t="shared" si="4"/>
        <v>2953600000</v>
      </c>
    </row>
    <row r="262">
      <c r="A262" s="5">
        <v>284.0</v>
      </c>
      <c r="B262" s="5" t="s">
        <v>137</v>
      </c>
      <c r="C262" s="6" t="s">
        <v>19</v>
      </c>
      <c r="D262" s="7">
        <v>42369.0</v>
      </c>
      <c r="E262" s="8">
        <v>9.256E9</v>
      </c>
      <c r="F262" s="8">
        <v>4.201E8</v>
      </c>
      <c r="G262" s="8">
        <v>2.3054E9</v>
      </c>
      <c r="H262" s="8">
        <v>3.6973E9</v>
      </c>
      <c r="I262" s="8">
        <v>2.79E8</v>
      </c>
      <c r="J262" s="5" t="s">
        <v>28</v>
      </c>
      <c r="K262" s="5" t="s">
        <v>69</v>
      </c>
      <c r="L262">
        <f t="shared" si="1"/>
        <v>2015</v>
      </c>
      <c r="M262" s="9">
        <f t="shared" si="2"/>
        <v>8835900000</v>
      </c>
      <c r="N262" s="9">
        <f t="shared" si="3"/>
        <v>6281700000</v>
      </c>
      <c r="O262" s="9">
        <f t="shared" si="4"/>
        <v>2974300000</v>
      </c>
    </row>
    <row r="263">
      <c r="A263" s="5">
        <v>285.0</v>
      </c>
      <c r="B263" s="5" t="s">
        <v>137</v>
      </c>
      <c r="C263" s="6" t="s">
        <v>20</v>
      </c>
      <c r="D263" s="7">
        <v>42735.0</v>
      </c>
      <c r="E263" s="8">
        <v>1.12292E10</v>
      </c>
      <c r="F263" s="8">
        <v>4.38E8</v>
      </c>
      <c r="G263" s="8">
        <v>2.6577E9</v>
      </c>
      <c r="H263" s="8">
        <v>4.4701E9</v>
      </c>
      <c r="I263" s="8">
        <v>4.59E8</v>
      </c>
      <c r="J263" s="5" t="s">
        <v>28</v>
      </c>
      <c r="K263" s="5" t="s">
        <v>69</v>
      </c>
      <c r="L263">
        <f t="shared" si="1"/>
        <v>2016</v>
      </c>
      <c r="M263" s="9">
        <f t="shared" si="2"/>
        <v>10791200000</v>
      </c>
      <c r="N263" s="9">
        <f t="shared" si="3"/>
        <v>7586800000</v>
      </c>
      <c r="O263" s="9">
        <f t="shared" si="4"/>
        <v>3642400000</v>
      </c>
    </row>
    <row r="264">
      <c r="A264" s="5">
        <v>286.0</v>
      </c>
      <c r="B264" s="5" t="s">
        <v>138</v>
      </c>
      <c r="C264" s="6" t="s">
        <v>15</v>
      </c>
      <c r="D264" s="7">
        <v>41636.0</v>
      </c>
      <c r="E264" s="8">
        <v>2.910748E9</v>
      </c>
      <c r="F264" s="8">
        <v>5.14722E8</v>
      </c>
      <c r="G264" s="8">
        <v>1.468434E9</v>
      </c>
      <c r="H264" s="8">
        <v>3.38786E8</v>
      </c>
      <c r="I264" s="8">
        <v>1.2794E7</v>
      </c>
      <c r="J264" s="5" t="s">
        <v>28</v>
      </c>
      <c r="K264" s="5" t="s">
        <v>139</v>
      </c>
      <c r="L264">
        <f t="shared" si="1"/>
        <v>2013</v>
      </c>
      <c r="M264" s="9">
        <f t="shared" si="2"/>
        <v>2396026000</v>
      </c>
      <c r="N264" s="9">
        <f t="shared" si="3"/>
        <v>1820014000</v>
      </c>
      <c r="O264" s="9">
        <f t="shared" si="4"/>
        <v>1090734000</v>
      </c>
    </row>
    <row r="265">
      <c r="A265" s="5">
        <v>287.0</v>
      </c>
      <c r="B265" s="5" t="s">
        <v>138</v>
      </c>
      <c r="C265" s="6" t="s">
        <v>18</v>
      </c>
      <c r="D265" s="7">
        <v>42007.0</v>
      </c>
      <c r="E265" s="8">
        <v>3.402703E9</v>
      </c>
      <c r="F265" s="8">
        <v>6.04377E8</v>
      </c>
      <c r="G265" s="8">
        <v>1.628961E9</v>
      </c>
      <c r="H265" s="8">
        <v>3.92805E8</v>
      </c>
      <c r="I265" s="8">
        <v>1.3476E7</v>
      </c>
      <c r="J265" s="5" t="s">
        <v>28</v>
      </c>
      <c r="K265" s="5" t="s">
        <v>139</v>
      </c>
      <c r="L265">
        <f t="shared" si="1"/>
        <v>2015</v>
      </c>
      <c r="M265" s="9">
        <f t="shared" si="2"/>
        <v>2798326000</v>
      </c>
      <c r="N265" s="9">
        <f t="shared" si="3"/>
        <v>2035242000</v>
      </c>
      <c r="O265" s="9">
        <f t="shared" si="4"/>
        <v>1367461000</v>
      </c>
    </row>
    <row r="266">
      <c r="A266" s="5">
        <v>288.0</v>
      </c>
      <c r="B266" s="5" t="s">
        <v>138</v>
      </c>
      <c r="C266" s="6" t="s">
        <v>19</v>
      </c>
      <c r="D266" s="7">
        <v>42371.0</v>
      </c>
      <c r="E266" s="8">
        <v>4.425267E9</v>
      </c>
      <c r="F266" s="8">
        <v>7.50781E8</v>
      </c>
      <c r="G266" s="8">
        <v>2.262024E9</v>
      </c>
      <c r="H266" s="8">
        <v>5.39799E8</v>
      </c>
      <c r="I266" s="8">
        <v>9.1527E7</v>
      </c>
      <c r="J266" s="5" t="s">
        <v>28</v>
      </c>
      <c r="K266" s="5" t="s">
        <v>139</v>
      </c>
      <c r="L266">
        <f t="shared" si="1"/>
        <v>2016</v>
      </c>
      <c r="M266" s="9">
        <f t="shared" si="2"/>
        <v>3674486000</v>
      </c>
      <c r="N266" s="9">
        <f t="shared" si="3"/>
        <v>2893350000</v>
      </c>
      <c r="O266" s="9">
        <f t="shared" si="4"/>
        <v>1531917000</v>
      </c>
    </row>
    <row r="267">
      <c r="A267" s="5">
        <v>289.0</v>
      </c>
      <c r="B267" s="5" t="s">
        <v>138</v>
      </c>
      <c r="C267" s="6" t="s">
        <v>20</v>
      </c>
      <c r="D267" s="7">
        <v>42735.0</v>
      </c>
      <c r="E267" s="8">
        <v>4.796473E9</v>
      </c>
      <c r="F267" s="8">
        <v>7.79116E8</v>
      </c>
      <c r="G267" s="8">
        <v>2.46438E9</v>
      </c>
      <c r="H267" s="8">
        <v>5.51418E8</v>
      </c>
      <c r="I267" s="8">
        <v>9.0546E7</v>
      </c>
      <c r="J267" s="5" t="s">
        <v>28</v>
      </c>
      <c r="K267" s="5" t="s">
        <v>139</v>
      </c>
      <c r="L267">
        <f t="shared" si="1"/>
        <v>2016</v>
      </c>
      <c r="M267" s="9">
        <f t="shared" si="2"/>
        <v>4017357000</v>
      </c>
      <c r="N267" s="9">
        <f t="shared" si="3"/>
        <v>3106344000</v>
      </c>
      <c r="O267" s="9">
        <f t="shared" si="4"/>
        <v>1690129000</v>
      </c>
    </row>
    <row r="268">
      <c r="A268" s="5">
        <v>290.0</v>
      </c>
      <c r="B268" s="5" t="s">
        <v>140</v>
      </c>
      <c r="C268" s="6" t="s">
        <v>15</v>
      </c>
      <c r="D268" s="7">
        <v>41274.0</v>
      </c>
      <c r="E268" s="8">
        <v>6.104E9</v>
      </c>
      <c r="F268" s="8">
        <v>2.9907E9</v>
      </c>
      <c r="G268" s="8">
        <v>2.009E8</v>
      </c>
      <c r="H268" s="8">
        <v>0.0</v>
      </c>
      <c r="I268" s="8">
        <v>0.0</v>
      </c>
      <c r="J268" s="5" t="s">
        <v>62</v>
      </c>
      <c r="K268" s="5" t="s">
        <v>141</v>
      </c>
      <c r="L268">
        <f t="shared" si="1"/>
        <v>2012</v>
      </c>
      <c r="M268" s="9">
        <f t="shared" si="2"/>
        <v>3113300000</v>
      </c>
      <c r="N268" s="9">
        <f t="shared" si="3"/>
        <v>200900000</v>
      </c>
      <c r="O268" s="9">
        <f t="shared" si="4"/>
        <v>5903100000</v>
      </c>
    </row>
    <row r="269">
      <c r="A269" s="5">
        <v>291.0</v>
      </c>
      <c r="B269" s="5" t="s">
        <v>140</v>
      </c>
      <c r="C269" s="6" t="s">
        <v>18</v>
      </c>
      <c r="D269" s="7">
        <v>41639.0</v>
      </c>
      <c r="E269" s="8">
        <v>5.4747E9</v>
      </c>
      <c r="F269" s="8">
        <v>2.9545E9</v>
      </c>
      <c r="G269" s="8">
        <v>1.502E8</v>
      </c>
      <c r="H269" s="8">
        <v>0.0</v>
      </c>
      <c r="I269" s="8">
        <v>0.0</v>
      </c>
      <c r="J269" s="5" t="s">
        <v>62</v>
      </c>
      <c r="K269" s="5" t="s">
        <v>141</v>
      </c>
      <c r="L269">
        <f t="shared" si="1"/>
        <v>2013</v>
      </c>
      <c r="M269" s="9">
        <f t="shared" si="2"/>
        <v>2520200000</v>
      </c>
      <c r="N269" s="9">
        <f t="shared" si="3"/>
        <v>150200000</v>
      </c>
      <c r="O269" s="9">
        <f t="shared" si="4"/>
        <v>5324500000</v>
      </c>
    </row>
    <row r="270">
      <c r="A270" s="5">
        <v>292.0</v>
      </c>
      <c r="B270" s="5" t="s">
        <v>140</v>
      </c>
      <c r="C270" s="6" t="s">
        <v>19</v>
      </c>
      <c r="D270" s="7">
        <v>42004.0</v>
      </c>
      <c r="E270" s="8">
        <v>4.7432E9</v>
      </c>
      <c r="F270" s="8">
        <v>2.9647E9</v>
      </c>
      <c r="G270" s="8">
        <v>2.052E8</v>
      </c>
      <c r="H270" s="8">
        <v>0.0</v>
      </c>
      <c r="I270" s="8">
        <v>0.0</v>
      </c>
      <c r="J270" s="5" t="s">
        <v>62</v>
      </c>
      <c r="K270" s="5" t="s">
        <v>141</v>
      </c>
      <c r="L270">
        <f t="shared" si="1"/>
        <v>2014</v>
      </c>
      <c r="M270" s="9">
        <f t="shared" si="2"/>
        <v>1778500000</v>
      </c>
      <c r="N270" s="9">
        <f t="shared" si="3"/>
        <v>205200000</v>
      </c>
      <c r="O270" s="9">
        <f t="shared" si="4"/>
        <v>4538000000</v>
      </c>
    </row>
    <row r="271">
      <c r="A271" s="5">
        <v>293.0</v>
      </c>
      <c r="B271" s="5" t="s">
        <v>140</v>
      </c>
      <c r="C271" s="6" t="s">
        <v>20</v>
      </c>
      <c r="D271" s="7">
        <v>42369.0</v>
      </c>
      <c r="E271" s="8">
        <v>4.3083E9</v>
      </c>
      <c r="F271" s="8">
        <v>2.7612E9</v>
      </c>
      <c r="G271" s="8">
        <v>3.19E8</v>
      </c>
      <c r="H271" s="8">
        <v>0.0</v>
      </c>
      <c r="I271" s="8">
        <v>0.0</v>
      </c>
      <c r="J271" s="5" t="s">
        <v>62</v>
      </c>
      <c r="K271" s="5" t="s">
        <v>141</v>
      </c>
      <c r="L271">
        <f t="shared" si="1"/>
        <v>2015</v>
      </c>
      <c r="M271" s="9">
        <f t="shared" si="2"/>
        <v>1547100000</v>
      </c>
      <c r="N271" s="9">
        <f t="shared" si="3"/>
        <v>319000000</v>
      </c>
      <c r="O271" s="9">
        <f t="shared" si="4"/>
        <v>3989300000</v>
      </c>
    </row>
    <row r="272">
      <c r="A272" s="5">
        <v>294.0</v>
      </c>
      <c r="B272" s="5" t="s">
        <v>142</v>
      </c>
      <c r="C272" s="6" t="s">
        <v>15</v>
      </c>
      <c r="D272" s="7">
        <v>41274.0</v>
      </c>
      <c r="E272" s="8">
        <v>5.513E9</v>
      </c>
      <c r="F272" s="8">
        <v>3.75E8</v>
      </c>
      <c r="G272" s="8">
        <v>3.38E9</v>
      </c>
      <c r="H272" s="8">
        <v>0.0</v>
      </c>
      <c r="I272" s="8">
        <v>4.9E8</v>
      </c>
      <c r="J272" s="5" t="s">
        <v>50</v>
      </c>
      <c r="K272" s="5" t="s">
        <v>143</v>
      </c>
      <c r="L272">
        <f t="shared" si="1"/>
        <v>2012</v>
      </c>
      <c r="M272" s="9">
        <f t="shared" si="2"/>
        <v>5138000000</v>
      </c>
      <c r="N272" s="9">
        <f t="shared" si="3"/>
        <v>3870000000</v>
      </c>
      <c r="O272" s="9">
        <f t="shared" si="4"/>
        <v>1643000000</v>
      </c>
    </row>
    <row r="273">
      <c r="A273" s="5">
        <v>295.0</v>
      </c>
      <c r="B273" s="5" t="s">
        <v>142</v>
      </c>
      <c r="C273" s="6" t="s">
        <v>18</v>
      </c>
      <c r="D273" s="7">
        <v>41639.0</v>
      </c>
      <c r="E273" s="8">
        <v>5.133E9</v>
      </c>
      <c r="F273" s="8">
        <v>2.16E8</v>
      </c>
      <c r="G273" s="8">
        <v>3.142E9</v>
      </c>
      <c r="H273" s="8">
        <v>0.0</v>
      </c>
      <c r="I273" s="8">
        <v>5.81E8</v>
      </c>
      <c r="J273" s="5" t="s">
        <v>50</v>
      </c>
      <c r="K273" s="5" t="s">
        <v>143</v>
      </c>
      <c r="L273">
        <f t="shared" si="1"/>
        <v>2013</v>
      </c>
      <c r="M273" s="9">
        <f t="shared" si="2"/>
        <v>4917000000</v>
      </c>
      <c r="N273" s="9">
        <f t="shared" si="3"/>
        <v>3723000000</v>
      </c>
      <c r="O273" s="9">
        <f t="shared" si="4"/>
        <v>1410000000</v>
      </c>
    </row>
    <row r="274">
      <c r="A274" s="5">
        <v>296.0</v>
      </c>
      <c r="B274" s="5" t="s">
        <v>142</v>
      </c>
      <c r="C274" s="6" t="s">
        <v>19</v>
      </c>
      <c r="D274" s="7">
        <v>42004.0</v>
      </c>
      <c r="E274" s="8">
        <v>5.342E9</v>
      </c>
      <c r="F274" s="8">
        <v>1.6E8</v>
      </c>
      <c r="G274" s="8">
        <v>3.247E9</v>
      </c>
      <c r="H274" s="8">
        <v>0.0</v>
      </c>
      <c r="I274" s="8">
        <v>4.64E8</v>
      </c>
      <c r="J274" s="5" t="s">
        <v>50</v>
      </c>
      <c r="K274" s="5" t="s">
        <v>143</v>
      </c>
      <c r="L274">
        <f t="shared" si="1"/>
        <v>2014</v>
      </c>
      <c r="M274" s="9">
        <f t="shared" si="2"/>
        <v>5182000000</v>
      </c>
      <c r="N274" s="9">
        <f t="shared" si="3"/>
        <v>3711000000</v>
      </c>
      <c r="O274" s="9">
        <f t="shared" si="4"/>
        <v>1631000000</v>
      </c>
    </row>
    <row r="275">
      <c r="A275" s="5">
        <v>297.0</v>
      </c>
      <c r="B275" s="5" t="s">
        <v>142</v>
      </c>
      <c r="C275" s="6" t="s">
        <v>20</v>
      </c>
      <c r="D275" s="7">
        <v>42369.0</v>
      </c>
      <c r="E275" s="8">
        <v>5.276E9</v>
      </c>
      <c r="F275" s="8">
        <v>2.37E8</v>
      </c>
      <c r="G275" s="8">
        <v>3.113E9</v>
      </c>
      <c r="H275" s="8">
        <v>0.0</v>
      </c>
      <c r="I275" s="8">
        <v>4.48E8</v>
      </c>
      <c r="J275" s="5" t="s">
        <v>50</v>
      </c>
      <c r="K275" s="5" t="s">
        <v>143</v>
      </c>
      <c r="L275">
        <f t="shared" si="1"/>
        <v>2015</v>
      </c>
      <c r="M275" s="9">
        <f t="shared" si="2"/>
        <v>5039000000</v>
      </c>
      <c r="N275" s="9">
        <f t="shared" si="3"/>
        <v>3561000000</v>
      </c>
      <c r="O275" s="9">
        <f t="shared" si="4"/>
        <v>1715000000</v>
      </c>
    </row>
    <row r="276">
      <c r="A276" s="5">
        <v>298.0</v>
      </c>
      <c r="B276" s="5" t="s">
        <v>144</v>
      </c>
      <c r="C276" s="6" t="s">
        <v>15</v>
      </c>
      <c r="D276" s="7">
        <v>41274.0</v>
      </c>
      <c r="E276" s="8">
        <v>2.9219E9</v>
      </c>
      <c r="F276" s="8">
        <v>1.6305E9</v>
      </c>
      <c r="G276" s="8">
        <v>7.463E8</v>
      </c>
      <c r="H276" s="8">
        <v>0.0</v>
      </c>
      <c r="I276" s="8">
        <v>0.0</v>
      </c>
      <c r="J276" s="5" t="s">
        <v>39</v>
      </c>
      <c r="K276" s="5" t="s">
        <v>145</v>
      </c>
      <c r="L276">
        <f t="shared" si="1"/>
        <v>2012</v>
      </c>
      <c r="M276" s="9">
        <f t="shared" si="2"/>
        <v>1291400000</v>
      </c>
      <c r="N276" s="9">
        <f t="shared" si="3"/>
        <v>746300000</v>
      </c>
      <c r="O276" s="9">
        <f t="shared" si="4"/>
        <v>2175600000</v>
      </c>
    </row>
    <row r="277">
      <c r="A277" s="5">
        <v>299.0</v>
      </c>
      <c r="B277" s="5" t="s">
        <v>144</v>
      </c>
      <c r="C277" s="6" t="s">
        <v>18</v>
      </c>
      <c r="D277" s="7">
        <v>41639.0</v>
      </c>
      <c r="E277" s="8">
        <v>3.1943E9</v>
      </c>
      <c r="F277" s="8">
        <v>1.7563E9</v>
      </c>
      <c r="G277" s="8">
        <v>8.158E8</v>
      </c>
      <c r="H277" s="8">
        <v>0.0</v>
      </c>
      <c r="I277" s="8">
        <v>0.0</v>
      </c>
      <c r="J277" s="5" t="s">
        <v>39</v>
      </c>
      <c r="K277" s="5" t="s">
        <v>145</v>
      </c>
      <c r="L277">
        <f t="shared" si="1"/>
        <v>2013</v>
      </c>
      <c r="M277" s="9">
        <f t="shared" si="2"/>
        <v>1438000000</v>
      </c>
      <c r="N277" s="9">
        <f t="shared" si="3"/>
        <v>815800000</v>
      </c>
      <c r="O277" s="9">
        <f t="shared" si="4"/>
        <v>2378500000</v>
      </c>
    </row>
    <row r="278">
      <c r="A278" s="5">
        <v>300.0</v>
      </c>
      <c r="B278" s="5" t="s">
        <v>144</v>
      </c>
      <c r="C278" s="6" t="s">
        <v>19</v>
      </c>
      <c r="D278" s="7">
        <v>42004.0</v>
      </c>
      <c r="E278" s="8">
        <v>3.2976E9</v>
      </c>
      <c r="F278" s="8">
        <v>1.8447E9</v>
      </c>
      <c r="G278" s="8">
        <v>8.117E8</v>
      </c>
      <c r="H278" s="8">
        <v>0.0</v>
      </c>
      <c r="I278" s="8">
        <v>0.0</v>
      </c>
      <c r="J278" s="5" t="s">
        <v>39</v>
      </c>
      <c r="K278" s="5" t="s">
        <v>145</v>
      </c>
      <c r="L278">
        <f t="shared" si="1"/>
        <v>2014</v>
      </c>
      <c r="M278" s="9">
        <f t="shared" si="2"/>
        <v>1452900000</v>
      </c>
      <c r="N278" s="9">
        <f t="shared" si="3"/>
        <v>811700000</v>
      </c>
      <c r="O278" s="9">
        <f t="shared" si="4"/>
        <v>2485900000</v>
      </c>
    </row>
    <row r="279">
      <c r="A279" s="5">
        <v>301.0</v>
      </c>
      <c r="B279" s="5" t="s">
        <v>144</v>
      </c>
      <c r="C279" s="6" t="s">
        <v>20</v>
      </c>
      <c r="D279" s="7">
        <v>42369.0</v>
      </c>
      <c r="E279" s="8">
        <v>3.3948E9</v>
      </c>
      <c r="F279" s="8">
        <v>1.883E9</v>
      </c>
      <c r="G279" s="8">
        <v>8.376E8</v>
      </c>
      <c r="H279" s="8">
        <v>0.0</v>
      </c>
      <c r="I279" s="8">
        <v>0.0</v>
      </c>
      <c r="J279" s="5" t="s">
        <v>39</v>
      </c>
      <c r="K279" s="5" t="s">
        <v>145</v>
      </c>
      <c r="L279">
        <f t="shared" si="1"/>
        <v>2015</v>
      </c>
      <c r="M279" s="9">
        <f t="shared" si="2"/>
        <v>1511800000</v>
      </c>
      <c r="N279" s="9">
        <f t="shared" si="3"/>
        <v>837600000</v>
      </c>
      <c r="O279" s="9">
        <f t="shared" si="4"/>
        <v>2557200000</v>
      </c>
    </row>
    <row r="280">
      <c r="A280" s="5">
        <v>302.0</v>
      </c>
      <c r="B280" s="5" t="s">
        <v>146</v>
      </c>
      <c r="C280" s="6" t="s">
        <v>15</v>
      </c>
      <c r="D280" s="7">
        <v>41274.0</v>
      </c>
      <c r="E280" s="8">
        <v>1.2316E10</v>
      </c>
      <c r="F280" s="8">
        <v>7.081E9</v>
      </c>
      <c r="G280" s="8">
        <v>7.23E8</v>
      </c>
      <c r="H280" s="8">
        <v>0.0</v>
      </c>
      <c r="I280" s="8">
        <v>2.811E9</v>
      </c>
      <c r="J280" s="5" t="s">
        <v>86</v>
      </c>
      <c r="K280" s="5" t="s">
        <v>147</v>
      </c>
      <c r="L280">
        <f t="shared" si="1"/>
        <v>2012</v>
      </c>
      <c r="M280" s="9">
        <f t="shared" si="2"/>
        <v>5235000000</v>
      </c>
      <c r="N280" s="9">
        <f t="shared" si="3"/>
        <v>3534000000</v>
      </c>
      <c r="O280" s="9">
        <f t="shared" si="4"/>
        <v>8782000000</v>
      </c>
    </row>
    <row r="281">
      <c r="A281" s="5">
        <v>303.0</v>
      </c>
      <c r="B281" s="5" t="s">
        <v>146</v>
      </c>
      <c r="C281" s="6" t="s">
        <v>18</v>
      </c>
      <c r="D281" s="7">
        <v>41639.0</v>
      </c>
      <c r="E281" s="8">
        <v>1.908E10</v>
      </c>
      <c r="F281" s="8">
        <v>1.293E10</v>
      </c>
      <c r="G281" s="8">
        <v>6.86E8</v>
      </c>
      <c r="H281" s="8">
        <v>0.0</v>
      </c>
      <c r="I281" s="8">
        <v>2.903E9</v>
      </c>
      <c r="J281" s="5" t="s">
        <v>86</v>
      </c>
      <c r="K281" s="5" t="s">
        <v>147</v>
      </c>
      <c r="L281">
        <f t="shared" si="1"/>
        <v>2013</v>
      </c>
      <c r="M281" s="9">
        <f t="shared" si="2"/>
        <v>6150000000</v>
      </c>
      <c r="N281" s="9">
        <f t="shared" si="3"/>
        <v>3589000000</v>
      </c>
      <c r="O281" s="9">
        <f t="shared" si="4"/>
        <v>15491000000</v>
      </c>
    </row>
    <row r="282">
      <c r="A282" s="5">
        <v>304.0</v>
      </c>
      <c r="B282" s="5" t="s">
        <v>146</v>
      </c>
      <c r="C282" s="6" t="s">
        <v>19</v>
      </c>
      <c r="D282" s="7">
        <v>42004.0</v>
      </c>
      <c r="E282" s="8">
        <v>2.3125E10</v>
      </c>
      <c r="F282" s="8">
        <v>1.6049E10</v>
      </c>
      <c r="G282" s="8">
        <v>5.54E8</v>
      </c>
      <c r="H282" s="8">
        <v>0.0</v>
      </c>
      <c r="I282" s="8">
        <v>2.915E9</v>
      </c>
      <c r="J282" s="5" t="s">
        <v>86</v>
      </c>
      <c r="K282" s="5" t="s">
        <v>147</v>
      </c>
      <c r="L282">
        <f t="shared" si="1"/>
        <v>2014</v>
      </c>
      <c r="M282" s="9">
        <f t="shared" si="2"/>
        <v>7076000000</v>
      </c>
      <c r="N282" s="9">
        <f t="shared" si="3"/>
        <v>3469000000</v>
      </c>
      <c r="O282" s="9">
        <f t="shared" si="4"/>
        <v>19656000000</v>
      </c>
    </row>
    <row r="283">
      <c r="A283" s="5">
        <v>305.0</v>
      </c>
      <c r="B283" s="5" t="s">
        <v>146</v>
      </c>
      <c r="C283" s="6" t="s">
        <v>20</v>
      </c>
      <c r="D283" s="7">
        <v>42369.0</v>
      </c>
      <c r="E283" s="8">
        <v>1.2764E10</v>
      </c>
      <c r="F283" s="8">
        <v>1.0295E10</v>
      </c>
      <c r="G283" s="8">
        <v>3.34E8</v>
      </c>
      <c r="H283" s="8">
        <v>0.0</v>
      </c>
      <c r="I283" s="8">
        <v>2.229E9</v>
      </c>
      <c r="J283" s="5" t="s">
        <v>86</v>
      </c>
      <c r="K283" s="5" t="s">
        <v>147</v>
      </c>
      <c r="L283">
        <f t="shared" si="1"/>
        <v>2015</v>
      </c>
      <c r="M283" s="9">
        <f t="shared" si="2"/>
        <v>2469000000</v>
      </c>
      <c r="N283" s="9">
        <f t="shared" si="3"/>
        <v>2563000000</v>
      </c>
      <c r="O283" s="9">
        <f t="shared" si="4"/>
        <v>10201000000</v>
      </c>
    </row>
    <row r="284">
      <c r="A284" s="5">
        <v>306.0</v>
      </c>
      <c r="B284" s="5" t="s">
        <v>148</v>
      </c>
      <c r="C284" s="6" t="s">
        <v>15</v>
      </c>
      <c r="D284" s="7">
        <v>41274.0</v>
      </c>
      <c r="E284" s="8">
        <v>1.1359113E10</v>
      </c>
      <c r="F284" s="8">
        <v>9.641542E9</v>
      </c>
      <c r="G284" s="8">
        <v>1.042251E9</v>
      </c>
      <c r="H284" s="8">
        <v>0.0</v>
      </c>
      <c r="I284" s="8">
        <v>0.0</v>
      </c>
      <c r="J284" s="5" t="s">
        <v>16</v>
      </c>
      <c r="K284" s="5" t="s">
        <v>149</v>
      </c>
      <c r="L284">
        <f t="shared" si="1"/>
        <v>2012</v>
      </c>
      <c r="M284" s="9">
        <f t="shared" si="2"/>
        <v>1717571000</v>
      </c>
      <c r="N284" s="9">
        <f t="shared" si="3"/>
        <v>1042251000</v>
      </c>
      <c r="O284" s="9">
        <f t="shared" si="4"/>
        <v>10316862000</v>
      </c>
    </row>
    <row r="285">
      <c r="A285" s="5">
        <v>307.0</v>
      </c>
      <c r="B285" s="5" t="s">
        <v>148</v>
      </c>
      <c r="C285" s="6" t="s">
        <v>18</v>
      </c>
      <c r="D285" s="7">
        <v>41639.0</v>
      </c>
      <c r="E285" s="8">
        <v>1.2752076E10</v>
      </c>
      <c r="F285" s="8">
        <v>1.0915981E10</v>
      </c>
      <c r="G285" s="8">
        <v>1.153445E9</v>
      </c>
      <c r="H285" s="8">
        <v>0.0</v>
      </c>
      <c r="I285" s="8">
        <v>0.0</v>
      </c>
      <c r="J285" s="5" t="s">
        <v>16</v>
      </c>
      <c r="K285" s="5" t="s">
        <v>149</v>
      </c>
      <c r="L285">
        <f t="shared" si="1"/>
        <v>2013</v>
      </c>
      <c r="M285" s="9">
        <f t="shared" si="2"/>
        <v>1836095000</v>
      </c>
      <c r="N285" s="9">
        <f t="shared" si="3"/>
        <v>1153445000</v>
      </c>
      <c r="O285" s="9">
        <f t="shared" si="4"/>
        <v>11598631000</v>
      </c>
    </row>
    <row r="286">
      <c r="A286" s="5">
        <v>308.0</v>
      </c>
      <c r="B286" s="5" t="s">
        <v>148</v>
      </c>
      <c r="C286" s="6" t="s">
        <v>19</v>
      </c>
      <c r="D286" s="7">
        <v>42004.0</v>
      </c>
      <c r="E286" s="8">
        <v>1.3470067E10</v>
      </c>
      <c r="F286" s="8">
        <v>1.1462415E10</v>
      </c>
      <c r="G286" s="8">
        <v>1.259234E9</v>
      </c>
      <c r="H286" s="8">
        <v>0.0</v>
      </c>
      <c r="I286" s="8">
        <v>0.0</v>
      </c>
      <c r="J286" s="5" t="s">
        <v>16</v>
      </c>
      <c r="K286" s="5" t="s">
        <v>149</v>
      </c>
      <c r="L286">
        <f t="shared" si="1"/>
        <v>2014</v>
      </c>
      <c r="M286" s="9">
        <f t="shared" si="2"/>
        <v>2007652000</v>
      </c>
      <c r="N286" s="9">
        <f t="shared" si="3"/>
        <v>1259234000</v>
      </c>
      <c r="O286" s="9">
        <f t="shared" si="4"/>
        <v>12210833000</v>
      </c>
    </row>
    <row r="287">
      <c r="A287" s="5">
        <v>309.0</v>
      </c>
      <c r="B287" s="5" t="s">
        <v>148</v>
      </c>
      <c r="C287" s="6" t="s">
        <v>20</v>
      </c>
      <c r="D287" s="7">
        <v>42369.0</v>
      </c>
      <c r="E287" s="8">
        <v>1.3476084E10</v>
      </c>
      <c r="F287" s="8">
        <v>1.1207604E10</v>
      </c>
      <c r="G287" s="8">
        <v>1.41017E9</v>
      </c>
      <c r="H287" s="8">
        <v>0.0</v>
      </c>
      <c r="I287" s="8">
        <v>0.0</v>
      </c>
      <c r="J287" s="5" t="s">
        <v>16</v>
      </c>
      <c r="K287" s="5" t="s">
        <v>149</v>
      </c>
      <c r="L287">
        <f t="shared" si="1"/>
        <v>2015</v>
      </c>
      <c r="M287" s="9">
        <f t="shared" si="2"/>
        <v>2268480000</v>
      </c>
      <c r="N287" s="9">
        <f t="shared" si="3"/>
        <v>1410170000</v>
      </c>
      <c r="O287" s="9">
        <f t="shared" si="4"/>
        <v>12065914000</v>
      </c>
    </row>
    <row r="288">
      <c r="A288" s="5">
        <v>310.0</v>
      </c>
      <c r="B288" s="5" t="s">
        <v>150</v>
      </c>
      <c r="C288" s="6" t="s">
        <v>15</v>
      </c>
      <c r="D288" s="7">
        <v>41639.0</v>
      </c>
      <c r="E288" s="8">
        <v>8.155E9</v>
      </c>
      <c r="F288" s="8">
        <v>5.345E9</v>
      </c>
      <c r="G288" s="8">
        <v>4.7E7</v>
      </c>
      <c r="H288" s="8">
        <v>0.0</v>
      </c>
      <c r="I288" s="8">
        <v>1.854E9</v>
      </c>
      <c r="J288" s="5" t="s">
        <v>22</v>
      </c>
      <c r="K288" s="5" t="s">
        <v>151</v>
      </c>
      <c r="L288">
        <f t="shared" si="1"/>
        <v>2013</v>
      </c>
      <c r="M288" s="9">
        <f t="shared" si="2"/>
        <v>2810000000</v>
      </c>
      <c r="N288" s="9">
        <f t="shared" si="3"/>
        <v>1901000000</v>
      </c>
      <c r="O288" s="9">
        <f t="shared" si="4"/>
        <v>6254000000</v>
      </c>
    </row>
    <row r="289">
      <c r="A289" s="5">
        <v>311.0</v>
      </c>
      <c r="B289" s="5" t="s">
        <v>150</v>
      </c>
      <c r="C289" s="6" t="s">
        <v>18</v>
      </c>
      <c r="D289" s="7">
        <v>42004.0</v>
      </c>
      <c r="E289" s="8">
        <v>9.108E9</v>
      </c>
      <c r="F289" s="8">
        <v>5.973E9</v>
      </c>
      <c r="G289" s="8">
        <v>6.2E7</v>
      </c>
      <c r="H289" s="8">
        <v>0.0</v>
      </c>
      <c r="I289" s="8">
        <v>2.102E9</v>
      </c>
      <c r="J289" s="5" t="s">
        <v>22</v>
      </c>
      <c r="K289" s="5" t="s">
        <v>151</v>
      </c>
      <c r="L289">
        <f t="shared" si="1"/>
        <v>2014</v>
      </c>
      <c r="M289" s="9">
        <f t="shared" si="2"/>
        <v>3135000000</v>
      </c>
      <c r="N289" s="9">
        <f t="shared" si="3"/>
        <v>2164000000</v>
      </c>
      <c r="O289" s="9">
        <f t="shared" si="4"/>
        <v>6944000000</v>
      </c>
    </row>
    <row r="290">
      <c r="A290" s="5">
        <v>312.0</v>
      </c>
      <c r="B290" s="5" t="s">
        <v>150</v>
      </c>
      <c r="C290" s="6" t="s">
        <v>19</v>
      </c>
      <c r="D290" s="7">
        <v>42369.0</v>
      </c>
      <c r="E290" s="8">
        <v>9.754E9</v>
      </c>
      <c r="F290" s="8">
        <v>6.426E9</v>
      </c>
      <c r="G290" s="8">
        <v>8.9E7</v>
      </c>
      <c r="H290" s="8">
        <v>0.0</v>
      </c>
      <c r="I290" s="8">
        <v>2.125E9</v>
      </c>
      <c r="J290" s="5" t="s">
        <v>22</v>
      </c>
      <c r="K290" s="5" t="s">
        <v>151</v>
      </c>
      <c r="L290">
        <f t="shared" si="1"/>
        <v>2015</v>
      </c>
      <c r="M290" s="9">
        <f t="shared" si="2"/>
        <v>3328000000</v>
      </c>
      <c r="N290" s="9">
        <f t="shared" si="3"/>
        <v>2214000000</v>
      </c>
      <c r="O290" s="9">
        <f t="shared" si="4"/>
        <v>7540000000</v>
      </c>
    </row>
    <row r="291">
      <c r="A291" s="5">
        <v>313.0</v>
      </c>
      <c r="B291" s="5" t="s">
        <v>150</v>
      </c>
      <c r="C291" s="6" t="s">
        <v>20</v>
      </c>
      <c r="D291" s="7">
        <v>42735.0</v>
      </c>
      <c r="E291" s="8">
        <v>2.9003E10</v>
      </c>
      <c r="F291" s="8">
        <v>1.8655E10</v>
      </c>
      <c r="G291" s="8">
        <v>8.6E7</v>
      </c>
      <c r="H291" s="8">
        <v>0.0</v>
      </c>
      <c r="I291" s="8">
        <v>6.907E9</v>
      </c>
      <c r="J291" s="5" t="s">
        <v>22</v>
      </c>
      <c r="K291" s="5" t="s">
        <v>151</v>
      </c>
      <c r="L291">
        <f t="shared" si="1"/>
        <v>2016</v>
      </c>
      <c r="M291" s="9">
        <f t="shared" si="2"/>
        <v>10348000000</v>
      </c>
      <c r="N291" s="9">
        <f t="shared" si="3"/>
        <v>6993000000</v>
      </c>
      <c r="O291" s="9">
        <f t="shared" si="4"/>
        <v>22010000000</v>
      </c>
    </row>
    <row r="292">
      <c r="A292" s="5">
        <v>314.0</v>
      </c>
      <c r="B292" s="5" t="s">
        <v>152</v>
      </c>
      <c r="C292" s="6" t="s">
        <v>15</v>
      </c>
      <c r="D292" s="7">
        <v>41274.0</v>
      </c>
      <c r="E292" s="8">
        <v>2.9119E10</v>
      </c>
      <c r="F292" s="8">
        <v>1.79E10</v>
      </c>
      <c r="G292" s="8">
        <v>0.0</v>
      </c>
      <c r="H292" s="8">
        <v>0.0</v>
      </c>
      <c r="I292" s="8">
        <v>8.742E9</v>
      </c>
      <c r="J292" s="5" t="s">
        <v>28</v>
      </c>
      <c r="K292" s="5" t="s">
        <v>84</v>
      </c>
      <c r="L292">
        <f t="shared" si="1"/>
        <v>2012</v>
      </c>
      <c r="M292" s="9">
        <f t="shared" si="2"/>
        <v>11219000000</v>
      </c>
      <c r="N292" s="9">
        <f t="shared" si="3"/>
        <v>8742000000</v>
      </c>
      <c r="O292" s="9">
        <f t="shared" si="4"/>
        <v>20377000000</v>
      </c>
    </row>
    <row r="293">
      <c r="A293" s="5">
        <v>315.0</v>
      </c>
      <c r="B293" s="5" t="s">
        <v>152</v>
      </c>
      <c r="C293" s="6" t="s">
        <v>18</v>
      </c>
      <c r="D293" s="7">
        <v>41639.0</v>
      </c>
      <c r="E293" s="8">
        <v>3.238E10</v>
      </c>
      <c r="F293" s="8">
        <v>2.0865E10</v>
      </c>
      <c r="G293" s="8">
        <v>0.0</v>
      </c>
      <c r="H293" s="8">
        <v>0.0</v>
      </c>
      <c r="I293" s="8">
        <v>9.339E9</v>
      </c>
      <c r="J293" s="5" t="s">
        <v>28</v>
      </c>
      <c r="K293" s="5" t="s">
        <v>84</v>
      </c>
      <c r="L293">
        <f t="shared" si="1"/>
        <v>2013</v>
      </c>
      <c r="M293" s="9">
        <f t="shared" si="2"/>
        <v>11515000000</v>
      </c>
      <c r="N293" s="9">
        <f t="shared" si="3"/>
        <v>9339000000</v>
      </c>
      <c r="O293" s="9">
        <f t="shared" si="4"/>
        <v>23041000000</v>
      </c>
    </row>
    <row r="294">
      <c r="A294" s="5">
        <v>316.0</v>
      </c>
      <c r="B294" s="5" t="s">
        <v>152</v>
      </c>
      <c r="C294" s="6" t="s">
        <v>19</v>
      </c>
      <c r="D294" s="7">
        <v>42004.0</v>
      </c>
      <c r="E294" s="8">
        <v>3.4914E10</v>
      </c>
      <c r="F294" s="8">
        <v>2.1334E10</v>
      </c>
      <c r="G294" s="8">
        <v>0.0</v>
      </c>
      <c r="H294" s="8">
        <v>0.0</v>
      </c>
      <c r="I294" s="8">
        <v>1.0276E10</v>
      </c>
      <c r="J294" s="5" t="s">
        <v>28</v>
      </c>
      <c r="K294" s="5" t="s">
        <v>84</v>
      </c>
      <c r="L294">
        <f t="shared" si="1"/>
        <v>2014</v>
      </c>
      <c r="M294" s="9">
        <f t="shared" si="2"/>
        <v>13580000000</v>
      </c>
      <c r="N294" s="9">
        <f t="shared" si="3"/>
        <v>10276000000</v>
      </c>
      <c r="O294" s="9">
        <f t="shared" si="4"/>
        <v>24638000000</v>
      </c>
    </row>
    <row r="295">
      <c r="A295" s="5">
        <v>317.0</v>
      </c>
      <c r="B295" s="5" t="s">
        <v>152</v>
      </c>
      <c r="C295" s="6" t="s">
        <v>20</v>
      </c>
      <c r="D295" s="7">
        <v>42369.0</v>
      </c>
      <c r="E295" s="8">
        <v>3.7876E10</v>
      </c>
      <c r="F295" s="8">
        <v>2.329E10</v>
      </c>
      <c r="G295" s="8">
        <v>0.0</v>
      </c>
      <c r="H295" s="8">
        <v>0.0</v>
      </c>
      <c r="I295" s="8">
        <v>1.1259E10</v>
      </c>
      <c r="J295" s="5" t="s">
        <v>28</v>
      </c>
      <c r="K295" s="5" t="s">
        <v>84</v>
      </c>
      <c r="L295">
        <f t="shared" si="1"/>
        <v>2015</v>
      </c>
      <c r="M295" s="9">
        <f t="shared" si="2"/>
        <v>14586000000</v>
      </c>
      <c r="N295" s="9">
        <f t="shared" si="3"/>
        <v>11259000000</v>
      </c>
      <c r="O295" s="9">
        <f t="shared" si="4"/>
        <v>26617000000</v>
      </c>
    </row>
    <row r="296">
      <c r="A296" s="5">
        <v>318.0</v>
      </c>
      <c r="B296" s="5" t="s">
        <v>153</v>
      </c>
      <c r="C296" s="6" t="s">
        <v>15</v>
      </c>
      <c r="D296" s="7">
        <v>41274.0</v>
      </c>
      <c r="E296" s="8">
        <v>4.111E9</v>
      </c>
      <c r="F296" s="8">
        <v>3.477E9</v>
      </c>
      <c r="G296" s="8">
        <v>0.0</v>
      </c>
      <c r="H296" s="8">
        <v>0.0</v>
      </c>
      <c r="I296" s="8">
        <v>1.4E7</v>
      </c>
      <c r="J296" s="5" t="s">
        <v>50</v>
      </c>
      <c r="K296" s="5" t="s">
        <v>53</v>
      </c>
      <c r="L296">
        <f t="shared" si="1"/>
        <v>2012</v>
      </c>
      <c r="M296" s="9">
        <f t="shared" si="2"/>
        <v>634000000</v>
      </c>
      <c r="N296" s="9">
        <f t="shared" si="3"/>
        <v>14000000</v>
      </c>
      <c r="O296" s="9">
        <f t="shared" si="4"/>
        <v>4097000000</v>
      </c>
    </row>
    <row r="297">
      <c r="A297" s="5">
        <v>319.0</v>
      </c>
      <c r="B297" s="5" t="s">
        <v>153</v>
      </c>
      <c r="C297" s="6" t="s">
        <v>18</v>
      </c>
      <c r="D297" s="7">
        <v>41639.0</v>
      </c>
      <c r="E297" s="8">
        <v>4.531E9</v>
      </c>
      <c r="F297" s="8">
        <v>3.748E9</v>
      </c>
      <c r="G297" s="8">
        <v>0.0</v>
      </c>
      <c r="H297" s="8">
        <v>0.0</v>
      </c>
      <c r="I297" s="8">
        <v>1.5E7</v>
      </c>
      <c r="J297" s="5" t="s">
        <v>50</v>
      </c>
      <c r="K297" s="5" t="s">
        <v>53</v>
      </c>
      <c r="L297">
        <f t="shared" si="1"/>
        <v>2013</v>
      </c>
      <c r="M297" s="9">
        <f t="shared" si="2"/>
        <v>783000000</v>
      </c>
      <c r="N297" s="9">
        <f t="shared" si="3"/>
        <v>15000000</v>
      </c>
      <c r="O297" s="9">
        <f t="shared" si="4"/>
        <v>4516000000</v>
      </c>
    </row>
    <row r="298">
      <c r="A298" s="5">
        <v>320.0</v>
      </c>
      <c r="B298" s="5" t="s">
        <v>153</v>
      </c>
      <c r="C298" s="6" t="s">
        <v>19</v>
      </c>
      <c r="D298" s="7">
        <v>42004.0</v>
      </c>
      <c r="E298" s="8">
        <v>4.945E9</v>
      </c>
      <c r="F298" s="8">
        <v>4.157E9</v>
      </c>
      <c r="G298" s="8">
        <v>0.0</v>
      </c>
      <c r="H298" s="8">
        <v>0.0</v>
      </c>
      <c r="I298" s="8">
        <v>1.4E7</v>
      </c>
      <c r="J298" s="5" t="s">
        <v>50</v>
      </c>
      <c r="K298" s="5" t="s">
        <v>53</v>
      </c>
      <c r="L298">
        <f t="shared" si="1"/>
        <v>2014</v>
      </c>
      <c r="M298" s="9">
        <f t="shared" si="2"/>
        <v>788000000</v>
      </c>
      <c r="N298" s="9">
        <f t="shared" si="3"/>
        <v>14000000</v>
      </c>
      <c r="O298" s="9">
        <f t="shared" si="4"/>
        <v>4931000000</v>
      </c>
    </row>
    <row r="299">
      <c r="A299" s="5">
        <v>321.0</v>
      </c>
      <c r="B299" s="5" t="s">
        <v>153</v>
      </c>
      <c r="C299" s="6" t="s">
        <v>20</v>
      </c>
      <c r="D299" s="7">
        <v>42369.0</v>
      </c>
      <c r="E299" s="8">
        <v>5.142E9</v>
      </c>
      <c r="F299" s="8">
        <v>4.195E9</v>
      </c>
      <c r="G299" s="8">
        <v>0.0</v>
      </c>
      <c r="H299" s="8">
        <v>0.0</v>
      </c>
      <c r="I299" s="8">
        <v>1.3E7</v>
      </c>
      <c r="J299" s="5" t="s">
        <v>50</v>
      </c>
      <c r="K299" s="5" t="s">
        <v>53</v>
      </c>
      <c r="L299">
        <f t="shared" si="1"/>
        <v>2015</v>
      </c>
      <c r="M299" s="9">
        <f t="shared" si="2"/>
        <v>947000000</v>
      </c>
      <c r="N299" s="9">
        <f t="shared" si="3"/>
        <v>13000000</v>
      </c>
      <c r="O299" s="9">
        <f t="shared" si="4"/>
        <v>5129000000</v>
      </c>
    </row>
    <row r="300">
      <c r="A300" s="5">
        <v>322.0</v>
      </c>
      <c r="B300" s="5" t="s">
        <v>154</v>
      </c>
      <c r="C300" s="6" t="s">
        <v>15</v>
      </c>
      <c r="D300" s="7">
        <v>41274.0</v>
      </c>
      <c r="E300" s="8">
        <v>1.7085E10</v>
      </c>
      <c r="F300" s="8">
        <v>7.153E9</v>
      </c>
      <c r="G300" s="8">
        <v>6.043E9</v>
      </c>
      <c r="H300" s="8">
        <v>0.0</v>
      </c>
      <c r="I300" s="8">
        <v>0.0</v>
      </c>
      <c r="J300" s="5" t="s">
        <v>39</v>
      </c>
      <c r="K300" s="5" t="s">
        <v>145</v>
      </c>
      <c r="L300">
        <f t="shared" si="1"/>
        <v>2012</v>
      </c>
      <c r="M300" s="9">
        <f t="shared" si="2"/>
        <v>9932000000</v>
      </c>
      <c r="N300" s="9">
        <f t="shared" si="3"/>
        <v>6043000000</v>
      </c>
      <c r="O300" s="9">
        <f t="shared" si="4"/>
        <v>11042000000</v>
      </c>
    </row>
    <row r="301">
      <c r="A301" s="5">
        <v>323.0</v>
      </c>
      <c r="B301" s="5" t="s">
        <v>154</v>
      </c>
      <c r="C301" s="6" t="s">
        <v>18</v>
      </c>
      <c r="D301" s="7">
        <v>41639.0</v>
      </c>
      <c r="E301" s="8">
        <v>1.742E10</v>
      </c>
      <c r="F301" s="8">
        <v>7.219E9</v>
      </c>
      <c r="G301" s="8">
        <v>6.645E9</v>
      </c>
      <c r="H301" s="8">
        <v>0.0</v>
      </c>
      <c r="I301" s="8">
        <v>0.0</v>
      </c>
      <c r="J301" s="5" t="s">
        <v>39</v>
      </c>
      <c r="K301" s="5" t="s">
        <v>145</v>
      </c>
      <c r="L301">
        <f t="shared" si="1"/>
        <v>2013</v>
      </c>
      <c r="M301" s="9">
        <f t="shared" si="2"/>
        <v>10201000000</v>
      </c>
      <c r="N301" s="9">
        <f t="shared" si="3"/>
        <v>6645000000</v>
      </c>
      <c r="O301" s="9">
        <f t="shared" si="4"/>
        <v>10775000000</v>
      </c>
    </row>
    <row r="302">
      <c r="A302" s="5">
        <v>324.0</v>
      </c>
      <c r="B302" s="5" t="s">
        <v>154</v>
      </c>
      <c r="C302" s="6" t="s">
        <v>19</v>
      </c>
      <c r="D302" s="7">
        <v>42004.0</v>
      </c>
      <c r="E302" s="8">
        <v>1.7277E10</v>
      </c>
      <c r="F302" s="8">
        <v>7.168E9</v>
      </c>
      <c r="G302" s="8">
        <v>6.552E9</v>
      </c>
      <c r="H302" s="8">
        <v>0.0</v>
      </c>
      <c r="I302" s="8">
        <v>0.0</v>
      </c>
      <c r="J302" s="5" t="s">
        <v>39</v>
      </c>
      <c r="K302" s="5" t="s">
        <v>145</v>
      </c>
      <c r="L302">
        <f t="shared" si="1"/>
        <v>2014</v>
      </c>
      <c r="M302" s="9">
        <f t="shared" si="2"/>
        <v>10109000000</v>
      </c>
      <c r="N302" s="9">
        <f t="shared" si="3"/>
        <v>6552000000</v>
      </c>
      <c r="O302" s="9">
        <f t="shared" si="4"/>
        <v>10725000000</v>
      </c>
    </row>
    <row r="303">
      <c r="A303" s="5">
        <v>325.0</v>
      </c>
      <c r="B303" s="5" t="s">
        <v>154</v>
      </c>
      <c r="C303" s="6" t="s">
        <v>20</v>
      </c>
      <c r="D303" s="7">
        <v>42369.0</v>
      </c>
      <c r="E303" s="8">
        <v>1.6034E10</v>
      </c>
      <c r="F303" s="8">
        <v>6.635E9</v>
      </c>
      <c r="G303" s="8">
        <v>6.61E9</v>
      </c>
      <c r="H303" s="8">
        <v>0.0</v>
      </c>
      <c r="I303" s="8">
        <v>0.0</v>
      </c>
      <c r="J303" s="5" t="s">
        <v>39</v>
      </c>
      <c r="K303" s="5" t="s">
        <v>145</v>
      </c>
      <c r="L303">
        <f t="shared" si="1"/>
        <v>2015</v>
      </c>
      <c r="M303" s="9">
        <f t="shared" si="2"/>
        <v>9399000000</v>
      </c>
      <c r="N303" s="9">
        <f t="shared" si="3"/>
        <v>6610000000</v>
      </c>
      <c r="O303" s="9">
        <f t="shared" si="4"/>
        <v>9424000000</v>
      </c>
    </row>
    <row r="304">
      <c r="A304" s="5">
        <v>326.0</v>
      </c>
      <c r="B304" s="5" t="s">
        <v>155</v>
      </c>
      <c r="C304" s="6" t="s">
        <v>15</v>
      </c>
      <c r="D304" s="7">
        <v>41455.0</v>
      </c>
      <c r="E304" s="8">
        <v>5.533E9</v>
      </c>
      <c r="F304" s="8">
        <v>3.142E9</v>
      </c>
      <c r="G304" s="8">
        <v>1.291E9</v>
      </c>
      <c r="H304" s="8">
        <v>1.3E8</v>
      </c>
      <c r="I304" s="8">
        <v>0.0</v>
      </c>
      <c r="J304" s="5" t="s">
        <v>39</v>
      </c>
      <c r="K304" s="5" t="s">
        <v>145</v>
      </c>
      <c r="L304">
        <f t="shared" si="1"/>
        <v>2013</v>
      </c>
      <c r="M304" s="9">
        <f t="shared" si="2"/>
        <v>2391000000</v>
      </c>
      <c r="N304" s="9">
        <f t="shared" si="3"/>
        <v>1421000000</v>
      </c>
      <c r="O304" s="9">
        <f t="shared" si="4"/>
        <v>4112000000</v>
      </c>
    </row>
    <row r="305">
      <c r="A305" s="5">
        <v>327.0</v>
      </c>
      <c r="B305" s="5" t="s">
        <v>155</v>
      </c>
      <c r="C305" s="6" t="s">
        <v>18</v>
      </c>
      <c r="D305" s="7">
        <v>41820.0</v>
      </c>
      <c r="E305" s="8">
        <v>5.514E9</v>
      </c>
      <c r="F305" s="8">
        <v>3.158E9</v>
      </c>
      <c r="G305" s="8">
        <v>1.254E9</v>
      </c>
      <c r="H305" s="8">
        <v>1.25E8</v>
      </c>
      <c r="I305" s="8">
        <v>0.0</v>
      </c>
      <c r="J305" s="5" t="s">
        <v>39</v>
      </c>
      <c r="K305" s="5" t="s">
        <v>145</v>
      </c>
      <c r="L305">
        <f t="shared" si="1"/>
        <v>2014</v>
      </c>
      <c r="M305" s="9">
        <f t="shared" si="2"/>
        <v>2356000000</v>
      </c>
      <c r="N305" s="9">
        <f t="shared" si="3"/>
        <v>1379000000</v>
      </c>
      <c r="O305" s="9">
        <f t="shared" si="4"/>
        <v>4135000000</v>
      </c>
    </row>
    <row r="306">
      <c r="A306" s="5">
        <v>328.0</v>
      </c>
      <c r="B306" s="5" t="s">
        <v>155</v>
      </c>
      <c r="C306" s="6" t="s">
        <v>19</v>
      </c>
      <c r="D306" s="7">
        <v>42185.0</v>
      </c>
      <c r="E306" s="8">
        <v>5.655E9</v>
      </c>
      <c r="F306" s="8">
        <v>3.19E9</v>
      </c>
      <c r="G306" s="8">
        <v>1.321E9</v>
      </c>
      <c r="H306" s="8">
        <v>1.36E8</v>
      </c>
      <c r="I306" s="8">
        <v>0.0</v>
      </c>
      <c r="J306" s="5" t="s">
        <v>39</v>
      </c>
      <c r="K306" s="5" t="s">
        <v>145</v>
      </c>
      <c r="L306">
        <f t="shared" si="1"/>
        <v>2015</v>
      </c>
      <c r="M306" s="9">
        <f t="shared" si="2"/>
        <v>2465000000</v>
      </c>
      <c r="N306" s="9">
        <f t="shared" si="3"/>
        <v>1457000000</v>
      </c>
      <c r="O306" s="9">
        <f t="shared" si="4"/>
        <v>4198000000</v>
      </c>
    </row>
    <row r="307">
      <c r="A307" s="5">
        <v>329.0</v>
      </c>
      <c r="B307" s="5" t="s">
        <v>155</v>
      </c>
      <c r="C307" s="6" t="s">
        <v>20</v>
      </c>
      <c r="D307" s="7">
        <v>42551.0</v>
      </c>
      <c r="E307" s="8">
        <v>5.761E9</v>
      </c>
      <c r="F307" s="8">
        <v>3.163E9</v>
      </c>
      <c r="G307" s="8">
        <v>1.393E9</v>
      </c>
      <c r="H307" s="8">
        <v>1.41E8</v>
      </c>
      <c r="I307" s="8">
        <v>0.0</v>
      </c>
      <c r="J307" s="5" t="s">
        <v>39</v>
      </c>
      <c r="K307" s="5" t="s">
        <v>145</v>
      </c>
      <c r="L307">
        <f t="shared" si="1"/>
        <v>2016</v>
      </c>
      <c r="M307" s="9">
        <f t="shared" si="2"/>
        <v>2598000000</v>
      </c>
      <c r="N307" s="9">
        <f t="shared" si="3"/>
        <v>1534000000</v>
      </c>
      <c r="O307" s="9">
        <f t="shared" si="4"/>
        <v>4227000000</v>
      </c>
    </row>
    <row r="308">
      <c r="A308" s="5">
        <v>330.0</v>
      </c>
      <c r="B308" s="5" t="s">
        <v>156</v>
      </c>
      <c r="C308" s="6" t="s">
        <v>15</v>
      </c>
      <c r="D308" s="7">
        <v>41639.0</v>
      </c>
      <c r="E308" s="8">
        <v>2.666E9</v>
      </c>
      <c r="F308" s="8">
        <v>5.5E7</v>
      </c>
      <c r="G308" s="8">
        <v>1.67E9</v>
      </c>
      <c r="H308" s="8">
        <v>0.0</v>
      </c>
      <c r="I308" s="8">
        <v>4.6E7</v>
      </c>
      <c r="J308" s="5" t="s">
        <v>50</v>
      </c>
      <c r="K308" s="5" t="s">
        <v>143</v>
      </c>
      <c r="L308">
        <f t="shared" si="1"/>
        <v>2013</v>
      </c>
      <c r="M308" s="9">
        <f t="shared" si="2"/>
        <v>2611000000</v>
      </c>
      <c r="N308" s="9">
        <f t="shared" si="3"/>
        <v>1716000000</v>
      </c>
      <c r="O308" s="9">
        <f t="shared" si="4"/>
        <v>950000000</v>
      </c>
    </row>
    <row r="309">
      <c r="A309" s="5">
        <v>331.0</v>
      </c>
      <c r="B309" s="5" t="s">
        <v>156</v>
      </c>
      <c r="C309" s="6" t="s">
        <v>18</v>
      </c>
      <c r="D309" s="7">
        <v>42004.0</v>
      </c>
      <c r="E309" s="8">
        <v>2.607E9</v>
      </c>
      <c r="F309" s="8">
        <v>4.5E7</v>
      </c>
      <c r="G309" s="8">
        <v>1.611E9</v>
      </c>
      <c r="H309" s="8">
        <v>0.0</v>
      </c>
      <c r="I309" s="8">
        <v>2.7E7</v>
      </c>
      <c r="J309" s="5" t="s">
        <v>50</v>
      </c>
      <c r="K309" s="5" t="s">
        <v>143</v>
      </c>
      <c r="L309">
        <f t="shared" si="1"/>
        <v>2014</v>
      </c>
      <c r="M309" s="9">
        <f t="shared" si="2"/>
        <v>2562000000</v>
      </c>
      <c r="N309" s="9">
        <f t="shared" si="3"/>
        <v>1638000000</v>
      </c>
      <c r="O309" s="9">
        <f t="shared" si="4"/>
        <v>969000000</v>
      </c>
    </row>
    <row r="310">
      <c r="A310" s="5">
        <v>332.0</v>
      </c>
      <c r="B310" s="5" t="s">
        <v>156</v>
      </c>
      <c r="C310" s="6" t="s">
        <v>19</v>
      </c>
      <c r="D310" s="7">
        <v>42369.0</v>
      </c>
      <c r="E310" s="8">
        <v>2.819E9</v>
      </c>
      <c r="F310" s="8">
        <v>4.3E7</v>
      </c>
      <c r="G310" s="8">
        <v>1.859E9</v>
      </c>
      <c r="H310" s="8">
        <v>0.0</v>
      </c>
      <c r="I310" s="8">
        <v>1.47E8</v>
      </c>
      <c r="J310" s="5" t="s">
        <v>50</v>
      </c>
      <c r="K310" s="5" t="s">
        <v>143</v>
      </c>
      <c r="L310">
        <f t="shared" si="1"/>
        <v>2015</v>
      </c>
      <c r="M310" s="9">
        <f t="shared" si="2"/>
        <v>2776000000</v>
      </c>
      <c r="N310" s="9">
        <f t="shared" si="3"/>
        <v>2006000000</v>
      </c>
      <c r="O310" s="9">
        <f t="shared" si="4"/>
        <v>813000000</v>
      </c>
    </row>
    <row r="311">
      <c r="A311" s="5">
        <v>333.0</v>
      </c>
      <c r="B311" s="5" t="s">
        <v>156</v>
      </c>
      <c r="C311" s="6" t="s">
        <v>20</v>
      </c>
      <c r="D311" s="7">
        <v>42735.0</v>
      </c>
      <c r="E311" s="8">
        <v>2.96E9</v>
      </c>
      <c r="F311" s="8">
        <v>4.0E7</v>
      </c>
      <c r="G311" s="8">
        <v>1.836E9</v>
      </c>
      <c r="H311" s="8">
        <v>0.0</v>
      </c>
      <c r="I311" s="8">
        <v>2.48E8</v>
      </c>
      <c r="J311" s="5" t="s">
        <v>50</v>
      </c>
      <c r="K311" s="5" t="s">
        <v>143</v>
      </c>
      <c r="L311">
        <f t="shared" si="1"/>
        <v>2016</v>
      </c>
      <c r="M311" s="9">
        <f t="shared" si="2"/>
        <v>2920000000</v>
      </c>
      <c r="N311" s="9">
        <f t="shared" si="3"/>
        <v>2084000000</v>
      </c>
      <c r="O311" s="9">
        <f t="shared" si="4"/>
        <v>876000000</v>
      </c>
    </row>
    <row r="312">
      <c r="A312" s="5">
        <v>338.0</v>
      </c>
      <c r="B312" s="5" t="s">
        <v>157</v>
      </c>
      <c r="C312" s="6" t="s">
        <v>15</v>
      </c>
      <c r="D312" s="7">
        <v>41639.0</v>
      </c>
      <c r="E312" s="8">
        <v>3.214591E9</v>
      </c>
      <c r="F312" s="8">
        <v>2.359822E9</v>
      </c>
      <c r="G312" s="8">
        <v>2.03733E8</v>
      </c>
      <c r="H312" s="8">
        <v>0.0</v>
      </c>
      <c r="I312" s="8">
        <v>9.6054E7</v>
      </c>
      <c r="J312" s="5" t="s">
        <v>22</v>
      </c>
      <c r="K312" s="5" t="s">
        <v>158</v>
      </c>
      <c r="L312">
        <f t="shared" si="1"/>
        <v>2013</v>
      </c>
      <c r="M312" s="9">
        <f t="shared" si="2"/>
        <v>854769000</v>
      </c>
      <c r="N312" s="9">
        <f t="shared" si="3"/>
        <v>299787000</v>
      </c>
      <c r="O312" s="9">
        <f t="shared" si="4"/>
        <v>2914804000</v>
      </c>
    </row>
    <row r="313">
      <c r="A313" s="5">
        <v>339.0</v>
      </c>
      <c r="B313" s="5" t="s">
        <v>157</v>
      </c>
      <c r="C313" s="6" t="s">
        <v>18</v>
      </c>
      <c r="D313" s="7">
        <v>42004.0</v>
      </c>
      <c r="E313" s="8">
        <v>4.108269E9</v>
      </c>
      <c r="F313" s="8">
        <v>2.990513E9</v>
      </c>
      <c r="G313" s="8">
        <v>2.73897E8</v>
      </c>
      <c r="H313" s="8">
        <v>0.0</v>
      </c>
      <c r="I313" s="8">
        <v>1.10474E8</v>
      </c>
      <c r="J313" s="5" t="s">
        <v>22</v>
      </c>
      <c r="K313" s="5" t="s">
        <v>158</v>
      </c>
      <c r="L313">
        <f t="shared" si="1"/>
        <v>2014</v>
      </c>
      <c r="M313" s="9">
        <f t="shared" si="2"/>
        <v>1117756000</v>
      </c>
      <c r="N313" s="9">
        <f t="shared" si="3"/>
        <v>384371000</v>
      </c>
      <c r="O313" s="9">
        <f t="shared" si="4"/>
        <v>3723898000</v>
      </c>
    </row>
    <row r="314">
      <c r="A314" s="5">
        <v>340.0</v>
      </c>
      <c r="B314" s="5" t="s">
        <v>157</v>
      </c>
      <c r="C314" s="6" t="s">
        <v>19</v>
      </c>
      <c r="D314" s="7">
        <v>42369.0</v>
      </c>
      <c r="E314" s="8">
        <v>4.501223E9</v>
      </c>
      <c r="F314" s="8">
        <v>3.326936E9</v>
      </c>
      <c r="G314" s="8">
        <v>2.50214E8</v>
      </c>
      <c r="H314" s="8">
        <v>0.0</v>
      </c>
      <c r="I314" s="8">
        <v>1.30368E8</v>
      </c>
      <c r="J314" s="5" t="s">
        <v>22</v>
      </c>
      <c r="K314" s="5" t="s">
        <v>158</v>
      </c>
      <c r="L314">
        <f t="shared" si="1"/>
        <v>2015</v>
      </c>
      <c r="M314" s="9">
        <f t="shared" si="2"/>
        <v>1174287000</v>
      </c>
      <c r="N314" s="9">
        <f t="shared" si="3"/>
        <v>380582000</v>
      </c>
      <c r="O314" s="9">
        <f t="shared" si="4"/>
        <v>4120641000</v>
      </c>
    </row>
    <row r="315">
      <c r="A315" s="5">
        <v>341.0</v>
      </c>
      <c r="B315" s="5" t="s">
        <v>157</v>
      </c>
      <c r="C315" s="6" t="s">
        <v>20</v>
      </c>
      <c r="D315" s="7">
        <v>42735.0</v>
      </c>
      <c r="E315" s="8">
        <v>3.904384E9</v>
      </c>
      <c r="F315" s="8">
        <v>3.40617E9</v>
      </c>
      <c r="G315" s="8">
        <v>2.7624E8</v>
      </c>
      <c r="H315" s="8">
        <v>0.0</v>
      </c>
      <c r="I315" s="8">
        <v>1.46368E8</v>
      </c>
      <c r="J315" s="5" t="s">
        <v>22</v>
      </c>
      <c r="K315" s="5" t="s">
        <v>158</v>
      </c>
      <c r="L315">
        <f t="shared" si="1"/>
        <v>2016</v>
      </c>
      <c r="M315" s="9">
        <f t="shared" si="2"/>
        <v>498214000</v>
      </c>
      <c r="N315" s="9">
        <f t="shared" si="3"/>
        <v>422608000</v>
      </c>
      <c r="O315" s="9">
        <f t="shared" si="4"/>
        <v>3481776000</v>
      </c>
    </row>
    <row r="316">
      <c r="A316" s="5">
        <v>342.0</v>
      </c>
      <c r="B316" s="5" t="s">
        <v>159</v>
      </c>
      <c r="C316" s="6" t="s">
        <v>15</v>
      </c>
      <c r="D316" s="7">
        <v>41639.0</v>
      </c>
      <c r="E316" s="8">
        <v>1.7301E10</v>
      </c>
      <c r="F316" s="8">
        <v>1.3021E10</v>
      </c>
      <c r="G316" s="8">
        <v>1.827E9</v>
      </c>
      <c r="H316" s="8">
        <v>7.13E8</v>
      </c>
      <c r="I316" s="8">
        <v>0.0</v>
      </c>
      <c r="J316" s="5" t="s">
        <v>16</v>
      </c>
      <c r="K316" s="5" t="s">
        <v>160</v>
      </c>
      <c r="L316">
        <f t="shared" si="1"/>
        <v>2013</v>
      </c>
      <c r="M316" s="9">
        <f t="shared" si="2"/>
        <v>4280000000</v>
      </c>
      <c r="N316" s="9">
        <f t="shared" si="3"/>
        <v>2540000000</v>
      </c>
      <c r="O316" s="9">
        <f t="shared" si="4"/>
        <v>14761000000</v>
      </c>
    </row>
    <row r="317">
      <c r="A317" s="5">
        <v>343.0</v>
      </c>
      <c r="B317" s="5" t="s">
        <v>159</v>
      </c>
      <c r="C317" s="6" t="s">
        <v>18</v>
      </c>
      <c r="D317" s="7">
        <v>42004.0</v>
      </c>
      <c r="E317" s="8">
        <v>1.9221E10</v>
      </c>
      <c r="F317" s="8">
        <v>1.436E10</v>
      </c>
      <c r="G317" s="8">
        <v>2.112E9</v>
      </c>
      <c r="H317" s="8">
        <v>7.54E8</v>
      </c>
      <c r="I317" s="8">
        <v>0.0</v>
      </c>
      <c r="J317" s="5" t="s">
        <v>16</v>
      </c>
      <c r="K317" s="5" t="s">
        <v>160</v>
      </c>
      <c r="L317">
        <f t="shared" si="1"/>
        <v>2014</v>
      </c>
      <c r="M317" s="9">
        <f t="shared" si="2"/>
        <v>4861000000</v>
      </c>
      <c r="N317" s="9">
        <f t="shared" si="3"/>
        <v>2866000000</v>
      </c>
      <c r="O317" s="9">
        <f t="shared" si="4"/>
        <v>16355000000</v>
      </c>
    </row>
    <row r="318">
      <c r="A318" s="5">
        <v>344.0</v>
      </c>
      <c r="B318" s="5" t="s">
        <v>159</v>
      </c>
      <c r="C318" s="6" t="s">
        <v>19</v>
      </c>
      <c r="D318" s="7">
        <v>42369.0</v>
      </c>
      <c r="E318" s="8">
        <v>1.911E10</v>
      </c>
      <c r="F318" s="8">
        <v>1.4163E10</v>
      </c>
      <c r="G318" s="8">
        <v>2.169E9</v>
      </c>
      <c r="H318" s="8">
        <v>7.35E8</v>
      </c>
      <c r="I318" s="8">
        <v>0.0</v>
      </c>
      <c r="J318" s="5" t="s">
        <v>16</v>
      </c>
      <c r="K318" s="5" t="s">
        <v>160</v>
      </c>
      <c r="L318">
        <f t="shared" si="1"/>
        <v>2015</v>
      </c>
      <c r="M318" s="9">
        <f t="shared" si="2"/>
        <v>4947000000</v>
      </c>
      <c r="N318" s="9">
        <f t="shared" si="3"/>
        <v>2904000000</v>
      </c>
      <c r="O318" s="9">
        <f t="shared" si="4"/>
        <v>16206000000</v>
      </c>
    </row>
    <row r="319">
      <c r="A319" s="5">
        <v>345.0</v>
      </c>
      <c r="B319" s="5" t="s">
        <v>159</v>
      </c>
      <c r="C319" s="6" t="s">
        <v>20</v>
      </c>
      <c r="D319" s="7">
        <v>42735.0</v>
      </c>
      <c r="E319" s="8">
        <v>1.7509E10</v>
      </c>
      <c r="F319" s="8">
        <v>1.3057E10</v>
      </c>
      <c r="G319" s="8">
        <v>2.189E9</v>
      </c>
      <c r="H319" s="8">
        <v>6.36E8</v>
      </c>
      <c r="I319" s="8">
        <v>0.0</v>
      </c>
      <c r="J319" s="5" t="s">
        <v>16</v>
      </c>
      <c r="K319" s="5" t="s">
        <v>160</v>
      </c>
      <c r="L319">
        <f t="shared" si="1"/>
        <v>2016</v>
      </c>
      <c r="M319" s="9">
        <f t="shared" si="2"/>
        <v>4452000000</v>
      </c>
      <c r="N319" s="9">
        <f t="shared" si="3"/>
        <v>2825000000</v>
      </c>
      <c r="O319" s="9">
        <f t="shared" si="4"/>
        <v>14684000000</v>
      </c>
    </row>
    <row r="320">
      <c r="A320" s="5">
        <v>346.0</v>
      </c>
      <c r="B320" s="5" t="s">
        <v>161</v>
      </c>
      <c r="C320" s="6" t="s">
        <v>15</v>
      </c>
      <c r="D320" s="7">
        <v>41639.0</v>
      </c>
      <c r="E320" s="8">
        <v>6.566E9</v>
      </c>
      <c r="F320" s="8">
        <v>4.562E9</v>
      </c>
      <c r="G320" s="8">
        <v>2.34E8</v>
      </c>
      <c r="H320" s="8">
        <v>0.0</v>
      </c>
      <c r="I320" s="8">
        <v>6.28E8</v>
      </c>
      <c r="J320" s="5" t="s">
        <v>45</v>
      </c>
      <c r="K320" s="5" t="s">
        <v>46</v>
      </c>
      <c r="L320">
        <f t="shared" si="1"/>
        <v>2013</v>
      </c>
      <c r="M320" s="9">
        <f t="shared" si="2"/>
        <v>2004000000</v>
      </c>
      <c r="N320" s="9">
        <f t="shared" si="3"/>
        <v>862000000</v>
      </c>
      <c r="O320" s="9">
        <f t="shared" si="4"/>
        <v>5704000000</v>
      </c>
    </row>
    <row r="321">
      <c r="A321" s="5">
        <v>347.0</v>
      </c>
      <c r="B321" s="5" t="s">
        <v>161</v>
      </c>
      <c r="C321" s="6" t="s">
        <v>18</v>
      </c>
      <c r="D321" s="7">
        <v>42004.0</v>
      </c>
      <c r="E321" s="8">
        <v>7.179E9</v>
      </c>
      <c r="F321" s="8">
        <v>5.09E9</v>
      </c>
      <c r="G321" s="8">
        <v>2.52E8</v>
      </c>
      <c r="H321" s="8">
        <v>0.0</v>
      </c>
      <c r="I321" s="8">
        <v>6.85E8</v>
      </c>
      <c r="J321" s="5" t="s">
        <v>45</v>
      </c>
      <c r="K321" s="5" t="s">
        <v>46</v>
      </c>
      <c r="L321">
        <f t="shared" si="1"/>
        <v>2014</v>
      </c>
      <c r="M321" s="9">
        <f t="shared" si="2"/>
        <v>2089000000</v>
      </c>
      <c r="N321" s="9">
        <f t="shared" si="3"/>
        <v>937000000</v>
      </c>
      <c r="O321" s="9">
        <f t="shared" si="4"/>
        <v>6242000000</v>
      </c>
    </row>
    <row r="322">
      <c r="A322" s="5">
        <v>348.0</v>
      </c>
      <c r="B322" s="5" t="s">
        <v>161</v>
      </c>
      <c r="C322" s="6" t="s">
        <v>19</v>
      </c>
      <c r="D322" s="7">
        <v>42369.0</v>
      </c>
      <c r="E322" s="8">
        <v>6.456E9</v>
      </c>
      <c r="F322" s="8">
        <v>4.281E9</v>
      </c>
      <c r="G322" s="8">
        <v>2.62E8</v>
      </c>
      <c r="H322" s="8">
        <v>0.0</v>
      </c>
      <c r="I322" s="8">
        <v>7.5E8</v>
      </c>
      <c r="J322" s="5" t="s">
        <v>45</v>
      </c>
      <c r="K322" s="5" t="s">
        <v>46</v>
      </c>
      <c r="L322">
        <f t="shared" si="1"/>
        <v>2015</v>
      </c>
      <c r="M322" s="9">
        <f t="shared" si="2"/>
        <v>2175000000</v>
      </c>
      <c r="N322" s="9">
        <f t="shared" si="3"/>
        <v>1012000000</v>
      </c>
      <c r="O322" s="9">
        <f t="shared" si="4"/>
        <v>5444000000</v>
      </c>
    </row>
    <row r="323">
      <c r="A323" s="5">
        <v>349.0</v>
      </c>
      <c r="B323" s="5" t="s">
        <v>161</v>
      </c>
      <c r="C323" s="6" t="s">
        <v>20</v>
      </c>
      <c r="D323" s="7">
        <v>42735.0</v>
      </c>
      <c r="E323" s="8">
        <v>6.399E9</v>
      </c>
      <c r="F323" s="8">
        <v>4.01E9</v>
      </c>
      <c r="G323" s="8">
        <v>2.81E8</v>
      </c>
      <c r="H323" s="8">
        <v>0.0</v>
      </c>
      <c r="I323" s="8">
        <v>8.11E8</v>
      </c>
      <c r="J323" s="5" t="s">
        <v>45</v>
      </c>
      <c r="K323" s="5" t="s">
        <v>46</v>
      </c>
      <c r="L323">
        <f t="shared" si="1"/>
        <v>2016</v>
      </c>
      <c r="M323" s="9">
        <f t="shared" si="2"/>
        <v>2389000000</v>
      </c>
      <c r="N323" s="9">
        <f t="shared" si="3"/>
        <v>1092000000</v>
      </c>
      <c r="O323" s="9">
        <f t="shared" si="4"/>
        <v>5307000000</v>
      </c>
    </row>
    <row r="324">
      <c r="A324" s="5">
        <v>350.0</v>
      </c>
      <c r="B324" s="5" t="s">
        <v>162</v>
      </c>
      <c r="C324" s="6" t="s">
        <v>15</v>
      </c>
      <c r="D324" s="7">
        <v>41274.0</v>
      </c>
      <c r="E324" s="8">
        <v>8.11E9</v>
      </c>
      <c r="F324" s="8">
        <v>6.781E9</v>
      </c>
      <c r="G324" s="8">
        <v>1.105E9</v>
      </c>
      <c r="H324" s="8">
        <v>0.0</v>
      </c>
      <c r="I324" s="8">
        <v>8.8E7</v>
      </c>
      <c r="J324" s="5" t="s">
        <v>28</v>
      </c>
      <c r="K324" s="5" t="s">
        <v>84</v>
      </c>
      <c r="L324">
        <f t="shared" si="1"/>
        <v>2012</v>
      </c>
      <c r="M324" s="9">
        <f t="shared" si="2"/>
        <v>1329000000</v>
      </c>
      <c r="N324" s="9">
        <f t="shared" si="3"/>
        <v>1193000000</v>
      </c>
      <c r="O324" s="9">
        <f t="shared" si="4"/>
        <v>6917000000</v>
      </c>
    </row>
    <row r="325">
      <c r="A325" s="5">
        <v>351.0</v>
      </c>
      <c r="B325" s="5" t="s">
        <v>162</v>
      </c>
      <c r="C325" s="6" t="s">
        <v>18</v>
      </c>
      <c r="D325" s="7">
        <v>41639.0</v>
      </c>
      <c r="E325" s="8">
        <v>1.0863E10</v>
      </c>
      <c r="F325" s="8">
        <v>8.995E9</v>
      </c>
      <c r="G325" s="8">
        <v>1.264E9</v>
      </c>
      <c r="H325" s="8">
        <v>0.0</v>
      </c>
      <c r="I325" s="8">
        <v>3.27E8</v>
      </c>
      <c r="J325" s="5" t="s">
        <v>28</v>
      </c>
      <c r="K325" s="5" t="s">
        <v>84</v>
      </c>
      <c r="L325">
        <f t="shared" si="1"/>
        <v>2013</v>
      </c>
      <c r="M325" s="9">
        <f t="shared" si="2"/>
        <v>1868000000</v>
      </c>
      <c r="N325" s="9">
        <f t="shared" si="3"/>
        <v>1591000000</v>
      </c>
      <c r="O325" s="9">
        <f t="shared" si="4"/>
        <v>9272000000</v>
      </c>
    </row>
    <row r="326">
      <c r="A326" s="5">
        <v>352.0</v>
      </c>
      <c r="B326" s="5" t="s">
        <v>162</v>
      </c>
      <c r="C326" s="6" t="s">
        <v>19</v>
      </c>
      <c r="D326" s="7">
        <v>42004.0</v>
      </c>
      <c r="E326" s="8">
        <v>1.656E10</v>
      </c>
      <c r="F326" s="8">
        <v>1.2678E10</v>
      </c>
      <c r="G326" s="8">
        <v>2.012E9</v>
      </c>
      <c r="H326" s="8">
        <v>0.0</v>
      </c>
      <c r="I326" s="8">
        <v>1.406E9</v>
      </c>
      <c r="J326" s="5" t="s">
        <v>28</v>
      </c>
      <c r="K326" s="5" t="s">
        <v>84</v>
      </c>
      <c r="L326">
        <f t="shared" si="1"/>
        <v>2014</v>
      </c>
      <c r="M326" s="9">
        <f t="shared" si="2"/>
        <v>3882000000</v>
      </c>
      <c r="N326" s="9">
        <f t="shared" si="3"/>
        <v>3418000000</v>
      </c>
      <c r="O326" s="9">
        <f t="shared" si="4"/>
        <v>13142000000</v>
      </c>
    </row>
    <row r="327">
      <c r="A327" s="5">
        <v>353.0</v>
      </c>
      <c r="B327" s="5" t="s">
        <v>162</v>
      </c>
      <c r="C327" s="6" t="s">
        <v>20</v>
      </c>
      <c r="D327" s="7">
        <v>42369.0</v>
      </c>
      <c r="E327" s="8">
        <v>2.276E10</v>
      </c>
      <c r="F327" s="8">
        <v>1.7242E10</v>
      </c>
      <c r="G327" s="8">
        <v>2.977E9</v>
      </c>
      <c r="H327" s="8">
        <v>0.0</v>
      </c>
      <c r="I327" s="8">
        <v>1.836E9</v>
      </c>
      <c r="J327" s="5" t="s">
        <v>28</v>
      </c>
      <c r="K327" s="5" t="s">
        <v>84</v>
      </c>
      <c r="L327">
        <f t="shared" si="1"/>
        <v>2015</v>
      </c>
      <c r="M327" s="9">
        <f t="shared" si="2"/>
        <v>5518000000</v>
      </c>
      <c r="N327" s="9">
        <f t="shared" si="3"/>
        <v>4813000000</v>
      </c>
      <c r="O327" s="9">
        <f t="shared" si="4"/>
        <v>17947000000</v>
      </c>
    </row>
    <row r="328">
      <c r="A328" s="5">
        <v>354.0</v>
      </c>
      <c r="B328" s="5" t="s">
        <v>163</v>
      </c>
      <c r="C328" s="6" t="s">
        <v>15</v>
      </c>
      <c r="D328" s="7">
        <v>41274.0</v>
      </c>
      <c r="E328" s="8">
        <v>7.452E9</v>
      </c>
      <c r="F328" s="8">
        <v>4.747E9</v>
      </c>
      <c r="G328" s="8">
        <v>3.65E8</v>
      </c>
      <c r="H328" s="8">
        <v>0.0</v>
      </c>
      <c r="I328" s="8">
        <v>1.05E9</v>
      </c>
      <c r="J328" s="5" t="s">
        <v>45</v>
      </c>
      <c r="K328" s="5" t="s">
        <v>46</v>
      </c>
      <c r="L328">
        <f t="shared" si="1"/>
        <v>2012</v>
      </c>
      <c r="M328" s="9">
        <f t="shared" si="2"/>
        <v>2705000000</v>
      </c>
      <c r="N328" s="9">
        <f t="shared" si="3"/>
        <v>1415000000</v>
      </c>
      <c r="O328" s="9">
        <f t="shared" si="4"/>
        <v>6037000000</v>
      </c>
    </row>
    <row r="329">
      <c r="A329" s="5">
        <v>355.0</v>
      </c>
      <c r="B329" s="5" t="s">
        <v>163</v>
      </c>
      <c r="C329" s="6" t="s">
        <v>18</v>
      </c>
      <c r="D329" s="7">
        <v>41639.0</v>
      </c>
      <c r="E329" s="8">
        <v>8.106E9</v>
      </c>
      <c r="F329" s="8">
        <v>5.755E9</v>
      </c>
      <c r="G329" s="8">
        <v>3.87E8</v>
      </c>
      <c r="H329" s="8">
        <v>0.0</v>
      </c>
      <c r="I329" s="8">
        <v>9.54E8</v>
      </c>
      <c r="J329" s="5" t="s">
        <v>45</v>
      </c>
      <c r="K329" s="5" t="s">
        <v>46</v>
      </c>
      <c r="L329">
        <f t="shared" si="1"/>
        <v>2013</v>
      </c>
      <c r="M329" s="9">
        <f t="shared" si="2"/>
        <v>2351000000</v>
      </c>
      <c r="N329" s="9">
        <f t="shared" si="3"/>
        <v>1341000000</v>
      </c>
      <c r="O329" s="9">
        <f t="shared" si="4"/>
        <v>6765000000</v>
      </c>
    </row>
    <row r="330">
      <c r="A330" s="5">
        <v>356.0</v>
      </c>
      <c r="B330" s="5" t="s">
        <v>163</v>
      </c>
      <c r="C330" s="6" t="s">
        <v>19</v>
      </c>
      <c r="D330" s="7">
        <v>42004.0</v>
      </c>
      <c r="E330" s="8">
        <v>9.226E9</v>
      </c>
      <c r="F330" s="8">
        <v>6.89E9</v>
      </c>
      <c r="G330" s="8">
        <v>3.88E8</v>
      </c>
      <c r="H330" s="8">
        <v>0.0</v>
      </c>
      <c r="I330" s="8">
        <v>1.013E9</v>
      </c>
      <c r="J330" s="5" t="s">
        <v>45</v>
      </c>
      <c r="K330" s="5" t="s">
        <v>46</v>
      </c>
      <c r="L330">
        <f t="shared" si="1"/>
        <v>2014</v>
      </c>
      <c r="M330" s="9">
        <f t="shared" si="2"/>
        <v>2336000000</v>
      </c>
      <c r="N330" s="9">
        <f t="shared" si="3"/>
        <v>1401000000</v>
      </c>
      <c r="O330" s="9">
        <f t="shared" si="4"/>
        <v>7825000000</v>
      </c>
    </row>
    <row r="331">
      <c r="A331" s="5">
        <v>357.0</v>
      </c>
      <c r="B331" s="5" t="s">
        <v>163</v>
      </c>
      <c r="C331" s="6" t="s">
        <v>20</v>
      </c>
      <c r="D331" s="7">
        <v>42369.0</v>
      </c>
      <c r="E331" s="8">
        <v>7.386E9</v>
      </c>
      <c r="F331" s="8">
        <v>5.109E9</v>
      </c>
      <c r="G331" s="8">
        <v>3.74E8</v>
      </c>
      <c r="H331" s="8">
        <v>0.0</v>
      </c>
      <c r="I331" s="8">
        <v>9.7E8</v>
      </c>
      <c r="J331" s="5" t="s">
        <v>45</v>
      </c>
      <c r="K331" s="5" t="s">
        <v>46</v>
      </c>
      <c r="L331">
        <f t="shared" si="1"/>
        <v>2015</v>
      </c>
      <c r="M331" s="9">
        <f t="shared" si="2"/>
        <v>2277000000</v>
      </c>
      <c r="N331" s="9">
        <f t="shared" si="3"/>
        <v>1344000000</v>
      </c>
      <c r="O331" s="9">
        <f t="shared" si="4"/>
        <v>6042000000</v>
      </c>
    </row>
    <row r="332">
      <c r="A332" s="5">
        <v>358.0</v>
      </c>
      <c r="B332" s="5" t="s">
        <v>164</v>
      </c>
      <c r="C332" s="6" t="s">
        <v>15</v>
      </c>
      <c r="D332" s="7">
        <v>41274.0</v>
      </c>
      <c r="E332" s="8">
        <v>2.3771E10</v>
      </c>
      <c r="F332" s="8">
        <v>1.403E9</v>
      </c>
      <c r="G332" s="8">
        <v>1.1188E10</v>
      </c>
      <c r="H332" s="8">
        <v>0.0</v>
      </c>
      <c r="I332" s="8">
        <v>5.024E9</v>
      </c>
      <c r="J332" s="5" t="s">
        <v>50</v>
      </c>
      <c r="K332" s="5" t="s">
        <v>103</v>
      </c>
      <c r="L332">
        <f t="shared" si="1"/>
        <v>2012</v>
      </c>
      <c r="M332" s="9">
        <f t="shared" si="2"/>
        <v>22368000000</v>
      </c>
      <c r="N332" s="9">
        <f t="shared" si="3"/>
        <v>16212000000</v>
      </c>
      <c r="O332" s="9">
        <f t="shared" si="4"/>
        <v>7559000000</v>
      </c>
    </row>
    <row r="333">
      <c r="A333" s="5">
        <v>359.0</v>
      </c>
      <c r="B333" s="5" t="s">
        <v>164</v>
      </c>
      <c r="C333" s="6" t="s">
        <v>18</v>
      </c>
      <c r="D333" s="7">
        <v>41639.0</v>
      </c>
      <c r="E333" s="8">
        <v>2.4176E10</v>
      </c>
      <c r="F333" s="8">
        <v>1.241E9</v>
      </c>
      <c r="G333" s="8">
        <v>1.1682E10</v>
      </c>
      <c r="H333" s="8">
        <v>0.0</v>
      </c>
      <c r="I333" s="8">
        <v>4.124E9</v>
      </c>
      <c r="J333" s="5" t="s">
        <v>50</v>
      </c>
      <c r="K333" s="5" t="s">
        <v>103</v>
      </c>
      <c r="L333">
        <f t="shared" si="1"/>
        <v>2013</v>
      </c>
      <c r="M333" s="9">
        <f t="shared" si="2"/>
        <v>22935000000</v>
      </c>
      <c r="N333" s="9">
        <f t="shared" si="3"/>
        <v>15806000000</v>
      </c>
      <c r="O333" s="9">
        <f t="shared" si="4"/>
        <v>8370000000</v>
      </c>
    </row>
    <row r="334">
      <c r="A334" s="5">
        <v>360.0</v>
      </c>
      <c r="B334" s="5" t="s">
        <v>164</v>
      </c>
      <c r="C334" s="6" t="s">
        <v>19</v>
      </c>
      <c r="D334" s="7">
        <v>42004.0</v>
      </c>
      <c r="E334" s="8">
        <v>2.3869E10</v>
      </c>
      <c r="F334" s="8">
        <v>1.088E9</v>
      </c>
      <c r="G334" s="8">
        <v>1.1648E10</v>
      </c>
      <c r="H334" s="8">
        <v>0.0</v>
      </c>
      <c r="I334" s="8">
        <v>4.073E9</v>
      </c>
      <c r="J334" s="5" t="s">
        <v>50</v>
      </c>
      <c r="K334" s="5" t="s">
        <v>103</v>
      </c>
      <c r="L334">
        <f t="shared" si="1"/>
        <v>2014</v>
      </c>
      <c r="M334" s="9">
        <f t="shared" si="2"/>
        <v>22781000000</v>
      </c>
      <c r="N334" s="9">
        <f t="shared" si="3"/>
        <v>15721000000</v>
      </c>
      <c r="O334" s="9">
        <f t="shared" si="4"/>
        <v>8148000000</v>
      </c>
    </row>
    <row r="335">
      <c r="A335" s="5">
        <v>361.0</v>
      </c>
      <c r="B335" s="5" t="s">
        <v>164</v>
      </c>
      <c r="C335" s="6" t="s">
        <v>20</v>
      </c>
      <c r="D335" s="7">
        <v>42369.0</v>
      </c>
      <c r="E335" s="8">
        <v>2.5038E10</v>
      </c>
      <c r="F335" s="8">
        <v>1.091E9</v>
      </c>
      <c r="G335" s="8">
        <v>1.2566E10</v>
      </c>
      <c r="H335" s="8">
        <v>0.0</v>
      </c>
      <c r="I335" s="8">
        <v>4.966E9</v>
      </c>
      <c r="J335" s="5" t="s">
        <v>50</v>
      </c>
      <c r="K335" s="5" t="s">
        <v>103</v>
      </c>
      <c r="L335">
        <f t="shared" si="1"/>
        <v>2015</v>
      </c>
      <c r="M335" s="9">
        <f t="shared" si="2"/>
        <v>23947000000</v>
      </c>
      <c r="N335" s="9">
        <f t="shared" si="3"/>
        <v>17532000000</v>
      </c>
      <c r="O335" s="9">
        <f t="shared" si="4"/>
        <v>7506000000</v>
      </c>
    </row>
    <row r="336">
      <c r="A336" s="5">
        <v>362.0</v>
      </c>
      <c r="B336" s="5" t="s">
        <v>165</v>
      </c>
      <c r="C336" s="6" t="s">
        <v>15</v>
      </c>
      <c r="D336" s="7">
        <v>41274.0</v>
      </c>
      <c r="E336" s="8">
        <v>1.204546E9</v>
      </c>
      <c r="F336" s="8">
        <v>2.90054E8</v>
      </c>
      <c r="G336" s="8">
        <v>1.70113E8</v>
      </c>
      <c r="H336" s="8">
        <v>0.0</v>
      </c>
      <c r="I336" s="8">
        <v>4.51405E8</v>
      </c>
      <c r="J336" s="5" t="s">
        <v>86</v>
      </c>
      <c r="K336" s="5" t="s">
        <v>87</v>
      </c>
      <c r="L336">
        <f t="shared" si="1"/>
        <v>2012</v>
      </c>
      <c r="M336" s="9">
        <f t="shared" si="2"/>
        <v>914492000</v>
      </c>
      <c r="N336" s="9">
        <f t="shared" si="3"/>
        <v>621518000</v>
      </c>
      <c r="O336" s="9">
        <f t="shared" si="4"/>
        <v>583028000</v>
      </c>
    </row>
    <row r="337">
      <c r="A337" s="5">
        <v>363.0</v>
      </c>
      <c r="B337" s="5" t="s">
        <v>165</v>
      </c>
      <c r="C337" s="6" t="s">
        <v>18</v>
      </c>
      <c r="D337" s="7">
        <v>41639.0</v>
      </c>
      <c r="E337" s="8">
        <v>1.746278E9</v>
      </c>
      <c r="F337" s="8">
        <v>4.00281E8</v>
      </c>
      <c r="G337" s="8">
        <v>1.47651E8</v>
      </c>
      <c r="H337" s="8">
        <v>0.0</v>
      </c>
      <c r="I337" s="8">
        <v>6.51052E8</v>
      </c>
      <c r="J337" s="5" t="s">
        <v>86</v>
      </c>
      <c r="K337" s="5" t="s">
        <v>87</v>
      </c>
      <c r="L337">
        <f t="shared" si="1"/>
        <v>2013</v>
      </c>
      <c r="M337" s="9">
        <f t="shared" si="2"/>
        <v>1345997000</v>
      </c>
      <c r="N337" s="9">
        <f t="shared" si="3"/>
        <v>798703000</v>
      </c>
      <c r="O337" s="9">
        <f t="shared" si="4"/>
        <v>947575000</v>
      </c>
    </row>
    <row r="338">
      <c r="A338" s="5">
        <v>364.0</v>
      </c>
      <c r="B338" s="5" t="s">
        <v>165</v>
      </c>
      <c r="C338" s="6" t="s">
        <v>19</v>
      </c>
      <c r="D338" s="7">
        <v>42004.0</v>
      </c>
      <c r="E338" s="8">
        <v>2.173011E9</v>
      </c>
      <c r="F338" s="8">
        <v>5.2488E8</v>
      </c>
      <c r="G338" s="8">
        <v>1.29602E8</v>
      </c>
      <c r="H338" s="8">
        <v>0.0</v>
      </c>
      <c r="I338" s="8">
        <v>6.3276E8</v>
      </c>
      <c r="J338" s="5" t="s">
        <v>86</v>
      </c>
      <c r="K338" s="5" t="s">
        <v>87</v>
      </c>
      <c r="L338">
        <f t="shared" si="1"/>
        <v>2014</v>
      </c>
      <c r="M338" s="9">
        <f t="shared" si="2"/>
        <v>1648131000</v>
      </c>
      <c r="N338" s="9">
        <f t="shared" si="3"/>
        <v>762362000</v>
      </c>
      <c r="O338" s="9">
        <f t="shared" si="4"/>
        <v>1410649000</v>
      </c>
    </row>
    <row r="339">
      <c r="A339" s="5">
        <v>365.0</v>
      </c>
      <c r="B339" s="5" t="s">
        <v>165</v>
      </c>
      <c r="C339" s="6" t="s">
        <v>20</v>
      </c>
      <c r="D339" s="7">
        <v>42369.0</v>
      </c>
      <c r="E339" s="8">
        <v>1.35715E9</v>
      </c>
      <c r="F339" s="8">
        <v>5.80994E8</v>
      </c>
      <c r="G339" s="8">
        <v>1.12253E8</v>
      </c>
      <c r="H339" s="8">
        <v>0.0</v>
      </c>
      <c r="I339" s="8">
        <v>6.22211E8</v>
      </c>
      <c r="J339" s="5" t="s">
        <v>86</v>
      </c>
      <c r="K339" s="5" t="s">
        <v>87</v>
      </c>
      <c r="L339">
        <f t="shared" si="1"/>
        <v>2015</v>
      </c>
      <c r="M339" s="9">
        <f t="shared" si="2"/>
        <v>776156000</v>
      </c>
      <c r="N339" s="9">
        <f t="shared" si="3"/>
        <v>734464000</v>
      </c>
      <c r="O339" s="9">
        <f t="shared" si="4"/>
        <v>622686000</v>
      </c>
    </row>
    <row r="340">
      <c r="A340" s="5">
        <v>366.0</v>
      </c>
      <c r="B340" s="5" t="s">
        <v>166</v>
      </c>
      <c r="C340" s="6" t="s">
        <v>15</v>
      </c>
      <c r="D340" s="7">
        <v>41547.0</v>
      </c>
      <c r="E340" s="8">
        <v>4.474E9</v>
      </c>
      <c r="F340" s="8">
        <v>3.103E9</v>
      </c>
      <c r="G340" s="8">
        <v>4.95E8</v>
      </c>
      <c r="H340" s="8">
        <v>0.0</v>
      </c>
      <c r="I340" s="8">
        <v>0.0</v>
      </c>
      <c r="J340" s="5" t="s">
        <v>16</v>
      </c>
      <c r="K340" s="5" t="s">
        <v>167</v>
      </c>
      <c r="L340">
        <f t="shared" si="1"/>
        <v>2013</v>
      </c>
      <c r="M340" s="9">
        <f t="shared" si="2"/>
        <v>1371000000</v>
      </c>
      <c r="N340" s="9">
        <f t="shared" si="3"/>
        <v>495000000</v>
      </c>
      <c r="O340" s="9">
        <f t="shared" si="4"/>
        <v>3979000000</v>
      </c>
    </row>
    <row r="341">
      <c r="A341" s="5">
        <v>367.0</v>
      </c>
      <c r="B341" s="5" t="s">
        <v>166</v>
      </c>
      <c r="C341" s="6" t="s">
        <v>18</v>
      </c>
      <c r="D341" s="7">
        <v>41912.0</v>
      </c>
      <c r="E341" s="8">
        <v>4.979E9</v>
      </c>
      <c r="F341" s="8">
        <v>3.469E9</v>
      </c>
      <c r="G341" s="8">
        <v>5.94E8</v>
      </c>
      <c r="H341" s="8">
        <v>0.0</v>
      </c>
      <c r="I341" s="8">
        <v>0.0</v>
      </c>
      <c r="J341" s="5" t="s">
        <v>16</v>
      </c>
      <c r="K341" s="5" t="s">
        <v>167</v>
      </c>
      <c r="L341">
        <f t="shared" si="1"/>
        <v>2014</v>
      </c>
      <c r="M341" s="9">
        <f t="shared" si="2"/>
        <v>1510000000</v>
      </c>
      <c r="N341" s="9">
        <f t="shared" si="3"/>
        <v>594000000</v>
      </c>
      <c r="O341" s="9">
        <f t="shared" si="4"/>
        <v>4385000000</v>
      </c>
    </row>
    <row r="342">
      <c r="A342" s="5">
        <v>368.0</v>
      </c>
      <c r="B342" s="5" t="s">
        <v>166</v>
      </c>
      <c r="C342" s="6" t="s">
        <v>19</v>
      </c>
      <c r="D342" s="7">
        <v>42277.0</v>
      </c>
      <c r="E342" s="8">
        <v>5.244E9</v>
      </c>
      <c r="F342" s="8">
        <v>3.63E9</v>
      </c>
      <c r="G342" s="8">
        <v>6.06E8</v>
      </c>
      <c r="H342" s="8">
        <v>0.0</v>
      </c>
      <c r="I342" s="8">
        <v>0.0</v>
      </c>
      <c r="J342" s="5" t="s">
        <v>16</v>
      </c>
      <c r="K342" s="5" t="s">
        <v>167</v>
      </c>
      <c r="L342">
        <f t="shared" si="1"/>
        <v>2015</v>
      </c>
      <c r="M342" s="9">
        <f t="shared" si="2"/>
        <v>1614000000</v>
      </c>
      <c r="N342" s="9">
        <f t="shared" si="3"/>
        <v>606000000</v>
      </c>
      <c r="O342" s="9">
        <f t="shared" si="4"/>
        <v>4638000000</v>
      </c>
    </row>
    <row r="343">
      <c r="A343" s="5">
        <v>369.0</v>
      </c>
      <c r="B343" s="5" t="s">
        <v>166</v>
      </c>
      <c r="C343" s="6" t="s">
        <v>20</v>
      </c>
      <c r="D343" s="7">
        <v>42643.0</v>
      </c>
      <c r="E343" s="8">
        <v>5.259E9</v>
      </c>
      <c r="F343" s="8">
        <v>3.642E9</v>
      </c>
      <c r="G343" s="8">
        <v>6.38E8</v>
      </c>
      <c r="H343" s="8">
        <v>0.0</v>
      </c>
      <c r="I343" s="8">
        <v>0.0</v>
      </c>
      <c r="J343" s="5" t="s">
        <v>16</v>
      </c>
      <c r="K343" s="5" t="s">
        <v>167</v>
      </c>
      <c r="L343">
        <f t="shared" si="1"/>
        <v>2016</v>
      </c>
      <c r="M343" s="9">
        <f t="shared" si="2"/>
        <v>1617000000</v>
      </c>
      <c r="N343" s="9">
        <f t="shared" si="3"/>
        <v>638000000</v>
      </c>
      <c r="O343" s="9">
        <f t="shared" si="4"/>
        <v>4621000000</v>
      </c>
    </row>
    <row r="344">
      <c r="A344" s="5">
        <v>370.0</v>
      </c>
      <c r="B344" s="5" t="s">
        <v>168</v>
      </c>
      <c r="C344" s="6" t="s">
        <v>15</v>
      </c>
      <c r="D344" s="7">
        <v>41578.0</v>
      </c>
      <c r="E344" s="8">
        <v>1.587725E9</v>
      </c>
      <c r="F344" s="8">
        <v>5.60917E8</v>
      </c>
      <c r="G344" s="8">
        <v>6.10735E8</v>
      </c>
      <c r="H344" s="8">
        <v>5.8827E7</v>
      </c>
      <c r="I344" s="8">
        <v>3.0239E7</v>
      </c>
      <c r="J344" s="5" t="s">
        <v>28</v>
      </c>
      <c r="K344" s="5" t="s">
        <v>169</v>
      </c>
      <c r="L344">
        <f t="shared" si="1"/>
        <v>2013</v>
      </c>
      <c r="M344" s="9">
        <f t="shared" si="2"/>
        <v>1026808000</v>
      </c>
      <c r="N344" s="9">
        <f t="shared" si="3"/>
        <v>699801000</v>
      </c>
      <c r="O344" s="9">
        <f t="shared" si="4"/>
        <v>887924000</v>
      </c>
    </row>
    <row r="345">
      <c r="A345" s="5">
        <v>371.0</v>
      </c>
      <c r="B345" s="5" t="s">
        <v>168</v>
      </c>
      <c r="C345" s="6" t="s">
        <v>18</v>
      </c>
      <c r="D345" s="7">
        <v>41943.0</v>
      </c>
      <c r="E345" s="8">
        <v>1.717776E9</v>
      </c>
      <c r="F345" s="8">
        <v>6.26206E8</v>
      </c>
      <c r="G345" s="8">
        <v>6.83115E8</v>
      </c>
      <c r="H345" s="8">
        <v>6.6259E7</v>
      </c>
      <c r="I345" s="8">
        <v>3.571E7</v>
      </c>
      <c r="J345" s="5" t="s">
        <v>28</v>
      </c>
      <c r="K345" s="5" t="s">
        <v>169</v>
      </c>
      <c r="L345">
        <f t="shared" si="1"/>
        <v>2014</v>
      </c>
      <c r="M345" s="9">
        <f t="shared" si="2"/>
        <v>1091570000</v>
      </c>
      <c r="N345" s="9">
        <f t="shared" si="3"/>
        <v>785084000</v>
      </c>
      <c r="O345" s="9">
        <f t="shared" si="4"/>
        <v>932692000</v>
      </c>
    </row>
    <row r="346">
      <c r="A346" s="5">
        <v>372.0</v>
      </c>
      <c r="B346" s="5" t="s">
        <v>168</v>
      </c>
      <c r="C346" s="6" t="s">
        <v>19</v>
      </c>
      <c r="D346" s="7">
        <v>42308.0</v>
      </c>
      <c r="E346" s="8">
        <v>1.79706E9</v>
      </c>
      <c r="F346" s="8">
        <v>7.26798E8</v>
      </c>
      <c r="G346" s="8">
        <v>7.12543E8</v>
      </c>
      <c r="H346" s="8">
        <v>6.9589E7</v>
      </c>
      <c r="I346" s="8">
        <v>5.1459E7</v>
      </c>
      <c r="J346" s="5" t="s">
        <v>28</v>
      </c>
      <c r="K346" s="5" t="s">
        <v>169</v>
      </c>
      <c r="L346">
        <f t="shared" si="1"/>
        <v>2015</v>
      </c>
      <c r="M346" s="9">
        <f t="shared" si="2"/>
        <v>1070262000</v>
      </c>
      <c r="N346" s="9">
        <f t="shared" si="3"/>
        <v>833591000</v>
      </c>
      <c r="O346" s="9">
        <f t="shared" si="4"/>
        <v>963469000</v>
      </c>
    </row>
    <row r="347">
      <c r="A347" s="5">
        <v>373.0</v>
      </c>
      <c r="B347" s="5" t="s">
        <v>168</v>
      </c>
      <c r="C347" s="6" t="s">
        <v>20</v>
      </c>
      <c r="D347" s="7">
        <v>42674.0</v>
      </c>
      <c r="E347" s="8">
        <v>1.966814E9</v>
      </c>
      <c r="F347" s="8">
        <v>7.93735E8</v>
      </c>
      <c r="G347" s="8">
        <v>7.22798E8</v>
      </c>
      <c r="H347" s="8">
        <v>6.5411E7</v>
      </c>
      <c r="I347" s="8">
        <v>6.079E7</v>
      </c>
      <c r="J347" s="5" t="s">
        <v>28</v>
      </c>
      <c r="K347" s="5" t="s">
        <v>169</v>
      </c>
      <c r="L347">
        <f t="shared" si="1"/>
        <v>2016</v>
      </c>
      <c r="M347" s="9">
        <f t="shared" si="2"/>
        <v>1173079000</v>
      </c>
      <c r="N347" s="9">
        <f t="shared" si="3"/>
        <v>848999000</v>
      </c>
      <c r="O347" s="9">
        <f t="shared" si="4"/>
        <v>1117815000</v>
      </c>
    </row>
    <row r="348">
      <c r="A348" s="5">
        <v>374.0</v>
      </c>
      <c r="B348" s="5" t="s">
        <v>170</v>
      </c>
      <c r="C348" s="6" t="s">
        <v>15</v>
      </c>
      <c r="D348" s="7">
        <v>41518.0</v>
      </c>
      <c r="E348" s="8">
        <v>1.05156E11</v>
      </c>
      <c r="F348" s="8">
        <v>9.1948E10</v>
      </c>
      <c r="G348" s="8">
        <v>1.0104E10</v>
      </c>
      <c r="H348" s="8">
        <v>0.0</v>
      </c>
      <c r="I348" s="8">
        <v>0.0</v>
      </c>
      <c r="J348" s="5" t="s">
        <v>39</v>
      </c>
      <c r="K348" s="5" t="s">
        <v>171</v>
      </c>
      <c r="L348">
        <f t="shared" si="1"/>
        <v>2013</v>
      </c>
      <c r="M348" s="9">
        <f t="shared" si="2"/>
        <v>13208000000</v>
      </c>
      <c r="N348" s="9">
        <f t="shared" si="3"/>
        <v>10104000000</v>
      </c>
      <c r="O348" s="9">
        <f t="shared" si="4"/>
        <v>95052000000</v>
      </c>
    </row>
    <row r="349">
      <c r="A349" s="5">
        <v>375.0</v>
      </c>
      <c r="B349" s="5" t="s">
        <v>170</v>
      </c>
      <c r="C349" s="6" t="s">
        <v>18</v>
      </c>
      <c r="D349" s="7">
        <v>41882.0</v>
      </c>
      <c r="E349" s="8">
        <v>1.1264E11</v>
      </c>
      <c r="F349" s="8">
        <v>9.8458E10</v>
      </c>
      <c r="G349" s="8">
        <v>1.0899E10</v>
      </c>
      <c r="H349" s="8">
        <v>0.0</v>
      </c>
      <c r="I349" s="8">
        <v>0.0</v>
      </c>
      <c r="J349" s="5" t="s">
        <v>39</v>
      </c>
      <c r="K349" s="5" t="s">
        <v>171</v>
      </c>
      <c r="L349">
        <f t="shared" si="1"/>
        <v>2014</v>
      </c>
      <c r="M349" s="9">
        <f t="shared" si="2"/>
        <v>14182000000</v>
      </c>
      <c r="N349" s="9">
        <f t="shared" si="3"/>
        <v>10899000000</v>
      </c>
      <c r="O349" s="9">
        <f t="shared" si="4"/>
        <v>101741000000</v>
      </c>
    </row>
    <row r="350">
      <c r="A350" s="5">
        <v>376.0</v>
      </c>
      <c r="B350" s="5" t="s">
        <v>170</v>
      </c>
      <c r="C350" s="6" t="s">
        <v>19</v>
      </c>
      <c r="D350" s="7">
        <v>42246.0</v>
      </c>
      <c r="E350" s="8">
        <v>1.16199E11</v>
      </c>
      <c r="F350" s="8">
        <v>1.01065E11</v>
      </c>
      <c r="G350" s="8">
        <v>1.1445E10</v>
      </c>
      <c r="H350" s="8">
        <v>0.0</v>
      </c>
      <c r="I350" s="8">
        <v>0.0</v>
      </c>
      <c r="J350" s="5" t="s">
        <v>39</v>
      </c>
      <c r="K350" s="5" t="s">
        <v>171</v>
      </c>
      <c r="L350">
        <f t="shared" si="1"/>
        <v>2015</v>
      </c>
      <c r="M350" s="9">
        <f t="shared" si="2"/>
        <v>15134000000</v>
      </c>
      <c r="N350" s="9">
        <f t="shared" si="3"/>
        <v>11445000000</v>
      </c>
      <c r="O350" s="9">
        <f t="shared" si="4"/>
        <v>104754000000</v>
      </c>
    </row>
    <row r="351">
      <c r="A351" s="5">
        <v>377.0</v>
      </c>
      <c r="B351" s="5" t="s">
        <v>170</v>
      </c>
      <c r="C351" s="6" t="s">
        <v>20</v>
      </c>
      <c r="D351" s="7">
        <v>42610.0</v>
      </c>
      <c r="E351" s="8">
        <v>1.18719E11</v>
      </c>
      <c r="F351" s="8">
        <v>1.02901E11</v>
      </c>
      <c r="G351" s="8">
        <v>1.2068E10</v>
      </c>
      <c r="H351" s="8">
        <v>0.0</v>
      </c>
      <c r="I351" s="8">
        <v>0.0</v>
      </c>
      <c r="J351" s="5" t="s">
        <v>39</v>
      </c>
      <c r="K351" s="5" t="s">
        <v>171</v>
      </c>
      <c r="L351">
        <f t="shared" si="1"/>
        <v>2016</v>
      </c>
      <c r="M351" s="9">
        <f t="shared" si="2"/>
        <v>15818000000</v>
      </c>
      <c r="N351" s="9">
        <f t="shared" si="3"/>
        <v>12068000000</v>
      </c>
      <c r="O351" s="9">
        <f t="shared" si="4"/>
        <v>106651000000</v>
      </c>
    </row>
    <row r="352">
      <c r="A352" s="5">
        <v>378.0</v>
      </c>
      <c r="B352" s="5" t="s">
        <v>172</v>
      </c>
      <c r="C352" s="6" t="s">
        <v>15</v>
      </c>
      <c r="D352" s="7">
        <v>37802.0</v>
      </c>
      <c r="E352" s="8">
        <v>1577000.0</v>
      </c>
      <c r="F352" s="8">
        <v>258000.0</v>
      </c>
      <c r="G352" s="8">
        <v>2410000.0</v>
      </c>
      <c r="H352" s="8">
        <v>65000.0</v>
      </c>
      <c r="I352" s="8">
        <v>0.0</v>
      </c>
      <c r="J352" s="5" t="s">
        <v>39</v>
      </c>
      <c r="K352" s="5" t="s">
        <v>173</v>
      </c>
      <c r="L352">
        <f t="shared" si="1"/>
        <v>2003</v>
      </c>
      <c r="M352" s="9">
        <f t="shared" si="2"/>
        <v>1319000</v>
      </c>
      <c r="N352" s="9">
        <f t="shared" si="3"/>
        <v>2475000</v>
      </c>
      <c r="O352" s="9">
        <f t="shared" si="4"/>
        <v>-898000</v>
      </c>
    </row>
    <row r="353">
      <c r="A353" s="5">
        <v>379.0</v>
      </c>
      <c r="B353" s="5" t="s">
        <v>172</v>
      </c>
      <c r="C353" s="6" t="s">
        <v>18</v>
      </c>
      <c r="D353" s="7">
        <v>38168.0</v>
      </c>
      <c r="E353" s="8">
        <v>1514000.0</v>
      </c>
      <c r="F353" s="8">
        <v>142000.0</v>
      </c>
      <c r="G353" s="8">
        <v>3940000.0</v>
      </c>
      <c r="H353" s="8">
        <v>30000.0</v>
      </c>
      <c r="I353" s="8">
        <v>163000.0</v>
      </c>
      <c r="J353" s="5" t="s">
        <v>39</v>
      </c>
      <c r="K353" s="5" t="s">
        <v>173</v>
      </c>
      <c r="L353">
        <f t="shared" si="1"/>
        <v>2004</v>
      </c>
      <c r="M353" s="9">
        <f t="shared" si="2"/>
        <v>1372000</v>
      </c>
      <c r="N353" s="9">
        <f t="shared" si="3"/>
        <v>4133000</v>
      </c>
      <c r="O353" s="9">
        <f t="shared" si="4"/>
        <v>-2619000</v>
      </c>
    </row>
    <row r="354">
      <c r="A354" s="5">
        <v>380.0</v>
      </c>
      <c r="B354" s="5" t="s">
        <v>172</v>
      </c>
      <c r="C354" s="6" t="s">
        <v>19</v>
      </c>
      <c r="D354" s="7">
        <v>38776.0</v>
      </c>
      <c r="E354" s="8">
        <v>7.9562E7</v>
      </c>
      <c r="F354" s="8">
        <v>7.5508E7</v>
      </c>
      <c r="G354" s="8">
        <v>1.5359E7</v>
      </c>
      <c r="H354" s="8">
        <v>0.0</v>
      </c>
      <c r="I354" s="8">
        <v>0.0</v>
      </c>
      <c r="J354" s="5" t="s">
        <v>39</v>
      </c>
      <c r="K354" s="5" t="s">
        <v>173</v>
      </c>
      <c r="L354">
        <f t="shared" si="1"/>
        <v>2006</v>
      </c>
      <c r="M354" s="9">
        <f t="shared" si="2"/>
        <v>4054000</v>
      </c>
      <c r="N354" s="9">
        <f t="shared" si="3"/>
        <v>15359000</v>
      </c>
      <c r="O354" s="9">
        <f t="shared" si="4"/>
        <v>64203000</v>
      </c>
    </row>
    <row r="355">
      <c r="A355" s="5">
        <v>381.0</v>
      </c>
      <c r="B355" s="5" t="s">
        <v>172</v>
      </c>
      <c r="C355" s="6" t="s">
        <v>20</v>
      </c>
      <c r="D355" s="7">
        <v>39141.0</v>
      </c>
      <c r="E355" s="8">
        <v>9.9642E7</v>
      </c>
      <c r="F355" s="8">
        <v>8.4477E7</v>
      </c>
      <c r="G355" s="8">
        <v>2.5853E7</v>
      </c>
      <c r="H355" s="8">
        <v>0.0</v>
      </c>
      <c r="I355" s="8">
        <v>0.0</v>
      </c>
      <c r="J355" s="5" t="s">
        <v>39</v>
      </c>
      <c r="K355" s="5" t="s">
        <v>173</v>
      </c>
      <c r="L355">
        <f t="shared" si="1"/>
        <v>2007</v>
      </c>
      <c r="M355" s="9">
        <f t="shared" si="2"/>
        <v>15165000</v>
      </c>
      <c r="N355" s="9">
        <f t="shared" si="3"/>
        <v>25853000</v>
      </c>
      <c r="O355" s="9">
        <f t="shared" si="4"/>
        <v>73789000</v>
      </c>
    </row>
    <row r="356">
      <c r="A356" s="5">
        <v>382.0</v>
      </c>
      <c r="B356" s="5" t="s">
        <v>174</v>
      </c>
      <c r="C356" s="6" t="s">
        <v>15</v>
      </c>
      <c r="D356" s="7">
        <v>41483.0</v>
      </c>
      <c r="E356" s="8">
        <v>8.052E9</v>
      </c>
      <c r="F356" s="8">
        <v>5.14E9</v>
      </c>
      <c r="G356" s="8">
        <v>1.653E9</v>
      </c>
      <c r="H356" s="8">
        <v>1.28E8</v>
      </c>
      <c r="I356" s="8">
        <v>0.0</v>
      </c>
      <c r="J356" s="5" t="s">
        <v>39</v>
      </c>
      <c r="K356" s="5" t="s">
        <v>127</v>
      </c>
      <c r="L356">
        <f t="shared" si="1"/>
        <v>2013</v>
      </c>
      <c r="M356" s="9">
        <f t="shared" si="2"/>
        <v>2912000000</v>
      </c>
      <c r="N356" s="9">
        <f t="shared" si="3"/>
        <v>1781000000</v>
      </c>
      <c r="O356" s="9">
        <f t="shared" si="4"/>
        <v>6271000000</v>
      </c>
    </row>
    <row r="357">
      <c r="A357" s="5">
        <v>383.0</v>
      </c>
      <c r="B357" s="5" t="s">
        <v>174</v>
      </c>
      <c r="C357" s="6" t="s">
        <v>18</v>
      </c>
      <c r="D357" s="7">
        <v>41854.0</v>
      </c>
      <c r="E357" s="8">
        <v>8.268E9</v>
      </c>
      <c r="F357" s="8">
        <v>5.297E9</v>
      </c>
      <c r="G357" s="8">
        <v>1.527E9</v>
      </c>
      <c r="H357" s="8">
        <v>1.22E8</v>
      </c>
      <c r="I357" s="8">
        <v>0.0</v>
      </c>
      <c r="J357" s="5" t="s">
        <v>39</v>
      </c>
      <c r="K357" s="5" t="s">
        <v>127</v>
      </c>
      <c r="L357">
        <f t="shared" si="1"/>
        <v>2014</v>
      </c>
      <c r="M357" s="9">
        <f t="shared" si="2"/>
        <v>2971000000</v>
      </c>
      <c r="N357" s="9">
        <f t="shared" si="3"/>
        <v>1649000000</v>
      </c>
      <c r="O357" s="9">
        <f t="shared" si="4"/>
        <v>6619000000</v>
      </c>
    </row>
    <row r="358">
      <c r="A358" s="5">
        <v>384.0</v>
      </c>
      <c r="B358" s="5" t="s">
        <v>174</v>
      </c>
      <c r="C358" s="6" t="s">
        <v>19</v>
      </c>
      <c r="D358" s="7">
        <v>42218.0</v>
      </c>
      <c r="E358" s="8">
        <v>8.082E9</v>
      </c>
      <c r="F358" s="8">
        <v>5.3E9</v>
      </c>
      <c r="G358" s="8">
        <v>1.509E9</v>
      </c>
      <c r="H358" s="8">
        <v>1.17E8</v>
      </c>
      <c r="I358" s="8">
        <v>0.0</v>
      </c>
      <c r="J358" s="5" t="s">
        <v>39</v>
      </c>
      <c r="K358" s="5" t="s">
        <v>127</v>
      </c>
      <c r="L358">
        <f t="shared" si="1"/>
        <v>2015</v>
      </c>
      <c r="M358" s="9">
        <f t="shared" si="2"/>
        <v>2782000000</v>
      </c>
      <c r="N358" s="9">
        <f t="shared" si="3"/>
        <v>1626000000</v>
      </c>
      <c r="O358" s="9">
        <f t="shared" si="4"/>
        <v>6456000000</v>
      </c>
    </row>
    <row r="359">
      <c r="A359" s="5">
        <v>385.0</v>
      </c>
      <c r="B359" s="5" t="s">
        <v>174</v>
      </c>
      <c r="C359" s="6" t="s">
        <v>20</v>
      </c>
      <c r="D359" s="7">
        <v>42582.0</v>
      </c>
      <c r="E359" s="8">
        <v>7.961E9</v>
      </c>
      <c r="F359" s="8">
        <v>5.181E9</v>
      </c>
      <c r="G359" s="8">
        <v>1.665E9</v>
      </c>
      <c r="H359" s="8">
        <v>1.24E8</v>
      </c>
      <c r="I359" s="8">
        <v>0.0</v>
      </c>
      <c r="J359" s="5" t="s">
        <v>39</v>
      </c>
      <c r="K359" s="5" t="s">
        <v>127</v>
      </c>
      <c r="L359">
        <f t="shared" si="1"/>
        <v>2016</v>
      </c>
      <c r="M359" s="9">
        <f t="shared" si="2"/>
        <v>2780000000</v>
      </c>
      <c r="N359" s="9">
        <f t="shared" si="3"/>
        <v>1789000000</v>
      </c>
      <c r="O359" s="9">
        <f t="shared" si="4"/>
        <v>6172000000</v>
      </c>
    </row>
    <row r="360">
      <c r="A360" s="5">
        <v>386.0</v>
      </c>
      <c r="B360" s="5" t="s">
        <v>175</v>
      </c>
      <c r="C360" s="6" t="s">
        <v>15</v>
      </c>
      <c r="D360" s="7">
        <v>41305.0</v>
      </c>
      <c r="E360" s="8">
        <v>3.050195E9</v>
      </c>
      <c r="F360" s="8">
        <v>6.83579E8</v>
      </c>
      <c r="G360" s="8">
        <v>2.047847E9</v>
      </c>
      <c r="H360" s="8">
        <v>4.29479E8</v>
      </c>
      <c r="I360" s="8">
        <v>0.0</v>
      </c>
      <c r="J360" s="5" t="s">
        <v>25</v>
      </c>
      <c r="K360" s="5" t="s">
        <v>60</v>
      </c>
      <c r="L360">
        <f t="shared" si="1"/>
        <v>2013</v>
      </c>
      <c r="M360" s="9">
        <f t="shared" si="2"/>
        <v>2366616000</v>
      </c>
      <c r="N360" s="9">
        <f t="shared" si="3"/>
        <v>2477326000</v>
      </c>
      <c r="O360" s="9">
        <f t="shared" si="4"/>
        <v>572869000</v>
      </c>
    </row>
    <row r="361">
      <c r="A361" s="5">
        <v>387.0</v>
      </c>
      <c r="B361" s="5" t="s">
        <v>175</v>
      </c>
      <c r="C361" s="6" t="s">
        <v>18</v>
      </c>
      <c r="D361" s="7">
        <v>41670.0</v>
      </c>
      <c r="E361" s="8">
        <v>4.071003E9</v>
      </c>
      <c r="F361" s="8">
        <v>9.68428E8</v>
      </c>
      <c r="G361" s="8">
        <v>2.764851E9</v>
      </c>
      <c r="H361" s="8">
        <v>6.23798E8</v>
      </c>
      <c r="I361" s="8">
        <v>0.0</v>
      </c>
      <c r="J361" s="5" t="s">
        <v>25</v>
      </c>
      <c r="K361" s="5" t="s">
        <v>60</v>
      </c>
      <c r="L361">
        <f t="shared" si="1"/>
        <v>2014</v>
      </c>
      <c r="M361" s="9">
        <f t="shared" si="2"/>
        <v>3102575000</v>
      </c>
      <c r="N361" s="9">
        <f t="shared" si="3"/>
        <v>3388649000</v>
      </c>
      <c r="O361" s="9">
        <f t="shared" si="4"/>
        <v>682354000</v>
      </c>
    </row>
    <row r="362">
      <c r="A362" s="5">
        <v>388.0</v>
      </c>
      <c r="B362" s="5" t="s">
        <v>175</v>
      </c>
      <c r="C362" s="6" t="s">
        <v>19</v>
      </c>
      <c r="D362" s="7">
        <v>42035.0</v>
      </c>
      <c r="E362" s="8">
        <v>5.373586E9</v>
      </c>
      <c r="F362" s="8">
        <v>1.28927E9</v>
      </c>
      <c r="G362" s="8">
        <v>3.437032E9</v>
      </c>
      <c r="H362" s="8">
        <v>7.92917E8</v>
      </c>
      <c r="I362" s="8">
        <v>0.0</v>
      </c>
      <c r="J362" s="5" t="s">
        <v>25</v>
      </c>
      <c r="K362" s="5" t="s">
        <v>60</v>
      </c>
      <c r="L362">
        <f t="shared" si="1"/>
        <v>2015</v>
      </c>
      <c r="M362" s="9">
        <f t="shared" si="2"/>
        <v>4084316000</v>
      </c>
      <c r="N362" s="9">
        <f t="shared" si="3"/>
        <v>4229949000</v>
      </c>
      <c r="O362" s="9">
        <f t="shared" si="4"/>
        <v>1143637000</v>
      </c>
    </row>
    <row r="363">
      <c r="A363" s="5">
        <v>389.0</v>
      </c>
      <c r="B363" s="5" t="s">
        <v>175</v>
      </c>
      <c r="C363" s="6" t="s">
        <v>20</v>
      </c>
      <c r="D363" s="7">
        <v>42400.0</v>
      </c>
      <c r="E363" s="8">
        <v>6.667216E9</v>
      </c>
      <c r="F363" s="8">
        <v>1.654548E9</v>
      </c>
      <c r="G363" s="8">
        <v>3.951445E9</v>
      </c>
      <c r="H363" s="8">
        <v>9.463E8</v>
      </c>
      <c r="I363" s="8">
        <v>0.0</v>
      </c>
      <c r="J363" s="5" t="s">
        <v>25</v>
      </c>
      <c r="K363" s="5" t="s">
        <v>60</v>
      </c>
      <c r="L363">
        <f t="shared" si="1"/>
        <v>2016</v>
      </c>
      <c r="M363" s="9">
        <f t="shared" si="2"/>
        <v>5012668000</v>
      </c>
      <c r="N363" s="9">
        <f t="shared" si="3"/>
        <v>4897745000</v>
      </c>
      <c r="O363" s="9">
        <f t="shared" si="4"/>
        <v>1769471000</v>
      </c>
    </row>
    <row r="364">
      <c r="A364" s="5">
        <v>390.0</v>
      </c>
      <c r="B364" s="5" t="s">
        <v>176</v>
      </c>
      <c r="C364" s="6" t="s">
        <v>15</v>
      </c>
      <c r="D364" s="7">
        <v>41482.0</v>
      </c>
      <c r="E364" s="8">
        <v>4.8607E10</v>
      </c>
      <c r="F364" s="8">
        <v>1.9167E10</v>
      </c>
      <c r="G364" s="8">
        <v>1.1802E10</v>
      </c>
      <c r="H364" s="8">
        <v>5.942E9</v>
      </c>
      <c r="I364" s="8">
        <v>3.95E8</v>
      </c>
      <c r="J364" s="5" t="s">
        <v>25</v>
      </c>
      <c r="K364" s="5" t="s">
        <v>177</v>
      </c>
      <c r="L364">
        <f t="shared" si="1"/>
        <v>2013</v>
      </c>
      <c r="M364" s="9">
        <f t="shared" si="2"/>
        <v>29440000000</v>
      </c>
      <c r="N364" s="9">
        <f t="shared" si="3"/>
        <v>18139000000</v>
      </c>
      <c r="O364" s="9">
        <f t="shared" si="4"/>
        <v>30468000000</v>
      </c>
    </row>
    <row r="365">
      <c r="A365" s="5">
        <v>391.0</v>
      </c>
      <c r="B365" s="5" t="s">
        <v>176</v>
      </c>
      <c r="C365" s="6" t="s">
        <v>18</v>
      </c>
      <c r="D365" s="7">
        <v>41846.0</v>
      </c>
      <c r="E365" s="8">
        <v>4.7142E10</v>
      </c>
      <c r="F365" s="8">
        <v>1.9373E10</v>
      </c>
      <c r="G365" s="8">
        <v>1.1437E10</v>
      </c>
      <c r="H365" s="8">
        <v>6.294E9</v>
      </c>
      <c r="I365" s="8">
        <v>2.75E8</v>
      </c>
      <c r="J365" s="5" t="s">
        <v>25</v>
      </c>
      <c r="K365" s="5" t="s">
        <v>177</v>
      </c>
      <c r="L365">
        <f t="shared" si="1"/>
        <v>2014</v>
      </c>
      <c r="M365" s="9">
        <f t="shared" si="2"/>
        <v>27769000000</v>
      </c>
      <c r="N365" s="9">
        <f t="shared" si="3"/>
        <v>18006000000</v>
      </c>
      <c r="O365" s="9">
        <f t="shared" si="4"/>
        <v>29136000000</v>
      </c>
    </row>
    <row r="366">
      <c r="A366" s="5">
        <v>392.0</v>
      </c>
      <c r="B366" s="5" t="s">
        <v>176</v>
      </c>
      <c r="C366" s="6" t="s">
        <v>19</v>
      </c>
      <c r="D366" s="7">
        <v>42210.0</v>
      </c>
      <c r="E366" s="8">
        <v>4.9161E10</v>
      </c>
      <c r="F366" s="8">
        <v>1.948E10</v>
      </c>
      <c r="G366" s="8">
        <v>1.1861E10</v>
      </c>
      <c r="H366" s="8">
        <v>6.207E9</v>
      </c>
      <c r="I366" s="8">
        <v>3.59E8</v>
      </c>
      <c r="J366" s="5" t="s">
        <v>25</v>
      </c>
      <c r="K366" s="5" t="s">
        <v>177</v>
      </c>
      <c r="L366">
        <f t="shared" si="1"/>
        <v>2015</v>
      </c>
      <c r="M366" s="9">
        <f t="shared" si="2"/>
        <v>29681000000</v>
      </c>
      <c r="N366" s="9">
        <f t="shared" si="3"/>
        <v>18427000000</v>
      </c>
      <c r="O366" s="9">
        <f t="shared" si="4"/>
        <v>30734000000</v>
      </c>
    </row>
    <row r="367">
      <c r="A367" s="5">
        <v>393.0</v>
      </c>
      <c r="B367" s="5" t="s">
        <v>176</v>
      </c>
      <c r="C367" s="6" t="s">
        <v>20</v>
      </c>
      <c r="D367" s="7">
        <v>42581.0</v>
      </c>
      <c r="E367" s="8">
        <v>4.9247E10</v>
      </c>
      <c r="F367" s="8">
        <v>1.8287E10</v>
      </c>
      <c r="G367" s="8">
        <v>1.1433E10</v>
      </c>
      <c r="H367" s="8">
        <v>6.296E9</v>
      </c>
      <c r="I367" s="8">
        <v>3.03E8</v>
      </c>
      <c r="J367" s="5" t="s">
        <v>25</v>
      </c>
      <c r="K367" s="5" t="s">
        <v>177</v>
      </c>
      <c r="L367">
        <f t="shared" si="1"/>
        <v>2016</v>
      </c>
      <c r="M367" s="9">
        <f t="shared" si="2"/>
        <v>30960000000</v>
      </c>
      <c r="N367" s="9">
        <f t="shared" si="3"/>
        <v>18032000000</v>
      </c>
      <c r="O367" s="9">
        <f t="shared" si="4"/>
        <v>31215000000</v>
      </c>
    </row>
    <row r="368">
      <c r="A368" s="5">
        <v>394.0</v>
      </c>
      <c r="B368" s="5" t="s">
        <v>178</v>
      </c>
      <c r="C368" s="6" t="s">
        <v>15</v>
      </c>
      <c r="D368" s="7">
        <v>42097.0</v>
      </c>
      <c r="E368" s="8">
        <v>4.069746E9</v>
      </c>
      <c r="F368" s="8">
        <v>3.282301E9</v>
      </c>
      <c r="G368" s="8">
        <v>1.94207E8</v>
      </c>
      <c r="H368" s="8">
        <v>0.0</v>
      </c>
      <c r="I368" s="8">
        <v>1.37058E8</v>
      </c>
      <c r="J368" s="5" t="s">
        <v>25</v>
      </c>
      <c r="K368" s="5" t="s">
        <v>179</v>
      </c>
      <c r="L368">
        <f t="shared" si="1"/>
        <v>2015</v>
      </c>
      <c r="M368" s="9">
        <f t="shared" si="2"/>
        <v>787445000</v>
      </c>
      <c r="N368" s="9">
        <f t="shared" si="3"/>
        <v>331265000</v>
      </c>
      <c r="O368" s="9">
        <f t="shared" si="4"/>
        <v>3738481000</v>
      </c>
    </row>
    <row r="369">
      <c r="A369" s="5">
        <v>395.0</v>
      </c>
      <c r="B369" s="5" t="s">
        <v>178</v>
      </c>
      <c r="C369" s="6" t="s">
        <v>18</v>
      </c>
      <c r="D369" s="7">
        <v>42461.0</v>
      </c>
      <c r="E369" s="8">
        <v>4.250447E9</v>
      </c>
      <c r="F369" s="8">
        <v>3.575631E9</v>
      </c>
      <c r="G369" s="8">
        <v>1.87244E8</v>
      </c>
      <c r="H369" s="8">
        <v>0.0</v>
      </c>
      <c r="I369" s="8">
        <v>1.82242E8</v>
      </c>
      <c r="J369" s="5" t="s">
        <v>25</v>
      </c>
      <c r="K369" s="5" t="s">
        <v>179</v>
      </c>
      <c r="L369">
        <f t="shared" si="1"/>
        <v>2016</v>
      </c>
      <c r="M369" s="9">
        <f t="shared" si="2"/>
        <v>674816000</v>
      </c>
      <c r="N369" s="9">
        <f t="shared" si="3"/>
        <v>369486000</v>
      </c>
      <c r="O369" s="9">
        <f t="shared" si="4"/>
        <v>3880961000</v>
      </c>
    </row>
    <row r="370">
      <c r="A370" s="5">
        <v>396.0</v>
      </c>
      <c r="B370" s="5" t="s">
        <v>180</v>
      </c>
      <c r="C370" s="6" t="s">
        <v>15</v>
      </c>
      <c r="D370" s="7">
        <v>41639.0</v>
      </c>
      <c r="E370" s="8">
        <v>1.2026E10</v>
      </c>
      <c r="F370" s="8">
        <v>3.931E9</v>
      </c>
      <c r="G370" s="8">
        <v>3.518E9</v>
      </c>
      <c r="H370" s="8">
        <v>0.0</v>
      </c>
      <c r="I370" s="8">
        <v>1.104E9</v>
      </c>
      <c r="J370" s="5" t="s">
        <v>16</v>
      </c>
      <c r="K370" s="5" t="s">
        <v>181</v>
      </c>
      <c r="L370">
        <f t="shared" si="1"/>
        <v>2013</v>
      </c>
      <c r="M370" s="9">
        <f t="shared" si="2"/>
        <v>8095000000</v>
      </c>
      <c r="N370" s="9">
        <f t="shared" si="3"/>
        <v>4622000000</v>
      </c>
      <c r="O370" s="9">
        <f t="shared" si="4"/>
        <v>7404000000</v>
      </c>
    </row>
    <row r="371">
      <c r="A371" s="5">
        <v>397.0</v>
      </c>
      <c r="B371" s="5" t="s">
        <v>180</v>
      </c>
      <c r="C371" s="6" t="s">
        <v>18</v>
      </c>
      <c r="D371" s="7">
        <v>41999.0</v>
      </c>
      <c r="E371" s="8">
        <v>1.2669E10</v>
      </c>
      <c r="F371" s="8">
        <v>4.1E9</v>
      </c>
      <c r="G371" s="8">
        <v>3.805E9</v>
      </c>
      <c r="H371" s="8">
        <v>0.0</v>
      </c>
      <c r="I371" s="8">
        <v>1.151E9</v>
      </c>
      <c r="J371" s="5" t="s">
        <v>16</v>
      </c>
      <c r="K371" s="5" t="s">
        <v>181</v>
      </c>
      <c r="L371">
        <f t="shared" si="1"/>
        <v>2014</v>
      </c>
      <c r="M371" s="9">
        <f t="shared" si="2"/>
        <v>8569000000</v>
      </c>
      <c r="N371" s="9">
        <f t="shared" si="3"/>
        <v>4956000000</v>
      </c>
      <c r="O371" s="9">
        <f t="shared" si="4"/>
        <v>7713000000</v>
      </c>
    </row>
    <row r="372">
      <c r="A372" s="5">
        <v>398.0</v>
      </c>
      <c r="B372" s="5" t="s">
        <v>180</v>
      </c>
      <c r="C372" s="6" t="s">
        <v>19</v>
      </c>
      <c r="D372" s="7">
        <v>42363.0</v>
      </c>
      <c r="E372" s="8">
        <v>1.1811E10</v>
      </c>
      <c r="F372" s="8">
        <v>3.293E9</v>
      </c>
      <c r="G372" s="8">
        <v>3.726E9</v>
      </c>
      <c r="H372" s="8">
        <v>0.0</v>
      </c>
      <c r="I372" s="8">
        <v>1.208E9</v>
      </c>
      <c r="J372" s="5" t="s">
        <v>16</v>
      </c>
      <c r="K372" s="5" t="s">
        <v>181</v>
      </c>
      <c r="L372">
        <f t="shared" si="1"/>
        <v>2015</v>
      </c>
      <c r="M372" s="9">
        <f t="shared" si="2"/>
        <v>8518000000</v>
      </c>
      <c r="N372" s="9">
        <f t="shared" si="3"/>
        <v>4934000000</v>
      </c>
      <c r="O372" s="9">
        <f t="shared" si="4"/>
        <v>6877000000</v>
      </c>
    </row>
    <row r="373">
      <c r="A373" s="5">
        <v>399.0</v>
      </c>
      <c r="B373" s="5" t="s">
        <v>180</v>
      </c>
      <c r="C373" s="6" t="s">
        <v>20</v>
      </c>
      <c r="D373" s="7">
        <v>42734.0</v>
      </c>
      <c r="E373" s="8">
        <v>1.1069E10</v>
      </c>
      <c r="F373" s="8">
        <v>2.782E9</v>
      </c>
      <c r="G373" s="8">
        <v>3.597E9</v>
      </c>
      <c r="H373" s="8">
        <v>0.0</v>
      </c>
      <c r="I373" s="8">
        <v>1.301E9</v>
      </c>
      <c r="J373" s="5" t="s">
        <v>16</v>
      </c>
      <c r="K373" s="5" t="s">
        <v>181</v>
      </c>
      <c r="L373">
        <f t="shared" si="1"/>
        <v>2016</v>
      </c>
      <c r="M373" s="9">
        <f t="shared" si="2"/>
        <v>8287000000</v>
      </c>
      <c r="N373" s="9">
        <f t="shared" si="3"/>
        <v>4898000000</v>
      </c>
      <c r="O373" s="9">
        <f t="shared" si="4"/>
        <v>6171000000</v>
      </c>
    </row>
    <row r="374">
      <c r="A374" s="5">
        <v>400.0</v>
      </c>
      <c r="B374" s="5" t="s">
        <v>182</v>
      </c>
      <c r="C374" s="6" t="s">
        <v>15</v>
      </c>
      <c r="D374" s="7">
        <v>41425.0</v>
      </c>
      <c r="E374" s="8">
        <v>4.245964E9</v>
      </c>
      <c r="F374" s="8">
        <v>2.492655E9</v>
      </c>
      <c r="G374" s="8">
        <v>1.187331E9</v>
      </c>
      <c r="H374" s="8">
        <v>0.0</v>
      </c>
      <c r="I374" s="8">
        <v>0.0</v>
      </c>
      <c r="J374" s="5" t="s">
        <v>16</v>
      </c>
      <c r="K374" s="5" t="s">
        <v>183</v>
      </c>
      <c r="L374">
        <f t="shared" si="1"/>
        <v>2013</v>
      </c>
      <c r="M374" s="9">
        <f t="shared" si="2"/>
        <v>1753309000</v>
      </c>
      <c r="N374" s="9">
        <f t="shared" si="3"/>
        <v>1187331000</v>
      </c>
      <c r="O374" s="9">
        <f t="shared" si="4"/>
        <v>3058633000</v>
      </c>
    </row>
    <row r="375">
      <c r="A375" s="5">
        <v>401.0</v>
      </c>
      <c r="B375" s="5" t="s">
        <v>182</v>
      </c>
      <c r="C375" s="6" t="s">
        <v>18</v>
      </c>
      <c r="D375" s="7">
        <v>41790.0</v>
      </c>
      <c r="E375" s="8">
        <v>4.193844E9</v>
      </c>
      <c r="F375" s="8">
        <v>2.444085E9</v>
      </c>
      <c r="G375" s="8">
        <v>1.147039E9</v>
      </c>
      <c r="H375" s="8">
        <v>0.0</v>
      </c>
      <c r="I375" s="8">
        <v>0.0</v>
      </c>
      <c r="J375" s="5" t="s">
        <v>16</v>
      </c>
      <c r="K375" s="5" t="s">
        <v>183</v>
      </c>
      <c r="L375">
        <f t="shared" si="1"/>
        <v>2014</v>
      </c>
      <c r="M375" s="9">
        <f t="shared" si="2"/>
        <v>1749759000</v>
      </c>
      <c r="N375" s="9">
        <f t="shared" si="3"/>
        <v>1147039000</v>
      </c>
      <c r="O375" s="9">
        <f t="shared" si="4"/>
        <v>3046805000</v>
      </c>
    </row>
    <row r="376">
      <c r="A376" s="5">
        <v>402.0</v>
      </c>
      <c r="B376" s="5" t="s">
        <v>182</v>
      </c>
      <c r="C376" s="6" t="s">
        <v>19</v>
      </c>
      <c r="D376" s="7">
        <v>42155.0</v>
      </c>
      <c r="E376" s="8">
        <v>4.476886E9</v>
      </c>
      <c r="F376" s="8">
        <v>2.555549E9</v>
      </c>
      <c r="G376" s="8">
        <v>1.22493E9</v>
      </c>
      <c r="H376" s="8">
        <v>0.0</v>
      </c>
      <c r="I376" s="8">
        <v>0.0</v>
      </c>
      <c r="J376" s="5" t="s">
        <v>16</v>
      </c>
      <c r="K376" s="5" t="s">
        <v>183</v>
      </c>
      <c r="L376">
        <f t="shared" si="1"/>
        <v>2015</v>
      </c>
      <c r="M376" s="9">
        <f t="shared" si="2"/>
        <v>1921337000</v>
      </c>
      <c r="N376" s="9">
        <f t="shared" si="3"/>
        <v>1224930000</v>
      </c>
      <c r="O376" s="9">
        <f t="shared" si="4"/>
        <v>3251956000</v>
      </c>
    </row>
    <row r="377">
      <c r="A377" s="5">
        <v>403.0</v>
      </c>
      <c r="B377" s="5" t="s">
        <v>182</v>
      </c>
      <c r="C377" s="6" t="s">
        <v>20</v>
      </c>
      <c r="D377" s="7">
        <v>42521.0</v>
      </c>
      <c r="E377" s="8">
        <v>4.905458E9</v>
      </c>
      <c r="F377" s="8">
        <v>2.775588E9</v>
      </c>
      <c r="G377" s="8">
        <v>1.348122E9</v>
      </c>
      <c r="H377" s="8">
        <v>0.0</v>
      </c>
      <c r="I377" s="8">
        <v>0.0</v>
      </c>
      <c r="J377" s="5" t="s">
        <v>16</v>
      </c>
      <c r="K377" s="5" t="s">
        <v>183</v>
      </c>
      <c r="L377">
        <f t="shared" si="1"/>
        <v>2016</v>
      </c>
      <c r="M377" s="9">
        <f t="shared" si="2"/>
        <v>2129870000</v>
      </c>
      <c r="N377" s="9">
        <f t="shared" si="3"/>
        <v>1348122000</v>
      </c>
      <c r="O377" s="9">
        <f t="shared" si="4"/>
        <v>3557336000</v>
      </c>
    </row>
    <row r="378">
      <c r="A378" s="5">
        <v>404.0</v>
      </c>
      <c r="B378" s="5" t="s">
        <v>184</v>
      </c>
      <c r="C378" s="6" t="s">
        <v>15</v>
      </c>
      <c r="D378" s="7">
        <v>41274.0</v>
      </c>
      <c r="E378" s="8">
        <v>1.8376E10</v>
      </c>
      <c r="F378" s="8">
        <v>7.639E9</v>
      </c>
      <c r="G378" s="8">
        <v>3.244E9</v>
      </c>
      <c r="H378" s="8">
        <v>0.0</v>
      </c>
      <c r="I378" s="8">
        <v>4.78E9</v>
      </c>
      <c r="J378" s="5" t="s">
        <v>185</v>
      </c>
      <c r="K378" s="5" t="s">
        <v>186</v>
      </c>
      <c r="L378">
        <f t="shared" si="1"/>
        <v>2012</v>
      </c>
      <c r="M378" s="9">
        <f t="shared" si="2"/>
        <v>10737000000</v>
      </c>
      <c r="N378" s="9">
        <f t="shared" si="3"/>
        <v>8024000000</v>
      </c>
      <c r="O378" s="9">
        <f t="shared" si="4"/>
        <v>10352000000</v>
      </c>
    </row>
    <row r="379">
      <c r="A379" s="5">
        <v>405.0</v>
      </c>
      <c r="B379" s="5" t="s">
        <v>184</v>
      </c>
      <c r="C379" s="6" t="s">
        <v>18</v>
      </c>
      <c r="D379" s="7">
        <v>41639.0</v>
      </c>
      <c r="E379" s="8">
        <v>1.8095E10</v>
      </c>
      <c r="F379" s="8">
        <v>7.507E9</v>
      </c>
      <c r="G379" s="8">
        <v>3.502E9</v>
      </c>
      <c r="H379" s="8">
        <v>0.0</v>
      </c>
      <c r="I379" s="8">
        <v>4.541E9</v>
      </c>
      <c r="J379" s="5" t="s">
        <v>185</v>
      </c>
      <c r="K379" s="5" t="s">
        <v>186</v>
      </c>
      <c r="L379">
        <f t="shared" si="1"/>
        <v>2013</v>
      </c>
      <c r="M379" s="9">
        <f t="shared" si="2"/>
        <v>10588000000</v>
      </c>
      <c r="N379" s="9">
        <f t="shared" si="3"/>
        <v>8043000000</v>
      </c>
      <c r="O379" s="9">
        <f t="shared" si="4"/>
        <v>10052000000</v>
      </c>
    </row>
    <row r="380">
      <c r="A380" s="5">
        <v>406.0</v>
      </c>
      <c r="B380" s="5" t="s">
        <v>184</v>
      </c>
      <c r="C380" s="6" t="s">
        <v>19</v>
      </c>
      <c r="D380" s="7">
        <v>42004.0</v>
      </c>
      <c r="E380" s="8">
        <v>1.8031E10</v>
      </c>
      <c r="F380" s="8">
        <v>7.846E9</v>
      </c>
      <c r="G380" s="8">
        <v>3.347E9</v>
      </c>
      <c r="H380" s="8">
        <v>0.0</v>
      </c>
      <c r="I380" s="8">
        <v>4.428E9</v>
      </c>
      <c r="J380" s="5" t="s">
        <v>185</v>
      </c>
      <c r="K380" s="5" t="s">
        <v>186</v>
      </c>
      <c r="L380">
        <f t="shared" si="1"/>
        <v>2014</v>
      </c>
      <c r="M380" s="9">
        <f t="shared" si="2"/>
        <v>10185000000</v>
      </c>
      <c r="N380" s="9">
        <f t="shared" si="3"/>
        <v>7775000000</v>
      </c>
      <c r="O380" s="9">
        <f t="shared" si="4"/>
        <v>10256000000</v>
      </c>
    </row>
    <row r="381">
      <c r="A381" s="5">
        <v>407.0</v>
      </c>
      <c r="B381" s="5" t="s">
        <v>184</v>
      </c>
      <c r="C381" s="6" t="s">
        <v>20</v>
      </c>
      <c r="D381" s="7">
        <v>42369.0</v>
      </c>
      <c r="E381" s="8">
        <v>1.79E10</v>
      </c>
      <c r="F381" s="8">
        <v>7.778E9</v>
      </c>
      <c r="G381" s="8">
        <v>3.328E9</v>
      </c>
      <c r="H381" s="8">
        <v>0.0</v>
      </c>
      <c r="I381" s="8">
        <v>4.189E9</v>
      </c>
      <c r="J381" s="5" t="s">
        <v>185</v>
      </c>
      <c r="K381" s="5" t="s">
        <v>186</v>
      </c>
      <c r="L381">
        <f t="shared" si="1"/>
        <v>2015</v>
      </c>
      <c r="M381" s="9">
        <f t="shared" si="2"/>
        <v>10122000000</v>
      </c>
      <c r="N381" s="9">
        <f t="shared" si="3"/>
        <v>7517000000</v>
      </c>
      <c r="O381" s="9">
        <f t="shared" si="4"/>
        <v>10383000000</v>
      </c>
    </row>
    <row r="382">
      <c r="A382" s="5">
        <v>408.0</v>
      </c>
      <c r="B382" s="5" t="s">
        <v>187</v>
      </c>
      <c r="C382" s="6" t="s">
        <v>15</v>
      </c>
      <c r="D382" s="7">
        <v>41274.0</v>
      </c>
      <c r="E382" s="8">
        <v>7.346472E9</v>
      </c>
      <c r="F382" s="8">
        <v>4.278241E9</v>
      </c>
      <c r="G382" s="8">
        <v>1.557646E9</v>
      </c>
      <c r="H382" s="8">
        <v>0.0</v>
      </c>
      <c r="I382" s="8">
        <v>1.49089E8</v>
      </c>
      <c r="J382" s="5" t="s">
        <v>25</v>
      </c>
      <c r="K382" s="5" t="s">
        <v>179</v>
      </c>
      <c r="L382">
        <f t="shared" si="1"/>
        <v>2012</v>
      </c>
      <c r="M382" s="9">
        <f t="shared" si="2"/>
        <v>3068231000</v>
      </c>
      <c r="N382" s="9">
        <f t="shared" si="3"/>
        <v>1706735000</v>
      </c>
      <c r="O382" s="9">
        <f t="shared" si="4"/>
        <v>5639737000</v>
      </c>
    </row>
    <row r="383">
      <c r="A383" s="5">
        <v>409.0</v>
      </c>
      <c r="B383" s="5" t="s">
        <v>187</v>
      </c>
      <c r="C383" s="6" t="s">
        <v>18</v>
      </c>
      <c r="D383" s="7">
        <v>41639.0</v>
      </c>
      <c r="E383" s="8">
        <v>8.8432E9</v>
      </c>
      <c r="F383" s="8">
        <v>5.2655E9</v>
      </c>
      <c r="G383" s="8">
        <v>1.7276E9</v>
      </c>
      <c r="H383" s="8">
        <v>0.0</v>
      </c>
      <c r="I383" s="8">
        <v>1.722E8</v>
      </c>
      <c r="J383" s="5" t="s">
        <v>25</v>
      </c>
      <c r="K383" s="5" t="s">
        <v>179</v>
      </c>
      <c r="L383">
        <f t="shared" si="1"/>
        <v>2013</v>
      </c>
      <c r="M383" s="9">
        <f t="shared" si="2"/>
        <v>3577700000</v>
      </c>
      <c r="N383" s="9">
        <f t="shared" si="3"/>
        <v>1899800000</v>
      </c>
      <c r="O383" s="9">
        <f t="shared" si="4"/>
        <v>6943400000</v>
      </c>
    </row>
    <row r="384">
      <c r="A384" s="5">
        <v>410.0</v>
      </c>
      <c r="B384" s="5" t="s">
        <v>187</v>
      </c>
      <c r="C384" s="6" t="s">
        <v>19</v>
      </c>
      <c r="D384" s="7">
        <v>42004.0</v>
      </c>
      <c r="E384" s="8">
        <v>1.02627E10</v>
      </c>
      <c r="F384" s="8">
        <v>6.1411E9</v>
      </c>
      <c r="G384" s="8">
        <v>2.037E9</v>
      </c>
      <c r="H384" s="8">
        <v>0.0</v>
      </c>
      <c r="I384" s="8">
        <v>1.997E8</v>
      </c>
      <c r="J384" s="5" t="s">
        <v>25</v>
      </c>
      <c r="K384" s="5" t="s">
        <v>179</v>
      </c>
      <c r="L384">
        <f t="shared" si="1"/>
        <v>2014</v>
      </c>
      <c r="M384" s="9">
        <f t="shared" si="2"/>
        <v>4121600000</v>
      </c>
      <c r="N384" s="9">
        <f t="shared" si="3"/>
        <v>2236700000</v>
      </c>
      <c r="O384" s="9">
        <f t="shared" si="4"/>
        <v>8026000000</v>
      </c>
    </row>
    <row r="385">
      <c r="A385" s="5">
        <v>411.0</v>
      </c>
      <c r="B385" s="5" t="s">
        <v>187</v>
      </c>
      <c r="C385" s="6" t="s">
        <v>20</v>
      </c>
      <c r="D385" s="7">
        <v>42369.0</v>
      </c>
      <c r="E385" s="8">
        <v>1.2416E10</v>
      </c>
      <c r="F385" s="8">
        <v>7.4402E9</v>
      </c>
      <c r="G385" s="8">
        <v>2.5086E9</v>
      </c>
      <c r="H385" s="8">
        <v>0.0</v>
      </c>
      <c r="I385" s="8">
        <v>3.252E8</v>
      </c>
      <c r="J385" s="5" t="s">
        <v>25</v>
      </c>
      <c r="K385" s="5" t="s">
        <v>179</v>
      </c>
      <c r="L385">
        <f t="shared" si="1"/>
        <v>2015</v>
      </c>
      <c r="M385" s="9">
        <f t="shared" si="2"/>
        <v>4975800000</v>
      </c>
      <c r="N385" s="9">
        <f t="shared" si="3"/>
        <v>2833800000</v>
      </c>
      <c r="O385" s="9">
        <f t="shared" si="4"/>
        <v>9582200000</v>
      </c>
    </row>
    <row r="386">
      <c r="A386" s="5">
        <v>412.0</v>
      </c>
      <c r="B386" s="5" t="s">
        <v>188</v>
      </c>
      <c r="C386" s="6" t="s">
        <v>15</v>
      </c>
      <c r="D386" s="7">
        <v>41639.0</v>
      </c>
      <c r="E386" s="8">
        <v>2.918434E9</v>
      </c>
      <c r="F386" s="8">
        <v>5.02795E8</v>
      </c>
      <c r="G386" s="8">
        <v>1.476916E9</v>
      </c>
      <c r="H386" s="8">
        <v>5.16338E8</v>
      </c>
      <c r="I386" s="8">
        <v>4.1668E7</v>
      </c>
      <c r="J386" s="5" t="s">
        <v>25</v>
      </c>
      <c r="K386" s="5" t="s">
        <v>60</v>
      </c>
      <c r="L386">
        <f t="shared" si="1"/>
        <v>2013</v>
      </c>
      <c r="M386" s="9">
        <f t="shared" si="2"/>
        <v>2415639000</v>
      </c>
      <c r="N386" s="9">
        <f t="shared" si="3"/>
        <v>2034922000</v>
      </c>
      <c r="O386" s="9">
        <f t="shared" si="4"/>
        <v>883512000</v>
      </c>
    </row>
    <row r="387">
      <c r="A387" s="5">
        <v>413.0</v>
      </c>
      <c r="B387" s="5" t="s">
        <v>188</v>
      </c>
      <c r="C387" s="6" t="s">
        <v>18</v>
      </c>
      <c r="D387" s="7">
        <v>42004.0</v>
      </c>
      <c r="E387" s="8">
        <v>3.142856E9</v>
      </c>
      <c r="F387" s="8">
        <v>6.20219E8</v>
      </c>
      <c r="G387" s="8">
        <v>1.600187E9</v>
      </c>
      <c r="H387" s="8">
        <v>5.53817E8</v>
      </c>
      <c r="I387" s="8">
        <v>3.9577E7</v>
      </c>
      <c r="J387" s="5" t="s">
        <v>25</v>
      </c>
      <c r="K387" s="5" t="s">
        <v>60</v>
      </c>
      <c r="L387">
        <f t="shared" si="1"/>
        <v>2014</v>
      </c>
      <c r="M387" s="9">
        <f t="shared" si="2"/>
        <v>2522637000</v>
      </c>
      <c r="N387" s="9">
        <f t="shared" si="3"/>
        <v>2193581000</v>
      </c>
      <c r="O387" s="9">
        <f t="shared" si="4"/>
        <v>949275000</v>
      </c>
    </row>
    <row r="388">
      <c r="A388" s="5">
        <v>414.0</v>
      </c>
      <c r="B388" s="5" t="s">
        <v>188</v>
      </c>
      <c r="C388" s="6" t="s">
        <v>19</v>
      </c>
      <c r="D388" s="7">
        <v>42369.0</v>
      </c>
      <c r="E388" s="8">
        <v>3.275594E9</v>
      </c>
      <c r="F388" s="8">
        <v>6.14364E8</v>
      </c>
      <c r="G388" s="8">
        <v>1.538027E9</v>
      </c>
      <c r="H388" s="8">
        <v>5.63975E8</v>
      </c>
      <c r="I388" s="8">
        <v>4.1595E7</v>
      </c>
      <c r="J388" s="5" t="s">
        <v>25</v>
      </c>
      <c r="K388" s="5" t="s">
        <v>60</v>
      </c>
      <c r="L388">
        <f t="shared" si="1"/>
        <v>2015</v>
      </c>
      <c r="M388" s="9">
        <f t="shared" si="2"/>
        <v>2661230000</v>
      </c>
      <c r="N388" s="9">
        <f t="shared" si="3"/>
        <v>2143597000</v>
      </c>
      <c r="O388" s="9">
        <f t="shared" si="4"/>
        <v>1131997000</v>
      </c>
    </row>
    <row r="389">
      <c r="A389" s="5">
        <v>415.0</v>
      </c>
      <c r="B389" s="5" t="s">
        <v>188</v>
      </c>
      <c r="C389" s="6" t="s">
        <v>20</v>
      </c>
      <c r="D389" s="7">
        <v>42735.0</v>
      </c>
      <c r="E389" s="8">
        <v>3.418265E9</v>
      </c>
      <c r="F389" s="8">
        <v>5.59541E8</v>
      </c>
      <c r="G389" s="8">
        <v>1.620006E9</v>
      </c>
      <c r="H389" s="8">
        <v>4.89265E8</v>
      </c>
      <c r="I389" s="8">
        <v>2.9173E7</v>
      </c>
      <c r="J389" s="5" t="s">
        <v>25</v>
      </c>
      <c r="K389" s="5" t="s">
        <v>60</v>
      </c>
      <c r="L389">
        <f t="shared" si="1"/>
        <v>2016</v>
      </c>
      <c r="M389" s="9">
        <f t="shared" si="2"/>
        <v>2858724000</v>
      </c>
      <c r="N389" s="9">
        <f t="shared" si="3"/>
        <v>2138444000</v>
      </c>
      <c r="O389" s="9">
        <f t="shared" si="4"/>
        <v>1279821000</v>
      </c>
    </row>
    <row r="390">
      <c r="A390" s="5">
        <v>416.0</v>
      </c>
      <c r="B390" s="5" t="s">
        <v>189</v>
      </c>
      <c r="C390" s="6" t="s">
        <v>15</v>
      </c>
      <c r="D390" s="7">
        <v>41639.0</v>
      </c>
      <c r="E390" s="8">
        <v>1.26761E11</v>
      </c>
      <c r="F390" s="8">
        <v>1.02978E11</v>
      </c>
      <c r="G390" s="8">
        <v>0.0</v>
      </c>
      <c r="H390" s="8">
        <v>0.0</v>
      </c>
      <c r="I390" s="8">
        <v>0.0</v>
      </c>
      <c r="J390" s="5" t="s">
        <v>39</v>
      </c>
      <c r="K390" s="5" t="s">
        <v>190</v>
      </c>
      <c r="L390">
        <f t="shared" si="1"/>
        <v>2013</v>
      </c>
      <c r="M390" s="9">
        <f t="shared" si="2"/>
        <v>23783000000</v>
      </c>
      <c r="N390" s="9">
        <f t="shared" si="3"/>
        <v>0</v>
      </c>
      <c r="O390" s="9">
        <f t="shared" si="4"/>
        <v>126761000000</v>
      </c>
    </row>
    <row r="391">
      <c r="A391" s="5">
        <v>417.0</v>
      </c>
      <c r="B391" s="5" t="s">
        <v>189</v>
      </c>
      <c r="C391" s="6" t="s">
        <v>18</v>
      </c>
      <c r="D391" s="7">
        <v>42004.0</v>
      </c>
      <c r="E391" s="8">
        <v>1.39367E11</v>
      </c>
      <c r="F391" s="8">
        <v>1.14E11</v>
      </c>
      <c r="G391" s="8">
        <v>0.0</v>
      </c>
      <c r="H391" s="8">
        <v>0.0</v>
      </c>
      <c r="I391" s="8">
        <v>0.0</v>
      </c>
      <c r="J391" s="5" t="s">
        <v>39</v>
      </c>
      <c r="K391" s="5" t="s">
        <v>190</v>
      </c>
      <c r="L391">
        <f t="shared" si="1"/>
        <v>2014</v>
      </c>
      <c r="M391" s="9">
        <f t="shared" si="2"/>
        <v>25367000000</v>
      </c>
      <c r="N391" s="9">
        <f t="shared" si="3"/>
        <v>0</v>
      </c>
      <c r="O391" s="9">
        <f t="shared" si="4"/>
        <v>139367000000</v>
      </c>
    </row>
    <row r="392">
      <c r="A392" s="5">
        <v>418.0</v>
      </c>
      <c r="B392" s="5" t="s">
        <v>189</v>
      </c>
      <c r="C392" s="6" t="s">
        <v>19</v>
      </c>
      <c r="D392" s="7">
        <v>42369.0</v>
      </c>
      <c r="E392" s="8">
        <v>1.5329E11</v>
      </c>
      <c r="F392" s="8">
        <v>1.26762E11</v>
      </c>
      <c r="G392" s="8">
        <v>0.0</v>
      </c>
      <c r="H392" s="8">
        <v>0.0</v>
      </c>
      <c r="I392" s="8">
        <v>0.0</v>
      </c>
      <c r="J392" s="5" t="s">
        <v>39</v>
      </c>
      <c r="K392" s="5" t="s">
        <v>190</v>
      </c>
      <c r="L392">
        <f t="shared" si="1"/>
        <v>2015</v>
      </c>
      <c r="M392" s="9">
        <f t="shared" si="2"/>
        <v>26528000000</v>
      </c>
      <c r="N392" s="9">
        <f t="shared" si="3"/>
        <v>0</v>
      </c>
      <c r="O392" s="9">
        <f t="shared" si="4"/>
        <v>153290000000</v>
      </c>
    </row>
    <row r="393">
      <c r="A393" s="5">
        <v>419.0</v>
      </c>
      <c r="B393" s="5" t="s">
        <v>189</v>
      </c>
      <c r="C393" s="6" t="s">
        <v>20</v>
      </c>
      <c r="D393" s="7">
        <v>42735.0</v>
      </c>
      <c r="E393" s="8">
        <v>1.77526E11</v>
      </c>
      <c r="F393" s="8">
        <v>1.48669E11</v>
      </c>
      <c r="G393" s="8">
        <v>0.0</v>
      </c>
      <c r="H393" s="8">
        <v>0.0</v>
      </c>
      <c r="I393" s="8">
        <v>0.0</v>
      </c>
      <c r="J393" s="5" t="s">
        <v>39</v>
      </c>
      <c r="K393" s="5" t="s">
        <v>190</v>
      </c>
      <c r="L393">
        <f t="shared" si="1"/>
        <v>2016</v>
      </c>
      <c r="M393" s="9">
        <f t="shared" si="2"/>
        <v>28857000000</v>
      </c>
      <c r="N393" s="9">
        <f t="shared" si="3"/>
        <v>0</v>
      </c>
      <c r="O393" s="9">
        <f t="shared" si="4"/>
        <v>177526000000</v>
      </c>
    </row>
    <row r="394">
      <c r="A394" s="5">
        <v>420.0</v>
      </c>
      <c r="B394" s="5" t="s">
        <v>191</v>
      </c>
      <c r="C394" s="6" t="s">
        <v>15</v>
      </c>
      <c r="D394" s="7">
        <v>41274.0</v>
      </c>
      <c r="E394" s="8">
        <v>2.3059E11</v>
      </c>
      <c r="F394" s="8">
        <v>1.63336E11</v>
      </c>
      <c r="G394" s="8">
        <v>1.71E10</v>
      </c>
      <c r="H394" s="8">
        <v>0.0</v>
      </c>
      <c r="I394" s="8">
        <v>1.3413E10</v>
      </c>
      <c r="J394" s="5" t="s">
        <v>86</v>
      </c>
      <c r="K394" s="5" t="s">
        <v>147</v>
      </c>
      <c r="L394">
        <f t="shared" si="1"/>
        <v>2012</v>
      </c>
      <c r="M394" s="9">
        <f t="shared" si="2"/>
        <v>67254000000</v>
      </c>
      <c r="N394" s="9">
        <f t="shared" si="3"/>
        <v>30513000000</v>
      </c>
      <c r="O394" s="9">
        <f t="shared" si="4"/>
        <v>200077000000</v>
      </c>
    </row>
    <row r="395">
      <c r="A395" s="5">
        <v>421.0</v>
      </c>
      <c r="B395" s="5" t="s">
        <v>191</v>
      </c>
      <c r="C395" s="6" t="s">
        <v>18</v>
      </c>
      <c r="D395" s="7">
        <v>41639.0</v>
      </c>
      <c r="E395" s="8">
        <v>2.20156E11</v>
      </c>
      <c r="F395" s="8">
        <v>1.59323E11</v>
      </c>
      <c r="G395" s="8">
        <v>1.7573E10</v>
      </c>
      <c r="H395" s="8">
        <v>0.0</v>
      </c>
      <c r="I395" s="8">
        <v>1.4186E10</v>
      </c>
      <c r="J395" s="5" t="s">
        <v>86</v>
      </c>
      <c r="K395" s="5" t="s">
        <v>147</v>
      </c>
      <c r="L395">
        <f t="shared" si="1"/>
        <v>2013</v>
      </c>
      <c r="M395" s="9">
        <f t="shared" si="2"/>
        <v>60833000000</v>
      </c>
      <c r="N395" s="9">
        <f t="shared" si="3"/>
        <v>31759000000</v>
      </c>
      <c r="O395" s="9">
        <f t="shared" si="4"/>
        <v>188397000000</v>
      </c>
    </row>
    <row r="396">
      <c r="A396" s="5">
        <v>422.0</v>
      </c>
      <c r="B396" s="5" t="s">
        <v>191</v>
      </c>
      <c r="C396" s="6" t="s">
        <v>19</v>
      </c>
      <c r="D396" s="7">
        <v>42004.0</v>
      </c>
      <c r="E396" s="8">
        <v>2.00494E11</v>
      </c>
      <c r="F396" s="8">
        <v>1.44956E11</v>
      </c>
      <c r="G396" s="8">
        <v>1.7034E10</v>
      </c>
      <c r="H396" s="8">
        <v>0.0</v>
      </c>
      <c r="I396" s="8">
        <v>1.6793E10</v>
      </c>
      <c r="J396" s="5" t="s">
        <v>86</v>
      </c>
      <c r="K396" s="5" t="s">
        <v>147</v>
      </c>
      <c r="L396">
        <f t="shared" si="1"/>
        <v>2014</v>
      </c>
      <c r="M396" s="9">
        <f t="shared" si="2"/>
        <v>55538000000</v>
      </c>
      <c r="N396" s="9">
        <f t="shared" si="3"/>
        <v>33827000000</v>
      </c>
      <c r="O396" s="9">
        <f t="shared" si="4"/>
        <v>166667000000</v>
      </c>
    </row>
    <row r="397">
      <c r="A397" s="5">
        <v>423.0</v>
      </c>
      <c r="B397" s="5" t="s">
        <v>191</v>
      </c>
      <c r="C397" s="6" t="s">
        <v>20</v>
      </c>
      <c r="D397" s="7">
        <v>42369.0</v>
      </c>
      <c r="E397" s="8">
        <v>1.29925E11</v>
      </c>
      <c r="F397" s="8">
        <v>9.2785E10</v>
      </c>
      <c r="G397" s="8">
        <v>1.6473E10</v>
      </c>
      <c r="H397" s="8">
        <v>0.0</v>
      </c>
      <c r="I397" s="8">
        <v>2.1037E10</v>
      </c>
      <c r="J397" s="5" t="s">
        <v>86</v>
      </c>
      <c r="K397" s="5" t="s">
        <v>147</v>
      </c>
      <c r="L397">
        <f t="shared" si="1"/>
        <v>2015</v>
      </c>
      <c r="M397" s="9">
        <f t="shared" si="2"/>
        <v>37140000000</v>
      </c>
      <c r="N397" s="9">
        <f t="shared" si="3"/>
        <v>37510000000</v>
      </c>
      <c r="O397" s="9">
        <f t="shared" si="4"/>
        <v>92415000000</v>
      </c>
    </row>
    <row r="398">
      <c r="A398" s="5">
        <v>424.0</v>
      </c>
      <c r="B398" s="5" t="s">
        <v>192</v>
      </c>
      <c r="C398" s="6" t="s">
        <v>15</v>
      </c>
      <c r="D398" s="7">
        <v>41274.0</v>
      </c>
      <c r="E398" s="8">
        <v>1.819814E9</v>
      </c>
      <c r="F398" s="8">
        <v>3.43743E8</v>
      </c>
      <c r="G398" s="8">
        <v>1.33796E8</v>
      </c>
      <c r="H398" s="8">
        <v>0.0</v>
      </c>
      <c r="I398" s="8">
        <v>5.79315E8</v>
      </c>
      <c r="J398" s="5" t="s">
        <v>86</v>
      </c>
      <c r="K398" s="5" t="s">
        <v>87</v>
      </c>
      <c r="L398">
        <f t="shared" si="1"/>
        <v>2012</v>
      </c>
      <c r="M398" s="9">
        <f t="shared" si="2"/>
        <v>1476071000</v>
      </c>
      <c r="N398" s="9">
        <f t="shared" si="3"/>
        <v>713111000</v>
      </c>
      <c r="O398" s="9">
        <f t="shared" si="4"/>
        <v>1106703000</v>
      </c>
    </row>
    <row r="399">
      <c r="A399" s="5">
        <v>425.0</v>
      </c>
      <c r="B399" s="5" t="s">
        <v>192</v>
      </c>
      <c r="C399" s="6" t="s">
        <v>18</v>
      </c>
      <c r="D399" s="7">
        <v>41639.0</v>
      </c>
      <c r="E399" s="8">
        <v>2.319919E9</v>
      </c>
      <c r="F399" s="8">
        <v>4.55436E8</v>
      </c>
      <c r="G399" s="8">
        <v>1.69815E8</v>
      </c>
      <c r="H399" s="8">
        <v>0.0</v>
      </c>
      <c r="I399" s="8">
        <v>7.78655E8</v>
      </c>
      <c r="J399" s="5" t="s">
        <v>86</v>
      </c>
      <c r="K399" s="5" t="s">
        <v>87</v>
      </c>
      <c r="L399">
        <f t="shared" si="1"/>
        <v>2013</v>
      </c>
      <c r="M399" s="9">
        <f t="shared" si="2"/>
        <v>1864483000</v>
      </c>
      <c r="N399" s="9">
        <f t="shared" si="3"/>
        <v>948470000</v>
      </c>
      <c r="O399" s="9">
        <f t="shared" si="4"/>
        <v>1371449000</v>
      </c>
    </row>
    <row r="400">
      <c r="A400" s="5">
        <v>426.0</v>
      </c>
      <c r="B400" s="5" t="s">
        <v>192</v>
      </c>
      <c r="C400" s="6" t="s">
        <v>19</v>
      </c>
      <c r="D400" s="7">
        <v>42004.0</v>
      </c>
      <c r="E400" s="8">
        <v>2.660147E9</v>
      </c>
      <c r="F400" s="8">
        <v>5.38374E8</v>
      </c>
      <c r="G400" s="8">
        <v>2.04161E8</v>
      </c>
      <c r="H400" s="8">
        <v>0.0</v>
      </c>
      <c r="I400" s="8">
        <v>9.86812E8</v>
      </c>
      <c r="J400" s="5" t="s">
        <v>86</v>
      </c>
      <c r="K400" s="5" t="s">
        <v>87</v>
      </c>
      <c r="L400">
        <f t="shared" si="1"/>
        <v>2014</v>
      </c>
      <c r="M400" s="9">
        <f t="shared" si="2"/>
        <v>2121773000</v>
      </c>
      <c r="N400" s="9">
        <f t="shared" si="3"/>
        <v>1190973000</v>
      </c>
      <c r="O400" s="9">
        <f t="shared" si="4"/>
        <v>1469174000</v>
      </c>
    </row>
    <row r="401">
      <c r="A401" s="5">
        <v>427.0</v>
      </c>
      <c r="B401" s="5" t="s">
        <v>192</v>
      </c>
      <c r="C401" s="6" t="s">
        <v>20</v>
      </c>
      <c r="D401" s="7">
        <v>42369.0</v>
      </c>
      <c r="E401" s="8">
        <v>1.803573E9</v>
      </c>
      <c r="F401" s="8">
        <v>5.41359E8</v>
      </c>
      <c r="G401" s="8">
        <v>2.30734E8</v>
      </c>
      <c r="H401" s="8">
        <v>0.0</v>
      </c>
      <c r="I401" s="8">
        <v>1.230853E9</v>
      </c>
      <c r="J401" s="5" t="s">
        <v>86</v>
      </c>
      <c r="K401" s="5" t="s">
        <v>87</v>
      </c>
      <c r="L401">
        <f t="shared" si="1"/>
        <v>2015</v>
      </c>
      <c r="M401" s="9">
        <f t="shared" si="2"/>
        <v>1262214000</v>
      </c>
      <c r="N401" s="9">
        <f t="shared" si="3"/>
        <v>1461587000</v>
      </c>
      <c r="O401" s="9">
        <f t="shared" si="4"/>
        <v>341986000</v>
      </c>
    </row>
    <row r="402">
      <c r="A402" s="5">
        <v>428.0</v>
      </c>
      <c r="B402" s="5" t="s">
        <v>193</v>
      </c>
      <c r="C402" s="6" t="s">
        <v>15</v>
      </c>
      <c r="D402" s="7">
        <v>41274.0</v>
      </c>
      <c r="E402" s="8">
        <v>1.2835E10</v>
      </c>
      <c r="F402" s="8">
        <v>8.3E9</v>
      </c>
      <c r="G402" s="8">
        <v>5.5E8</v>
      </c>
      <c r="H402" s="8">
        <v>0.0</v>
      </c>
      <c r="I402" s="8">
        <v>1.127E9</v>
      </c>
      <c r="J402" s="5" t="s">
        <v>45</v>
      </c>
      <c r="K402" s="5" t="s">
        <v>48</v>
      </c>
      <c r="L402">
        <f t="shared" si="1"/>
        <v>2012</v>
      </c>
      <c r="M402" s="9">
        <f t="shared" si="2"/>
        <v>4535000000</v>
      </c>
      <c r="N402" s="9">
        <f t="shared" si="3"/>
        <v>1677000000</v>
      </c>
      <c r="O402" s="9">
        <f t="shared" si="4"/>
        <v>11158000000</v>
      </c>
    </row>
    <row r="403">
      <c r="A403" s="5">
        <v>429.0</v>
      </c>
      <c r="B403" s="5" t="s">
        <v>193</v>
      </c>
      <c r="C403" s="6" t="s">
        <v>18</v>
      </c>
      <c r="D403" s="7">
        <v>41639.0</v>
      </c>
      <c r="E403" s="8">
        <v>1.312E10</v>
      </c>
      <c r="F403" s="8">
        <v>8.033E9</v>
      </c>
      <c r="G403" s="8">
        <v>5.63E8</v>
      </c>
      <c r="H403" s="8">
        <v>0.0</v>
      </c>
      <c r="I403" s="8">
        <v>1.208E9</v>
      </c>
      <c r="J403" s="5" t="s">
        <v>45</v>
      </c>
      <c r="K403" s="5" t="s">
        <v>48</v>
      </c>
      <c r="L403">
        <f t="shared" si="1"/>
        <v>2013</v>
      </c>
      <c r="M403" s="9">
        <f t="shared" si="2"/>
        <v>5087000000</v>
      </c>
      <c r="N403" s="9">
        <f t="shared" si="3"/>
        <v>1771000000</v>
      </c>
      <c r="O403" s="9">
        <f t="shared" si="4"/>
        <v>11349000000</v>
      </c>
    </row>
    <row r="404">
      <c r="A404" s="5">
        <v>430.0</v>
      </c>
      <c r="B404" s="5" t="s">
        <v>193</v>
      </c>
      <c r="C404" s="6" t="s">
        <v>19</v>
      </c>
      <c r="D404" s="7">
        <v>42004.0</v>
      </c>
      <c r="E404" s="8">
        <v>1.2436E10</v>
      </c>
      <c r="F404" s="8">
        <v>7.881E9</v>
      </c>
      <c r="G404" s="8">
        <v>5.42E8</v>
      </c>
      <c r="H404" s="8">
        <v>0.0</v>
      </c>
      <c r="I404" s="8">
        <v>1.292E9</v>
      </c>
      <c r="J404" s="5" t="s">
        <v>45</v>
      </c>
      <c r="K404" s="5" t="s">
        <v>48</v>
      </c>
      <c r="L404">
        <f t="shared" si="1"/>
        <v>2014</v>
      </c>
      <c r="M404" s="9">
        <f t="shared" si="2"/>
        <v>4555000000</v>
      </c>
      <c r="N404" s="9">
        <f t="shared" si="3"/>
        <v>1834000000</v>
      </c>
      <c r="O404" s="9">
        <f t="shared" si="4"/>
        <v>10602000000</v>
      </c>
    </row>
    <row r="405">
      <c r="A405" s="5">
        <v>431.0</v>
      </c>
      <c r="B405" s="5" t="s">
        <v>193</v>
      </c>
      <c r="C405" s="6" t="s">
        <v>20</v>
      </c>
      <c r="D405" s="7">
        <v>42369.0</v>
      </c>
      <c r="E405" s="8">
        <v>1.1683E10</v>
      </c>
      <c r="F405" s="8">
        <v>6.201E9</v>
      </c>
      <c r="G405" s="8">
        <v>5.51E8</v>
      </c>
      <c r="H405" s="8">
        <v>0.0</v>
      </c>
      <c r="I405" s="8">
        <v>1.395E9</v>
      </c>
      <c r="J405" s="5" t="s">
        <v>45</v>
      </c>
      <c r="K405" s="5" t="s">
        <v>48</v>
      </c>
      <c r="L405">
        <f t="shared" si="1"/>
        <v>2015</v>
      </c>
      <c r="M405" s="9">
        <f t="shared" si="2"/>
        <v>5482000000</v>
      </c>
      <c r="N405" s="9">
        <f t="shared" si="3"/>
        <v>1946000000</v>
      </c>
      <c r="O405" s="9">
        <f t="shared" si="4"/>
        <v>9737000000</v>
      </c>
    </row>
    <row r="406">
      <c r="A406" s="5">
        <v>432.0</v>
      </c>
      <c r="B406" s="5" t="s">
        <v>194</v>
      </c>
      <c r="C406" s="6" t="s">
        <v>15</v>
      </c>
      <c r="D406" s="7">
        <v>41639.0</v>
      </c>
      <c r="E406" s="8">
        <v>3.7773E10</v>
      </c>
      <c r="F406" s="8">
        <v>2.0964E10</v>
      </c>
      <c r="G406" s="8">
        <v>1.1349E10</v>
      </c>
      <c r="H406" s="8">
        <v>0.0</v>
      </c>
      <c r="I406" s="8">
        <v>1.658E9</v>
      </c>
      <c r="J406" s="5" t="s">
        <v>16</v>
      </c>
      <c r="K406" s="5" t="s">
        <v>17</v>
      </c>
      <c r="L406">
        <f t="shared" si="1"/>
        <v>2013</v>
      </c>
      <c r="M406" s="9">
        <f t="shared" si="2"/>
        <v>16809000000</v>
      </c>
      <c r="N406" s="9">
        <f t="shared" si="3"/>
        <v>13007000000</v>
      </c>
      <c r="O406" s="9">
        <f t="shared" si="4"/>
        <v>24766000000</v>
      </c>
    </row>
    <row r="407">
      <c r="A407" s="5">
        <v>433.0</v>
      </c>
      <c r="B407" s="5" t="s">
        <v>194</v>
      </c>
      <c r="C407" s="6" t="s">
        <v>18</v>
      </c>
      <c r="D407" s="7">
        <v>42004.0</v>
      </c>
      <c r="E407" s="8">
        <v>4.0362E10</v>
      </c>
      <c r="F407" s="8">
        <v>2.2967E10</v>
      </c>
      <c r="G407" s="8">
        <v>1.2702E10</v>
      </c>
      <c r="H407" s="8">
        <v>0.0</v>
      </c>
      <c r="I407" s="8">
        <v>1.771E9</v>
      </c>
      <c r="J407" s="5" t="s">
        <v>16</v>
      </c>
      <c r="K407" s="5" t="s">
        <v>17</v>
      </c>
      <c r="L407">
        <f t="shared" si="1"/>
        <v>2014</v>
      </c>
      <c r="M407" s="9">
        <f t="shared" si="2"/>
        <v>17395000000</v>
      </c>
      <c r="N407" s="9">
        <f t="shared" si="3"/>
        <v>14473000000</v>
      </c>
      <c r="O407" s="9">
        <f t="shared" si="4"/>
        <v>25889000000</v>
      </c>
    </row>
    <row r="408">
      <c r="A408" s="5">
        <v>434.0</v>
      </c>
      <c r="B408" s="5" t="s">
        <v>194</v>
      </c>
      <c r="C408" s="6" t="s">
        <v>19</v>
      </c>
      <c r="D408" s="7">
        <v>42369.0</v>
      </c>
      <c r="E408" s="8">
        <v>4.0704E10</v>
      </c>
      <c r="F408" s="8">
        <v>1.7096E10</v>
      </c>
      <c r="G408" s="8">
        <v>1.3936E10</v>
      </c>
      <c r="H408" s="8">
        <v>0.0</v>
      </c>
      <c r="I408" s="8">
        <v>1.835E9</v>
      </c>
      <c r="J408" s="5" t="s">
        <v>16</v>
      </c>
      <c r="K408" s="5" t="s">
        <v>17</v>
      </c>
      <c r="L408">
        <f t="shared" si="1"/>
        <v>2015</v>
      </c>
      <c r="M408" s="9">
        <f t="shared" si="2"/>
        <v>23608000000</v>
      </c>
      <c r="N408" s="9">
        <f t="shared" si="3"/>
        <v>15771000000</v>
      </c>
      <c r="O408" s="9">
        <f t="shared" si="4"/>
        <v>24933000000</v>
      </c>
    </row>
    <row r="409">
      <c r="A409" s="5">
        <v>435.0</v>
      </c>
      <c r="B409" s="5" t="s">
        <v>194</v>
      </c>
      <c r="C409" s="6" t="s">
        <v>20</v>
      </c>
      <c r="D409" s="7">
        <v>42735.0</v>
      </c>
      <c r="E409" s="8">
        <v>3.9639E10</v>
      </c>
      <c r="F409" s="8">
        <v>1.594E10</v>
      </c>
      <c r="G409" s="8">
        <v>1.4845E10</v>
      </c>
      <c r="H409" s="8">
        <v>0.0</v>
      </c>
      <c r="I409" s="8">
        <v>1.902E9</v>
      </c>
      <c r="J409" s="5" t="s">
        <v>16</v>
      </c>
      <c r="K409" s="5" t="s">
        <v>17</v>
      </c>
      <c r="L409">
        <f t="shared" si="1"/>
        <v>2016</v>
      </c>
      <c r="M409" s="9">
        <f t="shared" si="2"/>
        <v>23699000000</v>
      </c>
      <c r="N409" s="9">
        <f t="shared" si="3"/>
        <v>16747000000</v>
      </c>
      <c r="O409" s="9">
        <f t="shared" si="4"/>
        <v>22892000000</v>
      </c>
    </row>
    <row r="410">
      <c r="A410" s="5">
        <v>436.0</v>
      </c>
      <c r="B410" s="5" t="s">
        <v>195</v>
      </c>
      <c r="C410" s="6" t="s">
        <v>15</v>
      </c>
      <c r="D410" s="7">
        <v>41639.0</v>
      </c>
      <c r="E410" s="8">
        <v>2.8998E10</v>
      </c>
      <c r="F410" s="8">
        <v>1.7642E10</v>
      </c>
      <c r="G410" s="8">
        <v>6.564E9</v>
      </c>
      <c r="H410" s="8">
        <v>2.037E9</v>
      </c>
      <c r="I410" s="8">
        <v>0.0</v>
      </c>
      <c r="J410" s="5" t="s">
        <v>62</v>
      </c>
      <c r="K410" s="5" t="s">
        <v>196</v>
      </c>
      <c r="L410">
        <f t="shared" si="1"/>
        <v>2013</v>
      </c>
      <c r="M410" s="9">
        <f t="shared" si="2"/>
        <v>11356000000</v>
      </c>
      <c r="N410" s="9">
        <f t="shared" si="3"/>
        <v>8601000000</v>
      </c>
      <c r="O410" s="9">
        <f t="shared" si="4"/>
        <v>20397000000</v>
      </c>
    </row>
    <row r="411">
      <c r="A411" s="5">
        <v>437.0</v>
      </c>
      <c r="B411" s="5" t="s">
        <v>195</v>
      </c>
      <c r="C411" s="6" t="s">
        <v>18</v>
      </c>
      <c r="D411" s="7">
        <v>42004.0</v>
      </c>
      <c r="E411" s="8">
        <v>2.8406E10</v>
      </c>
      <c r="F411" s="8">
        <v>1.7023E10</v>
      </c>
      <c r="G411" s="8">
        <v>5.536E9</v>
      </c>
      <c r="H411" s="8">
        <v>1.958E9</v>
      </c>
      <c r="I411" s="8">
        <v>0.0</v>
      </c>
      <c r="J411" s="5" t="s">
        <v>62</v>
      </c>
      <c r="K411" s="5" t="s">
        <v>196</v>
      </c>
      <c r="L411">
        <f t="shared" si="1"/>
        <v>2014</v>
      </c>
      <c r="M411" s="9">
        <f t="shared" si="2"/>
        <v>11383000000</v>
      </c>
      <c r="N411" s="9">
        <f t="shared" si="3"/>
        <v>7494000000</v>
      </c>
      <c r="O411" s="9">
        <f t="shared" si="4"/>
        <v>20912000000</v>
      </c>
    </row>
    <row r="412">
      <c r="A412" s="5">
        <v>438.0</v>
      </c>
      <c r="B412" s="5" t="s">
        <v>195</v>
      </c>
      <c r="C412" s="6" t="s">
        <v>19</v>
      </c>
      <c r="D412" s="7">
        <v>42369.0</v>
      </c>
      <c r="E412" s="8">
        <v>2.513E10</v>
      </c>
      <c r="F412" s="8">
        <v>1.5112E10</v>
      </c>
      <c r="G412" s="8">
        <v>5.074E9</v>
      </c>
      <c r="H412" s="8">
        <v>1.898E9</v>
      </c>
      <c r="I412" s="8">
        <v>0.0</v>
      </c>
      <c r="J412" s="5" t="s">
        <v>62</v>
      </c>
      <c r="K412" s="5" t="s">
        <v>196</v>
      </c>
      <c r="L412">
        <f t="shared" si="1"/>
        <v>2015</v>
      </c>
      <c r="M412" s="9">
        <f t="shared" si="2"/>
        <v>10018000000</v>
      </c>
      <c r="N412" s="9">
        <f t="shared" si="3"/>
        <v>6972000000</v>
      </c>
      <c r="O412" s="9">
        <f t="shared" si="4"/>
        <v>18158000000</v>
      </c>
    </row>
    <row r="413">
      <c r="A413" s="5">
        <v>439.0</v>
      </c>
      <c r="B413" s="5" t="s">
        <v>195</v>
      </c>
      <c r="C413" s="6" t="s">
        <v>20</v>
      </c>
      <c r="D413" s="7">
        <v>42735.0</v>
      </c>
      <c r="E413" s="8">
        <v>2.4594E10</v>
      </c>
      <c r="F413" s="8">
        <v>1.4469E10</v>
      </c>
      <c r="G413" s="8">
        <v>5.005E9</v>
      </c>
      <c r="H413" s="8">
        <v>1.641E9</v>
      </c>
      <c r="I413" s="8">
        <v>0.0</v>
      </c>
      <c r="J413" s="5" t="s">
        <v>62</v>
      </c>
      <c r="K413" s="5" t="s">
        <v>196</v>
      </c>
      <c r="L413">
        <f t="shared" si="1"/>
        <v>2016</v>
      </c>
      <c r="M413" s="9">
        <f t="shared" si="2"/>
        <v>10125000000</v>
      </c>
      <c r="N413" s="9">
        <f t="shared" si="3"/>
        <v>6646000000</v>
      </c>
      <c r="O413" s="9">
        <f t="shared" si="4"/>
        <v>17948000000</v>
      </c>
    </row>
    <row r="414">
      <c r="A414" s="5">
        <v>440.0</v>
      </c>
      <c r="B414" s="5" t="s">
        <v>197</v>
      </c>
      <c r="C414" s="6" t="s">
        <v>15</v>
      </c>
      <c r="D414" s="7">
        <v>41578.0</v>
      </c>
      <c r="E414" s="8">
        <v>3.77954E10</v>
      </c>
      <c r="F414" s="8">
        <v>2.56673E10</v>
      </c>
      <c r="G414" s="8">
        <v>4.4261E9</v>
      </c>
      <c r="H414" s="8">
        <v>1.4773E9</v>
      </c>
      <c r="I414" s="8">
        <v>0.0</v>
      </c>
      <c r="J414" s="5" t="s">
        <v>16</v>
      </c>
      <c r="K414" s="5" t="s">
        <v>130</v>
      </c>
      <c r="L414">
        <f t="shared" si="1"/>
        <v>2013</v>
      </c>
      <c r="M414" s="9">
        <f t="shared" si="2"/>
        <v>12128100000</v>
      </c>
      <c r="N414" s="9">
        <f t="shared" si="3"/>
        <v>5903400000</v>
      </c>
      <c r="O414" s="9">
        <f t="shared" si="4"/>
        <v>31892000000</v>
      </c>
    </row>
    <row r="415">
      <c r="A415" s="5">
        <v>441.0</v>
      </c>
      <c r="B415" s="5" t="s">
        <v>197</v>
      </c>
      <c r="C415" s="6" t="s">
        <v>18</v>
      </c>
      <c r="D415" s="7">
        <v>41943.0</v>
      </c>
      <c r="E415" s="8">
        <v>3.60669E10</v>
      </c>
      <c r="F415" s="8">
        <v>2.47758E10</v>
      </c>
      <c r="G415" s="8">
        <v>4.3777E9</v>
      </c>
      <c r="H415" s="8">
        <v>1.452E9</v>
      </c>
      <c r="I415" s="8">
        <v>0.0</v>
      </c>
      <c r="J415" s="5" t="s">
        <v>16</v>
      </c>
      <c r="K415" s="5" t="s">
        <v>130</v>
      </c>
      <c r="L415">
        <f t="shared" si="1"/>
        <v>2014</v>
      </c>
      <c r="M415" s="9">
        <f t="shared" si="2"/>
        <v>11291100000</v>
      </c>
      <c r="N415" s="9">
        <f t="shared" si="3"/>
        <v>5829700000</v>
      </c>
      <c r="O415" s="9">
        <f t="shared" si="4"/>
        <v>30237200000</v>
      </c>
    </row>
    <row r="416">
      <c r="A416" s="5">
        <v>442.0</v>
      </c>
      <c r="B416" s="5" t="s">
        <v>197</v>
      </c>
      <c r="C416" s="6" t="s">
        <v>19</v>
      </c>
      <c r="D416" s="7">
        <v>42308.0</v>
      </c>
      <c r="E416" s="8">
        <v>2.88628E10</v>
      </c>
      <c r="F416" s="8">
        <v>2.01432E10</v>
      </c>
      <c r="G416" s="8">
        <v>3.8344E9</v>
      </c>
      <c r="H416" s="8">
        <v>1.4251E9</v>
      </c>
      <c r="I416" s="8">
        <v>0.0</v>
      </c>
      <c r="J416" s="5" t="s">
        <v>16</v>
      </c>
      <c r="K416" s="5" t="s">
        <v>130</v>
      </c>
      <c r="L416">
        <f t="shared" si="1"/>
        <v>2015</v>
      </c>
      <c r="M416" s="9">
        <f t="shared" si="2"/>
        <v>8719600000</v>
      </c>
      <c r="N416" s="9">
        <f t="shared" si="3"/>
        <v>5259500000</v>
      </c>
      <c r="O416" s="9">
        <f t="shared" si="4"/>
        <v>23603300000</v>
      </c>
    </row>
    <row r="417">
      <c r="A417" s="5">
        <v>443.0</v>
      </c>
      <c r="B417" s="5" t="s">
        <v>197</v>
      </c>
      <c r="C417" s="6" t="s">
        <v>20</v>
      </c>
      <c r="D417" s="7">
        <v>42674.0</v>
      </c>
      <c r="E417" s="8">
        <v>2.6644E10</v>
      </c>
      <c r="F417" s="8">
        <v>1.82489E10</v>
      </c>
      <c r="G417" s="8">
        <v>4.0183E9</v>
      </c>
      <c r="H417" s="8">
        <v>1.3891E9</v>
      </c>
      <c r="I417" s="8">
        <v>0.0</v>
      </c>
      <c r="J417" s="5" t="s">
        <v>16</v>
      </c>
      <c r="K417" s="5" t="s">
        <v>130</v>
      </c>
      <c r="L417">
        <f t="shared" si="1"/>
        <v>2016</v>
      </c>
      <c r="M417" s="9">
        <f t="shared" si="2"/>
        <v>8395100000</v>
      </c>
      <c r="N417" s="9">
        <f t="shared" si="3"/>
        <v>5407400000</v>
      </c>
      <c r="O417" s="9">
        <f t="shared" si="4"/>
        <v>21236600000</v>
      </c>
    </row>
    <row r="418">
      <c r="A418" s="5">
        <v>444.0</v>
      </c>
      <c r="B418" s="5" t="s">
        <v>198</v>
      </c>
      <c r="C418" s="6" t="s">
        <v>15</v>
      </c>
      <c r="D418" s="7">
        <v>41243.0</v>
      </c>
      <c r="E418" s="8">
        <v>8.984E9</v>
      </c>
      <c r="F418" s="8">
        <v>8.45E8</v>
      </c>
      <c r="G418" s="8">
        <v>3.052E9</v>
      </c>
      <c r="H418" s="8">
        <v>0.0</v>
      </c>
      <c r="I418" s="8">
        <v>8.48E8</v>
      </c>
      <c r="J418" s="5" t="s">
        <v>50</v>
      </c>
      <c r="K418" s="5" t="s">
        <v>103</v>
      </c>
      <c r="L418">
        <f t="shared" si="1"/>
        <v>2012</v>
      </c>
      <c r="M418" s="9">
        <f t="shared" si="2"/>
        <v>8139000000</v>
      </c>
      <c r="N418" s="9">
        <f t="shared" si="3"/>
        <v>3900000000</v>
      </c>
      <c r="O418" s="9">
        <f t="shared" si="4"/>
        <v>5084000000</v>
      </c>
    </row>
    <row r="419">
      <c r="A419" s="5">
        <v>445.0</v>
      </c>
      <c r="B419" s="5" t="s">
        <v>198</v>
      </c>
      <c r="C419" s="6" t="s">
        <v>18</v>
      </c>
      <c r="D419" s="7">
        <v>41639.0</v>
      </c>
      <c r="E419" s="8">
        <v>9.37E9</v>
      </c>
      <c r="F419" s="8">
        <v>6.98E8</v>
      </c>
      <c r="G419" s="8">
        <v>3.194E9</v>
      </c>
      <c r="H419" s="8">
        <v>0.0</v>
      </c>
      <c r="I419" s="8">
        <v>1.086E9</v>
      </c>
      <c r="J419" s="5" t="s">
        <v>50</v>
      </c>
      <c r="K419" s="5" t="s">
        <v>103</v>
      </c>
      <c r="L419">
        <f t="shared" si="1"/>
        <v>2013</v>
      </c>
      <c r="M419" s="9">
        <f t="shared" si="2"/>
        <v>8672000000</v>
      </c>
      <c r="N419" s="9">
        <f t="shared" si="3"/>
        <v>4280000000</v>
      </c>
      <c r="O419" s="9">
        <f t="shared" si="4"/>
        <v>5090000000</v>
      </c>
    </row>
    <row r="420">
      <c r="A420" s="5">
        <v>446.0</v>
      </c>
      <c r="B420" s="5" t="s">
        <v>198</v>
      </c>
      <c r="C420" s="6" t="s">
        <v>19</v>
      </c>
      <c r="D420" s="7">
        <v>42004.0</v>
      </c>
      <c r="E420" s="8">
        <v>9.611E9</v>
      </c>
      <c r="F420" s="8">
        <v>6.14E8</v>
      </c>
      <c r="G420" s="8">
        <v>3.34E9</v>
      </c>
      <c r="H420" s="8">
        <v>0.0</v>
      </c>
      <c r="I420" s="8">
        <v>1.443E9</v>
      </c>
      <c r="J420" s="5" t="s">
        <v>50</v>
      </c>
      <c r="K420" s="5" t="s">
        <v>103</v>
      </c>
      <c r="L420">
        <f t="shared" si="1"/>
        <v>2014</v>
      </c>
      <c r="M420" s="9">
        <f t="shared" si="2"/>
        <v>8997000000</v>
      </c>
      <c r="N420" s="9">
        <f t="shared" si="3"/>
        <v>4783000000</v>
      </c>
      <c r="O420" s="9">
        <f t="shared" si="4"/>
        <v>4828000000</v>
      </c>
    </row>
    <row r="421">
      <c r="A421" s="5">
        <v>447.0</v>
      </c>
      <c r="B421" s="5" t="s">
        <v>198</v>
      </c>
      <c r="C421" s="6" t="s">
        <v>20</v>
      </c>
      <c r="D421" s="7">
        <v>42369.0</v>
      </c>
      <c r="E421" s="8">
        <v>1.0002E10</v>
      </c>
      <c r="F421" s="8">
        <v>6.23E8</v>
      </c>
      <c r="G421" s="8">
        <v>3.615E9</v>
      </c>
      <c r="H421" s="8">
        <v>0.0</v>
      </c>
      <c r="I421" s="8">
        <v>1.512E9</v>
      </c>
      <c r="J421" s="5" t="s">
        <v>50</v>
      </c>
      <c r="K421" s="5" t="s">
        <v>103</v>
      </c>
      <c r="L421">
        <f t="shared" si="1"/>
        <v>2015</v>
      </c>
      <c r="M421" s="9">
        <f t="shared" si="2"/>
        <v>9379000000</v>
      </c>
      <c r="N421" s="9">
        <f t="shared" si="3"/>
        <v>5127000000</v>
      </c>
      <c r="O421" s="9">
        <f t="shared" si="4"/>
        <v>4875000000</v>
      </c>
    </row>
    <row r="422">
      <c r="A422" s="5">
        <v>448.0</v>
      </c>
      <c r="B422" s="5" t="s">
        <v>199</v>
      </c>
      <c r="C422" s="6" t="s">
        <v>15</v>
      </c>
      <c r="D422" s="7">
        <v>41306.0</v>
      </c>
      <c r="E422" s="8">
        <v>1.6022128E10</v>
      </c>
      <c r="F422" s="8">
        <v>1.0936727E10</v>
      </c>
      <c r="G422" s="8">
        <v>3.430125E9</v>
      </c>
      <c r="H422" s="8">
        <v>0.0</v>
      </c>
      <c r="I422" s="8">
        <v>0.0</v>
      </c>
      <c r="J422" s="5" t="s">
        <v>22</v>
      </c>
      <c r="K422" s="5" t="s">
        <v>200</v>
      </c>
      <c r="L422">
        <f t="shared" si="1"/>
        <v>2013</v>
      </c>
      <c r="M422" s="9">
        <f t="shared" si="2"/>
        <v>5085401000</v>
      </c>
      <c r="N422" s="9">
        <f t="shared" si="3"/>
        <v>3430125000</v>
      </c>
      <c r="O422" s="9">
        <f t="shared" si="4"/>
        <v>12592003000</v>
      </c>
    </row>
    <row r="423">
      <c r="A423" s="5">
        <v>449.0</v>
      </c>
      <c r="B423" s="5" t="s">
        <v>199</v>
      </c>
      <c r="C423" s="6" t="s">
        <v>18</v>
      </c>
      <c r="D423" s="7">
        <v>41670.0</v>
      </c>
      <c r="E423" s="8">
        <v>1.7504167E10</v>
      </c>
      <c r="F423" s="8">
        <v>1.2068425E10</v>
      </c>
      <c r="G423" s="8">
        <v>3.699557E9</v>
      </c>
      <c r="H423" s="8">
        <v>0.0</v>
      </c>
      <c r="I423" s="8">
        <v>0.0</v>
      </c>
      <c r="J423" s="5" t="s">
        <v>22</v>
      </c>
      <c r="K423" s="5" t="s">
        <v>200</v>
      </c>
      <c r="L423">
        <f t="shared" si="1"/>
        <v>2014</v>
      </c>
      <c r="M423" s="9">
        <f t="shared" si="2"/>
        <v>5435742000</v>
      </c>
      <c r="N423" s="9">
        <f t="shared" si="3"/>
        <v>3699557000</v>
      </c>
      <c r="O423" s="9">
        <f t="shared" si="4"/>
        <v>13804610000</v>
      </c>
    </row>
    <row r="424">
      <c r="A424" s="5">
        <v>450.0</v>
      </c>
      <c r="B424" s="5" t="s">
        <v>199</v>
      </c>
      <c r="C424" s="6" t="s">
        <v>19</v>
      </c>
      <c r="D424" s="7">
        <v>42034.0</v>
      </c>
      <c r="E424" s="8">
        <v>1.8909588E10</v>
      </c>
      <c r="F424" s="8">
        <v>1.3107081E10</v>
      </c>
      <c r="G424" s="8">
        <v>4.033414E9</v>
      </c>
      <c r="H424" s="8">
        <v>0.0</v>
      </c>
      <c r="I424" s="8">
        <v>0.0</v>
      </c>
      <c r="J424" s="5" t="s">
        <v>22</v>
      </c>
      <c r="K424" s="5" t="s">
        <v>200</v>
      </c>
      <c r="L424">
        <f t="shared" si="1"/>
        <v>2015</v>
      </c>
      <c r="M424" s="9">
        <f t="shared" si="2"/>
        <v>5802507000</v>
      </c>
      <c r="N424" s="9">
        <f t="shared" si="3"/>
        <v>4033414000</v>
      </c>
      <c r="O424" s="9">
        <f t="shared" si="4"/>
        <v>14876174000</v>
      </c>
    </row>
    <row r="425">
      <c r="A425" s="5">
        <v>451.0</v>
      </c>
      <c r="B425" s="5" t="s">
        <v>199</v>
      </c>
      <c r="C425" s="6" t="s">
        <v>20</v>
      </c>
      <c r="D425" s="7">
        <v>42398.0</v>
      </c>
      <c r="E425" s="8">
        <v>2.0368562E10</v>
      </c>
      <c r="F425" s="8">
        <v>1.4062471E10</v>
      </c>
      <c r="G425" s="8">
        <v>4.365797E9</v>
      </c>
      <c r="H425" s="8">
        <v>0.0</v>
      </c>
      <c r="I425" s="8">
        <v>0.0</v>
      </c>
      <c r="J425" s="5" t="s">
        <v>22</v>
      </c>
      <c r="K425" s="5" t="s">
        <v>200</v>
      </c>
      <c r="L425">
        <f t="shared" si="1"/>
        <v>2016</v>
      </c>
      <c r="M425" s="9">
        <f t="shared" si="2"/>
        <v>6306091000</v>
      </c>
      <c r="N425" s="9">
        <f t="shared" si="3"/>
        <v>4365797000</v>
      </c>
      <c r="O425" s="9">
        <f t="shared" si="4"/>
        <v>16002765000</v>
      </c>
    </row>
    <row r="426">
      <c r="A426" s="5">
        <v>452.0</v>
      </c>
      <c r="B426" s="5" t="s">
        <v>201</v>
      </c>
      <c r="C426" s="6" t="s">
        <v>15</v>
      </c>
      <c r="D426" s="7">
        <v>41274.0</v>
      </c>
      <c r="E426" s="8">
        <v>7.383E9</v>
      </c>
      <c r="F426" s="8">
        <v>4.365E9</v>
      </c>
      <c r="G426" s="8">
        <v>1.742E9</v>
      </c>
      <c r="H426" s="8">
        <v>0.0</v>
      </c>
      <c r="I426" s="8">
        <v>7.5E7</v>
      </c>
      <c r="J426" s="5" t="s">
        <v>28</v>
      </c>
      <c r="K426" s="5" t="s">
        <v>202</v>
      </c>
      <c r="L426">
        <f t="shared" si="1"/>
        <v>2012</v>
      </c>
      <c r="M426" s="9">
        <f t="shared" si="2"/>
        <v>3018000000</v>
      </c>
      <c r="N426" s="9">
        <f t="shared" si="3"/>
        <v>1817000000</v>
      </c>
      <c r="O426" s="9">
        <f t="shared" si="4"/>
        <v>5566000000</v>
      </c>
    </row>
    <row r="427">
      <c r="A427" s="5">
        <v>453.0</v>
      </c>
      <c r="B427" s="5" t="s">
        <v>201</v>
      </c>
      <c r="C427" s="6" t="s">
        <v>18</v>
      </c>
      <c r="D427" s="7">
        <v>41639.0</v>
      </c>
      <c r="E427" s="8">
        <v>7.146E9</v>
      </c>
      <c r="F427" s="8">
        <v>4.326E9</v>
      </c>
      <c r="G427" s="8">
        <v>1.74E9</v>
      </c>
      <c r="H427" s="8">
        <v>0.0</v>
      </c>
      <c r="I427" s="8">
        <v>7.9E7</v>
      </c>
      <c r="J427" s="5" t="s">
        <v>28</v>
      </c>
      <c r="K427" s="5" t="s">
        <v>202</v>
      </c>
      <c r="L427">
        <f t="shared" si="1"/>
        <v>2013</v>
      </c>
      <c r="M427" s="9">
        <f t="shared" si="2"/>
        <v>2820000000</v>
      </c>
      <c r="N427" s="9">
        <f t="shared" si="3"/>
        <v>1819000000</v>
      </c>
      <c r="O427" s="9">
        <f t="shared" si="4"/>
        <v>5327000000</v>
      </c>
    </row>
    <row r="428">
      <c r="A428" s="5">
        <v>454.0</v>
      </c>
      <c r="B428" s="5" t="s">
        <v>201</v>
      </c>
      <c r="C428" s="6" t="s">
        <v>19</v>
      </c>
      <c r="D428" s="7">
        <v>42004.0</v>
      </c>
      <c r="E428" s="8">
        <v>7.435E9</v>
      </c>
      <c r="F428" s="8">
        <v>4.637E9</v>
      </c>
      <c r="G428" s="8">
        <v>1.721E9</v>
      </c>
      <c r="H428" s="8">
        <v>0.0</v>
      </c>
      <c r="I428" s="8">
        <v>9.4E7</v>
      </c>
      <c r="J428" s="5" t="s">
        <v>28</v>
      </c>
      <c r="K428" s="5" t="s">
        <v>202</v>
      </c>
      <c r="L428">
        <f t="shared" si="1"/>
        <v>2014</v>
      </c>
      <c r="M428" s="9">
        <f t="shared" si="2"/>
        <v>2798000000</v>
      </c>
      <c r="N428" s="9">
        <f t="shared" si="3"/>
        <v>1815000000</v>
      </c>
      <c r="O428" s="9">
        <f t="shared" si="4"/>
        <v>5620000000</v>
      </c>
    </row>
    <row r="429">
      <c r="A429" s="5">
        <v>455.0</v>
      </c>
      <c r="B429" s="5" t="s">
        <v>201</v>
      </c>
      <c r="C429" s="6" t="s">
        <v>20</v>
      </c>
      <c r="D429" s="7">
        <v>42369.0</v>
      </c>
      <c r="E429" s="8">
        <v>7.493E9</v>
      </c>
      <c r="F429" s="8">
        <v>4.657E9</v>
      </c>
      <c r="G429" s="8">
        <v>1.356E9</v>
      </c>
      <c r="H429" s="8">
        <v>0.0</v>
      </c>
      <c r="I429" s="8">
        <v>8.1E7</v>
      </c>
      <c r="J429" s="5" t="s">
        <v>28</v>
      </c>
      <c r="K429" s="5" t="s">
        <v>202</v>
      </c>
      <c r="L429">
        <f t="shared" si="1"/>
        <v>2015</v>
      </c>
      <c r="M429" s="9">
        <f t="shared" si="2"/>
        <v>2836000000</v>
      </c>
      <c r="N429" s="9">
        <f t="shared" si="3"/>
        <v>1437000000</v>
      </c>
      <c r="O429" s="9">
        <f t="shared" si="4"/>
        <v>6056000000</v>
      </c>
    </row>
    <row r="430">
      <c r="A430" s="5">
        <v>456.0</v>
      </c>
      <c r="B430" s="5" t="s">
        <v>203</v>
      </c>
      <c r="C430" s="6" t="s">
        <v>15</v>
      </c>
      <c r="D430" s="7">
        <v>41547.0</v>
      </c>
      <c r="E430" s="8">
        <v>6.2593E9</v>
      </c>
      <c r="F430" s="8">
        <v>4.8535E9</v>
      </c>
      <c r="G430" s="8">
        <v>6.499E8</v>
      </c>
      <c r="H430" s="8">
        <v>0.0</v>
      </c>
      <c r="I430" s="8">
        <v>0.0</v>
      </c>
      <c r="J430" s="5" t="s">
        <v>22</v>
      </c>
      <c r="K430" s="5" t="s">
        <v>204</v>
      </c>
      <c r="L430">
        <f t="shared" si="1"/>
        <v>2013</v>
      </c>
      <c r="M430" s="9">
        <f t="shared" si="2"/>
        <v>1405800000</v>
      </c>
      <c r="N430" s="9">
        <f t="shared" si="3"/>
        <v>649900000</v>
      </c>
      <c r="O430" s="9">
        <f t="shared" si="4"/>
        <v>5609400000</v>
      </c>
    </row>
    <row r="431">
      <c r="A431" s="5">
        <v>457.0</v>
      </c>
      <c r="B431" s="5" t="s">
        <v>203</v>
      </c>
      <c r="C431" s="6" t="s">
        <v>18</v>
      </c>
      <c r="D431" s="7">
        <v>41912.0</v>
      </c>
      <c r="E431" s="8">
        <v>8.0249E9</v>
      </c>
      <c r="F431" s="8">
        <v>6.2686E9</v>
      </c>
      <c r="G431" s="8">
        <v>8.269E8</v>
      </c>
      <c r="H431" s="8">
        <v>0.0</v>
      </c>
      <c r="I431" s="8">
        <v>0.0</v>
      </c>
      <c r="J431" s="5" t="s">
        <v>22</v>
      </c>
      <c r="K431" s="5" t="s">
        <v>204</v>
      </c>
      <c r="L431">
        <f t="shared" si="1"/>
        <v>2014</v>
      </c>
      <c r="M431" s="9">
        <f t="shared" si="2"/>
        <v>1756300000</v>
      </c>
      <c r="N431" s="9">
        <f t="shared" si="3"/>
        <v>826900000</v>
      </c>
      <c r="O431" s="9">
        <f t="shared" si="4"/>
        <v>7198000000</v>
      </c>
    </row>
    <row r="432">
      <c r="A432" s="5">
        <v>458.0</v>
      </c>
      <c r="B432" s="5" t="s">
        <v>203</v>
      </c>
      <c r="C432" s="6" t="s">
        <v>19</v>
      </c>
      <c r="D432" s="7">
        <v>42277.0</v>
      </c>
      <c r="E432" s="8">
        <v>1.0824E10</v>
      </c>
      <c r="F432" s="8">
        <v>8.5357E9</v>
      </c>
      <c r="G432" s="8">
        <v>1.003E9</v>
      </c>
      <c r="H432" s="8">
        <v>0.0</v>
      </c>
      <c r="I432" s="8">
        <v>0.0</v>
      </c>
      <c r="J432" s="5" t="s">
        <v>22</v>
      </c>
      <c r="K432" s="5" t="s">
        <v>204</v>
      </c>
      <c r="L432">
        <f t="shared" si="1"/>
        <v>2015</v>
      </c>
      <c r="M432" s="9">
        <f t="shared" si="2"/>
        <v>2288300000</v>
      </c>
      <c r="N432" s="9">
        <f t="shared" si="3"/>
        <v>1003000000</v>
      </c>
      <c r="O432" s="9">
        <f t="shared" si="4"/>
        <v>9821000000</v>
      </c>
    </row>
    <row r="433">
      <c r="A433" s="5">
        <v>459.0</v>
      </c>
      <c r="B433" s="5" t="s">
        <v>203</v>
      </c>
      <c r="C433" s="6" t="s">
        <v>20</v>
      </c>
      <c r="D433" s="7">
        <v>42643.0</v>
      </c>
      <c r="E433" s="8">
        <v>1.21574E10</v>
      </c>
      <c r="F433" s="8">
        <v>9.5026E9</v>
      </c>
      <c r="G433" s="8">
        <v>1.1003E9</v>
      </c>
      <c r="H433" s="8">
        <v>0.0</v>
      </c>
      <c r="I433" s="8">
        <v>0.0</v>
      </c>
      <c r="J433" s="5" t="s">
        <v>22</v>
      </c>
      <c r="K433" s="5" t="s">
        <v>204</v>
      </c>
      <c r="L433">
        <f t="shared" si="1"/>
        <v>2016</v>
      </c>
      <c r="M433" s="9">
        <f t="shared" si="2"/>
        <v>2654800000</v>
      </c>
      <c r="N433" s="9">
        <f t="shared" si="3"/>
        <v>1100300000</v>
      </c>
      <c r="O433" s="9">
        <f t="shared" si="4"/>
        <v>11057100000</v>
      </c>
    </row>
    <row r="434">
      <c r="A434" s="5">
        <v>460.0</v>
      </c>
      <c r="B434" s="5" t="s">
        <v>205</v>
      </c>
      <c r="C434" s="6" t="s">
        <v>15</v>
      </c>
      <c r="D434" s="7">
        <v>41274.0</v>
      </c>
      <c r="E434" s="8">
        <v>1.82604E10</v>
      </c>
      <c r="F434" s="8">
        <v>8.8461E9</v>
      </c>
      <c r="G434" s="8">
        <v>5.1812E9</v>
      </c>
      <c r="H434" s="8">
        <v>1.1379E9</v>
      </c>
      <c r="I434" s="8">
        <v>0.0</v>
      </c>
      <c r="J434" s="5" t="s">
        <v>16</v>
      </c>
      <c r="K434" s="5" t="s">
        <v>167</v>
      </c>
      <c r="L434">
        <f t="shared" si="1"/>
        <v>2012</v>
      </c>
      <c r="M434" s="9">
        <f t="shared" si="2"/>
        <v>9414300000</v>
      </c>
      <c r="N434" s="9">
        <f t="shared" si="3"/>
        <v>6319100000</v>
      </c>
      <c r="O434" s="9">
        <f t="shared" si="4"/>
        <v>11941300000</v>
      </c>
    </row>
    <row r="435">
      <c r="A435" s="5">
        <v>461.0</v>
      </c>
      <c r="B435" s="5" t="s">
        <v>205</v>
      </c>
      <c r="C435" s="6" t="s">
        <v>18</v>
      </c>
      <c r="D435" s="7">
        <v>41639.0</v>
      </c>
      <c r="E435" s="8">
        <v>1.82831E10</v>
      </c>
      <c r="F435" s="8">
        <v>8.9411E9</v>
      </c>
      <c r="G435" s="8">
        <v>5.1171E9</v>
      </c>
      <c r="H435" s="8">
        <v>1.1044E9</v>
      </c>
      <c r="I435" s="8">
        <v>0.0</v>
      </c>
      <c r="J435" s="5" t="s">
        <v>16</v>
      </c>
      <c r="K435" s="5" t="s">
        <v>167</v>
      </c>
      <c r="L435">
        <f t="shared" si="1"/>
        <v>2013</v>
      </c>
      <c r="M435" s="9">
        <f t="shared" si="2"/>
        <v>9342000000</v>
      </c>
      <c r="N435" s="9">
        <f t="shared" si="3"/>
        <v>6221500000</v>
      </c>
      <c r="O435" s="9">
        <f t="shared" si="4"/>
        <v>12061600000</v>
      </c>
    </row>
    <row r="436">
      <c r="A436" s="5">
        <v>462.0</v>
      </c>
      <c r="B436" s="5" t="s">
        <v>205</v>
      </c>
      <c r="C436" s="6" t="s">
        <v>19</v>
      </c>
      <c r="D436" s="7">
        <v>42004.0</v>
      </c>
      <c r="E436" s="8">
        <v>1.9154E10</v>
      </c>
      <c r="F436" s="8">
        <v>9.2614E9</v>
      </c>
      <c r="G436" s="8">
        <v>5.389E9</v>
      </c>
      <c r="H436" s="8">
        <v>1.157E9</v>
      </c>
      <c r="I436" s="8">
        <v>0.0</v>
      </c>
      <c r="J436" s="5" t="s">
        <v>16</v>
      </c>
      <c r="K436" s="5" t="s">
        <v>167</v>
      </c>
      <c r="L436">
        <f t="shared" si="1"/>
        <v>2014</v>
      </c>
      <c r="M436" s="9">
        <f t="shared" si="2"/>
        <v>9892600000</v>
      </c>
      <c r="N436" s="9">
        <f t="shared" si="3"/>
        <v>6546000000</v>
      </c>
      <c r="O436" s="9">
        <f t="shared" si="4"/>
        <v>12608000000</v>
      </c>
    </row>
    <row r="437">
      <c r="A437" s="5">
        <v>463.0</v>
      </c>
      <c r="B437" s="5" t="s">
        <v>205</v>
      </c>
      <c r="C437" s="6" t="s">
        <v>20</v>
      </c>
      <c r="D437" s="7">
        <v>42369.0</v>
      </c>
      <c r="E437" s="8">
        <v>2.05631E10</v>
      </c>
      <c r="F437" s="8">
        <v>9.8006E9</v>
      </c>
      <c r="G437" s="8">
        <v>6.0543E9</v>
      </c>
      <c r="H437" s="8">
        <v>1.2391E9</v>
      </c>
      <c r="I437" s="8">
        <v>0.0</v>
      </c>
      <c r="J437" s="5" t="s">
        <v>16</v>
      </c>
      <c r="K437" s="5" t="s">
        <v>167</v>
      </c>
      <c r="L437">
        <f t="shared" si="1"/>
        <v>2015</v>
      </c>
      <c r="M437" s="9">
        <f t="shared" si="2"/>
        <v>10762500000</v>
      </c>
      <c r="N437" s="9">
        <f t="shared" si="3"/>
        <v>7293400000</v>
      </c>
      <c r="O437" s="9">
        <f t="shared" si="4"/>
        <v>13269700000</v>
      </c>
    </row>
    <row r="438">
      <c r="A438" s="5">
        <v>464.0</v>
      </c>
      <c r="B438" s="5" t="s">
        <v>206</v>
      </c>
      <c r="C438" s="6" t="s">
        <v>15</v>
      </c>
      <c r="D438" s="7">
        <v>41545.0</v>
      </c>
      <c r="E438" s="8">
        <v>4.5041E10</v>
      </c>
      <c r="F438" s="8">
        <v>2.5034E10</v>
      </c>
      <c r="G438" s="8">
        <v>8.365E9</v>
      </c>
      <c r="H438" s="8">
        <v>0.0</v>
      </c>
      <c r="I438" s="8">
        <v>2.192E9</v>
      </c>
      <c r="J438" s="5" t="s">
        <v>22</v>
      </c>
      <c r="K438" s="5" t="s">
        <v>207</v>
      </c>
      <c r="L438">
        <f t="shared" si="1"/>
        <v>2013</v>
      </c>
      <c r="M438" s="9">
        <f t="shared" si="2"/>
        <v>20007000000</v>
      </c>
      <c r="N438" s="9">
        <f t="shared" si="3"/>
        <v>10557000000</v>
      </c>
      <c r="O438" s="9">
        <f t="shared" si="4"/>
        <v>34484000000</v>
      </c>
    </row>
    <row r="439">
      <c r="A439" s="5">
        <v>465.0</v>
      </c>
      <c r="B439" s="5" t="s">
        <v>206</v>
      </c>
      <c r="C439" s="6" t="s">
        <v>18</v>
      </c>
      <c r="D439" s="7">
        <v>41909.0</v>
      </c>
      <c r="E439" s="8">
        <v>4.8813E10</v>
      </c>
      <c r="F439" s="8">
        <v>2.642E10</v>
      </c>
      <c r="G439" s="8">
        <v>8.565E9</v>
      </c>
      <c r="H439" s="8">
        <v>0.0</v>
      </c>
      <c r="I439" s="8">
        <v>2.288E9</v>
      </c>
      <c r="J439" s="5" t="s">
        <v>22</v>
      </c>
      <c r="K439" s="5" t="s">
        <v>207</v>
      </c>
      <c r="L439">
        <f t="shared" si="1"/>
        <v>2014</v>
      </c>
      <c r="M439" s="9">
        <f t="shared" si="2"/>
        <v>22393000000</v>
      </c>
      <c r="N439" s="9">
        <f t="shared" si="3"/>
        <v>10853000000</v>
      </c>
      <c r="O439" s="9">
        <f t="shared" si="4"/>
        <v>37960000000</v>
      </c>
    </row>
    <row r="440">
      <c r="A440" s="5">
        <v>466.0</v>
      </c>
      <c r="B440" s="5" t="s">
        <v>206</v>
      </c>
      <c r="C440" s="6" t="s">
        <v>19</v>
      </c>
      <c r="D440" s="7">
        <v>42280.0</v>
      </c>
      <c r="E440" s="8">
        <v>5.2465E10</v>
      </c>
      <c r="F440" s="8">
        <v>2.8364E10</v>
      </c>
      <c r="G440" s="8">
        <v>8.523E9</v>
      </c>
      <c r="H440" s="8">
        <v>0.0</v>
      </c>
      <c r="I440" s="8">
        <v>2.354E9</v>
      </c>
      <c r="J440" s="5" t="s">
        <v>22</v>
      </c>
      <c r="K440" s="5" t="s">
        <v>207</v>
      </c>
      <c r="L440">
        <f t="shared" si="1"/>
        <v>2015</v>
      </c>
      <c r="M440" s="9">
        <f t="shared" si="2"/>
        <v>24101000000</v>
      </c>
      <c r="N440" s="9">
        <f t="shared" si="3"/>
        <v>10877000000</v>
      </c>
      <c r="O440" s="9">
        <f t="shared" si="4"/>
        <v>41588000000</v>
      </c>
    </row>
    <row r="441">
      <c r="A441" s="5">
        <v>467.0</v>
      </c>
      <c r="B441" s="5" t="s">
        <v>206</v>
      </c>
      <c r="C441" s="6" t="s">
        <v>20</v>
      </c>
      <c r="D441" s="7">
        <v>42644.0</v>
      </c>
      <c r="E441" s="8">
        <v>5.5632E10</v>
      </c>
      <c r="F441" s="8">
        <v>2.9993E10</v>
      </c>
      <c r="G441" s="8">
        <v>8.754E9</v>
      </c>
      <c r="H441" s="8">
        <v>0.0</v>
      </c>
      <c r="I441" s="8">
        <v>2.527E9</v>
      </c>
      <c r="J441" s="5" t="s">
        <v>22</v>
      </c>
      <c r="K441" s="5" t="s">
        <v>207</v>
      </c>
      <c r="L441">
        <f t="shared" si="1"/>
        <v>2016</v>
      </c>
      <c r="M441" s="9">
        <f t="shared" si="2"/>
        <v>25639000000</v>
      </c>
      <c r="N441" s="9">
        <f t="shared" si="3"/>
        <v>11281000000</v>
      </c>
      <c r="O441" s="9">
        <f t="shared" si="4"/>
        <v>44351000000</v>
      </c>
    </row>
    <row r="442">
      <c r="A442" s="5">
        <v>468.0</v>
      </c>
      <c r="B442" s="5" t="s">
        <v>208</v>
      </c>
      <c r="C442" s="6" t="s">
        <v>15</v>
      </c>
      <c r="D442" s="7">
        <v>41639.0</v>
      </c>
      <c r="E442" s="8">
        <v>5.535E9</v>
      </c>
      <c r="F442" s="8">
        <v>1.689E9</v>
      </c>
      <c r="G442" s="8">
        <v>1.598E9</v>
      </c>
      <c r="H442" s="8">
        <v>0.0</v>
      </c>
      <c r="I442" s="8">
        <v>2.76E8</v>
      </c>
      <c r="J442" s="5" t="s">
        <v>22</v>
      </c>
      <c r="K442" s="5" t="s">
        <v>151</v>
      </c>
      <c r="L442">
        <f t="shared" si="1"/>
        <v>2013</v>
      </c>
      <c r="M442" s="9">
        <f t="shared" si="2"/>
        <v>3846000000</v>
      </c>
      <c r="N442" s="9">
        <f t="shared" si="3"/>
        <v>1874000000</v>
      </c>
      <c r="O442" s="9">
        <f t="shared" si="4"/>
        <v>3661000000</v>
      </c>
    </row>
    <row r="443">
      <c r="A443" s="5">
        <v>469.0</v>
      </c>
      <c r="B443" s="5" t="s">
        <v>208</v>
      </c>
      <c r="C443" s="6" t="s">
        <v>18</v>
      </c>
      <c r="D443" s="7">
        <v>42004.0</v>
      </c>
      <c r="E443" s="8">
        <v>6.265E9</v>
      </c>
      <c r="F443" s="8">
        <v>2.124E9</v>
      </c>
      <c r="G443" s="8">
        <v>1.692E9</v>
      </c>
      <c r="H443" s="8">
        <v>0.0</v>
      </c>
      <c r="I443" s="8">
        <v>3.29E8</v>
      </c>
      <c r="J443" s="5" t="s">
        <v>22</v>
      </c>
      <c r="K443" s="5" t="s">
        <v>151</v>
      </c>
      <c r="L443">
        <f t="shared" si="1"/>
        <v>2014</v>
      </c>
      <c r="M443" s="9">
        <f t="shared" si="2"/>
        <v>4141000000</v>
      </c>
      <c r="N443" s="9">
        <f t="shared" si="3"/>
        <v>2021000000</v>
      </c>
      <c r="O443" s="9">
        <f t="shared" si="4"/>
        <v>4244000000</v>
      </c>
    </row>
    <row r="444">
      <c r="A444" s="5">
        <v>470.0</v>
      </c>
      <c r="B444" s="5" t="s">
        <v>208</v>
      </c>
      <c r="C444" s="6" t="s">
        <v>19</v>
      </c>
      <c r="D444" s="7">
        <v>42369.0</v>
      </c>
      <c r="E444" s="8">
        <v>6.394E9</v>
      </c>
      <c r="F444" s="8">
        <v>2.343E9</v>
      </c>
      <c r="G444" s="8">
        <v>1.669E9</v>
      </c>
      <c r="H444" s="8">
        <v>0.0</v>
      </c>
      <c r="I444" s="8">
        <v>3.3E8</v>
      </c>
      <c r="J444" s="5" t="s">
        <v>22</v>
      </c>
      <c r="K444" s="5" t="s">
        <v>151</v>
      </c>
      <c r="L444">
        <f t="shared" si="1"/>
        <v>2015</v>
      </c>
      <c r="M444" s="9">
        <f t="shared" si="2"/>
        <v>4051000000</v>
      </c>
      <c r="N444" s="9">
        <f t="shared" si="3"/>
        <v>1999000000</v>
      </c>
      <c r="O444" s="9">
        <f t="shared" si="4"/>
        <v>4395000000</v>
      </c>
    </row>
    <row r="445">
      <c r="A445" s="5">
        <v>471.0</v>
      </c>
      <c r="B445" s="5" t="s">
        <v>208</v>
      </c>
      <c r="C445" s="6" t="s">
        <v>20</v>
      </c>
      <c r="D445" s="7">
        <v>42735.0</v>
      </c>
      <c r="E445" s="8">
        <v>6.497E9</v>
      </c>
      <c r="F445" s="8">
        <v>2.432E9</v>
      </c>
      <c r="G445" s="8">
        <v>1.69E9</v>
      </c>
      <c r="H445" s="8">
        <v>0.0</v>
      </c>
      <c r="I445" s="8">
        <v>3.22E8</v>
      </c>
      <c r="J445" s="5" t="s">
        <v>22</v>
      </c>
      <c r="K445" s="5" t="s">
        <v>151</v>
      </c>
      <c r="L445">
        <f t="shared" si="1"/>
        <v>2016</v>
      </c>
      <c r="M445" s="9">
        <f t="shared" si="2"/>
        <v>4065000000</v>
      </c>
      <c r="N445" s="9">
        <f t="shared" si="3"/>
        <v>2012000000</v>
      </c>
      <c r="O445" s="9">
        <f t="shared" si="4"/>
        <v>4485000000</v>
      </c>
    </row>
    <row r="446">
      <c r="A446" s="5">
        <v>472.0</v>
      </c>
      <c r="B446" s="5" t="s">
        <v>209</v>
      </c>
      <c r="C446" s="6" t="s">
        <v>15</v>
      </c>
      <c r="D446" s="7">
        <v>41639.0</v>
      </c>
      <c r="E446" s="8">
        <v>5.535E9</v>
      </c>
      <c r="F446" s="8">
        <v>1.689E9</v>
      </c>
      <c r="G446" s="8">
        <v>1.598E9</v>
      </c>
      <c r="H446" s="8">
        <v>0.0</v>
      </c>
      <c r="I446" s="8">
        <v>2.76E8</v>
      </c>
      <c r="J446" s="5" t="s">
        <v>22</v>
      </c>
      <c r="K446" s="5" t="s">
        <v>151</v>
      </c>
      <c r="L446">
        <f t="shared" si="1"/>
        <v>2013</v>
      </c>
      <c r="M446" s="9">
        <f t="shared" si="2"/>
        <v>3846000000</v>
      </c>
      <c r="N446" s="9">
        <f t="shared" si="3"/>
        <v>1874000000</v>
      </c>
      <c r="O446" s="9">
        <f t="shared" si="4"/>
        <v>3661000000</v>
      </c>
    </row>
    <row r="447">
      <c r="A447" s="5">
        <v>473.0</v>
      </c>
      <c r="B447" s="5" t="s">
        <v>209</v>
      </c>
      <c r="C447" s="6" t="s">
        <v>18</v>
      </c>
      <c r="D447" s="7">
        <v>42004.0</v>
      </c>
      <c r="E447" s="8">
        <v>6.265E9</v>
      </c>
      <c r="F447" s="8">
        <v>2.124E9</v>
      </c>
      <c r="G447" s="8">
        <v>1.692E9</v>
      </c>
      <c r="H447" s="8">
        <v>0.0</v>
      </c>
      <c r="I447" s="8">
        <v>3.29E8</v>
      </c>
      <c r="J447" s="5" t="s">
        <v>22</v>
      </c>
      <c r="K447" s="5" t="s">
        <v>151</v>
      </c>
      <c r="L447">
        <f t="shared" si="1"/>
        <v>2014</v>
      </c>
      <c r="M447" s="9">
        <f t="shared" si="2"/>
        <v>4141000000</v>
      </c>
      <c r="N447" s="9">
        <f t="shared" si="3"/>
        <v>2021000000</v>
      </c>
      <c r="O447" s="9">
        <f t="shared" si="4"/>
        <v>4244000000</v>
      </c>
    </row>
    <row r="448">
      <c r="A448" s="5">
        <v>474.0</v>
      </c>
      <c r="B448" s="5" t="s">
        <v>209</v>
      </c>
      <c r="C448" s="6" t="s">
        <v>19</v>
      </c>
      <c r="D448" s="7">
        <v>42369.0</v>
      </c>
      <c r="E448" s="8">
        <v>6.394E9</v>
      </c>
      <c r="F448" s="8">
        <v>2.343E9</v>
      </c>
      <c r="G448" s="8">
        <v>1.669E9</v>
      </c>
      <c r="H448" s="8">
        <v>0.0</v>
      </c>
      <c r="I448" s="8">
        <v>3.3E8</v>
      </c>
      <c r="J448" s="5" t="s">
        <v>22</v>
      </c>
      <c r="K448" s="5" t="s">
        <v>151</v>
      </c>
      <c r="L448">
        <f t="shared" si="1"/>
        <v>2015</v>
      </c>
      <c r="M448" s="9">
        <f t="shared" si="2"/>
        <v>4051000000</v>
      </c>
      <c r="N448" s="9">
        <f t="shared" si="3"/>
        <v>1999000000</v>
      </c>
      <c r="O448" s="9">
        <f t="shared" si="4"/>
        <v>4395000000</v>
      </c>
    </row>
    <row r="449">
      <c r="A449" s="5">
        <v>475.0</v>
      </c>
      <c r="B449" s="5" t="s">
        <v>209</v>
      </c>
      <c r="C449" s="6" t="s">
        <v>20</v>
      </c>
      <c r="D449" s="7">
        <v>42735.0</v>
      </c>
      <c r="E449" s="8">
        <v>6.497E9</v>
      </c>
      <c r="F449" s="8">
        <v>2.432E9</v>
      </c>
      <c r="G449" s="8">
        <v>1.69E9</v>
      </c>
      <c r="H449" s="8">
        <v>0.0</v>
      </c>
      <c r="I449" s="8">
        <v>3.22E8</v>
      </c>
      <c r="J449" s="5" t="s">
        <v>22</v>
      </c>
      <c r="K449" s="5" t="s">
        <v>151</v>
      </c>
      <c r="L449">
        <f t="shared" si="1"/>
        <v>2016</v>
      </c>
      <c r="M449" s="9">
        <f t="shared" si="2"/>
        <v>4065000000</v>
      </c>
      <c r="N449" s="9">
        <f t="shared" si="3"/>
        <v>2012000000</v>
      </c>
      <c r="O449" s="9">
        <f t="shared" si="4"/>
        <v>4485000000</v>
      </c>
    </row>
    <row r="450">
      <c r="A450" s="5">
        <v>476.0</v>
      </c>
      <c r="B450" s="5" t="s">
        <v>210</v>
      </c>
      <c r="C450" s="6" t="s">
        <v>15</v>
      </c>
      <c r="D450" s="7">
        <v>41639.0</v>
      </c>
      <c r="E450" s="8">
        <v>1.5051E10</v>
      </c>
      <c r="F450" s="8">
        <v>1.2274E10</v>
      </c>
      <c r="G450" s="8">
        <v>9.16E8</v>
      </c>
      <c r="H450" s="8">
        <v>0.0</v>
      </c>
      <c r="I450" s="8">
        <v>9.7E7</v>
      </c>
      <c r="J450" s="5" t="s">
        <v>22</v>
      </c>
      <c r="K450" s="5" t="s">
        <v>124</v>
      </c>
      <c r="L450">
        <f t="shared" si="1"/>
        <v>2013</v>
      </c>
      <c r="M450" s="9">
        <f t="shared" si="2"/>
        <v>2777000000</v>
      </c>
      <c r="N450" s="9">
        <f t="shared" si="3"/>
        <v>1013000000</v>
      </c>
      <c r="O450" s="9">
        <f t="shared" si="4"/>
        <v>14038000000</v>
      </c>
    </row>
    <row r="451">
      <c r="A451" s="5">
        <v>477.0</v>
      </c>
      <c r="B451" s="5" t="s">
        <v>210</v>
      </c>
      <c r="C451" s="6" t="s">
        <v>18</v>
      </c>
      <c r="D451" s="7">
        <v>42004.0</v>
      </c>
      <c r="E451" s="8">
        <v>1.5499E10</v>
      </c>
      <c r="F451" s="8">
        <v>1.2471E10</v>
      </c>
      <c r="G451" s="8">
        <v>1.036E9</v>
      </c>
      <c r="H451" s="8">
        <v>0.0</v>
      </c>
      <c r="I451" s="8">
        <v>9.4E7</v>
      </c>
      <c r="J451" s="5" t="s">
        <v>22</v>
      </c>
      <c r="K451" s="5" t="s">
        <v>124</v>
      </c>
      <c r="L451">
        <f t="shared" si="1"/>
        <v>2014</v>
      </c>
      <c r="M451" s="9">
        <f t="shared" si="2"/>
        <v>3028000000</v>
      </c>
      <c r="N451" s="9">
        <f t="shared" si="3"/>
        <v>1130000000</v>
      </c>
      <c r="O451" s="9">
        <f t="shared" si="4"/>
        <v>14369000000</v>
      </c>
    </row>
    <row r="452">
      <c r="A452" s="5">
        <v>478.0</v>
      </c>
      <c r="B452" s="5" t="s">
        <v>210</v>
      </c>
      <c r="C452" s="6" t="s">
        <v>19</v>
      </c>
      <c r="D452" s="7">
        <v>42369.0</v>
      </c>
      <c r="E452" s="8">
        <v>1.5165E10</v>
      </c>
      <c r="F452" s="8">
        <v>1.2155E10</v>
      </c>
      <c r="G452" s="8">
        <v>1.017E9</v>
      </c>
      <c r="H452" s="8">
        <v>0.0</v>
      </c>
      <c r="I452" s="8">
        <v>9.3E7</v>
      </c>
      <c r="J452" s="5" t="s">
        <v>22</v>
      </c>
      <c r="K452" s="5" t="s">
        <v>124</v>
      </c>
      <c r="L452">
        <f t="shared" si="1"/>
        <v>2015</v>
      </c>
      <c r="M452" s="9">
        <f t="shared" si="2"/>
        <v>3010000000</v>
      </c>
      <c r="N452" s="9">
        <f t="shared" si="3"/>
        <v>1110000000</v>
      </c>
      <c r="O452" s="9">
        <f t="shared" si="4"/>
        <v>14055000000</v>
      </c>
    </row>
    <row r="453">
      <c r="A453" s="5">
        <v>479.0</v>
      </c>
      <c r="B453" s="5" t="s">
        <v>210</v>
      </c>
      <c r="C453" s="6" t="s">
        <v>20</v>
      </c>
      <c r="D453" s="7">
        <v>42735.0</v>
      </c>
      <c r="E453" s="8">
        <v>1.6661E10</v>
      </c>
      <c r="F453" s="8">
        <v>1.3107E10</v>
      </c>
      <c r="G453" s="8">
        <v>1.145E9</v>
      </c>
      <c r="H453" s="8">
        <v>0.0</v>
      </c>
      <c r="I453" s="8">
        <v>1.34E8</v>
      </c>
      <c r="J453" s="5" t="s">
        <v>22</v>
      </c>
      <c r="K453" s="5" t="s">
        <v>124</v>
      </c>
      <c r="L453">
        <f t="shared" si="1"/>
        <v>2016</v>
      </c>
      <c r="M453" s="9">
        <f t="shared" si="2"/>
        <v>3554000000</v>
      </c>
      <c r="N453" s="9">
        <f t="shared" si="3"/>
        <v>1279000000</v>
      </c>
      <c r="O453" s="9">
        <f t="shared" si="4"/>
        <v>15382000000</v>
      </c>
    </row>
    <row r="454">
      <c r="A454" s="5">
        <v>480.0</v>
      </c>
      <c r="B454" s="5" t="s">
        <v>211</v>
      </c>
      <c r="C454" s="6" t="s">
        <v>15</v>
      </c>
      <c r="D454" s="7">
        <v>41274.0</v>
      </c>
      <c r="E454" s="8">
        <v>1.279067E9</v>
      </c>
      <c r="F454" s="8">
        <v>4.61898E8</v>
      </c>
      <c r="G454" s="8">
        <v>6.8538E7</v>
      </c>
      <c r="H454" s="8">
        <v>0.0</v>
      </c>
      <c r="I454" s="8">
        <v>3.82553E8</v>
      </c>
      <c r="J454" s="5" t="s">
        <v>55</v>
      </c>
      <c r="K454" s="5" t="s">
        <v>78</v>
      </c>
      <c r="L454">
        <f t="shared" si="1"/>
        <v>2012</v>
      </c>
      <c r="M454" s="9">
        <f t="shared" si="2"/>
        <v>817169000</v>
      </c>
      <c r="N454" s="9">
        <f t="shared" si="3"/>
        <v>451091000</v>
      </c>
      <c r="O454" s="9">
        <f t="shared" si="4"/>
        <v>827976000</v>
      </c>
    </row>
    <row r="455">
      <c r="A455" s="5">
        <v>481.0</v>
      </c>
      <c r="B455" s="5" t="s">
        <v>211</v>
      </c>
      <c r="C455" s="6" t="s">
        <v>18</v>
      </c>
      <c r="D455" s="7">
        <v>41639.0</v>
      </c>
      <c r="E455" s="8">
        <v>1.482259E9</v>
      </c>
      <c r="F455" s="8">
        <v>5.5566E8</v>
      </c>
      <c r="G455" s="8">
        <v>6.9323E7</v>
      </c>
      <c r="H455" s="8">
        <v>0.0</v>
      </c>
      <c r="I455" s="8">
        <v>4.75464E8</v>
      </c>
      <c r="J455" s="5" t="s">
        <v>55</v>
      </c>
      <c r="K455" s="5" t="s">
        <v>78</v>
      </c>
      <c r="L455">
        <f t="shared" si="1"/>
        <v>2013</v>
      </c>
      <c r="M455" s="9">
        <f t="shared" si="2"/>
        <v>926599000</v>
      </c>
      <c r="N455" s="9">
        <f t="shared" si="3"/>
        <v>544787000</v>
      </c>
      <c r="O455" s="9">
        <f t="shared" si="4"/>
        <v>937472000</v>
      </c>
    </row>
    <row r="456">
      <c r="A456" s="5">
        <v>482.0</v>
      </c>
      <c r="B456" s="5" t="s">
        <v>211</v>
      </c>
      <c r="C456" s="6" t="s">
        <v>19</v>
      </c>
      <c r="D456" s="7">
        <v>42004.0</v>
      </c>
      <c r="E456" s="8">
        <v>1.616438E9</v>
      </c>
      <c r="F456" s="8">
        <v>6.03321E8</v>
      </c>
      <c r="G456" s="8">
        <v>8.9468E7</v>
      </c>
      <c r="H456" s="8">
        <v>0.0</v>
      </c>
      <c r="I456" s="8">
        <v>5.38513E8</v>
      </c>
      <c r="J456" s="5" t="s">
        <v>55</v>
      </c>
      <c r="K456" s="5" t="s">
        <v>78</v>
      </c>
      <c r="L456">
        <f t="shared" si="1"/>
        <v>2014</v>
      </c>
      <c r="M456" s="9">
        <f t="shared" si="2"/>
        <v>1013117000</v>
      </c>
      <c r="N456" s="9">
        <f t="shared" si="3"/>
        <v>627981000</v>
      </c>
      <c r="O456" s="9">
        <f t="shared" si="4"/>
        <v>988457000</v>
      </c>
    </row>
    <row r="457">
      <c r="A457" s="5">
        <v>483.0</v>
      </c>
      <c r="B457" s="5" t="s">
        <v>211</v>
      </c>
      <c r="C457" s="6" t="s">
        <v>20</v>
      </c>
      <c r="D457" s="7">
        <v>42369.0</v>
      </c>
      <c r="E457" s="8">
        <v>1.763336E9</v>
      </c>
      <c r="F457" s="8">
        <v>6.51282E8</v>
      </c>
      <c r="G457" s="8">
        <v>1.39616E8</v>
      </c>
      <c r="H457" s="8">
        <v>0.0</v>
      </c>
      <c r="I457" s="8">
        <v>5.70527E8</v>
      </c>
      <c r="J457" s="5" t="s">
        <v>55</v>
      </c>
      <c r="K457" s="5" t="s">
        <v>78</v>
      </c>
      <c r="L457">
        <f t="shared" si="1"/>
        <v>2015</v>
      </c>
      <c r="M457" s="9">
        <f t="shared" si="2"/>
        <v>1112054000</v>
      </c>
      <c r="N457" s="9">
        <f t="shared" si="3"/>
        <v>710143000</v>
      </c>
      <c r="O457" s="9">
        <f t="shared" si="4"/>
        <v>1053193000</v>
      </c>
    </row>
    <row r="458">
      <c r="A458" s="5">
        <v>484.0</v>
      </c>
      <c r="B458" s="5" t="s">
        <v>212</v>
      </c>
      <c r="C458" s="6" t="s">
        <v>15</v>
      </c>
      <c r="D458" s="7">
        <v>41307.0</v>
      </c>
      <c r="E458" s="8">
        <v>7.3945E9</v>
      </c>
      <c r="F458" s="8">
        <v>4.7418E9</v>
      </c>
      <c r="G458" s="8">
        <v>1.7326E9</v>
      </c>
      <c r="H458" s="8">
        <v>0.0</v>
      </c>
      <c r="I458" s="8">
        <v>0.0</v>
      </c>
      <c r="J458" s="5" t="s">
        <v>22</v>
      </c>
      <c r="K458" s="5" t="s">
        <v>200</v>
      </c>
      <c r="L458">
        <f t="shared" si="1"/>
        <v>2013</v>
      </c>
      <c r="M458" s="9">
        <f t="shared" si="2"/>
        <v>2652700000</v>
      </c>
      <c r="N458" s="9">
        <f t="shared" si="3"/>
        <v>1732600000</v>
      </c>
      <c r="O458" s="9">
        <f t="shared" si="4"/>
        <v>5661900000</v>
      </c>
    </row>
    <row r="459">
      <c r="A459" s="5">
        <v>485.0</v>
      </c>
      <c r="B459" s="5" t="s">
        <v>212</v>
      </c>
      <c r="C459" s="6" t="s">
        <v>18</v>
      </c>
      <c r="D459" s="7">
        <v>41671.0</v>
      </c>
      <c r="E459" s="8">
        <v>7.8403E9</v>
      </c>
      <c r="F459" s="8">
        <v>5.0505E9</v>
      </c>
      <c r="G459" s="8">
        <v>1.8195E9</v>
      </c>
      <c r="H459" s="8">
        <v>0.0</v>
      </c>
      <c r="I459" s="8">
        <v>0.0</v>
      </c>
      <c r="J459" s="5" t="s">
        <v>22</v>
      </c>
      <c r="K459" s="5" t="s">
        <v>200</v>
      </c>
      <c r="L459">
        <f t="shared" si="1"/>
        <v>2014</v>
      </c>
      <c r="M459" s="9">
        <f t="shared" si="2"/>
        <v>2789800000</v>
      </c>
      <c r="N459" s="9">
        <f t="shared" si="3"/>
        <v>1819500000</v>
      </c>
      <c r="O459" s="9">
        <f t="shared" si="4"/>
        <v>6020800000</v>
      </c>
    </row>
    <row r="460">
      <c r="A460" s="5">
        <v>486.0</v>
      </c>
      <c r="B460" s="5" t="s">
        <v>212</v>
      </c>
      <c r="C460" s="6" t="s">
        <v>19</v>
      </c>
      <c r="D460" s="7">
        <v>42035.0</v>
      </c>
      <c r="E460" s="8">
        <v>8.6022E9</v>
      </c>
      <c r="F460" s="8">
        <v>5.5682E9</v>
      </c>
      <c r="G460" s="8">
        <v>1.9938E9</v>
      </c>
      <c r="H460" s="8">
        <v>0.0</v>
      </c>
      <c r="I460" s="8">
        <v>0.0</v>
      </c>
      <c r="J460" s="5" t="s">
        <v>22</v>
      </c>
      <c r="K460" s="5" t="s">
        <v>200</v>
      </c>
      <c r="L460">
        <f t="shared" si="1"/>
        <v>2015</v>
      </c>
      <c r="M460" s="9">
        <f t="shared" si="2"/>
        <v>3034000000</v>
      </c>
      <c r="N460" s="9">
        <f t="shared" si="3"/>
        <v>1993800000</v>
      </c>
      <c r="O460" s="9">
        <f t="shared" si="4"/>
        <v>6608400000</v>
      </c>
    </row>
    <row r="461">
      <c r="A461" s="5">
        <v>487.0</v>
      </c>
      <c r="B461" s="5" t="s">
        <v>212</v>
      </c>
      <c r="C461" s="6" t="s">
        <v>20</v>
      </c>
      <c r="D461" s="7">
        <v>42399.0</v>
      </c>
      <c r="E461" s="8">
        <v>1.54984E10</v>
      </c>
      <c r="F461" s="8">
        <v>1.08417E10</v>
      </c>
      <c r="G461" s="8">
        <v>3.607E9</v>
      </c>
      <c r="H461" s="8">
        <v>0.0</v>
      </c>
      <c r="I461" s="8">
        <v>0.0</v>
      </c>
      <c r="J461" s="5" t="s">
        <v>22</v>
      </c>
      <c r="K461" s="5" t="s">
        <v>200</v>
      </c>
      <c r="L461">
        <f t="shared" si="1"/>
        <v>2016</v>
      </c>
      <c r="M461" s="9">
        <f t="shared" si="2"/>
        <v>4656700000</v>
      </c>
      <c r="N461" s="9">
        <f t="shared" si="3"/>
        <v>3607000000</v>
      </c>
      <c r="O461" s="9">
        <f t="shared" si="4"/>
        <v>11891400000</v>
      </c>
    </row>
    <row r="462">
      <c r="A462" s="5">
        <v>488.0</v>
      </c>
      <c r="B462" s="5" t="s">
        <v>213</v>
      </c>
      <c r="C462" s="6" t="s">
        <v>15</v>
      </c>
      <c r="D462" s="7">
        <v>41274.0</v>
      </c>
      <c r="E462" s="8">
        <v>1.663E9</v>
      </c>
      <c r="F462" s="8">
        <v>0.0</v>
      </c>
      <c r="G462" s="8">
        <v>1.1232E9</v>
      </c>
      <c r="H462" s="8">
        <v>0.0</v>
      </c>
      <c r="I462" s="8">
        <v>7.83E7</v>
      </c>
      <c r="J462" s="5" t="s">
        <v>16</v>
      </c>
      <c r="K462" s="5" t="s">
        <v>214</v>
      </c>
      <c r="L462">
        <f t="shared" si="1"/>
        <v>2012</v>
      </c>
      <c r="M462" s="9">
        <f t="shared" si="2"/>
        <v>1663000000</v>
      </c>
      <c r="N462" s="9">
        <f t="shared" si="3"/>
        <v>1201500000</v>
      </c>
      <c r="O462" s="9">
        <f t="shared" si="4"/>
        <v>461500000</v>
      </c>
    </row>
    <row r="463">
      <c r="A463" s="5">
        <v>489.0</v>
      </c>
      <c r="B463" s="5" t="s">
        <v>213</v>
      </c>
      <c r="C463" s="6" t="s">
        <v>18</v>
      </c>
      <c r="D463" s="7">
        <v>41639.0</v>
      </c>
      <c r="E463" s="8">
        <v>1.5584E9</v>
      </c>
      <c r="F463" s="8">
        <v>0.0</v>
      </c>
      <c r="G463" s="8">
        <v>1.058E9</v>
      </c>
      <c r="H463" s="8">
        <v>0.0</v>
      </c>
      <c r="I463" s="8">
        <v>6.04E7</v>
      </c>
      <c r="J463" s="5" t="s">
        <v>16</v>
      </c>
      <c r="K463" s="5" t="s">
        <v>214</v>
      </c>
      <c r="L463">
        <f t="shared" si="1"/>
        <v>2013</v>
      </c>
      <c r="M463" s="9">
        <f t="shared" si="2"/>
        <v>1558400000</v>
      </c>
      <c r="N463" s="9">
        <f t="shared" si="3"/>
        <v>1118400000</v>
      </c>
      <c r="O463" s="9">
        <f t="shared" si="4"/>
        <v>440000000</v>
      </c>
    </row>
    <row r="464">
      <c r="A464" s="5">
        <v>490.0</v>
      </c>
      <c r="B464" s="5" t="s">
        <v>213</v>
      </c>
      <c r="C464" s="6" t="s">
        <v>19</v>
      </c>
      <c r="D464" s="7">
        <v>42004.0</v>
      </c>
      <c r="E464" s="8">
        <v>1.5845E9</v>
      </c>
      <c r="F464" s="8">
        <v>0.0</v>
      </c>
      <c r="G464" s="8">
        <v>1.1057E9</v>
      </c>
      <c r="H464" s="8">
        <v>0.0</v>
      </c>
      <c r="I464" s="8">
        <v>5.25E7</v>
      </c>
      <c r="J464" s="5" t="s">
        <v>16</v>
      </c>
      <c r="K464" s="5" t="s">
        <v>214</v>
      </c>
      <c r="L464">
        <f t="shared" si="1"/>
        <v>2014</v>
      </c>
      <c r="M464" s="9">
        <f t="shared" si="2"/>
        <v>1584500000</v>
      </c>
      <c r="N464" s="9">
        <f t="shared" si="3"/>
        <v>1158200000</v>
      </c>
      <c r="O464" s="9">
        <f t="shared" si="4"/>
        <v>426300000</v>
      </c>
    </row>
    <row r="465">
      <c r="A465" s="5">
        <v>491.0</v>
      </c>
      <c r="B465" s="5" t="s">
        <v>213</v>
      </c>
      <c r="C465" s="6" t="s">
        <v>20</v>
      </c>
      <c r="D465" s="7">
        <v>42369.0</v>
      </c>
      <c r="E465" s="8">
        <v>1.6371E9</v>
      </c>
      <c r="F465" s="8">
        <v>0.0</v>
      </c>
      <c r="G465" s="8">
        <v>1.2091E9</v>
      </c>
      <c r="H465" s="8">
        <v>0.0</v>
      </c>
      <c r="I465" s="8">
        <v>5.87E7</v>
      </c>
      <c r="J465" s="5" t="s">
        <v>16</v>
      </c>
      <c r="K465" s="5" t="s">
        <v>214</v>
      </c>
      <c r="L465">
        <f t="shared" si="1"/>
        <v>2015</v>
      </c>
      <c r="M465" s="9">
        <f t="shared" si="2"/>
        <v>1637100000</v>
      </c>
      <c r="N465" s="9">
        <f t="shared" si="3"/>
        <v>1267800000</v>
      </c>
      <c r="O465" s="9">
        <f t="shared" si="4"/>
        <v>369300000</v>
      </c>
    </row>
    <row r="466">
      <c r="A466" s="5">
        <v>492.0</v>
      </c>
      <c r="B466" s="5" t="s">
        <v>215</v>
      </c>
      <c r="C466" s="6" t="s">
        <v>15</v>
      </c>
      <c r="D466" s="7">
        <v>41639.0</v>
      </c>
      <c r="E466" s="8">
        <v>7.155096E9</v>
      </c>
      <c r="F466" s="8">
        <v>4.376505E9</v>
      </c>
      <c r="G466" s="8">
        <v>1.616921E9</v>
      </c>
      <c r="H466" s="8">
        <v>0.0</v>
      </c>
      <c r="I466" s="8">
        <v>0.0</v>
      </c>
      <c r="J466" s="5" t="s">
        <v>16</v>
      </c>
      <c r="K466" s="5" t="s">
        <v>160</v>
      </c>
      <c r="L466">
        <f t="shared" si="1"/>
        <v>2013</v>
      </c>
      <c r="M466" s="9">
        <f t="shared" si="2"/>
        <v>2778591000</v>
      </c>
      <c r="N466" s="9">
        <f t="shared" si="3"/>
        <v>1616921000</v>
      </c>
      <c r="O466" s="9">
        <f t="shared" si="4"/>
        <v>5538175000</v>
      </c>
    </row>
    <row r="467">
      <c r="A467" s="5">
        <v>493.0</v>
      </c>
      <c r="B467" s="5" t="s">
        <v>215</v>
      </c>
      <c r="C467" s="6" t="s">
        <v>18</v>
      </c>
      <c r="D467" s="7">
        <v>42004.0</v>
      </c>
      <c r="E467" s="8">
        <v>7.752728E9</v>
      </c>
      <c r="F467" s="8">
        <v>4.778479E9</v>
      </c>
      <c r="G467" s="8">
        <v>1.758765E9</v>
      </c>
      <c r="H467" s="8">
        <v>0.0</v>
      </c>
      <c r="I467" s="8">
        <v>0.0</v>
      </c>
      <c r="J467" s="5" t="s">
        <v>16</v>
      </c>
      <c r="K467" s="5" t="s">
        <v>160</v>
      </c>
      <c r="L467">
        <f t="shared" si="1"/>
        <v>2014</v>
      </c>
      <c r="M467" s="9">
        <f t="shared" si="2"/>
        <v>2974249000</v>
      </c>
      <c r="N467" s="9">
        <f t="shared" si="3"/>
        <v>1758765000</v>
      </c>
      <c r="O467" s="9">
        <f t="shared" si="4"/>
        <v>5993963000</v>
      </c>
    </row>
    <row r="468">
      <c r="A468" s="5">
        <v>494.0</v>
      </c>
      <c r="B468" s="5" t="s">
        <v>215</v>
      </c>
      <c r="C468" s="6" t="s">
        <v>19</v>
      </c>
      <c r="D468" s="7">
        <v>42369.0</v>
      </c>
      <c r="E468" s="8">
        <v>6.956311E9</v>
      </c>
      <c r="F468" s="8">
        <v>4.388167E9</v>
      </c>
      <c r="G468" s="8">
        <v>1.647382E9</v>
      </c>
      <c r="H468" s="8">
        <v>0.0</v>
      </c>
      <c r="I468" s="8">
        <v>0.0</v>
      </c>
      <c r="J468" s="5" t="s">
        <v>16</v>
      </c>
      <c r="K468" s="5" t="s">
        <v>160</v>
      </c>
      <c r="L468">
        <f t="shared" si="1"/>
        <v>2015</v>
      </c>
      <c r="M468" s="9">
        <f t="shared" si="2"/>
        <v>2568144000</v>
      </c>
      <c r="N468" s="9">
        <f t="shared" si="3"/>
        <v>1647382000</v>
      </c>
      <c r="O468" s="9">
        <f t="shared" si="4"/>
        <v>5308929000</v>
      </c>
    </row>
    <row r="469">
      <c r="A469" s="5">
        <v>495.0</v>
      </c>
      <c r="B469" s="5" t="s">
        <v>215</v>
      </c>
      <c r="C469" s="6" t="s">
        <v>20</v>
      </c>
      <c r="D469" s="7">
        <v>42735.0</v>
      </c>
      <c r="E469" s="8">
        <v>6.794342E9</v>
      </c>
      <c r="F469" s="8">
        <v>4.322373E9</v>
      </c>
      <c r="G469" s="8">
        <v>1.757523E9</v>
      </c>
      <c r="H469" s="8">
        <v>0.0</v>
      </c>
      <c r="I469" s="8">
        <v>0.0</v>
      </c>
      <c r="J469" s="5" t="s">
        <v>16</v>
      </c>
      <c r="K469" s="5" t="s">
        <v>160</v>
      </c>
      <c r="L469">
        <f t="shared" si="1"/>
        <v>2016</v>
      </c>
      <c r="M469" s="9">
        <f t="shared" si="2"/>
        <v>2471969000</v>
      </c>
      <c r="N469" s="9">
        <f t="shared" si="3"/>
        <v>1757523000</v>
      </c>
      <c r="O469" s="9">
        <f t="shared" si="4"/>
        <v>5036819000</v>
      </c>
    </row>
    <row r="470">
      <c r="A470" s="5">
        <v>496.0</v>
      </c>
      <c r="B470" s="5" t="s">
        <v>216</v>
      </c>
      <c r="C470" s="6" t="s">
        <v>15</v>
      </c>
      <c r="D470" s="7">
        <v>41639.0</v>
      </c>
      <c r="E470" s="8">
        <v>5.997E9</v>
      </c>
      <c r="F470" s="8">
        <v>2.499E9</v>
      </c>
      <c r="G470" s="8">
        <v>2.337E9</v>
      </c>
      <c r="H470" s="8">
        <v>0.0</v>
      </c>
      <c r="I470" s="8">
        <v>1.15E8</v>
      </c>
      <c r="J470" s="5" t="s">
        <v>39</v>
      </c>
      <c r="K470" s="5" t="s">
        <v>217</v>
      </c>
      <c r="L470">
        <f t="shared" si="1"/>
        <v>2013</v>
      </c>
      <c r="M470" s="9">
        <f t="shared" si="2"/>
        <v>3498000000</v>
      </c>
      <c r="N470" s="9">
        <f t="shared" si="3"/>
        <v>2452000000</v>
      </c>
      <c r="O470" s="9">
        <f t="shared" si="4"/>
        <v>3545000000</v>
      </c>
    </row>
    <row r="471">
      <c r="A471" s="5">
        <v>497.0</v>
      </c>
      <c r="B471" s="5" t="s">
        <v>216</v>
      </c>
      <c r="C471" s="6" t="s">
        <v>18</v>
      </c>
      <c r="D471" s="7">
        <v>42004.0</v>
      </c>
      <c r="E471" s="8">
        <v>6.121E9</v>
      </c>
      <c r="F471" s="8">
        <v>2.491E9</v>
      </c>
      <c r="G471" s="8">
        <v>2.335E9</v>
      </c>
      <c r="H471" s="8">
        <v>0.0</v>
      </c>
      <c r="I471" s="8">
        <v>1.15E8</v>
      </c>
      <c r="J471" s="5" t="s">
        <v>39</v>
      </c>
      <c r="K471" s="5" t="s">
        <v>217</v>
      </c>
      <c r="L471">
        <f t="shared" si="1"/>
        <v>2014</v>
      </c>
      <c r="M471" s="9">
        <f t="shared" si="2"/>
        <v>3630000000</v>
      </c>
      <c r="N471" s="9">
        <f t="shared" si="3"/>
        <v>2450000000</v>
      </c>
      <c r="O471" s="9">
        <f t="shared" si="4"/>
        <v>3671000000</v>
      </c>
    </row>
    <row r="472">
      <c r="A472" s="5">
        <v>498.0</v>
      </c>
      <c r="B472" s="5" t="s">
        <v>216</v>
      </c>
      <c r="C472" s="6" t="s">
        <v>19</v>
      </c>
      <c r="D472" s="7">
        <v>42369.0</v>
      </c>
      <c r="E472" s="8">
        <v>6.282E9</v>
      </c>
      <c r="F472" s="8">
        <v>2.559E9</v>
      </c>
      <c r="G472" s="8">
        <v>2.32E9</v>
      </c>
      <c r="H472" s="8">
        <v>0.0</v>
      </c>
      <c r="I472" s="8">
        <v>1.05E8</v>
      </c>
      <c r="J472" s="5" t="s">
        <v>39</v>
      </c>
      <c r="K472" s="5" t="s">
        <v>217</v>
      </c>
      <c r="L472">
        <f t="shared" si="1"/>
        <v>2015</v>
      </c>
      <c r="M472" s="9">
        <f t="shared" si="2"/>
        <v>3723000000</v>
      </c>
      <c r="N472" s="9">
        <f t="shared" si="3"/>
        <v>2425000000</v>
      </c>
      <c r="O472" s="9">
        <f t="shared" si="4"/>
        <v>3857000000</v>
      </c>
    </row>
    <row r="473">
      <c r="A473" s="5">
        <v>499.0</v>
      </c>
      <c r="B473" s="5" t="s">
        <v>216</v>
      </c>
      <c r="C473" s="6" t="s">
        <v>20</v>
      </c>
      <c r="D473" s="7">
        <v>42735.0</v>
      </c>
      <c r="E473" s="8">
        <v>6.44E9</v>
      </c>
      <c r="F473" s="8">
        <v>2.582E9</v>
      </c>
      <c r="G473" s="8">
        <v>2.326E9</v>
      </c>
      <c r="H473" s="8">
        <v>0.0</v>
      </c>
      <c r="I473" s="8">
        <v>9.9E7</v>
      </c>
      <c r="J473" s="5" t="s">
        <v>39</v>
      </c>
      <c r="K473" s="5" t="s">
        <v>217</v>
      </c>
      <c r="L473">
        <f t="shared" si="1"/>
        <v>2016</v>
      </c>
      <c r="M473" s="9">
        <f t="shared" si="2"/>
        <v>3858000000</v>
      </c>
      <c r="N473" s="9">
        <f t="shared" si="3"/>
        <v>2425000000</v>
      </c>
      <c r="O473" s="9">
        <f t="shared" si="4"/>
        <v>4015000000</v>
      </c>
    </row>
    <row r="474">
      <c r="A474" s="5">
        <v>500.0</v>
      </c>
      <c r="B474" s="5" t="s">
        <v>218</v>
      </c>
      <c r="C474" s="6" t="s">
        <v>15</v>
      </c>
      <c r="D474" s="7">
        <v>41420.0</v>
      </c>
      <c r="E474" s="8">
        <v>5.921E9</v>
      </c>
      <c r="F474" s="8">
        <v>4.6166E9</v>
      </c>
      <c r="G474" s="8">
        <v>6.252E8</v>
      </c>
      <c r="H474" s="8">
        <v>0.0</v>
      </c>
      <c r="I474" s="8">
        <v>2.783E8</v>
      </c>
      <c r="J474" s="5" t="s">
        <v>22</v>
      </c>
      <c r="K474" s="5" t="s">
        <v>158</v>
      </c>
      <c r="L474">
        <f t="shared" si="1"/>
        <v>2013</v>
      </c>
      <c r="M474" s="9">
        <f t="shared" si="2"/>
        <v>1304400000</v>
      </c>
      <c r="N474" s="9">
        <f t="shared" si="3"/>
        <v>903500000</v>
      </c>
      <c r="O474" s="9">
        <f t="shared" si="4"/>
        <v>5017500000</v>
      </c>
    </row>
    <row r="475">
      <c r="A475" s="5">
        <v>501.0</v>
      </c>
      <c r="B475" s="5" t="s">
        <v>218</v>
      </c>
      <c r="C475" s="6" t="s">
        <v>18</v>
      </c>
      <c r="D475" s="7">
        <v>41784.0</v>
      </c>
      <c r="E475" s="8">
        <v>6.2856E9</v>
      </c>
      <c r="F475" s="8">
        <v>4.9905E9</v>
      </c>
      <c r="G475" s="8">
        <v>6.654E8</v>
      </c>
      <c r="H475" s="8">
        <v>0.0</v>
      </c>
      <c r="I475" s="8">
        <v>3.044E8</v>
      </c>
      <c r="J475" s="5" t="s">
        <v>22</v>
      </c>
      <c r="K475" s="5" t="s">
        <v>158</v>
      </c>
      <c r="L475">
        <f t="shared" si="1"/>
        <v>2014</v>
      </c>
      <c r="M475" s="9">
        <f t="shared" si="2"/>
        <v>1295100000</v>
      </c>
      <c r="N475" s="9">
        <f t="shared" si="3"/>
        <v>969800000</v>
      </c>
      <c r="O475" s="9">
        <f t="shared" si="4"/>
        <v>5315800000</v>
      </c>
    </row>
    <row r="476">
      <c r="A476" s="5">
        <v>502.0</v>
      </c>
      <c r="B476" s="5" t="s">
        <v>218</v>
      </c>
      <c r="C476" s="6" t="s">
        <v>19</v>
      </c>
      <c r="D476" s="7">
        <v>42155.0</v>
      </c>
      <c r="E476" s="8">
        <v>6.764E9</v>
      </c>
      <c r="F476" s="8">
        <v>5.3415E9</v>
      </c>
      <c r="G476" s="8">
        <v>6.735E8</v>
      </c>
      <c r="H476" s="8">
        <v>0.0</v>
      </c>
      <c r="I476" s="8">
        <v>3.193E8</v>
      </c>
      <c r="J476" s="5" t="s">
        <v>22</v>
      </c>
      <c r="K476" s="5" t="s">
        <v>158</v>
      </c>
      <c r="L476">
        <f t="shared" si="1"/>
        <v>2015</v>
      </c>
      <c r="M476" s="9">
        <f t="shared" si="2"/>
        <v>1422500000</v>
      </c>
      <c r="N476" s="9">
        <f t="shared" si="3"/>
        <v>992800000</v>
      </c>
      <c r="O476" s="9">
        <f t="shared" si="4"/>
        <v>5771200000</v>
      </c>
    </row>
    <row r="477">
      <c r="A477" s="5">
        <v>503.0</v>
      </c>
      <c r="B477" s="5" t="s">
        <v>218</v>
      </c>
      <c r="C477" s="6" t="s">
        <v>20</v>
      </c>
      <c r="D477" s="7">
        <v>42519.0</v>
      </c>
      <c r="E477" s="8">
        <v>6.9335E9</v>
      </c>
      <c r="F477" s="8">
        <v>5.3924E9</v>
      </c>
      <c r="G477" s="8">
        <v>6.229E8</v>
      </c>
      <c r="H477" s="8">
        <v>0.0</v>
      </c>
      <c r="I477" s="8">
        <v>2.902E8</v>
      </c>
      <c r="J477" s="5" t="s">
        <v>22</v>
      </c>
      <c r="K477" s="5" t="s">
        <v>158</v>
      </c>
      <c r="L477">
        <f t="shared" si="1"/>
        <v>2016</v>
      </c>
      <c r="M477" s="9">
        <f t="shared" si="2"/>
        <v>1541100000</v>
      </c>
      <c r="N477" s="9">
        <f t="shared" si="3"/>
        <v>913100000</v>
      </c>
      <c r="O477" s="9">
        <f t="shared" si="4"/>
        <v>6020400000</v>
      </c>
    </row>
    <row r="478">
      <c r="A478" s="5">
        <v>504.0</v>
      </c>
      <c r="B478" s="5" t="s">
        <v>219</v>
      </c>
      <c r="C478" s="6" t="s">
        <v>15</v>
      </c>
      <c r="D478" s="7">
        <v>41274.0</v>
      </c>
      <c r="E478" s="8">
        <v>1.7912E10</v>
      </c>
      <c r="F478" s="8">
        <v>1.1235E10</v>
      </c>
      <c r="G478" s="8">
        <v>9.65E8</v>
      </c>
      <c r="H478" s="8">
        <v>0.0</v>
      </c>
      <c r="I478" s="8">
        <v>2.145E9</v>
      </c>
      <c r="J478" s="5" t="s">
        <v>45</v>
      </c>
      <c r="K478" s="5" t="s">
        <v>48</v>
      </c>
      <c r="L478">
        <f t="shared" si="1"/>
        <v>2012</v>
      </c>
      <c r="M478" s="9">
        <f t="shared" si="2"/>
        <v>6677000000</v>
      </c>
      <c r="N478" s="9">
        <f t="shared" si="3"/>
        <v>3110000000</v>
      </c>
      <c r="O478" s="9">
        <f t="shared" si="4"/>
        <v>14802000000</v>
      </c>
    </row>
    <row r="479">
      <c r="A479" s="5">
        <v>505.0</v>
      </c>
      <c r="B479" s="5" t="s">
        <v>219</v>
      </c>
      <c r="C479" s="6" t="s">
        <v>18</v>
      </c>
      <c r="D479" s="7">
        <v>41639.0</v>
      </c>
      <c r="E479" s="8">
        <v>2.2756E10</v>
      </c>
      <c r="F479" s="8">
        <v>1.3545E10</v>
      </c>
      <c r="G479" s="8">
        <v>1.274E9</v>
      </c>
      <c r="H479" s="8">
        <v>0.0</v>
      </c>
      <c r="I479" s="8">
        <v>2.668E9</v>
      </c>
      <c r="J479" s="5" t="s">
        <v>45</v>
      </c>
      <c r="K479" s="5" t="s">
        <v>48</v>
      </c>
      <c r="L479">
        <f t="shared" si="1"/>
        <v>2013</v>
      </c>
      <c r="M479" s="9">
        <f t="shared" si="2"/>
        <v>9211000000</v>
      </c>
      <c r="N479" s="9">
        <f t="shared" si="3"/>
        <v>3942000000</v>
      </c>
      <c r="O479" s="9">
        <f t="shared" si="4"/>
        <v>18814000000</v>
      </c>
    </row>
    <row r="480">
      <c r="A480" s="5">
        <v>506.0</v>
      </c>
      <c r="B480" s="5" t="s">
        <v>219</v>
      </c>
      <c r="C480" s="6" t="s">
        <v>19</v>
      </c>
      <c r="D480" s="7">
        <v>42004.0</v>
      </c>
      <c r="E480" s="8">
        <v>2.3925E10</v>
      </c>
      <c r="F480" s="8">
        <v>1.4323E10</v>
      </c>
      <c r="G480" s="8">
        <v>1.213E9</v>
      </c>
      <c r="H480" s="8">
        <v>0.0</v>
      </c>
      <c r="I480" s="8">
        <v>3.066E9</v>
      </c>
      <c r="J480" s="5" t="s">
        <v>45</v>
      </c>
      <c r="K480" s="5" t="s">
        <v>48</v>
      </c>
      <c r="L480">
        <f t="shared" si="1"/>
        <v>2014</v>
      </c>
      <c r="M480" s="9">
        <f t="shared" si="2"/>
        <v>9602000000</v>
      </c>
      <c r="N480" s="9">
        <f t="shared" si="3"/>
        <v>4279000000</v>
      </c>
      <c r="O480" s="9">
        <f t="shared" si="4"/>
        <v>19646000000</v>
      </c>
    </row>
    <row r="481">
      <c r="A481" s="5">
        <v>507.0</v>
      </c>
      <c r="B481" s="5" t="s">
        <v>219</v>
      </c>
      <c r="C481" s="6" t="s">
        <v>20</v>
      </c>
      <c r="D481" s="7">
        <v>42369.0</v>
      </c>
      <c r="E481" s="8">
        <v>2.3459E10</v>
      </c>
      <c r="F481" s="8">
        <v>1.3728E10</v>
      </c>
      <c r="G481" s="8">
        <v>1.135E9</v>
      </c>
      <c r="H481" s="8">
        <v>0.0</v>
      </c>
      <c r="I481" s="8">
        <v>3.144E9</v>
      </c>
      <c r="J481" s="5" t="s">
        <v>45</v>
      </c>
      <c r="K481" s="5" t="s">
        <v>48</v>
      </c>
      <c r="L481">
        <f t="shared" si="1"/>
        <v>2015</v>
      </c>
      <c r="M481" s="9">
        <f t="shared" si="2"/>
        <v>9731000000</v>
      </c>
      <c r="N481" s="9">
        <f t="shared" si="3"/>
        <v>4279000000</v>
      </c>
      <c r="O481" s="9">
        <f t="shared" si="4"/>
        <v>19180000000</v>
      </c>
    </row>
    <row r="482">
      <c r="A482" s="5">
        <v>508.0</v>
      </c>
      <c r="B482" s="5" t="s">
        <v>220</v>
      </c>
      <c r="C482" s="6" t="s">
        <v>15</v>
      </c>
      <c r="D482" s="7">
        <v>41274.0</v>
      </c>
      <c r="E482" s="8">
        <v>8.18628E9</v>
      </c>
      <c r="F482" s="8">
        <v>5.583549E9</v>
      </c>
      <c r="G482" s="8">
        <v>8.89879E8</v>
      </c>
      <c r="H482" s="8">
        <v>0.0</v>
      </c>
      <c r="I482" s="8">
        <v>3.41969E8</v>
      </c>
      <c r="J482" s="5" t="s">
        <v>28</v>
      </c>
      <c r="K482" s="5" t="s">
        <v>202</v>
      </c>
      <c r="L482">
        <f t="shared" si="1"/>
        <v>2012</v>
      </c>
      <c r="M482" s="9">
        <f t="shared" si="2"/>
        <v>2602731000</v>
      </c>
      <c r="N482" s="9">
        <f t="shared" si="3"/>
        <v>1231848000</v>
      </c>
      <c r="O482" s="9">
        <f t="shared" si="4"/>
        <v>6954432000</v>
      </c>
    </row>
    <row r="483">
      <c r="A483" s="5">
        <v>509.0</v>
      </c>
      <c r="B483" s="5" t="s">
        <v>220</v>
      </c>
      <c r="C483" s="6" t="s">
        <v>18</v>
      </c>
      <c r="D483" s="7">
        <v>41639.0</v>
      </c>
      <c r="E483" s="8">
        <v>1.176405E10</v>
      </c>
      <c r="F483" s="8">
        <v>8.198377E9</v>
      </c>
      <c r="G483" s="8">
        <v>1.516508E9</v>
      </c>
      <c r="H483" s="8">
        <v>0.0</v>
      </c>
      <c r="I483" s="8">
        <v>5.28737E8</v>
      </c>
      <c r="J483" s="5" t="s">
        <v>28</v>
      </c>
      <c r="K483" s="5" t="s">
        <v>202</v>
      </c>
      <c r="L483">
        <f t="shared" si="1"/>
        <v>2013</v>
      </c>
      <c r="M483" s="9">
        <f t="shared" si="2"/>
        <v>3565673000</v>
      </c>
      <c r="N483" s="9">
        <f t="shared" si="3"/>
        <v>2045245000</v>
      </c>
      <c r="O483" s="9">
        <f t="shared" si="4"/>
        <v>9718805000</v>
      </c>
    </row>
    <row r="484">
      <c r="A484" s="5">
        <v>510.0</v>
      </c>
      <c r="B484" s="5" t="s">
        <v>220</v>
      </c>
      <c r="C484" s="6" t="s">
        <v>19</v>
      </c>
      <c r="D484" s="7">
        <v>42004.0</v>
      </c>
      <c r="E484" s="8">
        <v>1.2795106E10</v>
      </c>
      <c r="F484" s="8">
        <v>9.119305E9</v>
      </c>
      <c r="G484" s="8">
        <v>1.278506E9</v>
      </c>
      <c r="H484" s="8">
        <v>0.0</v>
      </c>
      <c r="I484" s="8">
        <v>5.90935E8</v>
      </c>
      <c r="J484" s="5" t="s">
        <v>28</v>
      </c>
      <c r="K484" s="5" t="s">
        <v>202</v>
      </c>
      <c r="L484">
        <f t="shared" si="1"/>
        <v>2014</v>
      </c>
      <c r="M484" s="9">
        <f t="shared" si="2"/>
        <v>3675801000</v>
      </c>
      <c r="N484" s="9">
        <f t="shared" si="3"/>
        <v>1869441000</v>
      </c>
      <c r="O484" s="9">
        <f t="shared" si="4"/>
        <v>10925665000</v>
      </c>
    </row>
    <row r="485">
      <c r="A485" s="5">
        <v>511.0</v>
      </c>
      <c r="B485" s="5" t="s">
        <v>220</v>
      </c>
      <c r="C485" s="6" t="s">
        <v>20</v>
      </c>
      <c r="D485" s="7">
        <v>42369.0</v>
      </c>
      <c r="E485" s="8">
        <v>1.3781837E10</v>
      </c>
      <c r="F485" s="8">
        <v>9.824834E9</v>
      </c>
      <c r="G485" s="8">
        <v>1.947135E9</v>
      </c>
      <c r="H485" s="8">
        <v>0.0</v>
      </c>
      <c r="I485" s="8">
        <v>6.38024E8</v>
      </c>
      <c r="J485" s="5" t="s">
        <v>28</v>
      </c>
      <c r="K485" s="5" t="s">
        <v>202</v>
      </c>
      <c r="L485">
        <f t="shared" si="1"/>
        <v>2015</v>
      </c>
      <c r="M485" s="9">
        <f t="shared" si="2"/>
        <v>3957003000</v>
      </c>
      <c r="N485" s="9">
        <f t="shared" si="3"/>
        <v>2585159000</v>
      </c>
      <c r="O485" s="9">
        <f t="shared" si="4"/>
        <v>11196678000</v>
      </c>
    </row>
    <row r="486">
      <c r="A486" s="5">
        <v>512.0</v>
      </c>
      <c r="B486" s="5" t="s">
        <v>221</v>
      </c>
      <c r="C486" s="6" t="s">
        <v>15</v>
      </c>
      <c r="D486" s="7">
        <v>41639.0</v>
      </c>
      <c r="E486" s="8">
        <v>1.0397E10</v>
      </c>
      <c r="F486" s="8">
        <v>2.268E9</v>
      </c>
      <c r="G486" s="8">
        <v>2.743E9</v>
      </c>
      <c r="H486" s="8">
        <v>0.0</v>
      </c>
      <c r="I486" s="8">
        <v>2.78E9</v>
      </c>
      <c r="J486" s="5" t="s">
        <v>86</v>
      </c>
      <c r="K486" s="5" t="s">
        <v>87</v>
      </c>
      <c r="L486">
        <f t="shared" si="1"/>
        <v>2013</v>
      </c>
      <c r="M486" s="9">
        <f t="shared" si="2"/>
        <v>8129000000</v>
      </c>
      <c r="N486" s="9">
        <f t="shared" si="3"/>
        <v>5523000000</v>
      </c>
      <c r="O486" s="9">
        <f t="shared" si="4"/>
        <v>4874000000</v>
      </c>
    </row>
    <row r="487">
      <c r="A487" s="5">
        <v>513.0</v>
      </c>
      <c r="B487" s="5" t="s">
        <v>221</v>
      </c>
      <c r="C487" s="6" t="s">
        <v>18</v>
      </c>
      <c r="D487" s="7">
        <v>42004.0</v>
      </c>
      <c r="E487" s="8">
        <v>2.0638E10</v>
      </c>
      <c r="F487" s="8">
        <v>2.332E9</v>
      </c>
      <c r="G487" s="8">
        <v>8.29E9</v>
      </c>
      <c r="H487" s="8">
        <v>0.0</v>
      </c>
      <c r="I487" s="8">
        <v>3.319E9</v>
      </c>
      <c r="J487" s="5" t="s">
        <v>86</v>
      </c>
      <c r="K487" s="5" t="s">
        <v>87</v>
      </c>
      <c r="L487">
        <f t="shared" si="1"/>
        <v>2014</v>
      </c>
      <c r="M487" s="9">
        <f t="shared" si="2"/>
        <v>18306000000</v>
      </c>
      <c r="N487" s="9">
        <f t="shared" si="3"/>
        <v>11609000000</v>
      </c>
      <c r="O487" s="9">
        <f t="shared" si="4"/>
        <v>9029000000</v>
      </c>
    </row>
    <row r="488">
      <c r="A488" s="5">
        <v>514.0</v>
      </c>
      <c r="B488" s="5" t="s">
        <v>221</v>
      </c>
      <c r="C488" s="6" t="s">
        <v>19</v>
      </c>
      <c r="D488" s="7">
        <v>42369.0</v>
      </c>
      <c r="E488" s="8">
        <v>1.3145E10</v>
      </c>
      <c r="F488" s="8">
        <v>2.104E9</v>
      </c>
      <c r="G488" s="8">
        <v>7.741E9</v>
      </c>
      <c r="H488" s="8">
        <v>0.0</v>
      </c>
      <c r="I488" s="8">
        <v>3.129E9</v>
      </c>
      <c r="J488" s="5" t="s">
        <v>86</v>
      </c>
      <c r="K488" s="5" t="s">
        <v>87</v>
      </c>
      <c r="L488">
        <f t="shared" si="1"/>
        <v>2015</v>
      </c>
      <c r="M488" s="9">
        <f t="shared" si="2"/>
        <v>11041000000</v>
      </c>
      <c r="N488" s="9">
        <f t="shared" si="3"/>
        <v>10870000000</v>
      </c>
      <c r="O488" s="9">
        <f t="shared" si="4"/>
        <v>2275000000</v>
      </c>
    </row>
    <row r="489">
      <c r="A489" s="5">
        <v>515.0</v>
      </c>
      <c r="B489" s="5" t="s">
        <v>221</v>
      </c>
      <c r="C489" s="6" t="s">
        <v>20</v>
      </c>
      <c r="D489" s="7">
        <v>42735.0</v>
      </c>
      <c r="E489" s="8">
        <v>1.2197E10</v>
      </c>
      <c r="F489" s="8">
        <v>1.582E9</v>
      </c>
      <c r="G489" s="8">
        <v>6.476E9</v>
      </c>
      <c r="H489" s="8">
        <v>0.0</v>
      </c>
      <c r="I489" s="8">
        <v>1.792E9</v>
      </c>
      <c r="J489" s="5" t="s">
        <v>86</v>
      </c>
      <c r="K489" s="5" t="s">
        <v>87</v>
      </c>
      <c r="L489">
        <f t="shared" si="1"/>
        <v>2016</v>
      </c>
      <c r="M489" s="9">
        <f t="shared" si="2"/>
        <v>10615000000</v>
      </c>
      <c r="N489" s="9">
        <f t="shared" si="3"/>
        <v>8268000000</v>
      </c>
      <c r="O489" s="9">
        <f t="shared" si="4"/>
        <v>3929000000</v>
      </c>
    </row>
    <row r="490">
      <c r="A490" s="5">
        <v>516.0</v>
      </c>
      <c r="B490" s="5" t="s">
        <v>222</v>
      </c>
      <c r="C490" s="6" t="s">
        <v>15</v>
      </c>
      <c r="D490" s="7">
        <v>41364.0</v>
      </c>
      <c r="E490" s="8">
        <v>3.797E9</v>
      </c>
      <c r="F490" s="8">
        <v>1.388E9</v>
      </c>
      <c r="G490" s="8">
        <v>1.078E9</v>
      </c>
      <c r="H490" s="8">
        <v>1.153E9</v>
      </c>
      <c r="I490" s="8">
        <v>3.0E7</v>
      </c>
      <c r="J490" s="5" t="s">
        <v>25</v>
      </c>
      <c r="K490" s="5" t="s">
        <v>96</v>
      </c>
      <c r="L490">
        <f t="shared" si="1"/>
        <v>2013</v>
      </c>
      <c r="M490" s="9">
        <f t="shared" si="2"/>
        <v>2409000000</v>
      </c>
      <c r="N490" s="9">
        <f t="shared" si="3"/>
        <v>2261000000</v>
      </c>
      <c r="O490" s="9">
        <f t="shared" si="4"/>
        <v>1536000000</v>
      </c>
    </row>
    <row r="491">
      <c r="A491" s="5">
        <v>517.0</v>
      </c>
      <c r="B491" s="5" t="s">
        <v>222</v>
      </c>
      <c r="C491" s="6" t="s">
        <v>18</v>
      </c>
      <c r="D491" s="7">
        <v>41729.0</v>
      </c>
      <c r="E491" s="8">
        <v>3.575E9</v>
      </c>
      <c r="F491" s="8">
        <v>1.347E9</v>
      </c>
      <c r="G491" s="8">
        <v>1.055E9</v>
      </c>
      <c r="H491" s="8">
        <v>1.125E9</v>
      </c>
      <c r="I491" s="8">
        <v>1.6E7</v>
      </c>
      <c r="J491" s="5" t="s">
        <v>25</v>
      </c>
      <c r="K491" s="5" t="s">
        <v>96</v>
      </c>
      <c r="L491">
        <f t="shared" si="1"/>
        <v>2014</v>
      </c>
      <c r="M491" s="9">
        <f t="shared" si="2"/>
        <v>2228000000</v>
      </c>
      <c r="N491" s="9">
        <f t="shared" si="3"/>
        <v>2196000000</v>
      </c>
      <c r="O491" s="9">
        <f t="shared" si="4"/>
        <v>1379000000</v>
      </c>
    </row>
    <row r="492">
      <c r="A492" s="5">
        <v>518.0</v>
      </c>
      <c r="B492" s="5" t="s">
        <v>222</v>
      </c>
      <c r="C492" s="6" t="s">
        <v>19</v>
      </c>
      <c r="D492" s="7">
        <v>42094.0</v>
      </c>
      <c r="E492" s="8">
        <v>4.515E9</v>
      </c>
      <c r="F492" s="8">
        <v>1.429E9</v>
      </c>
      <c r="G492" s="8">
        <v>1.03E9</v>
      </c>
      <c r="H492" s="8">
        <v>1.094E9</v>
      </c>
      <c r="I492" s="8">
        <v>1.4E7</v>
      </c>
      <c r="J492" s="5" t="s">
        <v>25</v>
      </c>
      <c r="K492" s="5" t="s">
        <v>96</v>
      </c>
      <c r="L492">
        <f t="shared" si="1"/>
        <v>2015</v>
      </c>
      <c r="M492" s="9">
        <f t="shared" si="2"/>
        <v>3086000000</v>
      </c>
      <c r="N492" s="9">
        <f t="shared" si="3"/>
        <v>2138000000</v>
      </c>
      <c r="O492" s="9">
        <f t="shared" si="4"/>
        <v>2377000000</v>
      </c>
    </row>
    <row r="493">
      <c r="A493" s="5">
        <v>519.0</v>
      </c>
      <c r="B493" s="5" t="s">
        <v>222</v>
      </c>
      <c r="C493" s="6" t="s">
        <v>20</v>
      </c>
      <c r="D493" s="7">
        <v>42460.0</v>
      </c>
      <c r="E493" s="8">
        <v>4.396E9</v>
      </c>
      <c r="F493" s="8">
        <v>1.354E9</v>
      </c>
      <c r="G493" s="8">
        <v>1.028E9</v>
      </c>
      <c r="H493" s="8">
        <v>1.109E9</v>
      </c>
      <c r="I493" s="8">
        <v>7000000.0</v>
      </c>
      <c r="J493" s="5" t="s">
        <v>25</v>
      </c>
      <c r="K493" s="5" t="s">
        <v>96</v>
      </c>
      <c r="L493">
        <f t="shared" si="1"/>
        <v>2016</v>
      </c>
      <c r="M493" s="9">
        <f t="shared" si="2"/>
        <v>3042000000</v>
      </c>
      <c r="N493" s="9">
        <f t="shared" si="3"/>
        <v>2144000000</v>
      </c>
      <c r="O493" s="9">
        <f t="shared" si="4"/>
        <v>2252000000</v>
      </c>
    </row>
    <row r="494">
      <c r="A494" s="5">
        <v>520.0</v>
      </c>
      <c r="B494" s="5" t="s">
        <v>223</v>
      </c>
      <c r="C494" s="6" t="s">
        <v>15</v>
      </c>
      <c r="D494" s="7">
        <v>41639.0</v>
      </c>
      <c r="E494" s="8">
        <v>8.257E9</v>
      </c>
      <c r="F494" s="8">
        <v>1.492E9</v>
      </c>
      <c r="G494" s="8">
        <v>3.26E9</v>
      </c>
      <c r="H494" s="8">
        <v>9.15E8</v>
      </c>
      <c r="I494" s="8">
        <v>1.36E8</v>
      </c>
      <c r="J494" s="5" t="s">
        <v>25</v>
      </c>
      <c r="K494" s="5" t="s">
        <v>60</v>
      </c>
      <c r="L494">
        <f t="shared" si="1"/>
        <v>2013</v>
      </c>
      <c r="M494" s="9">
        <f t="shared" si="2"/>
        <v>6765000000</v>
      </c>
      <c r="N494" s="9">
        <f t="shared" si="3"/>
        <v>4311000000</v>
      </c>
      <c r="O494" s="9">
        <f t="shared" si="4"/>
        <v>3946000000</v>
      </c>
    </row>
    <row r="495">
      <c r="A495" s="5">
        <v>521.0</v>
      </c>
      <c r="B495" s="5" t="s">
        <v>223</v>
      </c>
      <c r="C495" s="6" t="s">
        <v>18</v>
      </c>
      <c r="D495" s="7">
        <v>42004.0</v>
      </c>
      <c r="E495" s="8">
        <v>8.79E9</v>
      </c>
      <c r="F495" s="8">
        <v>1.663E9</v>
      </c>
      <c r="G495" s="8">
        <v>3.593E9</v>
      </c>
      <c r="H495" s="8">
        <v>9.83E8</v>
      </c>
      <c r="I495" s="8">
        <v>7.5E7</v>
      </c>
      <c r="J495" s="5" t="s">
        <v>25</v>
      </c>
      <c r="K495" s="5" t="s">
        <v>60</v>
      </c>
      <c r="L495">
        <f t="shared" si="1"/>
        <v>2014</v>
      </c>
      <c r="M495" s="9">
        <f t="shared" si="2"/>
        <v>7127000000</v>
      </c>
      <c r="N495" s="9">
        <f t="shared" si="3"/>
        <v>4651000000</v>
      </c>
      <c r="O495" s="9">
        <f t="shared" si="4"/>
        <v>4139000000</v>
      </c>
    </row>
    <row r="496">
      <c r="A496" s="5">
        <v>522.0</v>
      </c>
      <c r="B496" s="5" t="s">
        <v>223</v>
      </c>
      <c r="C496" s="6" t="s">
        <v>19</v>
      </c>
      <c r="D496" s="7">
        <v>42369.0</v>
      </c>
      <c r="E496" s="8">
        <v>8.592E9</v>
      </c>
      <c r="F496" s="8">
        <v>1.771E9</v>
      </c>
      <c r="G496" s="8">
        <v>3.66E9</v>
      </c>
      <c r="H496" s="8">
        <v>9.23E8</v>
      </c>
      <c r="I496" s="8">
        <v>4.1E7</v>
      </c>
      <c r="J496" s="5" t="s">
        <v>25</v>
      </c>
      <c r="K496" s="5" t="s">
        <v>60</v>
      </c>
      <c r="L496">
        <f t="shared" si="1"/>
        <v>2015</v>
      </c>
      <c r="M496" s="9">
        <f t="shared" si="2"/>
        <v>6821000000</v>
      </c>
      <c r="N496" s="9">
        <f t="shared" si="3"/>
        <v>4624000000</v>
      </c>
      <c r="O496" s="9">
        <f t="shared" si="4"/>
        <v>3968000000</v>
      </c>
    </row>
    <row r="497">
      <c r="A497" s="5">
        <v>523.0</v>
      </c>
      <c r="B497" s="5" t="s">
        <v>223</v>
      </c>
      <c r="C497" s="6" t="s">
        <v>20</v>
      </c>
      <c r="D497" s="7">
        <v>42735.0</v>
      </c>
      <c r="E497" s="8">
        <v>8.979E9</v>
      </c>
      <c r="F497" s="8">
        <v>2.007E9</v>
      </c>
      <c r="G497" s="8">
        <v>3.499E9</v>
      </c>
      <c r="H497" s="8">
        <v>1.114E9</v>
      </c>
      <c r="I497" s="8">
        <v>3.4E7</v>
      </c>
      <c r="J497" s="5" t="s">
        <v>25</v>
      </c>
      <c r="K497" s="5" t="s">
        <v>60</v>
      </c>
      <c r="L497">
        <f t="shared" si="1"/>
        <v>2016</v>
      </c>
      <c r="M497" s="9">
        <f t="shared" si="2"/>
        <v>6972000000</v>
      </c>
      <c r="N497" s="9">
        <f t="shared" si="3"/>
        <v>4647000000</v>
      </c>
      <c r="O497" s="9">
        <f t="shared" si="4"/>
        <v>4332000000</v>
      </c>
    </row>
    <row r="498">
      <c r="A498" s="5">
        <v>524.0</v>
      </c>
      <c r="B498" s="5" t="s">
        <v>224</v>
      </c>
      <c r="C498" s="6" t="s">
        <v>15</v>
      </c>
      <c r="D498" s="7">
        <v>41274.0</v>
      </c>
      <c r="E498" s="8">
        <v>1.18387E10</v>
      </c>
      <c r="F498" s="8">
        <v>6.3854E9</v>
      </c>
      <c r="G498" s="8">
        <v>4.0183E9</v>
      </c>
      <c r="H498" s="8">
        <v>0.0</v>
      </c>
      <c r="I498" s="8">
        <v>0.0</v>
      </c>
      <c r="J498" s="5" t="s">
        <v>62</v>
      </c>
      <c r="K498" s="5" t="s">
        <v>63</v>
      </c>
      <c r="L498">
        <f t="shared" si="1"/>
        <v>2012</v>
      </c>
      <c r="M498" s="9">
        <f t="shared" si="2"/>
        <v>5453300000</v>
      </c>
      <c r="N498" s="9">
        <f t="shared" si="3"/>
        <v>4018300000</v>
      </c>
      <c r="O498" s="9">
        <f t="shared" si="4"/>
        <v>7820400000</v>
      </c>
    </row>
    <row r="499">
      <c r="A499" s="5">
        <v>525.0</v>
      </c>
      <c r="B499" s="5" t="s">
        <v>224</v>
      </c>
      <c r="C499" s="6" t="s">
        <v>18</v>
      </c>
      <c r="D499" s="7">
        <v>41639.0</v>
      </c>
      <c r="E499" s="8">
        <v>1.32534E10</v>
      </c>
      <c r="F499" s="8">
        <v>7.1612E9</v>
      </c>
      <c r="G499" s="8">
        <v>4.3603E9</v>
      </c>
      <c r="H499" s="8">
        <v>0.0</v>
      </c>
      <c r="I499" s="8">
        <v>0.0</v>
      </c>
      <c r="J499" s="5" t="s">
        <v>62</v>
      </c>
      <c r="K499" s="5" t="s">
        <v>63</v>
      </c>
      <c r="L499">
        <f t="shared" si="1"/>
        <v>2013</v>
      </c>
      <c r="M499" s="9">
        <f t="shared" si="2"/>
        <v>6092200000</v>
      </c>
      <c r="N499" s="9">
        <f t="shared" si="3"/>
        <v>4360300000</v>
      </c>
      <c r="O499" s="9">
        <f t="shared" si="4"/>
        <v>8893100000</v>
      </c>
    </row>
    <row r="500">
      <c r="A500" s="5">
        <v>526.0</v>
      </c>
      <c r="B500" s="5" t="s">
        <v>224</v>
      </c>
      <c r="C500" s="6" t="s">
        <v>19</v>
      </c>
      <c r="D500" s="7">
        <v>42004.0</v>
      </c>
      <c r="E500" s="8">
        <v>1.42805E10</v>
      </c>
      <c r="F500" s="8">
        <v>7.6791E9</v>
      </c>
      <c r="G500" s="8">
        <v>4.5776E9</v>
      </c>
      <c r="H500" s="8">
        <v>0.0</v>
      </c>
      <c r="I500" s="8">
        <v>0.0</v>
      </c>
      <c r="J500" s="5" t="s">
        <v>62</v>
      </c>
      <c r="K500" s="5" t="s">
        <v>63</v>
      </c>
      <c r="L500">
        <f t="shared" si="1"/>
        <v>2014</v>
      </c>
      <c r="M500" s="9">
        <f t="shared" si="2"/>
        <v>6601400000</v>
      </c>
      <c r="N500" s="9">
        <f t="shared" si="3"/>
        <v>4577600000</v>
      </c>
      <c r="O500" s="9">
        <f t="shared" si="4"/>
        <v>9702900000</v>
      </c>
    </row>
    <row r="501">
      <c r="A501" s="5">
        <v>527.0</v>
      </c>
      <c r="B501" s="5" t="s">
        <v>224</v>
      </c>
      <c r="C501" s="6" t="s">
        <v>20</v>
      </c>
      <c r="D501" s="7">
        <v>42369.0</v>
      </c>
      <c r="E501" s="8">
        <v>1.35451E10</v>
      </c>
      <c r="F501" s="8">
        <v>7.2235E9</v>
      </c>
      <c r="G501" s="8">
        <v>4.3455E9</v>
      </c>
      <c r="H501" s="8">
        <v>0.0</v>
      </c>
      <c r="I501" s="8">
        <v>0.0</v>
      </c>
      <c r="J501" s="5" t="s">
        <v>62</v>
      </c>
      <c r="K501" s="5" t="s">
        <v>63</v>
      </c>
      <c r="L501">
        <f t="shared" si="1"/>
        <v>2015</v>
      </c>
      <c r="M501" s="9">
        <f t="shared" si="2"/>
        <v>6321600000</v>
      </c>
      <c r="N501" s="9">
        <f t="shared" si="3"/>
        <v>4345500000</v>
      </c>
      <c r="O501" s="9">
        <f t="shared" si="4"/>
        <v>9199600000</v>
      </c>
    </row>
    <row r="502">
      <c r="A502" s="5">
        <v>528.0</v>
      </c>
      <c r="B502" s="5" t="s">
        <v>225</v>
      </c>
      <c r="C502" s="6" t="s">
        <v>15</v>
      </c>
      <c r="D502" s="7">
        <v>41639.0</v>
      </c>
      <c r="E502" s="8">
        <v>1.2354E10</v>
      </c>
      <c r="F502" s="8">
        <v>7.191E9</v>
      </c>
      <c r="G502" s="8">
        <v>1.895E9</v>
      </c>
      <c r="H502" s="8">
        <v>0.0</v>
      </c>
      <c r="I502" s="8">
        <v>1.024E9</v>
      </c>
      <c r="J502" s="5" t="s">
        <v>45</v>
      </c>
      <c r="K502" s="5" t="s">
        <v>48</v>
      </c>
      <c r="L502">
        <f t="shared" si="1"/>
        <v>2013</v>
      </c>
      <c r="M502" s="9">
        <f t="shared" si="2"/>
        <v>5163000000</v>
      </c>
      <c r="N502" s="9">
        <f t="shared" si="3"/>
        <v>2919000000</v>
      </c>
      <c r="O502" s="9">
        <f t="shared" si="4"/>
        <v>9435000000</v>
      </c>
    </row>
    <row r="503">
      <c r="A503" s="5">
        <v>529.0</v>
      </c>
      <c r="B503" s="5" t="s">
        <v>225</v>
      </c>
      <c r="C503" s="6" t="s">
        <v>18</v>
      </c>
      <c r="D503" s="7">
        <v>42004.0</v>
      </c>
      <c r="E503" s="8">
        <v>1.2919E10</v>
      </c>
      <c r="F503" s="8">
        <v>7.807E9</v>
      </c>
      <c r="G503" s="8">
        <v>1.877E9</v>
      </c>
      <c r="H503" s="8">
        <v>0.0</v>
      </c>
      <c r="I503" s="8">
        <v>1.071E9</v>
      </c>
      <c r="J503" s="5" t="s">
        <v>45</v>
      </c>
      <c r="K503" s="5" t="s">
        <v>48</v>
      </c>
      <c r="L503">
        <f t="shared" si="1"/>
        <v>2014</v>
      </c>
      <c r="M503" s="9">
        <f t="shared" si="2"/>
        <v>5112000000</v>
      </c>
      <c r="N503" s="9">
        <f t="shared" si="3"/>
        <v>2948000000</v>
      </c>
      <c r="O503" s="9">
        <f t="shared" si="4"/>
        <v>9971000000</v>
      </c>
    </row>
    <row r="504">
      <c r="A504" s="5">
        <v>530.0</v>
      </c>
      <c r="B504" s="5" t="s">
        <v>225</v>
      </c>
      <c r="C504" s="6" t="s">
        <v>19</v>
      </c>
      <c r="D504" s="7">
        <v>42369.0</v>
      </c>
      <c r="E504" s="8">
        <v>1.2554E10</v>
      </c>
      <c r="F504" s="8">
        <v>7.06E9</v>
      </c>
      <c r="G504" s="8">
        <v>1.937E9</v>
      </c>
      <c r="H504" s="8">
        <v>0.0</v>
      </c>
      <c r="I504" s="8">
        <v>1.13E9</v>
      </c>
      <c r="J504" s="5" t="s">
        <v>45</v>
      </c>
      <c r="K504" s="5" t="s">
        <v>48</v>
      </c>
      <c r="L504">
        <f t="shared" si="1"/>
        <v>2015</v>
      </c>
      <c r="M504" s="9">
        <f t="shared" si="2"/>
        <v>5494000000</v>
      </c>
      <c r="N504" s="9">
        <f t="shared" si="3"/>
        <v>3067000000</v>
      </c>
      <c r="O504" s="9">
        <f t="shared" si="4"/>
        <v>9487000000</v>
      </c>
    </row>
    <row r="505">
      <c r="A505" s="5">
        <v>531.0</v>
      </c>
      <c r="B505" s="5" t="s">
        <v>225</v>
      </c>
      <c r="C505" s="6" t="s">
        <v>20</v>
      </c>
      <c r="D505" s="7">
        <v>42735.0</v>
      </c>
      <c r="E505" s="8">
        <v>1.2075E10</v>
      </c>
      <c r="F505" s="8">
        <v>6.357E9</v>
      </c>
      <c r="G505" s="8">
        <v>2.031E9</v>
      </c>
      <c r="H505" s="8">
        <v>0.0</v>
      </c>
      <c r="I505" s="8">
        <v>1.216E9</v>
      </c>
      <c r="J505" s="5" t="s">
        <v>45</v>
      </c>
      <c r="K505" s="5" t="s">
        <v>48</v>
      </c>
      <c r="L505">
        <f t="shared" si="1"/>
        <v>2016</v>
      </c>
      <c r="M505" s="9">
        <f t="shared" si="2"/>
        <v>5718000000</v>
      </c>
      <c r="N505" s="9">
        <f t="shared" si="3"/>
        <v>3247000000</v>
      </c>
      <c r="O505" s="9">
        <f t="shared" si="4"/>
        <v>8828000000</v>
      </c>
    </row>
    <row r="506">
      <c r="A506" s="5">
        <v>532.0</v>
      </c>
      <c r="B506" s="5" t="s">
        <v>226</v>
      </c>
      <c r="C506" s="6" t="s">
        <v>15</v>
      </c>
      <c r="D506" s="7">
        <v>41274.0</v>
      </c>
      <c r="E506" s="8">
        <v>2.073E9</v>
      </c>
      <c r="F506" s="8">
        <v>7.595E8</v>
      </c>
      <c r="G506" s="8">
        <v>6.735E8</v>
      </c>
      <c r="H506" s="8">
        <v>0.0</v>
      </c>
      <c r="I506" s="8">
        <v>1.6E8</v>
      </c>
      <c r="J506" s="5" t="s">
        <v>16</v>
      </c>
      <c r="K506" s="5" t="s">
        <v>214</v>
      </c>
      <c r="L506">
        <f t="shared" si="1"/>
        <v>2012</v>
      </c>
      <c r="M506" s="9">
        <f t="shared" si="2"/>
        <v>1313500000</v>
      </c>
      <c r="N506" s="9">
        <f t="shared" si="3"/>
        <v>833500000</v>
      </c>
      <c r="O506" s="9">
        <f t="shared" si="4"/>
        <v>1239500000</v>
      </c>
    </row>
    <row r="507">
      <c r="A507" s="5">
        <v>533.0</v>
      </c>
      <c r="B507" s="5" t="s">
        <v>226</v>
      </c>
      <c r="C507" s="6" t="s">
        <v>18</v>
      </c>
      <c r="D507" s="7">
        <v>41639.0</v>
      </c>
      <c r="E507" s="8">
        <v>2.3039E9</v>
      </c>
      <c r="F507" s="8">
        <v>7.873E8</v>
      </c>
      <c r="G507" s="8">
        <v>7.158E8</v>
      </c>
      <c r="H507" s="8">
        <v>0.0</v>
      </c>
      <c r="I507" s="8">
        <v>1.896E8</v>
      </c>
      <c r="J507" s="5" t="s">
        <v>16</v>
      </c>
      <c r="K507" s="5" t="s">
        <v>214</v>
      </c>
      <c r="L507">
        <f t="shared" si="1"/>
        <v>2013</v>
      </c>
      <c r="M507" s="9">
        <f t="shared" si="2"/>
        <v>1516600000</v>
      </c>
      <c r="N507" s="9">
        <f t="shared" si="3"/>
        <v>905400000</v>
      </c>
      <c r="O507" s="9">
        <f t="shared" si="4"/>
        <v>1398500000</v>
      </c>
    </row>
    <row r="508">
      <c r="A508" s="5">
        <v>534.0</v>
      </c>
      <c r="B508" s="5" t="s">
        <v>226</v>
      </c>
      <c r="C508" s="6" t="s">
        <v>19</v>
      </c>
      <c r="D508" s="7">
        <v>42004.0</v>
      </c>
      <c r="E508" s="8">
        <v>2.4364E9</v>
      </c>
      <c r="F508" s="8">
        <v>8.447E8</v>
      </c>
      <c r="G508" s="8">
        <v>7.517E8</v>
      </c>
      <c r="H508" s="8">
        <v>0.0</v>
      </c>
      <c r="I508" s="8">
        <v>2.018E8</v>
      </c>
      <c r="J508" s="5" t="s">
        <v>16</v>
      </c>
      <c r="K508" s="5" t="s">
        <v>214</v>
      </c>
      <c r="L508">
        <f t="shared" si="1"/>
        <v>2014</v>
      </c>
      <c r="M508" s="9">
        <f t="shared" si="2"/>
        <v>1591700000</v>
      </c>
      <c r="N508" s="9">
        <f t="shared" si="3"/>
        <v>953500000</v>
      </c>
      <c r="O508" s="9">
        <f t="shared" si="4"/>
        <v>1482900000</v>
      </c>
    </row>
    <row r="509">
      <c r="A509" s="5">
        <v>535.0</v>
      </c>
      <c r="B509" s="5" t="s">
        <v>226</v>
      </c>
      <c r="C509" s="6" t="s">
        <v>20</v>
      </c>
      <c r="D509" s="7">
        <v>42369.0</v>
      </c>
      <c r="E509" s="8">
        <v>2.6636E9</v>
      </c>
      <c r="F509" s="8">
        <v>8.874E8</v>
      </c>
      <c r="G509" s="8">
        <v>8.843E8</v>
      </c>
      <c r="H509" s="8">
        <v>0.0</v>
      </c>
      <c r="I509" s="8">
        <v>1.98E8</v>
      </c>
      <c r="J509" s="5" t="s">
        <v>16</v>
      </c>
      <c r="K509" s="5" t="s">
        <v>214</v>
      </c>
      <c r="L509">
        <f t="shared" si="1"/>
        <v>2015</v>
      </c>
      <c r="M509" s="9">
        <f t="shared" si="2"/>
        <v>1776200000</v>
      </c>
      <c r="N509" s="9">
        <f t="shared" si="3"/>
        <v>1082300000</v>
      </c>
      <c r="O509" s="9">
        <f t="shared" si="4"/>
        <v>1581300000</v>
      </c>
    </row>
    <row r="510">
      <c r="A510" s="5">
        <v>536.0</v>
      </c>
      <c r="B510" s="5" t="s">
        <v>227</v>
      </c>
      <c r="C510" s="6" t="s">
        <v>15</v>
      </c>
      <c r="D510" s="7">
        <v>41274.0</v>
      </c>
      <c r="E510" s="8">
        <v>1.1862E10</v>
      </c>
      <c r="F510" s="8">
        <v>7.747E9</v>
      </c>
      <c r="G510" s="8">
        <v>2.96E8</v>
      </c>
      <c r="H510" s="8">
        <v>0.0</v>
      </c>
      <c r="I510" s="8">
        <v>1.562E9</v>
      </c>
      <c r="J510" s="5" t="s">
        <v>45</v>
      </c>
      <c r="K510" s="5" t="s">
        <v>48</v>
      </c>
      <c r="L510">
        <f t="shared" si="1"/>
        <v>2012</v>
      </c>
      <c r="M510" s="9">
        <f t="shared" si="2"/>
        <v>4115000000</v>
      </c>
      <c r="N510" s="9">
        <f t="shared" si="3"/>
        <v>1858000000</v>
      </c>
      <c r="O510" s="9">
        <f t="shared" si="4"/>
        <v>10004000000</v>
      </c>
    </row>
    <row r="511">
      <c r="A511" s="5">
        <v>537.0</v>
      </c>
      <c r="B511" s="5" t="s">
        <v>227</v>
      </c>
      <c r="C511" s="6" t="s">
        <v>18</v>
      </c>
      <c r="D511" s="7">
        <v>41639.0</v>
      </c>
      <c r="E511" s="8">
        <v>1.2581E10</v>
      </c>
      <c r="F511" s="8">
        <v>8.364E9</v>
      </c>
      <c r="G511" s="8">
        <v>3.09E8</v>
      </c>
      <c r="H511" s="8">
        <v>0.0</v>
      </c>
      <c r="I511" s="8">
        <v>1.622E9</v>
      </c>
      <c r="J511" s="5" t="s">
        <v>45</v>
      </c>
      <c r="K511" s="5" t="s">
        <v>48</v>
      </c>
      <c r="L511">
        <f t="shared" si="1"/>
        <v>2013</v>
      </c>
      <c r="M511" s="9">
        <f t="shared" si="2"/>
        <v>4217000000</v>
      </c>
      <c r="N511" s="9">
        <f t="shared" si="3"/>
        <v>1931000000</v>
      </c>
      <c r="O511" s="9">
        <f t="shared" si="4"/>
        <v>10650000000</v>
      </c>
    </row>
    <row r="512">
      <c r="A512" s="5">
        <v>538.0</v>
      </c>
      <c r="B512" s="5" t="s">
        <v>227</v>
      </c>
      <c r="C512" s="6" t="s">
        <v>19</v>
      </c>
      <c r="D512" s="7">
        <v>42004.0</v>
      </c>
      <c r="E512" s="8">
        <v>1.3413E10</v>
      </c>
      <c r="F512" s="8">
        <v>8.742E9</v>
      </c>
      <c r="G512" s="8">
        <v>3.22E8</v>
      </c>
      <c r="H512" s="8">
        <v>0.0</v>
      </c>
      <c r="I512" s="8">
        <v>1.72E9</v>
      </c>
      <c r="J512" s="5" t="s">
        <v>45</v>
      </c>
      <c r="K512" s="5" t="s">
        <v>48</v>
      </c>
      <c r="L512">
        <f t="shared" si="1"/>
        <v>2014</v>
      </c>
      <c r="M512" s="9">
        <f t="shared" si="2"/>
        <v>4671000000</v>
      </c>
      <c r="N512" s="9">
        <f t="shared" si="3"/>
        <v>2042000000</v>
      </c>
      <c r="O512" s="9">
        <f t="shared" si="4"/>
        <v>11371000000</v>
      </c>
    </row>
    <row r="513">
      <c r="A513" s="5">
        <v>539.0</v>
      </c>
      <c r="B513" s="5" t="s">
        <v>227</v>
      </c>
      <c r="C513" s="6" t="s">
        <v>20</v>
      </c>
      <c r="D513" s="7">
        <v>42369.0</v>
      </c>
      <c r="E513" s="8">
        <v>1.1524E10</v>
      </c>
      <c r="F513" s="8">
        <v>7.256E9</v>
      </c>
      <c r="G513" s="8">
        <v>3.36E8</v>
      </c>
      <c r="H513" s="8">
        <v>0.0</v>
      </c>
      <c r="I513" s="8">
        <v>1.919E9</v>
      </c>
      <c r="J513" s="5" t="s">
        <v>45</v>
      </c>
      <c r="K513" s="5" t="s">
        <v>48</v>
      </c>
      <c r="L513">
        <f t="shared" si="1"/>
        <v>2015</v>
      </c>
      <c r="M513" s="9">
        <f t="shared" si="2"/>
        <v>4268000000</v>
      </c>
      <c r="N513" s="9">
        <f t="shared" si="3"/>
        <v>2255000000</v>
      </c>
      <c r="O513" s="9">
        <f t="shared" si="4"/>
        <v>9269000000</v>
      </c>
    </row>
    <row r="514">
      <c r="A514" s="5">
        <v>540.0</v>
      </c>
      <c r="B514" s="5" t="s">
        <v>228</v>
      </c>
      <c r="C514" s="6" t="s">
        <v>15</v>
      </c>
      <c r="D514" s="7">
        <v>41455.0</v>
      </c>
      <c r="E514" s="8">
        <v>1.01817E10</v>
      </c>
      <c r="F514" s="8">
        <v>2.0259E9</v>
      </c>
      <c r="G514" s="8">
        <v>6.597E9</v>
      </c>
      <c r="H514" s="8">
        <v>0.0</v>
      </c>
      <c r="I514" s="8">
        <v>0.0</v>
      </c>
      <c r="J514" s="5" t="s">
        <v>39</v>
      </c>
      <c r="K514" s="5" t="s">
        <v>173</v>
      </c>
      <c r="L514">
        <f t="shared" si="1"/>
        <v>2013</v>
      </c>
      <c r="M514" s="9">
        <f t="shared" si="2"/>
        <v>8155800000</v>
      </c>
      <c r="N514" s="9">
        <f t="shared" si="3"/>
        <v>6597000000</v>
      </c>
      <c r="O514" s="9">
        <f t="shared" si="4"/>
        <v>3584700000</v>
      </c>
    </row>
    <row r="515">
      <c r="A515" s="5">
        <v>541.0</v>
      </c>
      <c r="B515" s="5" t="s">
        <v>228</v>
      </c>
      <c r="C515" s="6" t="s">
        <v>18</v>
      </c>
      <c r="D515" s="7">
        <v>41820.0</v>
      </c>
      <c r="E515" s="8">
        <v>1.09688E10</v>
      </c>
      <c r="F515" s="8">
        <v>2.1582E9</v>
      </c>
      <c r="G515" s="8">
        <v>6.9859E9</v>
      </c>
      <c r="H515" s="8">
        <v>0.0</v>
      </c>
      <c r="I515" s="8">
        <v>0.0</v>
      </c>
      <c r="J515" s="5" t="s">
        <v>39</v>
      </c>
      <c r="K515" s="5" t="s">
        <v>173</v>
      </c>
      <c r="L515">
        <f t="shared" si="1"/>
        <v>2014</v>
      </c>
      <c r="M515" s="9">
        <f t="shared" si="2"/>
        <v>8810600000</v>
      </c>
      <c r="N515" s="9">
        <f t="shared" si="3"/>
        <v>6985900000</v>
      </c>
      <c r="O515" s="9">
        <f t="shared" si="4"/>
        <v>3982900000</v>
      </c>
    </row>
    <row r="516">
      <c r="A516" s="5">
        <v>542.0</v>
      </c>
      <c r="B516" s="5" t="s">
        <v>228</v>
      </c>
      <c r="C516" s="6" t="s">
        <v>19</v>
      </c>
      <c r="D516" s="7">
        <v>42185.0</v>
      </c>
      <c r="E516" s="8">
        <v>1.07804E10</v>
      </c>
      <c r="F516" s="8">
        <v>2.1006E9</v>
      </c>
      <c r="G516" s="8">
        <v>7.0735E9</v>
      </c>
      <c r="H516" s="8">
        <v>0.0</v>
      </c>
      <c r="I516" s="8">
        <v>0.0</v>
      </c>
      <c r="J516" s="5" t="s">
        <v>39</v>
      </c>
      <c r="K516" s="5" t="s">
        <v>173</v>
      </c>
      <c r="L516">
        <f t="shared" si="1"/>
        <v>2015</v>
      </c>
      <c r="M516" s="9">
        <f t="shared" si="2"/>
        <v>8679800000</v>
      </c>
      <c r="N516" s="9">
        <f t="shared" si="3"/>
        <v>7073500000</v>
      </c>
      <c r="O516" s="9">
        <f t="shared" si="4"/>
        <v>3706900000</v>
      </c>
    </row>
    <row r="517">
      <c r="A517" s="5">
        <v>543.0</v>
      </c>
      <c r="B517" s="5" t="s">
        <v>228</v>
      </c>
      <c r="C517" s="6" t="s">
        <v>20</v>
      </c>
      <c r="D517" s="7">
        <v>42551.0</v>
      </c>
      <c r="E517" s="8">
        <v>1.12623E10</v>
      </c>
      <c r="F517" s="8">
        <v>2.1811E9</v>
      </c>
      <c r="G517" s="8">
        <v>7.3378E9</v>
      </c>
      <c r="H517" s="8">
        <v>0.0</v>
      </c>
      <c r="I517" s="8">
        <v>0.0</v>
      </c>
      <c r="J517" s="5" t="s">
        <v>39</v>
      </c>
      <c r="K517" s="5" t="s">
        <v>173</v>
      </c>
      <c r="L517">
        <f t="shared" si="1"/>
        <v>2016</v>
      </c>
      <c r="M517" s="9">
        <f t="shared" si="2"/>
        <v>9081200000</v>
      </c>
      <c r="N517" s="9">
        <f t="shared" si="3"/>
        <v>7337800000</v>
      </c>
      <c r="O517" s="9">
        <f t="shared" si="4"/>
        <v>3924500000</v>
      </c>
    </row>
    <row r="518">
      <c r="A518" s="5">
        <v>544.0</v>
      </c>
      <c r="B518" s="5" t="s">
        <v>229</v>
      </c>
      <c r="C518" s="6" t="s">
        <v>15</v>
      </c>
      <c r="D518" s="7">
        <v>41274.0</v>
      </c>
      <c r="E518" s="8">
        <v>8.102E9</v>
      </c>
      <c r="F518" s="8">
        <v>6.34E9</v>
      </c>
      <c r="G518" s="8">
        <v>6.44E8</v>
      </c>
      <c r="H518" s="8">
        <v>1.98E8</v>
      </c>
      <c r="I518" s="8">
        <v>0.0</v>
      </c>
      <c r="J518" s="5" t="s">
        <v>62</v>
      </c>
      <c r="K518" s="5" t="s">
        <v>196</v>
      </c>
      <c r="L518">
        <f t="shared" si="1"/>
        <v>2012</v>
      </c>
      <c r="M518" s="9">
        <f t="shared" si="2"/>
        <v>1762000000</v>
      </c>
      <c r="N518" s="9">
        <f t="shared" si="3"/>
        <v>842000000</v>
      </c>
      <c r="O518" s="9">
        <f t="shared" si="4"/>
        <v>7260000000</v>
      </c>
    </row>
    <row r="519">
      <c r="A519" s="5">
        <v>545.0</v>
      </c>
      <c r="B519" s="5" t="s">
        <v>229</v>
      </c>
      <c r="C519" s="6" t="s">
        <v>18</v>
      </c>
      <c r="D519" s="7">
        <v>41639.0</v>
      </c>
      <c r="E519" s="8">
        <v>9.35E9</v>
      </c>
      <c r="F519" s="8">
        <v>6.574E9</v>
      </c>
      <c r="G519" s="8">
        <v>6.45E8</v>
      </c>
      <c r="H519" s="8">
        <v>1.93E8</v>
      </c>
      <c r="I519" s="8">
        <v>0.0</v>
      </c>
      <c r="J519" s="5" t="s">
        <v>62</v>
      </c>
      <c r="K519" s="5" t="s">
        <v>196</v>
      </c>
      <c r="L519">
        <f t="shared" si="1"/>
        <v>2013</v>
      </c>
      <c r="M519" s="9">
        <f t="shared" si="2"/>
        <v>2776000000</v>
      </c>
      <c r="N519" s="9">
        <f t="shared" si="3"/>
        <v>838000000</v>
      </c>
      <c r="O519" s="9">
        <f t="shared" si="4"/>
        <v>8512000000</v>
      </c>
    </row>
    <row r="520">
      <c r="A520" s="5">
        <v>546.0</v>
      </c>
      <c r="B520" s="5" t="s">
        <v>229</v>
      </c>
      <c r="C520" s="6" t="s">
        <v>19</v>
      </c>
      <c r="D520" s="7">
        <v>42004.0</v>
      </c>
      <c r="E520" s="8">
        <v>9.527E9</v>
      </c>
      <c r="F520" s="8">
        <v>7.306E9</v>
      </c>
      <c r="G520" s="8">
        <v>7.55E8</v>
      </c>
      <c r="H520" s="8">
        <v>2.27E8</v>
      </c>
      <c r="I520" s="8">
        <v>0.0</v>
      </c>
      <c r="J520" s="5" t="s">
        <v>62</v>
      </c>
      <c r="K520" s="5" t="s">
        <v>196</v>
      </c>
      <c r="L520">
        <f t="shared" si="1"/>
        <v>2014</v>
      </c>
      <c r="M520" s="9">
        <f t="shared" si="2"/>
        <v>2221000000</v>
      </c>
      <c r="N520" s="9">
        <f t="shared" si="3"/>
        <v>982000000</v>
      </c>
      <c r="O520" s="9">
        <f t="shared" si="4"/>
        <v>8545000000</v>
      </c>
    </row>
    <row r="521">
      <c r="A521" s="5">
        <v>547.0</v>
      </c>
      <c r="B521" s="5" t="s">
        <v>229</v>
      </c>
      <c r="C521" s="6" t="s">
        <v>20</v>
      </c>
      <c r="D521" s="7">
        <v>42369.0</v>
      </c>
      <c r="E521" s="8">
        <v>9.648E9</v>
      </c>
      <c r="F521" s="8">
        <v>7.068E9</v>
      </c>
      <c r="G521" s="8">
        <v>7.62E8</v>
      </c>
      <c r="H521" s="8">
        <v>2.51E8</v>
      </c>
      <c r="I521" s="8">
        <v>0.0</v>
      </c>
      <c r="J521" s="5" t="s">
        <v>62</v>
      </c>
      <c r="K521" s="5" t="s">
        <v>196</v>
      </c>
      <c r="L521">
        <f t="shared" si="1"/>
        <v>2015</v>
      </c>
      <c r="M521" s="9">
        <f t="shared" si="2"/>
        <v>2580000000</v>
      </c>
      <c r="N521" s="9">
        <f t="shared" si="3"/>
        <v>1013000000</v>
      </c>
      <c r="O521" s="9">
        <f t="shared" si="4"/>
        <v>8635000000</v>
      </c>
    </row>
    <row r="522">
      <c r="A522" s="5">
        <v>548.0</v>
      </c>
      <c r="B522" s="5" t="s">
        <v>230</v>
      </c>
      <c r="C522" s="6" t="s">
        <v>15</v>
      </c>
      <c r="D522" s="7">
        <v>41547.0</v>
      </c>
      <c r="E522" s="8">
        <v>2.4669E10</v>
      </c>
      <c r="F522" s="8">
        <v>1.4717E10</v>
      </c>
      <c r="G522" s="8">
        <v>6.01E9</v>
      </c>
      <c r="H522" s="8">
        <v>0.0</v>
      </c>
      <c r="I522" s="8">
        <v>0.0</v>
      </c>
      <c r="J522" s="5" t="s">
        <v>16</v>
      </c>
      <c r="K522" s="5" t="s">
        <v>167</v>
      </c>
      <c r="L522">
        <f t="shared" si="1"/>
        <v>2013</v>
      </c>
      <c r="M522" s="9">
        <f t="shared" si="2"/>
        <v>9952000000</v>
      </c>
      <c r="N522" s="9">
        <f t="shared" si="3"/>
        <v>6010000000</v>
      </c>
      <c r="O522" s="9">
        <f t="shared" si="4"/>
        <v>18659000000</v>
      </c>
    </row>
    <row r="523">
      <c r="A523" s="5">
        <v>549.0</v>
      </c>
      <c r="B523" s="5" t="s">
        <v>230</v>
      </c>
      <c r="C523" s="6" t="s">
        <v>18</v>
      </c>
      <c r="D523" s="7">
        <v>41912.0</v>
      </c>
      <c r="E523" s="8">
        <v>1.7733E10</v>
      </c>
      <c r="F523" s="8">
        <v>9.971E9</v>
      </c>
      <c r="G523" s="8">
        <v>4.375E9</v>
      </c>
      <c r="H523" s="8">
        <v>0.0</v>
      </c>
      <c r="I523" s="8">
        <v>0.0</v>
      </c>
      <c r="J523" s="5" t="s">
        <v>16</v>
      </c>
      <c r="K523" s="5" t="s">
        <v>167</v>
      </c>
      <c r="L523">
        <f t="shared" si="1"/>
        <v>2014</v>
      </c>
      <c r="M523" s="9">
        <f t="shared" si="2"/>
        <v>7762000000</v>
      </c>
      <c r="N523" s="9">
        <f t="shared" si="3"/>
        <v>4375000000</v>
      </c>
      <c r="O523" s="9">
        <f t="shared" si="4"/>
        <v>13358000000</v>
      </c>
    </row>
    <row r="524">
      <c r="A524" s="5">
        <v>550.0</v>
      </c>
      <c r="B524" s="5" t="s">
        <v>230</v>
      </c>
      <c r="C524" s="6" t="s">
        <v>19</v>
      </c>
      <c r="D524" s="7">
        <v>42277.0</v>
      </c>
      <c r="E524" s="8">
        <v>1.6249E10</v>
      </c>
      <c r="F524" s="8">
        <v>9.241E9</v>
      </c>
      <c r="G524" s="8">
        <v>4.065E9</v>
      </c>
      <c r="H524" s="8">
        <v>0.0</v>
      </c>
      <c r="I524" s="8">
        <v>0.0</v>
      </c>
      <c r="J524" s="5" t="s">
        <v>16</v>
      </c>
      <c r="K524" s="5" t="s">
        <v>167</v>
      </c>
      <c r="L524">
        <f t="shared" si="1"/>
        <v>2015</v>
      </c>
      <c r="M524" s="9">
        <f t="shared" si="2"/>
        <v>7008000000</v>
      </c>
      <c r="N524" s="9">
        <f t="shared" si="3"/>
        <v>4065000000</v>
      </c>
      <c r="O524" s="9">
        <f t="shared" si="4"/>
        <v>12184000000</v>
      </c>
    </row>
    <row r="525">
      <c r="A525" s="5">
        <v>551.0</v>
      </c>
      <c r="B525" s="5" t="s">
        <v>230</v>
      </c>
      <c r="C525" s="6" t="s">
        <v>20</v>
      </c>
      <c r="D525" s="7">
        <v>42643.0</v>
      </c>
      <c r="E525" s="8">
        <v>1.4522E10</v>
      </c>
      <c r="F525" s="8">
        <v>8.26E9</v>
      </c>
      <c r="G525" s="8">
        <v>3.758E9</v>
      </c>
      <c r="H525" s="8">
        <v>0.0</v>
      </c>
      <c r="I525" s="8">
        <v>0.0</v>
      </c>
      <c r="J525" s="5" t="s">
        <v>16</v>
      </c>
      <c r="K525" s="5" t="s">
        <v>167</v>
      </c>
      <c r="L525">
        <f t="shared" si="1"/>
        <v>2016</v>
      </c>
      <c r="M525" s="9">
        <f t="shared" si="2"/>
        <v>6262000000</v>
      </c>
      <c r="N525" s="9">
        <f t="shared" si="3"/>
        <v>3758000000</v>
      </c>
      <c r="O525" s="9">
        <f t="shared" si="4"/>
        <v>10764000000</v>
      </c>
    </row>
    <row r="526">
      <c r="A526" s="5">
        <v>552.0</v>
      </c>
      <c r="B526" s="5" t="s">
        <v>231</v>
      </c>
      <c r="C526" s="6" t="s">
        <v>15</v>
      </c>
      <c r="D526" s="7">
        <v>41274.0</v>
      </c>
      <c r="E526" s="8">
        <v>1.1682636E10</v>
      </c>
      <c r="F526" s="8">
        <v>1.699428E9</v>
      </c>
      <c r="G526" s="8">
        <v>3.862434E9</v>
      </c>
      <c r="H526" s="8">
        <v>0.0</v>
      </c>
      <c r="I526" s="8">
        <v>3.169703E9</v>
      </c>
      <c r="J526" s="5" t="s">
        <v>86</v>
      </c>
      <c r="K526" s="5" t="s">
        <v>87</v>
      </c>
      <c r="L526">
        <f t="shared" si="1"/>
        <v>2012</v>
      </c>
      <c r="M526" s="9">
        <f t="shared" si="2"/>
        <v>9983208000</v>
      </c>
      <c r="N526" s="9">
        <f t="shared" si="3"/>
        <v>7032137000</v>
      </c>
      <c r="O526" s="9">
        <f t="shared" si="4"/>
        <v>4650499000</v>
      </c>
    </row>
    <row r="527">
      <c r="A527" s="5">
        <v>553.0</v>
      </c>
      <c r="B527" s="5" t="s">
        <v>231</v>
      </c>
      <c r="C527" s="6" t="s">
        <v>18</v>
      </c>
      <c r="D527" s="7">
        <v>41639.0</v>
      </c>
      <c r="E527" s="8">
        <v>1.4487118E10</v>
      </c>
      <c r="F527" s="8">
        <v>2.066893E9</v>
      </c>
      <c r="G527" s="8">
        <v>4.621096E9</v>
      </c>
      <c r="H527" s="8">
        <v>0.0</v>
      </c>
      <c r="I527" s="8">
        <v>3.600976E9</v>
      </c>
      <c r="J527" s="5" t="s">
        <v>86</v>
      </c>
      <c r="K527" s="5" t="s">
        <v>87</v>
      </c>
      <c r="L527">
        <f t="shared" si="1"/>
        <v>2013</v>
      </c>
      <c r="M527" s="9">
        <f t="shared" si="2"/>
        <v>12420225000</v>
      </c>
      <c r="N527" s="9">
        <f t="shared" si="3"/>
        <v>8222072000</v>
      </c>
      <c r="O527" s="9">
        <f t="shared" si="4"/>
        <v>6265046000</v>
      </c>
    </row>
    <row r="528">
      <c r="A528" s="5">
        <v>554.0</v>
      </c>
      <c r="B528" s="5" t="s">
        <v>231</v>
      </c>
      <c r="C528" s="6" t="s">
        <v>19</v>
      </c>
      <c r="D528" s="7">
        <v>42004.0</v>
      </c>
      <c r="E528" s="8">
        <v>1.803534E10</v>
      </c>
      <c r="F528" s="8">
        <v>2.534389E9</v>
      </c>
      <c r="G528" s="8">
        <v>5.285634E9</v>
      </c>
      <c r="H528" s="8">
        <v>0.0</v>
      </c>
      <c r="I528" s="8">
        <v>3.997041E9</v>
      </c>
      <c r="J528" s="5" t="s">
        <v>86</v>
      </c>
      <c r="K528" s="5" t="s">
        <v>87</v>
      </c>
      <c r="L528">
        <f t="shared" si="1"/>
        <v>2014</v>
      </c>
      <c r="M528" s="9">
        <f t="shared" si="2"/>
        <v>15500951000</v>
      </c>
      <c r="N528" s="9">
        <f t="shared" si="3"/>
        <v>9282675000</v>
      </c>
      <c r="O528" s="9">
        <f t="shared" si="4"/>
        <v>8752665000</v>
      </c>
    </row>
    <row r="529">
      <c r="A529" s="5">
        <v>555.0</v>
      </c>
      <c r="B529" s="5" t="s">
        <v>231</v>
      </c>
      <c r="C529" s="6" t="s">
        <v>20</v>
      </c>
      <c r="D529" s="7">
        <v>42369.0</v>
      </c>
      <c r="E529" s="8">
        <v>8.757428E9</v>
      </c>
      <c r="F529" s="8">
        <v>2.177757E9</v>
      </c>
      <c r="G529" s="8">
        <v>3.17432E9</v>
      </c>
      <c r="H529" s="8">
        <v>0.0</v>
      </c>
      <c r="I529" s="8">
        <v>3.313644E9</v>
      </c>
      <c r="J529" s="5" t="s">
        <v>86</v>
      </c>
      <c r="K529" s="5" t="s">
        <v>87</v>
      </c>
      <c r="L529">
        <f t="shared" si="1"/>
        <v>2015</v>
      </c>
      <c r="M529" s="9">
        <f t="shared" si="2"/>
        <v>6579671000</v>
      </c>
      <c r="N529" s="9">
        <f t="shared" si="3"/>
        <v>6487964000</v>
      </c>
      <c r="O529" s="9">
        <f t="shared" si="4"/>
        <v>2269464000</v>
      </c>
    </row>
    <row r="530">
      <c r="A530" s="5">
        <v>556.0</v>
      </c>
      <c r="B530" s="5" t="s">
        <v>232</v>
      </c>
      <c r="C530" s="6" t="s">
        <v>15</v>
      </c>
      <c r="D530" s="7">
        <v>41274.0</v>
      </c>
      <c r="E530" s="8">
        <v>1.887376E9</v>
      </c>
      <c r="F530" s="8">
        <v>9.44617E8</v>
      </c>
      <c r="G530" s="8">
        <v>5.3118E8</v>
      </c>
      <c r="H530" s="8">
        <v>0.0</v>
      </c>
      <c r="I530" s="8">
        <v>0.0</v>
      </c>
      <c r="J530" s="5" t="s">
        <v>55</v>
      </c>
      <c r="K530" s="5" t="s">
        <v>56</v>
      </c>
      <c r="L530">
        <f t="shared" si="1"/>
        <v>2012</v>
      </c>
      <c r="M530" s="9">
        <f t="shared" si="2"/>
        <v>942759000</v>
      </c>
      <c r="N530" s="9">
        <f t="shared" si="3"/>
        <v>531180000</v>
      </c>
      <c r="O530" s="9">
        <f t="shared" si="4"/>
        <v>1356196000</v>
      </c>
    </row>
    <row r="531">
      <c r="A531" s="5">
        <v>557.0</v>
      </c>
      <c r="B531" s="5" t="s">
        <v>232</v>
      </c>
      <c r="C531" s="6" t="s">
        <v>18</v>
      </c>
      <c r="D531" s="7">
        <v>41639.0</v>
      </c>
      <c r="E531" s="8">
        <v>2.152766E9</v>
      </c>
      <c r="F531" s="8">
        <v>1.064403E9</v>
      </c>
      <c r="G531" s="8">
        <v>6.21413E8</v>
      </c>
      <c r="H531" s="8">
        <v>0.0</v>
      </c>
      <c r="I531" s="8">
        <v>0.0</v>
      </c>
      <c r="J531" s="5" t="s">
        <v>55</v>
      </c>
      <c r="K531" s="5" t="s">
        <v>56</v>
      </c>
      <c r="L531">
        <f t="shared" si="1"/>
        <v>2013</v>
      </c>
      <c r="M531" s="9">
        <f t="shared" si="2"/>
        <v>1088363000</v>
      </c>
      <c r="N531" s="9">
        <f t="shared" si="3"/>
        <v>621413000</v>
      </c>
      <c r="O531" s="9">
        <f t="shared" si="4"/>
        <v>1531353000</v>
      </c>
    </row>
    <row r="532">
      <c r="A532" s="5">
        <v>558.0</v>
      </c>
      <c r="B532" s="5" t="s">
        <v>232</v>
      </c>
      <c r="C532" s="6" t="s">
        <v>19</v>
      </c>
      <c r="D532" s="7">
        <v>42004.0</v>
      </c>
      <c r="E532" s="8">
        <v>2.443776E9</v>
      </c>
      <c r="F532" s="8">
        <v>1.197885E9</v>
      </c>
      <c r="G532" s="8">
        <v>7.34119E8</v>
      </c>
      <c r="H532" s="8">
        <v>0.0</v>
      </c>
      <c r="I532" s="8">
        <v>0.0</v>
      </c>
      <c r="J532" s="5" t="s">
        <v>55</v>
      </c>
      <c r="K532" s="5" t="s">
        <v>56</v>
      </c>
      <c r="L532">
        <f t="shared" si="1"/>
        <v>2014</v>
      </c>
      <c r="M532" s="9">
        <f t="shared" si="2"/>
        <v>1245891000</v>
      </c>
      <c r="N532" s="9">
        <f t="shared" si="3"/>
        <v>734119000</v>
      </c>
      <c r="O532" s="9">
        <f t="shared" si="4"/>
        <v>1709657000</v>
      </c>
    </row>
    <row r="533">
      <c r="A533" s="5">
        <v>559.0</v>
      </c>
      <c r="B533" s="5" t="s">
        <v>232</v>
      </c>
      <c r="C533" s="6" t="s">
        <v>20</v>
      </c>
      <c r="D533" s="7">
        <v>42369.0</v>
      </c>
      <c r="E533" s="8">
        <v>2.725867E9</v>
      </c>
      <c r="F533" s="8">
        <v>1.291506E9</v>
      </c>
      <c r="G533" s="8">
        <v>8.25296E8</v>
      </c>
      <c r="H533" s="8">
        <v>0.0</v>
      </c>
      <c r="I533" s="8">
        <v>0.0</v>
      </c>
      <c r="J533" s="5" t="s">
        <v>55</v>
      </c>
      <c r="K533" s="5" t="s">
        <v>56</v>
      </c>
      <c r="L533">
        <f t="shared" si="1"/>
        <v>2015</v>
      </c>
      <c r="M533" s="9">
        <f t="shared" si="2"/>
        <v>1434361000</v>
      </c>
      <c r="N533" s="9">
        <f t="shared" si="3"/>
        <v>825296000</v>
      </c>
      <c r="O533" s="9">
        <f t="shared" si="4"/>
        <v>1900571000</v>
      </c>
    </row>
    <row r="534">
      <c r="A534" s="5">
        <v>560.0</v>
      </c>
      <c r="B534" s="5" t="s">
        <v>233</v>
      </c>
      <c r="C534" s="6" t="s">
        <v>15</v>
      </c>
      <c r="D534" s="7">
        <v>41274.0</v>
      </c>
      <c r="E534" s="8">
        <v>1.747502E9</v>
      </c>
      <c r="F534" s="8">
        <v>6.25507E8</v>
      </c>
      <c r="G534" s="8">
        <v>4.7233E7</v>
      </c>
      <c r="H534" s="8">
        <v>0.0</v>
      </c>
      <c r="I534" s="8">
        <v>5.60669E8</v>
      </c>
      <c r="J534" s="5" t="s">
        <v>55</v>
      </c>
      <c r="K534" s="5" t="s">
        <v>56</v>
      </c>
      <c r="L534">
        <f t="shared" si="1"/>
        <v>2012</v>
      </c>
      <c r="M534" s="9">
        <f t="shared" si="2"/>
        <v>1121995000</v>
      </c>
      <c r="N534" s="9">
        <f t="shared" si="3"/>
        <v>607902000</v>
      </c>
      <c r="O534" s="9">
        <f t="shared" si="4"/>
        <v>1139600000</v>
      </c>
    </row>
    <row r="535">
      <c r="A535" s="5">
        <v>561.0</v>
      </c>
      <c r="B535" s="5" t="s">
        <v>233</v>
      </c>
      <c r="C535" s="6" t="s">
        <v>18</v>
      </c>
      <c r="D535" s="7">
        <v>41639.0</v>
      </c>
      <c r="E535" s="8">
        <v>2.387702E9</v>
      </c>
      <c r="F535" s="8">
        <v>8.34228E8</v>
      </c>
      <c r="G535" s="8">
        <v>6.2179E7</v>
      </c>
      <c r="H535" s="8">
        <v>0.0</v>
      </c>
      <c r="I535" s="8">
        <v>9.78973E8</v>
      </c>
      <c r="J535" s="5" t="s">
        <v>55</v>
      </c>
      <c r="K535" s="5" t="s">
        <v>56</v>
      </c>
      <c r="L535">
        <f t="shared" si="1"/>
        <v>2013</v>
      </c>
      <c r="M535" s="9">
        <f t="shared" si="2"/>
        <v>1553474000</v>
      </c>
      <c r="N535" s="9">
        <f t="shared" si="3"/>
        <v>1041152000</v>
      </c>
      <c r="O535" s="9">
        <f t="shared" si="4"/>
        <v>1346550000</v>
      </c>
    </row>
    <row r="536">
      <c r="A536" s="5">
        <v>562.0</v>
      </c>
      <c r="B536" s="5" t="s">
        <v>233</v>
      </c>
      <c r="C536" s="6" t="s">
        <v>19</v>
      </c>
      <c r="D536" s="7">
        <v>42004.0</v>
      </c>
      <c r="E536" s="8">
        <v>2.614748E9</v>
      </c>
      <c r="F536" s="8">
        <v>8.83564E8</v>
      </c>
      <c r="G536" s="8">
        <v>5.0948E7</v>
      </c>
      <c r="H536" s="8">
        <v>0.0</v>
      </c>
      <c r="I536" s="8">
        <v>7.58861E8</v>
      </c>
      <c r="J536" s="5" t="s">
        <v>55</v>
      </c>
      <c r="K536" s="5" t="s">
        <v>56</v>
      </c>
      <c r="L536">
        <f t="shared" si="1"/>
        <v>2014</v>
      </c>
      <c r="M536" s="9">
        <f t="shared" si="2"/>
        <v>1731184000</v>
      </c>
      <c r="N536" s="9">
        <f t="shared" si="3"/>
        <v>809809000</v>
      </c>
      <c r="O536" s="9">
        <f t="shared" si="4"/>
        <v>1804939000</v>
      </c>
    </row>
    <row r="537">
      <c r="A537" s="5">
        <v>563.0</v>
      </c>
      <c r="B537" s="5" t="s">
        <v>233</v>
      </c>
      <c r="C537" s="6" t="s">
        <v>20</v>
      </c>
      <c r="D537" s="7">
        <v>42369.0</v>
      </c>
      <c r="E537" s="8">
        <v>2.744965E9</v>
      </c>
      <c r="F537" s="8">
        <v>9.05168E8</v>
      </c>
      <c r="G537" s="8">
        <v>6.5082E7</v>
      </c>
      <c r="H537" s="8">
        <v>0.0</v>
      </c>
      <c r="I537" s="8">
        <v>7.65895E8</v>
      </c>
      <c r="J537" s="5" t="s">
        <v>55</v>
      </c>
      <c r="K537" s="5" t="s">
        <v>56</v>
      </c>
      <c r="L537">
        <f t="shared" si="1"/>
        <v>2015</v>
      </c>
      <c r="M537" s="9">
        <f t="shared" si="2"/>
        <v>1839797000</v>
      </c>
      <c r="N537" s="9">
        <f t="shared" si="3"/>
        <v>830977000</v>
      </c>
      <c r="O537" s="9">
        <f t="shared" si="4"/>
        <v>1913988000</v>
      </c>
    </row>
    <row r="538">
      <c r="A538" s="5">
        <v>564.0</v>
      </c>
      <c r="B538" s="5" t="s">
        <v>234</v>
      </c>
      <c r="C538" s="6" t="s">
        <v>15</v>
      </c>
      <c r="D538" s="7">
        <v>41639.0</v>
      </c>
      <c r="E538" s="8">
        <v>1.859177E9</v>
      </c>
      <c r="F538" s="8">
        <v>3.54561E8</v>
      </c>
      <c r="G538" s="8">
        <v>2.00849E8</v>
      </c>
      <c r="H538" s="8">
        <v>0.0</v>
      </c>
      <c r="I538" s="8">
        <v>6.53132E8</v>
      </c>
      <c r="J538" s="5" t="s">
        <v>86</v>
      </c>
      <c r="K538" s="5" t="s">
        <v>87</v>
      </c>
      <c r="L538">
        <f t="shared" si="1"/>
        <v>2013</v>
      </c>
      <c r="M538" s="9">
        <f t="shared" si="2"/>
        <v>1504616000</v>
      </c>
      <c r="N538" s="9">
        <f t="shared" si="3"/>
        <v>853981000</v>
      </c>
      <c r="O538" s="9">
        <f t="shared" si="4"/>
        <v>1005196000</v>
      </c>
    </row>
    <row r="539">
      <c r="A539" s="5">
        <v>565.0</v>
      </c>
      <c r="B539" s="5" t="s">
        <v>234</v>
      </c>
      <c r="C539" s="6" t="s">
        <v>18</v>
      </c>
      <c r="D539" s="7">
        <v>42004.0</v>
      </c>
      <c r="E539" s="8">
        <v>2.388768E9</v>
      </c>
      <c r="F539" s="8">
        <v>4.43974E8</v>
      </c>
      <c r="G539" s="8">
        <v>2.38134E8</v>
      </c>
      <c r="H539" s="8">
        <v>0.0</v>
      </c>
      <c r="I539" s="8">
        <v>6.79298E8</v>
      </c>
      <c r="J539" s="5" t="s">
        <v>86</v>
      </c>
      <c r="K539" s="5" t="s">
        <v>87</v>
      </c>
      <c r="L539">
        <f t="shared" si="1"/>
        <v>2014</v>
      </c>
      <c r="M539" s="9">
        <f t="shared" si="2"/>
        <v>1944794000</v>
      </c>
      <c r="N539" s="9">
        <f t="shared" si="3"/>
        <v>917432000</v>
      </c>
      <c r="O539" s="9">
        <f t="shared" si="4"/>
        <v>1471336000</v>
      </c>
    </row>
    <row r="540">
      <c r="A540" s="5">
        <v>566.0</v>
      </c>
      <c r="B540" s="5" t="s">
        <v>234</v>
      </c>
      <c r="C540" s="6" t="s">
        <v>19</v>
      </c>
      <c r="D540" s="7">
        <v>42369.0</v>
      </c>
      <c r="E540" s="8">
        <v>1.954E9</v>
      </c>
      <c r="F540" s="8">
        <v>5.23043E8</v>
      </c>
      <c r="G540" s="8">
        <v>2.49925E8</v>
      </c>
      <c r="H540" s="8">
        <v>0.0</v>
      </c>
      <c r="I540" s="8">
        <v>8.19216E8</v>
      </c>
      <c r="J540" s="5" t="s">
        <v>86</v>
      </c>
      <c r="K540" s="5" t="s">
        <v>87</v>
      </c>
      <c r="L540">
        <f t="shared" si="1"/>
        <v>2015</v>
      </c>
      <c r="M540" s="9">
        <f t="shared" si="2"/>
        <v>1430957000</v>
      </c>
      <c r="N540" s="9">
        <f t="shared" si="3"/>
        <v>1069141000</v>
      </c>
      <c r="O540" s="9">
        <f t="shared" si="4"/>
        <v>884859000</v>
      </c>
    </row>
    <row r="541">
      <c r="A541" s="5">
        <v>567.0</v>
      </c>
      <c r="B541" s="5" t="s">
        <v>234</v>
      </c>
      <c r="C541" s="6" t="s">
        <v>20</v>
      </c>
      <c r="D541" s="7">
        <v>42735.0</v>
      </c>
      <c r="E541" s="8">
        <v>1.857339E9</v>
      </c>
      <c r="F541" s="8">
        <v>6.13909E8</v>
      </c>
      <c r="G541" s="8">
        <v>2.72747E8</v>
      </c>
      <c r="H541" s="8">
        <v>0.0</v>
      </c>
      <c r="I541" s="8">
        <v>9.2792E8</v>
      </c>
      <c r="J541" s="5" t="s">
        <v>86</v>
      </c>
      <c r="K541" s="5" t="s">
        <v>87</v>
      </c>
      <c r="L541">
        <f t="shared" si="1"/>
        <v>2016</v>
      </c>
      <c r="M541" s="9">
        <f t="shared" si="2"/>
        <v>1243430000</v>
      </c>
      <c r="N541" s="9">
        <f t="shared" si="3"/>
        <v>1200667000</v>
      </c>
      <c r="O541" s="9">
        <f t="shared" si="4"/>
        <v>656672000</v>
      </c>
    </row>
    <row r="542">
      <c r="A542" s="5">
        <v>568.0</v>
      </c>
      <c r="B542" s="5" t="s">
        <v>235</v>
      </c>
      <c r="C542" s="6" t="s">
        <v>15</v>
      </c>
      <c r="D542" s="7">
        <v>41274.0</v>
      </c>
      <c r="E542" s="8">
        <v>6.273787E9</v>
      </c>
      <c r="F542" s="8">
        <v>3.667434E9</v>
      </c>
      <c r="G542" s="8">
        <v>7.47356E8</v>
      </c>
      <c r="H542" s="8">
        <v>0.0</v>
      </c>
      <c r="I542" s="8">
        <v>7.40791E8</v>
      </c>
      <c r="J542" s="5" t="s">
        <v>45</v>
      </c>
      <c r="K542" s="5" t="s">
        <v>46</v>
      </c>
      <c r="L542">
        <f t="shared" si="1"/>
        <v>2012</v>
      </c>
      <c r="M542" s="9">
        <f t="shared" si="2"/>
        <v>2606353000</v>
      </c>
      <c r="N542" s="9">
        <f t="shared" si="3"/>
        <v>1488147000</v>
      </c>
      <c r="O542" s="9">
        <f t="shared" si="4"/>
        <v>4785640000</v>
      </c>
    </row>
    <row r="543">
      <c r="A543" s="5">
        <v>569.0</v>
      </c>
      <c r="B543" s="5" t="s">
        <v>235</v>
      </c>
      <c r="C543" s="6" t="s">
        <v>18</v>
      </c>
      <c r="D543" s="7">
        <v>41639.0</v>
      </c>
      <c r="E543" s="8">
        <v>7.301204E9</v>
      </c>
      <c r="F543" s="8">
        <v>3.99794E9</v>
      </c>
      <c r="G543" s="8">
        <v>9.14149E8</v>
      </c>
      <c r="H543" s="8">
        <v>0.0</v>
      </c>
      <c r="I543" s="8">
        <v>8.5968E8</v>
      </c>
      <c r="J543" s="5" t="s">
        <v>45</v>
      </c>
      <c r="K543" s="5" t="s">
        <v>46</v>
      </c>
      <c r="L543">
        <f t="shared" si="1"/>
        <v>2013</v>
      </c>
      <c r="M543" s="9">
        <f t="shared" si="2"/>
        <v>3303264000</v>
      </c>
      <c r="N543" s="9">
        <f t="shared" si="3"/>
        <v>1773829000</v>
      </c>
      <c r="O543" s="9">
        <f t="shared" si="4"/>
        <v>5527375000</v>
      </c>
    </row>
    <row r="544">
      <c r="A544" s="5">
        <v>570.0</v>
      </c>
      <c r="B544" s="5" t="s">
        <v>235</v>
      </c>
      <c r="C544" s="6" t="s">
        <v>19</v>
      </c>
      <c r="D544" s="7">
        <v>42004.0</v>
      </c>
      <c r="E544" s="8">
        <v>7.741856E9</v>
      </c>
      <c r="F544" s="8">
        <v>4.449139E9</v>
      </c>
      <c r="G544" s="8">
        <v>1.034507E9</v>
      </c>
      <c r="H544" s="8">
        <v>0.0</v>
      </c>
      <c r="I544" s="8">
        <v>6.25361E8</v>
      </c>
      <c r="J544" s="5" t="s">
        <v>45</v>
      </c>
      <c r="K544" s="5" t="s">
        <v>46</v>
      </c>
      <c r="L544">
        <f t="shared" si="1"/>
        <v>2014</v>
      </c>
      <c r="M544" s="9">
        <f t="shared" si="2"/>
        <v>3292717000</v>
      </c>
      <c r="N544" s="9">
        <f t="shared" si="3"/>
        <v>1659868000</v>
      </c>
      <c r="O544" s="9">
        <f t="shared" si="4"/>
        <v>6081988000</v>
      </c>
    </row>
    <row r="545">
      <c r="A545" s="5">
        <v>571.0</v>
      </c>
      <c r="B545" s="5" t="s">
        <v>235</v>
      </c>
      <c r="C545" s="6" t="s">
        <v>20</v>
      </c>
      <c r="D545" s="7">
        <v>42369.0</v>
      </c>
      <c r="E545" s="8">
        <v>7.954827E9</v>
      </c>
      <c r="F545" s="8">
        <v>4.416194E9</v>
      </c>
      <c r="G545" s="8">
        <v>1.086274E9</v>
      </c>
      <c r="H545" s="8">
        <v>0.0</v>
      </c>
      <c r="I545" s="8">
        <v>6.88195E8</v>
      </c>
      <c r="J545" s="5" t="s">
        <v>45</v>
      </c>
      <c r="K545" s="5" t="s">
        <v>46</v>
      </c>
      <c r="L545">
        <f t="shared" si="1"/>
        <v>2015</v>
      </c>
      <c r="M545" s="9">
        <f t="shared" si="2"/>
        <v>3538633000</v>
      </c>
      <c r="N545" s="9">
        <f t="shared" si="3"/>
        <v>1774469000</v>
      </c>
      <c r="O545" s="9">
        <f t="shared" si="4"/>
        <v>6180358000</v>
      </c>
    </row>
    <row r="546">
      <c r="A546" s="5">
        <v>572.0</v>
      </c>
      <c r="B546" s="5" t="s">
        <v>236</v>
      </c>
      <c r="C546" s="6" t="s">
        <v>15</v>
      </c>
      <c r="D546" s="7">
        <v>41274.0</v>
      </c>
      <c r="E546" s="8">
        <v>5.35153E8</v>
      </c>
      <c r="F546" s="8">
        <v>1.72167E8</v>
      </c>
      <c r="G546" s="8">
        <v>2.4573E7</v>
      </c>
      <c r="H546" s="8">
        <v>0.0</v>
      </c>
      <c r="I546" s="8">
        <v>1.69173E8</v>
      </c>
      <c r="J546" s="5" t="s">
        <v>55</v>
      </c>
      <c r="K546" s="5" t="s">
        <v>237</v>
      </c>
      <c r="L546">
        <f t="shared" si="1"/>
        <v>2012</v>
      </c>
      <c r="M546" s="9">
        <f t="shared" si="2"/>
        <v>362986000</v>
      </c>
      <c r="N546" s="9">
        <f t="shared" si="3"/>
        <v>193746000</v>
      </c>
      <c r="O546" s="9">
        <f t="shared" si="4"/>
        <v>341407000</v>
      </c>
    </row>
    <row r="547">
      <c r="A547" s="5">
        <v>573.0</v>
      </c>
      <c r="B547" s="5" t="s">
        <v>236</v>
      </c>
      <c r="C547" s="6" t="s">
        <v>18</v>
      </c>
      <c r="D547" s="7">
        <v>41639.0</v>
      </c>
      <c r="E547" s="8">
        <v>6.1059E8</v>
      </c>
      <c r="F547" s="8">
        <v>1.97336E8</v>
      </c>
      <c r="G547" s="8">
        <v>2.6684E7</v>
      </c>
      <c r="H547" s="8">
        <v>0.0</v>
      </c>
      <c r="I547" s="8">
        <v>1.9242E8</v>
      </c>
      <c r="J547" s="5" t="s">
        <v>55</v>
      </c>
      <c r="K547" s="5" t="s">
        <v>237</v>
      </c>
      <c r="L547">
        <f t="shared" si="1"/>
        <v>2013</v>
      </c>
      <c r="M547" s="9">
        <f t="shared" si="2"/>
        <v>413254000</v>
      </c>
      <c r="N547" s="9">
        <f t="shared" si="3"/>
        <v>219104000</v>
      </c>
      <c r="O547" s="9">
        <f t="shared" si="4"/>
        <v>391486000</v>
      </c>
    </row>
    <row r="548">
      <c r="A548" s="5">
        <v>574.0</v>
      </c>
      <c r="B548" s="5" t="s">
        <v>236</v>
      </c>
      <c r="C548" s="6" t="s">
        <v>19</v>
      </c>
      <c r="D548" s="7">
        <v>42004.0</v>
      </c>
      <c r="E548" s="8">
        <v>9.70938E8</v>
      </c>
      <c r="F548" s="8">
        <v>3.12546E8</v>
      </c>
      <c r="G548" s="8">
        <v>4.0878E7</v>
      </c>
      <c r="H548" s="8">
        <v>0.0</v>
      </c>
      <c r="I548" s="8">
        <v>3.60592E8</v>
      </c>
      <c r="J548" s="5" t="s">
        <v>55</v>
      </c>
      <c r="K548" s="5" t="s">
        <v>237</v>
      </c>
      <c r="L548">
        <f t="shared" si="1"/>
        <v>2014</v>
      </c>
      <c r="M548" s="9">
        <f t="shared" si="2"/>
        <v>658392000</v>
      </c>
      <c r="N548" s="9">
        <f t="shared" si="3"/>
        <v>401470000</v>
      </c>
      <c r="O548" s="9">
        <f t="shared" si="4"/>
        <v>569468000</v>
      </c>
    </row>
    <row r="549">
      <c r="A549" s="5">
        <v>575.0</v>
      </c>
      <c r="B549" s="5" t="s">
        <v>236</v>
      </c>
      <c r="C549" s="6" t="s">
        <v>20</v>
      </c>
      <c r="D549" s="7">
        <v>42369.0</v>
      </c>
      <c r="E549" s="8">
        <v>1.194407E9</v>
      </c>
      <c r="F549" s="8">
        <v>3.63508E8</v>
      </c>
      <c r="G549" s="8">
        <v>4.009E7</v>
      </c>
      <c r="H549" s="8">
        <v>0.0</v>
      </c>
      <c r="I549" s="8">
        <v>4.53423E8</v>
      </c>
      <c r="J549" s="5" t="s">
        <v>55</v>
      </c>
      <c r="K549" s="5" t="s">
        <v>237</v>
      </c>
      <c r="L549">
        <f t="shared" si="1"/>
        <v>2015</v>
      </c>
      <c r="M549" s="9">
        <f t="shared" si="2"/>
        <v>830899000</v>
      </c>
      <c r="N549" s="9">
        <f t="shared" si="3"/>
        <v>493513000</v>
      </c>
      <c r="O549" s="9">
        <f t="shared" si="4"/>
        <v>700894000</v>
      </c>
    </row>
    <row r="550">
      <c r="A550" s="5">
        <v>576.0</v>
      </c>
      <c r="B550" s="5" t="s">
        <v>238</v>
      </c>
      <c r="C550" s="6" t="s">
        <v>15</v>
      </c>
      <c r="D550" s="7">
        <v>41274.0</v>
      </c>
      <c r="E550" s="8">
        <v>1.365E9</v>
      </c>
      <c r="F550" s="8">
        <v>0.0</v>
      </c>
      <c r="G550" s="8">
        <v>9.21E8</v>
      </c>
      <c r="H550" s="8">
        <v>0.0</v>
      </c>
      <c r="I550" s="8">
        <v>4.71E8</v>
      </c>
      <c r="J550" s="5" t="s">
        <v>50</v>
      </c>
      <c r="K550" s="5" t="s">
        <v>239</v>
      </c>
      <c r="L550">
        <f t="shared" si="1"/>
        <v>2012</v>
      </c>
      <c r="M550" s="9">
        <f t="shared" si="2"/>
        <v>1365000000</v>
      </c>
      <c r="N550" s="9">
        <f t="shared" si="3"/>
        <v>1392000000</v>
      </c>
      <c r="O550" s="9">
        <f t="shared" si="4"/>
        <v>-27000000</v>
      </c>
    </row>
    <row r="551">
      <c r="A551" s="5">
        <v>577.0</v>
      </c>
      <c r="B551" s="5" t="s">
        <v>238</v>
      </c>
      <c r="C551" s="6" t="s">
        <v>18</v>
      </c>
      <c r="D551" s="7">
        <v>41639.0</v>
      </c>
      <c r="E551" s="8">
        <v>1.466E9</v>
      </c>
      <c r="F551" s="8">
        <v>0.0</v>
      </c>
      <c r="G551" s="8">
        <v>8.88E8</v>
      </c>
      <c r="H551" s="8">
        <v>0.0</v>
      </c>
      <c r="I551" s="8">
        <v>2.56E8</v>
      </c>
      <c r="J551" s="5" t="s">
        <v>50</v>
      </c>
      <c r="K551" s="5" t="s">
        <v>239</v>
      </c>
      <c r="L551">
        <f t="shared" si="1"/>
        <v>2013</v>
      </c>
      <c r="M551" s="9">
        <f t="shared" si="2"/>
        <v>1466000000</v>
      </c>
      <c r="N551" s="9">
        <f t="shared" si="3"/>
        <v>1144000000</v>
      </c>
      <c r="O551" s="9">
        <f t="shared" si="4"/>
        <v>322000000</v>
      </c>
    </row>
    <row r="552">
      <c r="A552" s="5">
        <v>578.0</v>
      </c>
      <c r="B552" s="5" t="s">
        <v>238</v>
      </c>
      <c r="C552" s="6" t="s">
        <v>19</v>
      </c>
      <c r="D552" s="7">
        <v>42004.0</v>
      </c>
      <c r="E552" s="8">
        <v>1.665E9</v>
      </c>
      <c r="F552" s="8">
        <v>0.0</v>
      </c>
      <c r="G552" s="8">
        <v>9.58E8</v>
      </c>
      <c r="H552" s="8">
        <v>0.0</v>
      </c>
      <c r="I552" s="8">
        <v>1.36E8</v>
      </c>
      <c r="J552" s="5" t="s">
        <v>50</v>
      </c>
      <c r="K552" s="5" t="s">
        <v>239</v>
      </c>
      <c r="L552">
        <f t="shared" si="1"/>
        <v>2014</v>
      </c>
      <c r="M552" s="9">
        <f t="shared" si="2"/>
        <v>1665000000</v>
      </c>
      <c r="N552" s="9">
        <f t="shared" si="3"/>
        <v>1094000000</v>
      </c>
      <c r="O552" s="9">
        <f t="shared" si="4"/>
        <v>571000000</v>
      </c>
    </row>
    <row r="553">
      <c r="A553" s="5">
        <v>579.0</v>
      </c>
      <c r="B553" s="5" t="s">
        <v>238</v>
      </c>
      <c r="C553" s="6" t="s">
        <v>20</v>
      </c>
      <c r="D553" s="7">
        <v>42369.0</v>
      </c>
      <c r="E553" s="8">
        <v>1.403E9</v>
      </c>
      <c r="F553" s="8">
        <v>0.0</v>
      </c>
      <c r="G553" s="8">
        <v>1.048E9</v>
      </c>
      <c r="H553" s="8">
        <v>0.0</v>
      </c>
      <c r="I553" s="8">
        <v>6.1E7</v>
      </c>
      <c r="J553" s="5" t="s">
        <v>50</v>
      </c>
      <c r="K553" s="5" t="s">
        <v>239</v>
      </c>
      <c r="L553">
        <f t="shared" si="1"/>
        <v>2015</v>
      </c>
      <c r="M553" s="9">
        <f t="shared" si="2"/>
        <v>1403000000</v>
      </c>
      <c r="N553" s="9">
        <f t="shared" si="3"/>
        <v>1109000000</v>
      </c>
      <c r="O553" s="9">
        <f t="shared" si="4"/>
        <v>294000000</v>
      </c>
    </row>
    <row r="554">
      <c r="A554" s="5">
        <v>580.0</v>
      </c>
      <c r="B554" s="5" t="s">
        <v>240</v>
      </c>
      <c r="C554" s="6" t="s">
        <v>15</v>
      </c>
      <c r="D554" s="7">
        <v>41274.0</v>
      </c>
      <c r="E554" s="8">
        <v>1.6311E10</v>
      </c>
      <c r="F554" s="8">
        <v>1.1448E10</v>
      </c>
      <c r="G554" s="8">
        <v>2.894E9</v>
      </c>
      <c r="H554" s="8">
        <v>4.39E8</v>
      </c>
      <c r="I554" s="8">
        <v>0.0</v>
      </c>
      <c r="J554" s="5" t="s">
        <v>16</v>
      </c>
      <c r="K554" s="5" t="s">
        <v>167</v>
      </c>
      <c r="L554">
        <f t="shared" si="1"/>
        <v>2012</v>
      </c>
      <c r="M554" s="9">
        <f t="shared" si="2"/>
        <v>4863000000</v>
      </c>
      <c r="N554" s="9">
        <f t="shared" si="3"/>
        <v>3333000000</v>
      </c>
      <c r="O554" s="9">
        <f t="shared" si="4"/>
        <v>12978000000</v>
      </c>
    </row>
    <row r="555">
      <c r="A555" s="5">
        <v>581.0</v>
      </c>
      <c r="B555" s="5" t="s">
        <v>240</v>
      </c>
      <c r="C555" s="6" t="s">
        <v>18</v>
      </c>
      <c r="D555" s="7">
        <v>41639.0</v>
      </c>
      <c r="E555" s="8">
        <v>2.2046E10</v>
      </c>
      <c r="F555" s="8">
        <v>1.5369E10</v>
      </c>
      <c r="G555" s="8">
        <v>3.886E9</v>
      </c>
      <c r="H555" s="8">
        <v>6.44E8</v>
      </c>
      <c r="I555" s="8">
        <v>0.0</v>
      </c>
      <c r="J555" s="5" t="s">
        <v>16</v>
      </c>
      <c r="K555" s="5" t="s">
        <v>167</v>
      </c>
      <c r="L555">
        <f t="shared" si="1"/>
        <v>2013</v>
      </c>
      <c r="M555" s="9">
        <f t="shared" si="2"/>
        <v>6677000000</v>
      </c>
      <c r="N555" s="9">
        <f t="shared" si="3"/>
        <v>4530000000</v>
      </c>
      <c r="O555" s="9">
        <f t="shared" si="4"/>
        <v>17516000000</v>
      </c>
    </row>
    <row r="556">
      <c r="A556" s="5">
        <v>582.0</v>
      </c>
      <c r="B556" s="5" t="s">
        <v>240</v>
      </c>
      <c r="C556" s="6" t="s">
        <v>19</v>
      </c>
      <c r="D556" s="7">
        <v>42004.0</v>
      </c>
      <c r="E556" s="8">
        <v>2.2552E10</v>
      </c>
      <c r="F556" s="8">
        <v>1.5646E10</v>
      </c>
      <c r="G556" s="8">
        <v>3.81E9</v>
      </c>
      <c r="H556" s="8">
        <v>6.47E8</v>
      </c>
      <c r="I556" s="8">
        <v>0.0</v>
      </c>
      <c r="J556" s="5" t="s">
        <v>16</v>
      </c>
      <c r="K556" s="5" t="s">
        <v>167</v>
      </c>
      <c r="L556">
        <f t="shared" si="1"/>
        <v>2014</v>
      </c>
      <c r="M556" s="9">
        <f t="shared" si="2"/>
        <v>6906000000</v>
      </c>
      <c r="N556" s="9">
        <f t="shared" si="3"/>
        <v>4457000000</v>
      </c>
      <c r="O556" s="9">
        <f t="shared" si="4"/>
        <v>18095000000</v>
      </c>
    </row>
    <row r="557">
      <c r="A557" s="5">
        <v>583.0</v>
      </c>
      <c r="B557" s="5" t="s">
        <v>240</v>
      </c>
      <c r="C557" s="6" t="s">
        <v>20</v>
      </c>
      <c r="D557" s="7">
        <v>42369.0</v>
      </c>
      <c r="E557" s="8">
        <v>2.0855E10</v>
      </c>
      <c r="F557" s="8">
        <v>1.4292E10</v>
      </c>
      <c r="G557" s="8">
        <v>3.596E9</v>
      </c>
      <c r="H557" s="8">
        <v>6.25E8</v>
      </c>
      <c r="I557" s="8">
        <v>0.0</v>
      </c>
      <c r="J557" s="5" t="s">
        <v>16</v>
      </c>
      <c r="K557" s="5" t="s">
        <v>167</v>
      </c>
      <c r="L557">
        <f t="shared" si="1"/>
        <v>2015</v>
      </c>
      <c r="M557" s="9">
        <f t="shared" si="2"/>
        <v>6563000000</v>
      </c>
      <c r="N557" s="9">
        <f t="shared" si="3"/>
        <v>4221000000</v>
      </c>
      <c r="O557" s="9">
        <f t="shared" si="4"/>
        <v>16634000000</v>
      </c>
    </row>
    <row r="558">
      <c r="A558" s="5">
        <v>584.0</v>
      </c>
      <c r="B558" s="5" t="s">
        <v>241</v>
      </c>
      <c r="C558" s="6" t="s">
        <v>15</v>
      </c>
      <c r="D558" s="7">
        <v>41274.0</v>
      </c>
      <c r="E558" s="8">
        <v>1.0302079E10</v>
      </c>
      <c r="F558" s="8">
        <v>6.583627E9</v>
      </c>
      <c r="G558" s="8">
        <v>9.17162E8</v>
      </c>
      <c r="H558" s="8">
        <v>0.0</v>
      </c>
      <c r="I558" s="8">
        <v>1.144585E9</v>
      </c>
      <c r="J558" s="5" t="s">
        <v>45</v>
      </c>
      <c r="K558" s="5" t="s">
        <v>48</v>
      </c>
      <c r="L558">
        <f t="shared" si="1"/>
        <v>2012</v>
      </c>
      <c r="M558" s="9">
        <f t="shared" si="2"/>
        <v>3718452000</v>
      </c>
      <c r="N558" s="9">
        <f t="shared" si="3"/>
        <v>2061747000</v>
      </c>
      <c r="O558" s="9">
        <f t="shared" si="4"/>
        <v>8240332000</v>
      </c>
    </row>
    <row r="559">
      <c r="A559" s="5">
        <v>585.0</v>
      </c>
      <c r="B559" s="5" t="s">
        <v>241</v>
      </c>
      <c r="C559" s="6" t="s">
        <v>18</v>
      </c>
      <c r="D559" s="7">
        <v>41639.0</v>
      </c>
      <c r="E559" s="8">
        <v>1.1390947E10</v>
      </c>
      <c r="F559" s="8">
        <v>7.588885E9</v>
      </c>
      <c r="G559" s="8">
        <v>8.88051E8</v>
      </c>
      <c r="H559" s="8">
        <v>0.0</v>
      </c>
      <c r="I559" s="8">
        <v>1.261044E9</v>
      </c>
      <c r="J559" s="5" t="s">
        <v>45</v>
      </c>
      <c r="K559" s="5" t="s">
        <v>48</v>
      </c>
      <c r="L559">
        <f t="shared" si="1"/>
        <v>2013</v>
      </c>
      <c r="M559" s="9">
        <f t="shared" si="2"/>
        <v>3802062000</v>
      </c>
      <c r="N559" s="9">
        <f t="shared" si="3"/>
        <v>2149095000</v>
      </c>
      <c r="O559" s="9">
        <f t="shared" si="4"/>
        <v>9241852000</v>
      </c>
    </row>
    <row r="560">
      <c r="A560" s="5">
        <v>586.0</v>
      </c>
      <c r="B560" s="5" t="s">
        <v>241</v>
      </c>
      <c r="C560" s="6" t="s">
        <v>19</v>
      </c>
      <c r="D560" s="7">
        <v>42004.0</v>
      </c>
      <c r="E560" s="8">
        <v>1.2494921E10</v>
      </c>
      <c r="F560" s="8">
        <v>8.126187E9</v>
      </c>
      <c r="G560" s="8">
        <v>8.63455E8</v>
      </c>
      <c r="H560" s="8">
        <v>0.0</v>
      </c>
      <c r="I560" s="8">
        <v>1.318638E9</v>
      </c>
      <c r="J560" s="5" t="s">
        <v>45</v>
      </c>
      <c r="K560" s="5" t="s">
        <v>48</v>
      </c>
      <c r="L560">
        <f t="shared" si="1"/>
        <v>2014</v>
      </c>
      <c r="M560" s="9">
        <f t="shared" si="2"/>
        <v>4368734000</v>
      </c>
      <c r="N560" s="9">
        <f t="shared" si="3"/>
        <v>2182093000</v>
      </c>
      <c r="O560" s="9">
        <f t="shared" si="4"/>
        <v>10312828000</v>
      </c>
    </row>
    <row r="561">
      <c r="A561" s="5">
        <v>587.0</v>
      </c>
      <c r="B561" s="5" t="s">
        <v>241</v>
      </c>
      <c r="C561" s="6" t="s">
        <v>20</v>
      </c>
      <c r="D561" s="7">
        <v>42369.0</v>
      </c>
      <c r="E561" s="8">
        <v>1.1513251E10</v>
      </c>
      <c r="F561" s="8">
        <v>7.449273E9</v>
      </c>
      <c r="G561" s="8">
        <v>1.074998E9</v>
      </c>
      <c r="H561" s="8">
        <v>0.0</v>
      </c>
      <c r="I561" s="8">
        <v>1.337276E9</v>
      </c>
      <c r="J561" s="5" t="s">
        <v>45</v>
      </c>
      <c r="K561" s="5" t="s">
        <v>48</v>
      </c>
      <c r="L561">
        <f t="shared" si="1"/>
        <v>2015</v>
      </c>
      <c r="M561" s="9">
        <f t="shared" si="2"/>
        <v>4063978000</v>
      </c>
      <c r="N561" s="9">
        <f t="shared" si="3"/>
        <v>2412274000</v>
      </c>
      <c r="O561" s="9">
        <f t="shared" si="4"/>
        <v>9100977000</v>
      </c>
    </row>
    <row r="562">
      <c r="A562" s="5">
        <v>588.0</v>
      </c>
      <c r="B562" s="5" t="s">
        <v>242</v>
      </c>
      <c r="C562" s="6" t="s">
        <v>15</v>
      </c>
      <c r="D562" s="7">
        <v>41274.0</v>
      </c>
      <c r="E562" s="8">
        <v>1.8996E9</v>
      </c>
      <c r="F562" s="8">
        <v>4.91E8</v>
      </c>
      <c r="G562" s="8">
        <v>6.974E8</v>
      </c>
      <c r="H562" s="8">
        <v>2.913E8</v>
      </c>
      <c r="I562" s="8">
        <v>0.0</v>
      </c>
      <c r="J562" s="5" t="s">
        <v>28</v>
      </c>
      <c r="K562" s="5" t="s">
        <v>33</v>
      </c>
      <c r="L562">
        <f t="shared" si="1"/>
        <v>2012</v>
      </c>
      <c r="M562" s="9">
        <f t="shared" si="2"/>
        <v>1408600000</v>
      </c>
      <c r="N562" s="9">
        <f t="shared" si="3"/>
        <v>988700000</v>
      </c>
      <c r="O562" s="9">
        <f t="shared" si="4"/>
        <v>910900000</v>
      </c>
    </row>
    <row r="563">
      <c r="A563" s="5">
        <v>589.0</v>
      </c>
      <c r="B563" s="5" t="s">
        <v>242</v>
      </c>
      <c r="C563" s="6" t="s">
        <v>18</v>
      </c>
      <c r="D563" s="7">
        <v>41639.0</v>
      </c>
      <c r="E563" s="8">
        <v>2.0455E9</v>
      </c>
      <c r="F563" s="8">
        <v>5.166E8</v>
      </c>
      <c r="G563" s="8">
        <v>7.497E8</v>
      </c>
      <c r="H563" s="8">
        <v>3.23E8</v>
      </c>
      <c r="I563" s="8">
        <v>0.0</v>
      </c>
      <c r="J563" s="5" t="s">
        <v>28</v>
      </c>
      <c r="K563" s="5" t="s">
        <v>33</v>
      </c>
      <c r="L563">
        <f t="shared" si="1"/>
        <v>2013</v>
      </c>
      <c r="M563" s="9">
        <f t="shared" si="2"/>
        <v>1528900000</v>
      </c>
      <c r="N563" s="9">
        <f t="shared" si="3"/>
        <v>1072700000</v>
      </c>
      <c r="O563" s="9">
        <f t="shared" si="4"/>
        <v>972800000</v>
      </c>
    </row>
    <row r="564">
      <c r="A564" s="5">
        <v>590.0</v>
      </c>
      <c r="B564" s="5" t="s">
        <v>242</v>
      </c>
      <c r="C564" s="6" t="s">
        <v>19</v>
      </c>
      <c r="D564" s="7">
        <v>42004.0</v>
      </c>
      <c r="E564" s="8">
        <v>2.3229E9</v>
      </c>
      <c r="F564" s="8">
        <v>6.256E8</v>
      </c>
      <c r="G564" s="8">
        <v>9.287E8</v>
      </c>
      <c r="H564" s="8">
        <v>3.465E8</v>
      </c>
      <c r="I564" s="8">
        <v>0.0</v>
      </c>
      <c r="J564" s="5" t="s">
        <v>28</v>
      </c>
      <c r="K564" s="5" t="s">
        <v>33</v>
      </c>
      <c r="L564">
        <f t="shared" si="1"/>
        <v>2014</v>
      </c>
      <c r="M564" s="9">
        <f t="shared" si="2"/>
        <v>1697300000</v>
      </c>
      <c r="N564" s="9">
        <f t="shared" si="3"/>
        <v>1275200000</v>
      </c>
      <c r="O564" s="9">
        <f t="shared" si="4"/>
        <v>1047700000</v>
      </c>
    </row>
    <row r="565">
      <c r="A565" s="5">
        <v>591.0</v>
      </c>
      <c r="B565" s="5" t="s">
        <v>242</v>
      </c>
      <c r="C565" s="6" t="s">
        <v>20</v>
      </c>
      <c r="D565" s="7">
        <v>42369.0</v>
      </c>
      <c r="E565" s="8">
        <v>2.4937E9</v>
      </c>
      <c r="F565" s="8">
        <v>6.172E8</v>
      </c>
      <c r="G565" s="8">
        <v>8.507E8</v>
      </c>
      <c r="H565" s="8">
        <v>3.831E8</v>
      </c>
      <c r="I565" s="8">
        <v>0.0</v>
      </c>
      <c r="J565" s="5" t="s">
        <v>28</v>
      </c>
      <c r="K565" s="5" t="s">
        <v>33</v>
      </c>
      <c r="L565">
        <f t="shared" si="1"/>
        <v>2015</v>
      </c>
      <c r="M565" s="9">
        <f t="shared" si="2"/>
        <v>1876500000</v>
      </c>
      <c r="N565" s="9">
        <f t="shared" si="3"/>
        <v>1233800000</v>
      </c>
      <c r="O565" s="9">
        <f t="shared" si="4"/>
        <v>1259900000</v>
      </c>
    </row>
    <row r="566">
      <c r="A566" s="5">
        <v>592.0</v>
      </c>
      <c r="B566" s="5" t="s">
        <v>243</v>
      </c>
      <c r="C566" s="6" t="s">
        <v>15</v>
      </c>
      <c r="D566" s="7">
        <v>41639.0</v>
      </c>
      <c r="E566" s="8">
        <v>2.4888E10</v>
      </c>
      <c r="F566" s="8">
        <v>1.7994E10</v>
      </c>
      <c r="G566" s="8">
        <v>1.095E9</v>
      </c>
      <c r="H566" s="8">
        <v>0.0</v>
      </c>
      <c r="I566" s="8">
        <v>2.153E9</v>
      </c>
      <c r="J566" s="5" t="s">
        <v>45</v>
      </c>
      <c r="K566" s="5" t="s">
        <v>46</v>
      </c>
      <c r="L566">
        <f t="shared" si="1"/>
        <v>2013</v>
      </c>
      <c r="M566" s="9">
        <f t="shared" si="2"/>
        <v>6894000000</v>
      </c>
      <c r="N566" s="9">
        <f t="shared" si="3"/>
        <v>3248000000</v>
      </c>
      <c r="O566" s="9">
        <f t="shared" si="4"/>
        <v>21640000000</v>
      </c>
    </row>
    <row r="567">
      <c r="A567" s="5">
        <v>593.0</v>
      </c>
      <c r="B567" s="5" t="s">
        <v>243</v>
      </c>
      <c r="C567" s="6" t="s">
        <v>18</v>
      </c>
      <c r="D567" s="7">
        <v>42004.0</v>
      </c>
      <c r="E567" s="8">
        <v>2.7429E10</v>
      </c>
      <c r="F567" s="8">
        <v>2.1571E10</v>
      </c>
      <c r="G567" s="8">
        <v>1.154E9</v>
      </c>
      <c r="H567" s="8">
        <v>0.0</v>
      </c>
      <c r="I567" s="8">
        <v>2.314E9</v>
      </c>
      <c r="J567" s="5" t="s">
        <v>45</v>
      </c>
      <c r="K567" s="5" t="s">
        <v>46</v>
      </c>
      <c r="L567">
        <f t="shared" si="1"/>
        <v>2014</v>
      </c>
      <c r="M567" s="9">
        <f t="shared" si="2"/>
        <v>5858000000</v>
      </c>
      <c r="N567" s="9">
        <f t="shared" si="3"/>
        <v>3468000000</v>
      </c>
      <c r="O567" s="9">
        <f t="shared" si="4"/>
        <v>23961000000</v>
      </c>
    </row>
    <row r="568">
      <c r="A568" s="5">
        <v>594.0</v>
      </c>
      <c r="B568" s="5" t="s">
        <v>243</v>
      </c>
      <c r="C568" s="6" t="s">
        <v>19</v>
      </c>
      <c r="D568" s="7">
        <v>42369.0</v>
      </c>
      <c r="E568" s="8">
        <v>2.9447E10</v>
      </c>
      <c r="F568" s="8">
        <v>2.1406E10</v>
      </c>
      <c r="G568" s="8">
        <v>1.2E9</v>
      </c>
      <c r="H568" s="8">
        <v>0.0</v>
      </c>
      <c r="I568" s="8">
        <v>2.45E9</v>
      </c>
      <c r="J568" s="5" t="s">
        <v>45</v>
      </c>
      <c r="K568" s="5" t="s">
        <v>46</v>
      </c>
      <c r="L568">
        <f t="shared" si="1"/>
        <v>2015</v>
      </c>
      <c r="M568" s="9">
        <f t="shared" si="2"/>
        <v>8041000000</v>
      </c>
      <c r="N568" s="9">
        <f t="shared" si="3"/>
        <v>3650000000</v>
      </c>
      <c r="O568" s="9">
        <f t="shared" si="4"/>
        <v>25797000000</v>
      </c>
    </row>
    <row r="569">
      <c r="A569" s="5">
        <v>595.0</v>
      </c>
      <c r="B569" s="5" t="s">
        <v>243</v>
      </c>
      <c r="C569" s="6" t="s">
        <v>20</v>
      </c>
      <c r="D569" s="7">
        <v>42735.0</v>
      </c>
      <c r="E569" s="8">
        <v>3.136E10</v>
      </c>
      <c r="F569" s="8">
        <v>2.2688E10</v>
      </c>
      <c r="G569" s="8">
        <v>1.576E9</v>
      </c>
      <c r="H569" s="8">
        <v>0.0</v>
      </c>
      <c r="I569" s="8">
        <v>3.936E9</v>
      </c>
      <c r="J569" s="5" t="s">
        <v>45</v>
      </c>
      <c r="K569" s="5" t="s">
        <v>46</v>
      </c>
      <c r="L569">
        <f t="shared" si="1"/>
        <v>2016</v>
      </c>
      <c r="M569" s="9">
        <f t="shared" si="2"/>
        <v>8672000000</v>
      </c>
      <c r="N569" s="9">
        <f t="shared" si="3"/>
        <v>5512000000</v>
      </c>
      <c r="O569" s="9">
        <f t="shared" si="4"/>
        <v>25848000000</v>
      </c>
    </row>
    <row r="570">
      <c r="A570" s="5">
        <v>596.0</v>
      </c>
      <c r="B570" s="5" t="s">
        <v>244</v>
      </c>
      <c r="C570" s="6" t="s">
        <v>15</v>
      </c>
      <c r="D570" s="7">
        <v>41274.0</v>
      </c>
      <c r="E570" s="8">
        <v>5.992215E9</v>
      </c>
      <c r="F570" s="8">
        <v>4.156845E9</v>
      </c>
      <c r="G570" s="8">
        <v>1.264632E9</v>
      </c>
      <c r="H570" s="8">
        <v>0.0</v>
      </c>
      <c r="I570" s="8">
        <v>3.994E7</v>
      </c>
      <c r="J570" s="5" t="s">
        <v>16</v>
      </c>
      <c r="K570" s="5" t="s">
        <v>149</v>
      </c>
      <c r="L570">
        <f t="shared" si="1"/>
        <v>2012</v>
      </c>
      <c r="M570" s="9">
        <f t="shared" si="2"/>
        <v>1835370000</v>
      </c>
      <c r="N570" s="9">
        <f t="shared" si="3"/>
        <v>1304572000</v>
      </c>
      <c r="O570" s="9">
        <f t="shared" si="4"/>
        <v>4687643000</v>
      </c>
    </row>
    <row r="571">
      <c r="A571" s="5">
        <v>597.0</v>
      </c>
      <c r="B571" s="5" t="s">
        <v>244</v>
      </c>
      <c r="C571" s="6" t="s">
        <v>18</v>
      </c>
      <c r="D571" s="7">
        <v>41639.0</v>
      </c>
      <c r="E571" s="8">
        <v>6.080257E9</v>
      </c>
      <c r="F571" s="8">
        <v>4.197404E9</v>
      </c>
      <c r="G571" s="8">
        <v>1.282709E9</v>
      </c>
      <c r="H571" s="8">
        <v>0.0</v>
      </c>
      <c r="I571" s="8">
        <v>4.8071E7</v>
      </c>
      <c r="J571" s="5" t="s">
        <v>16</v>
      </c>
      <c r="K571" s="5" t="s">
        <v>149</v>
      </c>
      <c r="L571">
        <f t="shared" si="1"/>
        <v>2013</v>
      </c>
      <c r="M571" s="9">
        <f t="shared" si="2"/>
        <v>1882853000</v>
      </c>
      <c r="N571" s="9">
        <f t="shared" si="3"/>
        <v>1330780000</v>
      </c>
      <c r="O571" s="9">
        <f t="shared" si="4"/>
        <v>4749477000</v>
      </c>
    </row>
    <row r="572">
      <c r="A572" s="5">
        <v>598.0</v>
      </c>
      <c r="B572" s="5" t="s">
        <v>244</v>
      </c>
      <c r="C572" s="6" t="s">
        <v>19</v>
      </c>
      <c r="D572" s="7">
        <v>42004.0</v>
      </c>
      <c r="E572" s="8">
        <v>6.564721E9</v>
      </c>
      <c r="F572" s="8">
        <v>4.583294E9</v>
      </c>
      <c r="G572" s="8">
        <v>1.337487E9</v>
      </c>
      <c r="H572" s="8">
        <v>0.0</v>
      </c>
      <c r="I572" s="8">
        <v>4.9292E7</v>
      </c>
      <c r="J572" s="5" t="s">
        <v>16</v>
      </c>
      <c r="K572" s="5" t="s">
        <v>149</v>
      </c>
      <c r="L572">
        <f t="shared" si="1"/>
        <v>2014</v>
      </c>
      <c r="M572" s="9">
        <f t="shared" si="2"/>
        <v>1981427000</v>
      </c>
      <c r="N572" s="9">
        <f t="shared" si="3"/>
        <v>1386779000</v>
      </c>
      <c r="O572" s="9">
        <f t="shared" si="4"/>
        <v>5177942000</v>
      </c>
    </row>
    <row r="573">
      <c r="A573" s="5">
        <v>599.0</v>
      </c>
      <c r="B573" s="5" t="s">
        <v>244</v>
      </c>
      <c r="C573" s="6" t="s">
        <v>20</v>
      </c>
      <c r="D573" s="7">
        <v>42369.0</v>
      </c>
      <c r="E573" s="8">
        <v>6.616632E9</v>
      </c>
      <c r="F573" s="8">
        <v>4.428855E9</v>
      </c>
      <c r="G573" s="8">
        <v>1.420281E9</v>
      </c>
      <c r="H573" s="8">
        <v>0.0</v>
      </c>
      <c r="I573" s="8">
        <v>4.6012E7</v>
      </c>
      <c r="J573" s="5" t="s">
        <v>16</v>
      </c>
      <c r="K573" s="5" t="s">
        <v>149</v>
      </c>
      <c r="L573">
        <f t="shared" si="1"/>
        <v>2015</v>
      </c>
      <c r="M573" s="9">
        <f t="shared" si="2"/>
        <v>2187777000</v>
      </c>
      <c r="N573" s="9">
        <f t="shared" si="3"/>
        <v>1466293000</v>
      </c>
      <c r="O573" s="9">
        <f t="shared" si="4"/>
        <v>5150339000</v>
      </c>
    </row>
    <row r="574">
      <c r="A574" s="5">
        <v>600.0</v>
      </c>
      <c r="B574" s="5" t="s">
        <v>245</v>
      </c>
      <c r="C574" s="6" t="s">
        <v>15</v>
      </c>
      <c r="D574" s="7">
        <v>41639.0</v>
      </c>
      <c r="E574" s="8">
        <v>4.771259E9</v>
      </c>
      <c r="F574" s="8">
        <v>1.038034E9</v>
      </c>
      <c r="G574" s="8">
        <v>3.151043E9</v>
      </c>
      <c r="H574" s="8">
        <v>0.0</v>
      </c>
      <c r="I574" s="8">
        <v>7.1731E7</v>
      </c>
      <c r="J574" s="5" t="s">
        <v>22</v>
      </c>
      <c r="K574" s="5" t="s">
        <v>80</v>
      </c>
      <c r="L574">
        <f t="shared" si="1"/>
        <v>2013</v>
      </c>
      <c r="M574" s="9">
        <f t="shared" si="2"/>
        <v>3733225000</v>
      </c>
      <c r="N574" s="9">
        <f t="shared" si="3"/>
        <v>3222774000</v>
      </c>
      <c r="O574" s="9">
        <f t="shared" si="4"/>
        <v>1548485000</v>
      </c>
    </row>
    <row r="575">
      <c r="A575" s="5">
        <v>601.0</v>
      </c>
      <c r="B575" s="5" t="s">
        <v>245</v>
      </c>
      <c r="C575" s="6" t="s">
        <v>18</v>
      </c>
      <c r="D575" s="7">
        <v>42004.0</v>
      </c>
      <c r="E575" s="8">
        <v>5.763485E9</v>
      </c>
      <c r="F575" s="8">
        <v>1.179081E9</v>
      </c>
      <c r="G575" s="8">
        <v>3.919856E9</v>
      </c>
      <c r="H575" s="8">
        <v>0.0</v>
      </c>
      <c r="I575" s="8">
        <v>7.6773E7</v>
      </c>
      <c r="J575" s="5" t="s">
        <v>22</v>
      </c>
      <c r="K575" s="5" t="s">
        <v>80</v>
      </c>
      <c r="L575">
        <f t="shared" si="1"/>
        <v>2014</v>
      </c>
      <c r="M575" s="9">
        <f t="shared" si="2"/>
        <v>4584404000</v>
      </c>
      <c r="N575" s="9">
        <f t="shared" si="3"/>
        <v>3996629000</v>
      </c>
      <c r="O575" s="9">
        <f t="shared" si="4"/>
        <v>1766856000</v>
      </c>
    </row>
    <row r="576">
      <c r="A576" s="5">
        <v>602.0</v>
      </c>
      <c r="B576" s="5" t="s">
        <v>245</v>
      </c>
      <c r="C576" s="6" t="s">
        <v>19</v>
      </c>
      <c r="D576" s="7">
        <v>42369.0</v>
      </c>
      <c r="E576" s="8">
        <v>6.672317E9</v>
      </c>
      <c r="F576" s="8">
        <v>1.309559E9</v>
      </c>
      <c r="G576" s="8">
        <v>4.785243E9</v>
      </c>
      <c r="H576" s="8">
        <v>0.0</v>
      </c>
      <c r="I576" s="8">
        <v>1.56458E8</v>
      </c>
      <c r="J576" s="5" t="s">
        <v>22</v>
      </c>
      <c r="K576" s="5" t="s">
        <v>80</v>
      </c>
      <c r="L576">
        <f t="shared" si="1"/>
        <v>2015</v>
      </c>
      <c r="M576" s="9">
        <f t="shared" si="2"/>
        <v>5362758000</v>
      </c>
      <c r="N576" s="9">
        <f t="shared" si="3"/>
        <v>4941701000</v>
      </c>
      <c r="O576" s="9">
        <f t="shared" si="4"/>
        <v>1730616000</v>
      </c>
    </row>
    <row r="577">
      <c r="A577" s="5">
        <v>603.0</v>
      </c>
      <c r="B577" s="5" t="s">
        <v>245</v>
      </c>
      <c r="C577" s="6" t="s">
        <v>20</v>
      </c>
      <c r="D577" s="7">
        <v>42735.0</v>
      </c>
      <c r="E577" s="8">
        <v>8.773564E9</v>
      </c>
      <c r="F577" s="8">
        <v>1.596698E9</v>
      </c>
      <c r="G577" s="8">
        <v>6.280728E9</v>
      </c>
      <c r="H577" s="8">
        <v>0.0</v>
      </c>
      <c r="I577" s="8">
        <v>3.17141E8</v>
      </c>
      <c r="J577" s="5" t="s">
        <v>22</v>
      </c>
      <c r="K577" s="5" t="s">
        <v>80</v>
      </c>
      <c r="L577">
        <f t="shared" si="1"/>
        <v>2016</v>
      </c>
      <c r="M577" s="9">
        <f t="shared" si="2"/>
        <v>7176866000</v>
      </c>
      <c r="N577" s="9">
        <f t="shared" si="3"/>
        <v>6597869000</v>
      </c>
      <c r="O577" s="9">
        <f t="shared" si="4"/>
        <v>2175695000</v>
      </c>
    </row>
    <row r="578">
      <c r="A578" s="5">
        <v>604.0</v>
      </c>
      <c r="B578" s="5" t="s">
        <v>246</v>
      </c>
      <c r="C578" s="6" t="s">
        <v>15</v>
      </c>
      <c r="D578" s="7">
        <v>41274.0</v>
      </c>
      <c r="E578" s="8">
        <v>4.09396E8</v>
      </c>
      <c r="F578" s="8">
        <v>1.14028E8</v>
      </c>
      <c r="G578" s="8">
        <v>5.8323E7</v>
      </c>
      <c r="H578" s="8">
        <v>0.0</v>
      </c>
      <c r="I578" s="8">
        <v>7.4453E7</v>
      </c>
      <c r="J578" s="5" t="s">
        <v>55</v>
      </c>
      <c r="K578" s="5" t="s">
        <v>78</v>
      </c>
      <c r="L578">
        <f t="shared" si="1"/>
        <v>2012</v>
      </c>
      <c r="M578" s="9">
        <f t="shared" si="2"/>
        <v>295368000</v>
      </c>
      <c r="N578" s="9">
        <f t="shared" si="3"/>
        <v>132776000</v>
      </c>
      <c r="O578" s="9">
        <f t="shared" si="4"/>
        <v>276620000</v>
      </c>
    </row>
    <row r="579">
      <c r="A579" s="5">
        <v>605.0</v>
      </c>
      <c r="B579" s="5" t="s">
        <v>246</v>
      </c>
      <c r="C579" s="6" t="s">
        <v>18</v>
      </c>
      <c r="D579" s="7">
        <v>41639.0</v>
      </c>
      <c r="E579" s="8">
        <v>5.20613E8</v>
      </c>
      <c r="F579" s="8">
        <v>1.40012E8</v>
      </c>
      <c r="G579" s="8">
        <v>6.3268E7</v>
      </c>
      <c r="H579" s="8">
        <v>0.0</v>
      </c>
      <c r="I579" s="8">
        <v>9.5232E7</v>
      </c>
      <c r="J579" s="5" t="s">
        <v>55</v>
      </c>
      <c r="K579" s="5" t="s">
        <v>78</v>
      </c>
      <c r="L579">
        <f t="shared" si="1"/>
        <v>2013</v>
      </c>
      <c r="M579" s="9">
        <f t="shared" si="2"/>
        <v>380601000</v>
      </c>
      <c r="N579" s="9">
        <f t="shared" si="3"/>
        <v>158500000</v>
      </c>
      <c r="O579" s="9">
        <f t="shared" si="4"/>
        <v>362113000</v>
      </c>
    </row>
    <row r="580">
      <c r="A580" s="5">
        <v>606.0</v>
      </c>
      <c r="B580" s="5" t="s">
        <v>246</v>
      </c>
      <c r="C580" s="6" t="s">
        <v>19</v>
      </c>
      <c r="D580" s="7">
        <v>42004.0</v>
      </c>
      <c r="E580" s="8">
        <v>6.47155E8</v>
      </c>
      <c r="F580" s="8">
        <v>1.72416E8</v>
      </c>
      <c r="G580" s="8">
        <v>7.1369E7</v>
      </c>
      <c r="H580" s="8">
        <v>0.0</v>
      </c>
      <c r="I580" s="8">
        <v>1.15076E8</v>
      </c>
      <c r="J580" s="5" t="s">
        <v>55</v>
      </c>
      <c r="K580" s="5" t="s">
        <v>78</v>
      </c>
      <c r="L580">
        <f t="shared" si="1"/>
        <v>2014</v>
      </c>
      <c r="M580" s="9">
        <f t="shared" si="2"/>
        <v>474739000</v>
      </c>
      <c r="N580" s="9">
        <f t="shared" si="3"/>
        <v>186445000</v>
      </c>
      <c r="O580" s="9">
        <f t="shared" si="4"/>
        <v>460710000</v>
      </c>
    </row>
    <row r="581">
      <c r="A581" s="5">
        <v>607.0</v>
      </c>
      <c r="B581" s="5" t="s">
        <v>246</v>
      </c>
      <c r="C581" s="6" t="s">
        <v>20</v>
      </c>
      <c r="D581" s="7">
        <v>42369.0</v>
      </c>
      <c r="E581" s="8">
        <v>7.8227E8</v>
      </c>
      <c r="F581" s="8">
        <v>2.03965E8</v>
      </c>
      <c r="G581" s="8">
        <v>8.0791E7</v>
      </c>
      <c r="H581" s="8">
        <v>0.0</v>
      </c>
      <c r="I581" s="8">
        <v>1.33457E8</v>
      </c>
      <c r="J581" s="5" t="s">
        <v>55</v>
      </c>
      <c r="K581" s="5" t="s">
        <v>78</v>
      </c>
      <c r="L581">
        <f t="shared" si="1"/>
        <v>2015</v>
      </c>
      <c r="M581" s="9">
        <f t="shared" si="2"/>
        <v>578305000</v>
      </c>
      <c r="N581" s="9">
        <f t="shared" si="3"/>
        <v>214248000</v>
      </c>
      <c r="O581" s="9">
        <f t="shared" si="4"/>
        <v>568022000</v>
      </c>
    </row>
    <row r="582">
      <c r="A582" s="5">
        <v>608.0</v>
      </c>
      <c r="B582" s="5" t="s">
        <v>247</v>
      </c>
      <c r="C582" s="6" t="s">
        <v>15</v>
      </c>
      <c r="D582" s="7">
        <v>41639.0</v>
      </c>
      <c r="E582" s="8">
        <v>1.46917E11</v>
      </c>
      <c r="F582" s="8">
        <v>1.2305E11</v>
      </c>
      <c r="G582" s="8">
        <v>1.085E10</v>
      </c>
      <c r="H582" s="8">
        <v>0.0</v>
      </c>
      <c r="I582" s="8">
        <v>0.0</v>
      </c>
      <c r="J582" s="5" t="s">
        <v>22</v>
      </c>
      <c r="K582" s="5" t="s">
        <v>248</v>
      </c>
      <c r="L582">
        <f t="shared" si="1"/>
        <v>2013</v>
      </c>
      <c r="M582" s="9">
        <f t="shared" si="2"/>
        <v>23867000000</v>
      </c>
      <c r="N582" s="9">
        <f t="shared" si="3"/>
        <v>10850000000</v>
      </c>
      <c r="O582" s="9">
        <f t="shared" si="4"/>
        <v>136067000000</v>
      </c>
    </row>
    <row r="583">
      <c r="A583" s="5">
        <v>609.0</v>
      </c>
      <c r="B583" s="5" t="s">
        <v>247</v>
      </c>
      <c r="C583" s="6" t="s">
        <v>18</v>
      </c>
      <c r="D583" s="7">
        <v>42004.0</v>
      </c>
      <c r="E583" s="8">
        <v>1.44077E11</v>
      </c>
      <c r="F583" s="8">
        <v>1.31903E11</v>
      </c>
      <c r="G583" s="8">
        <v>1.1842E10</v>
      </c>
      <c r="H583" s="8">
        <v>0.0</v>
      </c>
      <c r="I583" s="8">
        <v>0.0</v>
      </c>
      <c r="J583" s="5" t="s">
        <v>22</v>
      </c>
      <c r="K583" s="5" t="s">
        <v>248</v>
      </c>
      <c r="L583">
        <f t="shared" si="1"/>
        <v>2014</v>
      </c>
      <c r="M583" s="9">
        <f t="shared" si="2"/>
        <v>12174000000</v>
      </c>
      <c r="N583" s="9">
        <f t="shared" si="3"/>
        <v>11842000000</v>
      </c>
      <c r="O583" s="9">
        <f t="shared" si="4"/>
        <v>132235000000</v>
      </c>
    </row>
    <row r="584">
      <c r="A584" s="5">
        <v>610.0</v>
      </c>
      <c r="B584" s="5" t="s">
        <v>247</v>
      </c>
      <c r="C584" s="6" t="s">
        <v>19</v>
      </c>
      <c r="D584" s="7">
        <v>42369.0</v>
      </c>
      <c r="E584" s="8">
        <v>1.49558E11</v>
      </c>
      <c r="F584" s="8">
        <v>1.31409E11</v>
      </c>
      <c r="G584" s="8">
        <v>1.0502E10</v>
      </c>
      <c r="H584" s="8">
        <v>0.0</v>
      </c>
      <c r="I584" s="8">
        <v>0.0</v>
      </c>
      <c r="J584" s="5" t="s">
        <v>22</v>
      </c>
      <c r="K584" s="5" t="s">
        <v>248</v>
      </c>
      <c r="L584">
        <f t="shared" si="1"/>
        <v>2015</v>
      </c>
      <c r="M584" s="9">
        <f t="shared" si="2"/>
        <v>18149000000</v>
      </c>
      <c r="N584" s="9">
        <f t="shared" si="3"/>
        <v>10502000000</v>
      </c>
      <c r="O584" s="9">
        <f t="shared" si="4"/>
        <v>139056000000</v>
      </c>
    </row>
    <row r="585">
      <c r="A585" s="5">
        <v>611.0</v>
      </c>
      <c r="B585" s="5" t="s">
        <v>247</v>
      </c>
      <c r="C585" s="6" t="s">
        <v>20</v>
      </c>
      <c r="D585" s="7">
        <v>42735.0</v>
      </c>
      <c r="E585" s="8">
        <v>1.518E11</v>
      </c>
      <c r="F585" s="8">
        <v>1.35488E11</v>
      </c>
      <c r="G585" s="8">
        <v>1.2196E10</v>
      </c>
      <c r="H585" s="8">
        <v>0.0</v>
      </c>
      <c r="I585" s="8">
        <v>0.0</v>
      </c>
      <c r="J585" s="5" t="s">
        <v>22</v>
      </c>
      <c r="K585" s="5" t="s">
        <v>248</v>
      </c>
      <c r="L585">
        <f t="shared" si="1"/>
        <v>2016</v>
      </c>
      <c r="M585" s="9">
        <f t="shared" si="2"/>
        <v>16312000000</v>
      </c>
      <c r="N585" s="9">
        <f t="shared" si="3"/>
        <v>12196000000</v>
      </c>
      <c r="O585" s="9">
        <f t="shared" si="4"/>
        <v>139604000000</v>
      </c>
    </row>
    <row r="586">
      <c r="A586" s="5">
        <v>612.0</v>
      </c>
      <c r="B586" s="5" t="s">
        <v>249</v>
      </c>
      <c r="C586" s="6" t="s">
        <v>15</v>
      </c>
      <c r="D586" s="7">
        <v>41639.0</v>
      </c>
      <c r="E586" s="8">
        <v>3.326106E9</v>
      </c>
      <c r="F586" s="8">
        <v>1.606661E9</v>
      </c>
      <c r="G586" s="8">
        <v>1.007431E9</v>
      </c>
      <c r="H586" s="8">
        <v>0.0</v>
      </c>
      <c r="I586" s="8">
        <v>0.0</v>
      </c>
      <c r="J586" s="5" t="s">
        <v>16</v>
      </c>
      <c r="K586" s="5" t="s">
        <v>67</v>
      </c>
      <c r="L586">
        <f t="shared" si="1"/>
        <v>2013</v>
      </c>
      <c r="M586" s="9">
        <f t="shared" si="2"/>
        <v>1719445000</v>
      </c>
      <c r="N586" s="9">
        <f t="shared" si="3"/>
        <v>1007431000</v>
      </c>
      <c r="O586" s="9">
        <f t="shared" si="4"/>
        <v>2318675000</v>
      </c>
    </row>
    <row r="587">
      <c r="A587" s="5">
        <v>613.0</v>
      </c>
      <c r="B587" s="5" t="s">
        <v>249</v>
      </c>
      <c r="C587" s="6" t="s">
        <v>18</v>
      </c>
      <c r="D587" s="7">
        <v>42004.0</v>
      </c>
      <c r="E587" s="8">
        <v>3.733507E9</v>
      </c>
      <c r="F587" s="8">
        <v>1.836105E9</v>
      </c>
      <c r="G587" s="8">
        <v>1.110776E9</v>
      </c>
      <c r="H587" s="8">
        <v>0.0</v>
      </c>
      <c r="I587" s="8">
        <v>0.0</v>
      </c>
      <c r="J587" s="5" t="s">
        <v>16</v>
      </c>
      <c r="K587" s="5" t="s">
        <v>67</v>
      </c>
      <c r="L587">
        <f t="shared" si="1"/>
        <v>2014</v>
      </c>
      <c r="M587" s="9">
        <f t="shared" si="2"/>
        <v>1897402000</v>
      </c>
      <c r="N587" s="9">
        <f t="shared" si="3"/>
        <v>1110776000</v>
      </c>
      <c r="O587" s="9">
        <f t="shared" si="4"/>
        <v>2622731000</v>
      </c>
    </row>
    <row r="588">
      <c r="A588" s="5">
        <v>614.0</v>
      </c>
      <c r="B588" s="5" t="s">
        <v>249</v>
      </c>
      <c r="C588" s="6" t="s">
        <v>19</v>
      </c>
      <c r="D588" s="7">
        <v>42369.0</v>
      </c>
      <c r="E588" s="8">
        <v>3.869187E9</v>
      </c>
      <c r="F588" s="8">
        <v>1.920253E9</v>
      </c>
      <c r="G588" s="8">
        <v>1.12159E9</v>
      </c>
      <c r="H588" s="8">
        <v>0.0</v>
      </c>
      <c r="I588" s="8">
        <v>0.0</v>
      </c>
      <c r="J588" s="5" t="s">
        <v>16</v>
      </c>
      <c r="K588" s="5" t="s">
        <v>67</v>
      </c>
      <c r="L588">
        <f t="shared" si="1"/>
        <v>2015</v>
      </c>
      <c r="M588" s="9">
        <f t="shared" si="2"/>
        <v>1948934000</v>
      </c>
      <c r="N588" s="9">
        <f t="shared" si="3"/>
        <v>1121590000</v>
      </c>
      <c r="O588" s="9">
        <f t="shared" si="4"/>
        <v>2747597000</v>
      </c>
    </row>
    <row r="589">
      <c r="A589" s="5">
        <v>615.0</v>
      </c>
      <c r="B589" s="5" t="s">
        <v>249</v>
      </c>
      <c r="C589" s="6" t="s">
        <v>20</v>
      </c>
      <c r="D589" s="7">
        <v>42735.0</v>
      </c>
      <c r="E589" s="8">
        <v>3.962036E9</v>
      </c>
      <c r="F589" s="8">
        <v>1.997259E9</v>
      </c>
      <c r="G589" s="8">
        <v>1.16947E9</v>
      </c>
      <c r="H589" s="8">
        <v>0.0</v>
      </c>
      <c r="I589" s="8">
        <v>0.0</v>
      </c>
      <c r="J589" s="5" t="s">
        <v>16</v>
      </c>
      <c r="K589" s="5" t="s">
        <v>67</v>
      </c>
      <c r="L589">
        <f t="shared" si="1"/>
        <v>2016</v>
      </c>
      <c r="M589" s="9">
        <f t="shared" si="2"/>
        <v>1964777000</v>
      </c>
      <c r="N589" s="9">
        <f t="shared" si="3"/>
        <v>1169470000</v>
      </c>
      <c r="O589" s="9">
        <f t="shared" si="4"/>
        <v>2792566000</v>
      </c>
    </row>
    <row r="590">
      <c r="A590" s="5">
        <v>616.0</v>
      </c>
      <c r="B590" s="5" t="s">
        <v>250</v>
      </c>
      <c r="C590" s="6" t="s">
        <v>15</v>
      </c>
      <c r="D590" s="7">
        <v>41639.0</v>
      </c>
      <c r="E590" s="8">
        <v>7.872E9</v>
      </c>
      <c r="F590" s="8">
        <v>1.875E9</v>
      </c>
      <c r="G590" s="8">
        <v>1.778E9</v>
      </c>
      <c r="H590" s="8">
        <v>1.415E9</v>
      </c>
      <c r="I590" s="8">
        <v>0.0</v>
      </c>
      <c r="J590" s="5" t="s">
        <v>25</v>
      </c>
      <c r="K590" s="5" t="s">
        <v>60</v>
      </c>
      <c r="L590">
        <f t="shared" si="1"/>
        <v>2013</v>
      </c>
      <c r="M590" s="9">
        <f t="shared" si="2"/>
        <v>5997000000</v>
      </c>
      <c r="N590" s="9">
        <f t="shared" si="3"/>
        <v>3193000000</v>
      </c>
      <c r="O590" s="9">
        <f t="shared" si="4"/>
        <v>4679000000</v>
      </c>
    </row>
    <row r="591">
      <c r="A591" s="5">
        <v>617.0</v>
      </c>
      <c r="B591" s="5" t="s">
        <v>250</v>
      </c>
      <c r="C591" s="6" t="s">
        <v>18</v>
      </c>
      <c r="D591" s="7">
        <v>42004.0</v>
      </c>
      <c r="E591" s="8">
        <v>1.2466E10</v>
      </c>
      <c r="F591" s="8">
        <v>2.153E9</v>
      </c>
      <c r="G591" s="8">
        <v>2.653E9</v>
      </c>
      <c r="H591" s="8">
        <v>2.666E9</v>
      </c>
      <c r="I591" s="8">
        <v>0.0</v>
      </c>
      <c r="J591" s="5" t="s">
        <v>25</v>
      </c>
      <c r="K591" s="5" t="s">
        <v>60</v>
      </c>
      <c r="L591">
        <f t="shared" si="1"/>
        <v>2014</v>
      </c>
      <c r="M591" s="9">
        <f t="shared" si="2"/>
        <v>10313000000</v>
      </c>
      <c r="N591" s="9">
        <f t="shared" si="3"/>
        <v>5319000000</v>
      </c>
      <c r="O591" s="9">
        <f t="shared" si="4"/>
        <v>7147000000</v>
      </c>
    </row>
    <row r="592">
      <c r="A592" s="5">
        <v>618.0</v>
      </c>
      <c r="B592" s="5" t="s">
        <v>250</v>
      </c>
      <c r="C592" s="6" t="s">
        <v>19</v>
      </c>
      <c r="D592" s="7">
        <v>42369.0</v>
      </c>
      <c r="E592" s="8">
        <v>1.7928E10</v>
      </c>
      <c r="F592" s="8">
        <v>2.867E9</v>
      </c>
      <c r="G592" s="8">
        <v>4.02E9</v>
      </c>
      <c r="H592" s="8">
        <v>4.816E9</v>
      </c>
      <c r="I592" s="8">
        <v>0.0</v>
      </c>
      <c r="J592" s="5" t="s">
        <v>25</v>
      </c>
      <c r="K592" s="5" t="s">
        <v>60</v>
      </c>
      <c r="L592">
        <f t="shared" si="1"/>
        <v>2015</v>
      </c>
      <c r="M592" s="9">
        <f t="shared" si="2"/>
        <v>15061000000</v>
      </c>
      <c r="N592" s="9">
        <f t="shared" si="3"/>
        <v>8836000000</v>
      </c>
      <c r="O592" s="9">
        <f t="shared" si="4"/>
        <v>9092000000</v>
      </c>
    </row>
    <row r="593">
      <c r="A593" s="5">
        <v>619.0</v>
      </c>
      <c r="B593" s="5" t="s">
        <v>250</v>
      </c>
      <c r="C593" s="6" t="s">
        <v>20</v>
      </c>
      <c r="D593" s="7">
        <v>42735.0</v>
      </c>
      <c r="E593" s="8">
        <v>2.7638E10</v>
      </c>
      <c r="F593" s="8">
        <v>3.789E9</v>
      </c>
      <c r="G593" s="8">
        <v>5.503E9</v>
      </c>
      <c r="H593" s="8">
        <v>5.919E9</v>
      </c>
      <c r="I593" s="8">
        <v>0.0</v>
      </c>
      <c r="J593" s="5" t="s">
        <v>25</v>
      </c>
      <c r="K593" s="5" t="s">
        <v>60</v>
      </c>
      <c r="L593">
        <f t="shared" si="1"/>
        <v>2016</v>
      </c>
      <c r="M593" s="9">
        <f t="shared" si="2"/>
        <v>23849000000</v>
      </c>
      <c r="N593" s="9">
        <f t="shared" si="3"/>
        <v>11422000000</v>
      </c>
      <c r="O593" s="9">
        <f t="shared" si="4"/>
        <v>16216000000</v>
      </c>
    </row>
    <row r="594">
      <c r="A594" s="5">
        <v>620.0</v>
      </c>
      <c r="B594" s="5" t="s">
        <v>251</v>
      </c>
      <c r="C594" s="6" t="s">
        <v>15</v>
      </c>
      <c r="D594" s="7">
        <v>41274.0</v>
      </c>
      <c r="E594" s="8">
        <v>3.1348E9</v>
      </c>
      <c r="F594" s="8">
        <v>2.0932E9</v>
      </c>
      <c r="G594" s="8">
        <v>8.731E8</v>
      </c>
      <c r="H594" s="8">
        <v>0.0</v>
      </c>
      <c r="I594" s="8">
        <v>7400000.0</v>
      </c>
      <c r="J594" s="5" t="s">
        <v>16</v>
      </c>
      <c r="K594" s="5" t="s">
        <v>67</v>
      </c>
      <c r="L594">
        <f t="shared" si="1"/>
        <v>2012</v>
      </c>
      <c r="M594" s="9">
        <f t="shared" si="2"/>
        <v>1041600000</v>
      </c>
      <c r="N594" s="9">
        <f t="shared" si="3"/>
        <v>880500000</v>
      </c>
      <c r="O594" s="9">
        <f t="shared" si="4"/>
        <v>2254300000</v>
      </c>
    </row>
    <row r="595">
      <c r="A595" s="5">
        <v>621.0</v>
      </c>
      <c r="B595" s="5" t="s">
        <v>251</v>
      </c>
      <c r="C595" s="6" t="s">
        <v>18</v>
      </c>
      <c r="D595" s="7">
        <v>41639.0</v>
      </c>
      <c r="E595" s="8">
        <v>3.7036E9</v>
      </c>
      <c r="F595" s="8">
        <v>2.4085E9</v>
      </c>
      <c r="G595" s="8">
        <v>9.387E8</v>
      </c>
      <c r="H595" s="8">
        <v>0.0</v>
      </c>
      <c r="I595" s="8">
        <v>9400000.0</v>
      </c>
      <c r="J595" s="5" t="s">
        <v>16</v>
      </c>
      <c r="K595" s="5" t="s">
        <v>67</v>
      </c>
      <c r="L595">
        <f t="shared" si="1"/>
        <v>2013</v>
      </c>
      <c r="M595" s="9">
        <f t="shared" si="2"/>
        <v>1295100000</v>
      </c>
      <c r="N595" s="9">
        <f t="shared" si="3"/>
        <v>948100000</v>
      </c>
      <c r="O595" s="9">
        <f t="shared" si="4"/>
        <v>2755500000</v>
      </c>
    </row>
    <row r="596">
      <c r="A596" s="5">
        <v>622.0</v>
      </c>
      <c r="B596" s="5" t="s">
        <v>251</v>
      </c>
      <c r="C596" s="6" t="s">
        <v>19</v>
      </c>
      <c r="D596" s="7">
        <v>42004.0</v>
      </c>
      <c r="E596" s="8">
        <v>4.0136E9</v>
      </c>
      <c r="F596" s="8">
        <v>2.6467E9</v>
      </c>
      <c r="G596" s="8">
        <v>9.433E8</v>
      </c>
      <c r="H596" s="8">
        <v>0.0</v>
      </c>
      <c r="I596" s="8">
        <v>1.31E7</v>
      </c>
      <c r="J596" s="5" t="s">
        <v>16</v>
      </c>
      <c r="K596" s="5" t="s">
        <v>67</v>
      </c>
      <c r="L596">
        <f t="shared" si="1"/>
        <v>2014</v>
      </c>
      <c r="M596" s="9">
        <f t="shared" si="2"/>
        <v>1366900000</v>
      </c>
      <c r="N596" s="9">
        <f t="shared" si="3"/>
        <v>956400000</v>
      </c>
      <c r="O596" s="9">
        <f t="shared" si="4"/>
        <v>3057200000</v>
      </c>
    </row>
    <row r="597">
      <c r="A597" s="5">
        <v>623.0</v>
      </c>
      <c r="B597" s="5" t="s">
        <v>251</v>
      </c>
      <c r="C597" s="6" t="s">
        <v>20</v>
      </c>
      <c r="D597" s="7">
        <v>42369.0</v>
      </c>
      <c r="E597" s="8">
        <v>4.5794E9</v>
      </c>
      <c r="F597" s="8">
        <v>2.9975E9</v>
      </c>
      <c r="G597" s="8">
        <v>1.0476E9</v>
      </c>
      <c r="H597" s="8">
        <v>0.0</v>
      </c>
      <c r="I597" s="8">
        <v>2.16E7</v>
      </c>
      <c r="J597" s="5" t="s">
        <v>16</v>
      </c>
      <c r="K597" s="5" t="s">
        <v>67</v>
      </c>
      <c r="L597">
        <f t="shared" si="1"/>
        <v>2015</v>
      </c>
      <c r="M597" s="9">
        <f t="shared" si="2"/>
        <v>1581900000</v>
      </c>
      <c r="N597" s="9">
        <f t="shared" si="3"/>
        <v>1069200000</v>
      </c>
      <c r="O597" s="9">
        <f t="shared" si="4"/>
        <v>3510200000</v>
      </c>
    </row>
    <row r="598">
      <c r="A598" s="5">
        <v>624.0</v>
      </c>
      <c r="B598" s="5" t="s">
        <v>252</v>
      </c>
      <c r="C598" s="6" t="s">
        <v>15</v>
      </c>
      <c r="D598" s="7">
        <v>41274.0</v>
      </c>
      <c r="E598" s="8">
        <v>1.801E10</v>
      </c>
      <c r="F598" s="8">
        <v>1.1561E10</v>
      </c>
      <c r="G598" s="8">
        <v>4.31E8</v>
      </c>
      <c r="H598" s="8">
        <v>2.85E8</v>
      </c>
      <c r="I598" s="8">
        <v>0.0</v>
      </c>
      <c r="J598" s="5" t="s">
        <v>62</v>
      </c>
      <c r="K598" s="5" t="s">
        <v>253</v>
      </c>
      <c r="L598">
        <f t="shared" si="1"/>
        <v>2012</v>
      </c>
      <c r="M598" s="9">
        <f t="shared" si="2"/>
        <v>6449000000</v>
      </c>
      <c r="N598" s="9">
        <f t="shared" si="3"/>
        <v>716000000</v>
      </c>
      <c r="O598" s="9">
        <f t="shared" si="4"/>
        <v>17294000000</v>
      </c>
    </row>
    <row r="599">
      <c r="A599" s="5">
        <v>625.0</v>
      </c>
      <c r="B599" s="5" t="s">
        <v>252</v>
      </c>
      <c r="C599" s="6" t="s">
        <v>18</v>
      </c>
      <c r="D599" s="7">
        <v>41639.0</v>
      </c>
      <c r="E599" s="8">
        <v>2.0921E10</v>
      </c>
      <c r="F599" s="8">
        <v>1.4637E10</v>
      </c>
      <c r="G599" s="8">
        <v>6.57E8</v>
      </c>
      <c r="H599" s="8">
        <v>2.1E8</v>
      </c>
      <c r="I599" s="8">
        <v>0.0</v>
      </c>
      <c r="J599" s="5" t="s">
        <v>62</v>
      </c>
      <c r="K599" s="5" t="s">
        <v>253</v>
      </c>
      <c r="L599">
        <f t="shared" si="1"/>
        <v>2013</v>
      </c>
      <c r="M599" s="9">
        <f t="shared" si="2"/>
        <v>6284000000</v>
      </c>
      <c r="N599" s="9">
        <f t="shared" si="3"/>
        <v>867000000</v>
      </c>
      <c r="O599" s="9">
        <f t="shared" si="4"/>
        <v>20054000000</v>
      </c>
    </row>
    <row r="600">
      <c r="A600" s="5">
        <v>626.0</v>
      </c>
      <c r="B600" s="5" t="s">
        <v>252</v>
      </c>
      <c r="C600" s="6" t="s">
        <v>19</v>
      </c>
      <c r="D600" s="7">
        <v>42004.0</v>
      </c>
      <c r="E600" s="8">
        <v>2.1438E10</v>
      </c>
      <c r="F600" s="8">
        <v>1.9504E10</v>
      </c>
      <c r="G600" s="8">
        <v>5.92E8</v>
      </c>
      <c r="H600" s="8">
        <v>1.26E8</v>
      </c>
      <c r="I600" s="8">
        <v>0.0</v>
      </c>
      <c r="J600" s="5" t="s">
        <v>62</v>
      </c>
      <c r="K600" s="5" t="s">
        <v>253</v>
      </c>
      <c r="L600">
        <f t="shared" si="1"/>
        <v>2014</v>
      </c>
      <c r="M600" s="9">
        <f t="shared" si="2"/>
        <v>1934000000</v>
      </c>
      <c r="N600" s="9">
        <f t="shared" si="3"/>
        <v>718000000</v>
      </c>
      <c r="O600" s="9">
        <f t="shared" si="4"/>
        <v>20720000000</v>
      </c>
    </row>
    <row r="601">
      <c r="A601" s="5">
        <v>627.0</v>
      </c>
      <c r="B601" s="5" t="s">
        <v>252</v>
      </c>
      <c r="C601" s="6" t="s">
        <v>20</v>
      </c>
      <c r="D601" s="7">
        <v>42369.0</v>
      </c>
      <c r="E601" s="8">
        <v>1.5877E10</v>
      </c>
      <c r="F601" s="8">
        <v>2.8524E10</v>
      </c>
      <c r="G601" s="8">
        <v>5.69E8</v>
      </c>
      <c r="H601" s="8">
        <v>1.27E8</v>
      </c>
      <c r="I601" s="8">
        <v>0.0</v>
      </c>
      <c r="J601" s="5" t="s">
        <v>62</v>
      </c>
      <c r="K601" s="5" t="s">
        <v>253</v>
      </c>
      <c r="L601">
        <f t="shared" si="1"/>
        <v>2015</v>
      </c>
      <c r="M601" s="9">
        <f t="shared" si="2"/>
        <v>-12647000000</v>
      </c>
      <c r="N601" s="9">
        <f t="shared" si="3"/>
        <v>696000000</v>
      </c>
      <c r="O601" s="9">
        <f t="shared" si="4"/>
        <v>15181000000</v>
      </c>
    </row>
    <row r="602">
      <c r="A602" s="5">
        <v>628.0</v>
      </c>
      <c r="B602" s="5" t="s">
        <v>254</v>
      </c>
      <c r="C602" s="6" t="s">
        <v>15</v>
      </c>
      <c r="D602" s="7">
        <v>41425.0</v>
      </c>
      <c r="E602" s="8">
        <v>4.4287E10</v>
      </c>
      <c r="F602" s="8">
        <v>1.6448E10</v>
      </c>
      <c r="G602" s="8">
        <v>2.0359E10</v>
      </c>
      <c r="H602" s="8">
        <v>0.0</v>
      </c>
      <c r="I602" s="8">
        <v>2.386E9</v>
      </c>
      <c r="J602" s="5" t="s">
        <v>16</v>
      </c>
      <c r="K602" s="5" t="s">
        <v>149</v>
      </c>
      <c r="L602">
        <f t="shared" si="1"/>
        <v>2013</v>
      </c>
      <c r="M602" s="9">
        <f t="shared" si="2"/>
        <v>27839000000</v>
      </c>
      <c r="N602" s="9">
        <f t="shared" si="3"/>
        <v>22745000000</v>
      </c>
      <c r="O602" s="9">
        <f t="shared" si="4"/>
        <v>21542000000</v>
      </c>
    </row>
    <row r="603">
      <c r="A603" s="5">
        <v>629.0</v>
      </c>
      <c r="B603" s="5" t="s">
        <v>254</v>
      </c>
      <c r="C603" s="6" t="s">
        <v>18</v>
      </c>
      <c r="D603" s="7">
        <v>41790.0</v>
      </c>
      <c r="E603" s="8">
        <v>4.5567E10</v>
      </c>
      <c r="F603" s="8">
        <v>1.7052E10</v>
      </c>
      <c r="G603" s="8">
        <v>2.2113E10</v>
      </c>
      <c r="H603" s="8">
        <v>0.0</v>
      </c>
      <c r="I603" s="8">
        <v>2.587E9</v>
      </c>
      <c r="J603" s="5" t="s">
        <v>16</v>
      </c>
      <c r="K603" s="5" t="s">
        <v>149</v>
      </c>
      <c r="L603">
        <f t="shared" si="1"/>
        <v>2014</v>
      </c>
      <c r="M603" s="9">
        <f t="shared" si="2"/>
        <v>28515000000</v>
      </c>
      <c r="N603" s="9">
        <f t="shared" si="3"/>
        <v>24700000000</v>
      </c>
      <c r="O603" s="9">
        <f t="shared" si="4"/>
        <v>20867000000</v>
      </c>
    </row>
    <row r="604">
      <c r="A604" s="5">
        <v>630.0</v>
      </c>
      <c r="B604" s="5" t="s">
        <v>254</v>
      </c>
      <c r="C604" s="6" t="s">
        <v>19</v>
      </c>
      <c r="D604" s="7">
        <v>42155.0</v>
      </c>
      <c r="E604" s="8">
        <v>4.7453E10</v>
      </c>
      <c r="F604" s="8">
        <v>1.6984E10</v>
      </c>
      <c r="G604" s="8">
        <v>2.5715E10</v>
      </c>
      <c r="H604" s="8">
        <v>0.0</v>
      </c>
      <c r="I604" s="8">
        <v>2.611E9</v>
      </c>
      <c r="J604" s="5" t="s">
        <v>16</v>
      </c>
      <c r="K604" s="5" t="s">
        <v>149</v>
      </c>
      <c r="L604">
        <f t="shared" si="1"/>
        <v>2015</v>
      </c>
      <c r="M604" s="9">
        <f t="shared" si="2"/>
        <v>30469000000</v>
      </c>
      <c r="N604" s="9">
        <f t="shared" si="3"/>
        <v>28326000000</v>
      </c>
      <c r="O604" s="9">
        <f t="shared" si="4"/>
        <v>19127000000</v>
      </c>
    </row>
    <row r="605">
      <c r="A605" s="5">
        <v>631.0</v>
      </c>
      <c r="B605" s="5" t="s">
        <v>254</v>
      </c>
      <c r="C605" s="6" t="s">
        <v>20</v>
      </c>
      <c r="D605" s="7">
        <v>42521.0</v>
      </c>
      <c r="E605" s="8">
        <v>5.0365E10</v>
      </c>
      <c r="F605" s="8">
        <v>1.7327E10</v>
      </c>
      <c r="G605" s="8">
        <v>2.733E10</v>
      </c>
      <c r="H605" s="8">
        <v>0.0</v>
      </c>
      <c r="I605" s="8">
        <v>2.631E9</v>
      </c>
      <c r="J605" s="5" t="s">
        <v>16</v>
      </c>
      <c r="K605" s="5" t="s">
        <v>149</v>
      </c>
      <c r="L605">
        <f t="shared" si="1"/>
        <v>2016</v>
      </c>
      <c r="M605" s="9">
        <f t="shared" si="2"/>
        <v>33038000000</v>
      </c>
      <c r="N605" s="9">
        <f t="shared" si="3"/>
        <v>29961000000</v>
      </c>
      <c r="O605" s="9">
        <f t="shared" si="4"/>
        <v>20404000000</v>
      </c>
    </row>
    <row r="606">
      <c r="A606" s="5">
        <v>632.0</v>
      </c>
      <c r="B606" s="5" t="s">
        <v>255</v>
      </c>
      <c r="C606" s="6" t="s">
        <v>15</v>
      </c>
      <c r="D606" s="7">
        <v>41274.0</v>
      </c>
      <c r="E606" s="8">
        <v>1.5255E10</v>
      </c>
      <c r="F606" s="8">
        <v>6.717E9</v>
      </c>
      <c r="G606" s="8">
        <v>5.353E9</v>
      </c>
      <c r="H606" s="8">
        <v>0.0</v>
      </c>
      <c r="I606" s="8">
        <v>1.051E9</v>
      </c>
      <c r="J606" s="5" t="s">
        <v>45</v>
      </c>
      <c r="K606" s="5" t="s">
        <v>48</v>
      </c>
      <c r="L606">
        <f t="shared" si="1"/>
        <v>2012</v>
      </c>
      <c r="M606" s="9">
        <f t="shared" si="2"/>
        <v>8538000000</v>
      </c>
      <c r="N606" s="9">
        <f t="shared" si="3"/>
        <v>6404000000</v>
      </c>
      <c r="O606" s="9">
        <f t="shared" si="4"/>
        <v>8851000000</v>
      </c>
    </row>
    <row r="607">
      <c r="A607" s="5">
        <v>633.0</v>
      </c>
      <c r="B607" s="5" t="s">
        <v>255</v>
      </c>
      <c r="C607" s="6" t="s">
        <v>18</v>
      </c>
      <c r="D607" s="7">
        <v>41639.0</v>
      </c>
      <c r="E607" s="8">
        <v>1.4892E10</v>
      </c>
      <c r="F607" s="8">
        <v>6.459E9</v>
      </c>
      <c r="G607" s="8">
        <v>4.315E9</v>
      </c>
      <c r="H607" s="8">
        <v>0.0</v>
      </c>
      <c r="I607" s="8">
        <v>1.741E9</v>
      </c>
      <c r="J607" s="5" t="s">
        <v>45</v>
      </c>
      <c r="K607" s="5" t="s">
        <v>48</v>
      </c>
      <c r="L607">
        <f t="shared" si="1"/>
        <v>2013</v>
      </c>
      <c r="M607" s="9">
        <f t="shared" si="2"/>
        <v>8433000000</v>
      </c>
      <c r="N607" s="9">
        <f t="shared" si="3"/>
        <v>6056000000</v>
      </c>
      <c r="O607" s="9">
        <f t="shared" si="4"/>
        <v>8836000000</v>
      </c>
    </row>
    <row r="608">
      <c r="A608" s="5">
        <v>634.0</v>
      </c>
      <c r="B608" s="5" t="s">
        <v>255</v>
      </c>
      <c r="C608" s="6" t="s">
        <v>19</v>
      </c>
      <c r="D608" s="7">
        <v>42004.0</v>
      </c>
      <c r="E608" s="8">
        <v>1.5049E10</v>
      </c>
      <c r="F608" s="8">
        <v>6.996E9</v>
      </c>
      <c r="G608" s="8">
        <v>5.759E9</v>
      </c>
      <c r="H608" s="8">
        <v>0.0</v>
      </c>
      <c r="I608" s="8">
        <v>1.232E9</v>
      </c>
      <c r="J608" s="5" t="s">
        <v>45</v>
      </c>
      <c r="K608" s="5" t="s">
        <v>48</v>
      </c>
      <c r="L608">
        <f t="shared" si="1"/>
        <v>2014</v>
      </c>
      <c r="M608" s="9">
        <f t="shared" si="2"/>
        <v>8053000000</v>
      </c>
      <c r="N608" s="9">
        <f t="shared" si="3"/>
        <v>6991000000</v>
      </c>
      <c r="O608" s="9">
        <f t="shared" si="4"/>
        <v>8058000000</v>
      </c>
    </row>
    <row r="609">
      <c r="A609" s="5">
        <v>635.0</v>
      </c>
      <c r="B609" s="5" t="s">
        <v>255</v>
      </c>
      <c r="C609" s="6" t="s">
        <v>20</v>
      </c>
      <c r="D609" s="7">
        <v>42369.0</v>
      </c>
      <c r="E609" s="8">
        <v>1.5026E10</v>
      </c>
      <c r="F609" s="8">
        <v>6.173E9</v>
      </c>
      <c r="G609" s="8">
        <v>4.969E9</v>
      </c>
      <c r="H609" s="8">
        <v>0.0</v>
      </c>
      <c r="I609" s="8">
        <v>1.55E9</v>
      </c>
      <c r="J609" s="5" t="s">
        <v>45</v>
      </c>
      <c r="K609" s="5" t="s">
        <v>48</v>
      </c>
      <c r="L609">
        <f t="shared" si="1"/>
        <v>2015</v>
      </c>
      <c r="M609" s="9">
        <f t="shared" si="2"/>
        <v>8853000000</v>
      </c>
      <c r="N609" s="9">
        <f t="shared" si="3"/>
        <v>6519000000</v>
      </c>
      <c r="O609" s="9">
        <f t="shared" si="4"/>
        <v>8507000000</v>
      </c>
    </row>
    <row r="610">
      <c r="A610" s="5">
        <v>636.0</v>
      </c>
      <c r="B610" s="5" t="s">
        <v>256</v>
      </c>
      <c r="C610" s="6" t="s">
        <v>15</v>
      </c>
      <c r="D610" s="7">
        <v>41547.0</v>
      </c>
      <c r="E610" s="8">
        <v>1.481314E9</v>
      </c>
      <c r="F610" s="8">
        <v>2.53047E8</v>
      </c>
      <c r="G610" s="8">
        <v>5.87835E8</v>
      </c>
      <c r="H610" s="8">
        <v>2.09614E8</v>
      </c>
      <c r="I610" s="8">
        <v>0.0</v>
      </c>
      <c r="J610" s="5" t="s">
        <v>25</v>
      </c>
      <c r="K610" s="5" t="s">
        <v>177</v>
      </c>
      <c r="L610">
        <f t="shared" si="1"/>
        <v>2013</v>
      </c>
      <c r="M610" s="9">
        <f t="shared" si="2"/>
        <v>1228267000</v>
      </c>
      <c r="N610" s="9">
        <f t="shared" si="3"/>
        <v>797449000</v>
      </c>
      <c r="O610" s="9">
        <f t="shared" si="4"/>
        <v>683865000</v>
      </c>
    </row>
    <row r="611">
      <c r="A611" s="5">
        <v>637.0</v>
      </c>
      <c r="B611" s="5" t="s">
        <v>256</v>
      </c>
      <c r="C611" s="6" t="s">
        <v>18</v>
      </c>
      <c r="D611" s="7">
        <v>41912.0</v>
      </c>
      <c r="E611" s="8">
        <v>1.732046E9</v>
      </c>
      <c r="F611" s="8">
        <v>3.09959E8</v>
      </c>
      <c r="G611" s="8">
        <v>6.64738E8</v>
      </c>
      <c r="H611" s="8">
        <v>2.63792E8</v>
      </c>
      <c r="I611" s="8">
        <v>0.0</v>
      </c>
      <c r="J611" s="5" t="s">
        <v>25</v>
      </c>
      <c r="K611" s="5" t="s">
        <v>177</v>
      </c>
      <c r="L611">
        <f t="shared" si="1"/>
        <v>2014</v>
      </c>
      <c r="M611" s="9">
        <f t="shared" si="2"/>
        <v>1422087000</v>
      </c>
      <c r="N611" s="9">
        <f t="shared" si="3"/>
        <v>928530000</v>
      </c>
      <c r="O611" s="9">
        <f t="shared" si="4"/>
        <v>803516000</v>
      </c>
    </row>
    <row r="612">
      <c r="A612" s="5">
        <v>638.0</v>
      </c>
      <c r="B612" s="5" t="s">
        <v>256</v>
      </c>
      <c r="C612" s="6" t="s">
        <v>19</v>
      </c>
      <c r="D612" s="7">
        <v>42277.0</v>
      </c>
      <c r="E612" s="8">
        <v>1.919823E9</v>
      </c>
      <c r="F612" s="8">
        <v>3.32261E8</v>
      </c>
      <c r="G612" s="8">
        <v>7.3808E8</v>
      </c>
      <c r="H612" s="8">
        <v>2.96583E8</v>
      </c>
      <c r="I612" s="8">
        <v>0.0</v>
      </c>
      <c r="J612" s="5" t="s">
        <v>25</v>
      </c>
      <c r="K612" s="5" t="s">
        <v>177</v>
      </c>
      <c r="L612">
        <f t="shared" si="1"/>
        <v>2015</v>
      </c>
      <c r="M612" s="9">
        <f t="shared" si="2"/>
        <v>1587562000</v>
      </c>
      <c r="N612" s="9">
        <f t="shared" si="3"/>
        <v>1034663000</v>
      </c>
      <c r="O612" s="9">
        <f t="shared" si="4"/>
        <v>885160000</v>
      </c>
    </row>
    <row r="613">
      <c r="A613" s="5">
        <v>639.0</v>
      </c>
      <c r="B613" s="5" t="s">
        <v>256</v>
      </c>
      <c r="C613" s="6" t="s">
        <v>20</v>
      </c>
      <c r="D613" s="7">
        <v>42643.0</v>
      </c>
      <c r="E613" s="8">
        <v>1.995034E9</v>
      </c>
      <c r="F613" s="8">
        <v>3.37205E8</v>
      </c>
      <c r="G613" s="8">
        <v>7.67174E8</v>
      </c>
      <c r="H613" s="8">
        <v>3.34227E8</v>
      </c>
      <c r="I613" s="8">
        <v>0.0</v>
      </c>
      <c r="J613" s="5" t="s">
        <v>25</v>
      </c>
      <c r="K613" s="5" t="s">
        <v>177</v>
      </c>
      <c r="L613">
        <f t="shared" si="1"/>
        <v>2016</v>
      </c>
      <c r="M613" s="9">
        <f t="shared" si="2"/>
        <v>1657829000</v>
      </c>
      <c r="N613" s="9">
        <f t="shared" si="3"/>
        <v>1101401000</v>
      </c>
      <c r="O613" s="9">
        <f t="shared" si="4"/>
        <v>893633000</v>
      </c>
    </row>
    <row r="614">
      <c r="A614" s="5">
        <v>640.0</v>
      </c>
      <c r="B614" s="5" t="s">
        <v>257</v>
      </c>
      <c r="C614" s="6" t="s">
        <v>15</v>
      </c>
      <c r="D614" s="7">
        <v>41274.0</v>
      </c>
      <c r="E614" s="8">
        <v>5.7958E9</v>
      </c>
      <c r="F614" s="8">
        <v>3.9562E9</v>
      </c>
      <c r="G614" s="8">
        <v>7.633E8</v>
      </c>
      <c r="H614" s="8">
        <v>0.0</v>
      </c>
      <c r="I614" s="8">
        <v>0.0</v>
      </c>
      <c r="J614" s="5" t="s">
        <v>25</v>
      </c>
      <c r="K614" s="5" t="s">
        <v>60</v>
      </c>
      <c r="L614">
        <f t="shared" si="1"/>
        <v>2012</v>
      </c>
      <c r="M614" s="9">
        <f t="shared" si="2"/>
        <v>1839600000</v>
      </c>
      <c r="N614" s="9">
        <f t="shared" si="3"/>
        <v>763300000</v>
      </c>
      <c r="O614" s="9">
        <f t="shared" si="4"/>
        <v>5032500000</v>
      </c>
    </row>
    <row r="615">
      <c r="A615" s="5">
        <v>641.0</v>
      </c>
      <c r="B615" s="5" t="s">
        <v>257</v>
      </c>
      <c r="C615" s="6" t="s">
        <v>18</v>
      </c>
      <c r="D615" s="7">
        <v>41639.0</v>
      </c>
      <c r="E615" s="8">
        <v>6.0634E9</v>
      </c>
      <c r="F615" s="8">
        <v>4.0927E9</v>
      </c>
      <c r="G615" s="8">
        <v>9.078E8</v>
      </c>
      <c r="H615" s="8">
        <v>0.0</v>
      </c>
      <c r="I615" s="8">
        <v>0.0</v>
      </c>
      <c r="J615" s="5" t="s">
        <v>25</v>
      </c>
      <c r="K615" s="5" t="s">
        <v>60</v>
      </c>
      <c r="L615">
        <f t="shared" si="1"/>
        <v>2013</v>
      </c>
      <c r="M615" s="9">
        <f t="shared" si="2"/>
        <v>1970700000</v>
      </c>
      <c r="N615" s="9">
        <f t="shared" si="3"/>
        <v>907800000</v>
      </c>
      <c r="O615" s="9">
        <f t="shared" si="4"/>
        <v>5155600000</v>
      </c>
    </row>
    <row r="616">
      <c r="A616" s="5">
        <v>642.0</v>
      </c>
      <c r="B616" s="5" t="s">
        <v>257</v>
      </c>
      <c r="C616" s="6" t="s">
        <v>19</v>
      </c>
      <c r="D616" s="7">
        <v>42004.0</v>
      </c>
      <c r="E616" s="8">
        <v>6.4138E9</v>
      </c>
      <c r="F616" s="8">
        <v>4.3283E9</v>
      </c>
      <c r="G616" s="8">
        <v>8.149E8</v>
      </c>
      <c r="H616" s="8">
        <v>0.0</v>
      </c>
      <c r="I616" s="8">
        <v>0.0</v>
      </c>
      <c r="J616" s="5" t="s">
        <v>25</v>
      </c>
      <c r="K616" s="5" t="s">
        <v>60</v>
      </c>
      <c r="L616">
        <f t="shared" si="1"/>
        <v>2014</v>
      </c>
      <c r="M616" s="9">
        <f t="shared" si="2"/>
        <v>2085500000</v>
      </c>
      <c r="N616" s="9">
        <f t="shared" si="3"/>
        <v>814900000</v>
      </c>
      <c r="O616" s="9">
        <f t="shared" si="4"/>
        <v>5598900000</v>
      </c>
    </row>
    <row r="617">
      <c r="A617" s="5">
        <v>643.0</v>
      </c>
      <c r="B617" s="5" t="s">
        <v>257</v>
      </c>
      <c r="C617" s="6" t="s">
        <v>20</v>
      </c>
      <c r="D617" s="7">
        <v>42369.0</v>
      </c>
      <c r="E617" s="8">
        <v>6.5952E9</v>
      </c>
      <c r="F617" s="8">
        <v>4.3932E9</v>
      </c>
      <c r="G617" s="8">
        <v>1.1028E9</v>
      </c>
      <c r="H617" s="8">
        <v>0.0</v>
      </c>
      <c r="I617" s="8">
        <v>0.0</v>
      </c>
      <c r="J617" s="5" t="s">
        <v>25</v>
      </c>
      <c r="K617" s="5" t="s">
        <v>60</v>
      </c>
      <c r="L617">
        <f t="shared" si="1"/>
        <v>2015</v>
      </c>
      <c r="M617" s="9">
        <f t="shared" si="2"/>
        <v>2202000000</v>
      </c>
      <c r="N617" s="9">
        <f t="shared" si="3"/>
        <v>1102800000</v>
      </c>
      <c r="O617" s="9">
        <f t="shared" si="4"/>
        <v>5492400000</v>
      </c>
    </row>
    <row r="618">
      <c r="A618" s="5">
        <v>644.0</v>
      </c>
      <c r="B618" s="5" t="s">
        <v>258</v>
      </c>
      <c r="C618" s="6" t="s">
        <v>15</v>
      </c>
      <c r="D618" s="7">
        <v>41274.0</v>
      </c>
      <c r="E618" s="8">
        <v>4.436E9</v>
      </c>
      <c r="F618" s="8">
        <v>2.564E9</v>
      </c>
      <c r="G618" s="8">
        <v>8.24E8</v>
      </c>
      <c r="H618" s="8">
        <v>0.0</v>
      </c>
      <c r="I618" s="8">
        <v>0.0</v>
      </c>
      <c r="J618" s="5" t="s">
        <v>25</v>
      </c>
      <c r="K618" s="5" t="s">
        <v>60</v>
      </c>
      <c r="L618">
        <f t="shared" si="1"/>
        <v>2012</v>
      </c>
      <c r="M618" s="9">
        <f t="shared" si="2"/>
        <v>1872000000</v>
      </c>
      <c r="N618" s="9">
        <f t="shared" si="3"/>
        <v>824000000</v>
      </c>
      <c r="O618" s="9">
        <f t="shared" si="4"/>
        <v>3612000000</v>
      </c>
    </row>
    <row r="619">
      <c r="A619" s="5">
        <v>645.0</v>
      </c>
      <c r="B619" s="5" t="s">
        <v>258</v>
      </c>
      <c r="C619" s="6" t="s">
        <v>18</v>
      </c>
      <c r="D619" s="7">
        <v>41639.0</v>
      </c>
      <c r="E619" s="8">
        <v>4.814E9</v>
      </c>
      <c r="F619" s="8">
        <v>2.776E9</v>
      </c>
      <c r="G619" s="8">
        <v>9.77E8</v>
      </c>
      <c r="H619" s="8">
        <v>0.0</v>
      </c>
      <c r="I619" s="8">
        <v>0.0</v>
      </c>
      <c r="J619" s="5" t="s">
        <v>25</v>
      </c>
      <c r="K619" s="5" t="s">
        <v>60</v>
      </c>
      <c r="L619">
        <f t="shared" si="1"/>
        <v>2013</v>
      </c>
      <c r="M619" s="9">
        <f t="shared" si="2"/>
        <v>2038000000</v>
      </c>
      <c r="N619" s="9">
        <f t="shared" si="3"/>
        <v>977000000</v>
      </c>
      <c r="O619" s="9">
        <f t="shared" si="4"/>
        <v>3837000000</v>
      </c>
    </row>
    <row r="620">
      <c r="A620" s="5">
        <v>646.0</v>
      </c>
      <c r="B620" s="5" t="s">
        <v>258</v>
      </c>
      <c r="C620" s="6" t="s">
        <v>19</v>
      </c>
      <c r="D620" s="7">
        <v>42004.0</v>
      </c>
      <c r="E620" s="8">
        <v>5.066E9</v>
      </c>
      <c r="F620" s="8">
        <v>2.881E9</v>
      </c>
      <c r="G620" s="8">
        <v>9.75E8</v>
      </c>
      <c r="H620" s="8">
        <v>0.0</v>
      </c>
      <c r="I620" s="8">
        <v>0.0</v>
      </c>
      <c r="J620" s="5" t="s">
        <v>25</v>
      </c>
      <c r="K620" s="5" t="s">
        <v>60</v>
      </c>
      <c r="L620">
        <f t="shared" si="1"/>
        <v>2014</v>
      </c>
      <c r="M620" s="9">
        <f t="shared" si="2"/>
        <v>2185000000</v>
      </c>
      <c r="N620" s="9">
        <f t="shared" si="3"/>
        <v>975000000</v>
      </c>
      <c r="O620" s="9">
        <f t="shared" si="4"/>
        <v>4091000000</v>
      </c>
    </row>
    <row r="621">
      <c r="A621" s="5">
        <v>647.0</v>
      </c>
      <c r="B621" s="5" t="s">
        <v>258</v>
      </c>
      <c r="C621" s="6" t="s">
        <v>20</v>
      </c>
      <c r="D621" s="7">
        <v>42369.0</v>
      </c>
      <c r="E621" s="8">
        <v>5.254E9</v>
      </c>
      <c r="F621" s="8">
        <v>2.909E9</v>
      </c>
      <c r="G621" s="8">
        <v>1.034E9</v>
      </c>
      <c r="H621" s="8">
        <v>0.0</v>
      </c>
      <c r="I621" s="8">
        <v>0.0</v>
      </c>
      <c r="J621" s="5" t="s">
        <v>25</v>
      </c>
      <c r="K621" s="5" t="s">
        <v>60</v>
      </c>
      <c r="L621">
        <f t="shared" si="1"/>
        <v>2015</v>
      </c>
      <c r="M621" s="9">
        <f t="shared" si="2"/>
        <v>2345000000</v>
      </c>
      <c r="N621" s="9">
        <f t="shared" si="3"/>
        <v>1034000000</v>
      </c>
      <c r="O621" s="9">
        <f t="shared" si="4"/>
        <v>4220000000</v>
      </c>
    </row>
    <row r="622">
      <c r="A622" s="5">
        <v>648.0</v>
      </c>
      <c r="B622" s="5" t="s">
        <v>259</v>
      </c>
      <c r="C622" s="6" t="s">
        <v>15</v>
      </c>
      <c r="D622" s="7">
        <v>41307.0</v>
      </c>
      <c r="E622" s="8">
        <v>6.182E9</v>
      </c>
      <c r="F622" s="8">
        <v>4.148E9</v>
      </c>
      <c r="G622" s="8">
        <v>1.294E9</v>
      </c>
      <c r="H622" s="8">
        <v>0.0</v>
      </c>
      <c r="I622" s="8">
        <v>1.18E8</v>
      </c>
      <c r="J622" s="5" t="s">
        <v>22</v>
      </c>
      <c r="K622" s="5" t="s">
        <v>260</v>
      </c>
      <c r="L622">
        <f t="shared" si="1"/>
        <v>2013</v>
      </c>
      <c r="M622" s="9">
        <f t="shared" si="2"/>
        <v>2034000000</v>
      </c>
      <c r="N622" s="9">
        <f t="shared" si="3"/>
        <v>1412000000</v>
      </c>
      <c r="O622" s="9">
        <f t="shared" si="4"/>
        <v>4770000000</v>
      </c>
    </row>
    <row r="623">
      <c r="A623" s="5">
        <v>649.0</v>
      </c>
      <c r="B623" s="5" t="s">
        <v>259</v>
      </c>
      <c r="C623" s="6" t="s">
        <v>18</v>
      </c>
      <c r="D623" s="7">
        <v>41671.0</v>
      </c>
      <c r="E623" s="8">
        <v>6.505E9</v>
      </c>
      <c r="F623" s="8">
        <v>4.372E9</v>
      </c>
      <c r="G623" s="8">
        <v>1.334E9</v>
      </c>
      <c r="H623" s="8">
        <v>0.0</v>
      </c>
      <c r="I623" s="8">
        <v>1.33E8</v>
      </c>
      <c r="J623" s="5" t="s">
        <v>22</v>
      </c>
      <c r="K623" s="5" t="s">
        <v>260</v>
      </c>
      <c r="L623">
        <f t="shared" si="1"/>
        <v>2014</v>
      </c>
      <c r="M623" s="9">
        <f t="shared" si="2"/>
        <v>2133000000</v>
      </c>
      <c r="N623" s="9">
        <f t="shared" si="3"/>
        <v>1467000000</v>
      </c>
      <c r="O623" s="9">
        <f t="shared" si="4"/>
        <v>5038000000</v>
      </c>
    </row>
    <row r="624">
      <c r="A624" s="5">
        <v>650.0</v>
      </c>
      <c r="B624" s="5" t="s">
        <v>259</v>
      </c>
      <c r="C624" s="6" t="s">
        <v>19</v>
      </c>
      <c r="D624" s="7">
        <v>42035.0</v>
      </c>
      <c r="E624" s="8">
        <v>7.151E9</v>
      </c>
      <c r="F624" s="8">
        <v>4.777E9</v>
      </c>
      <c r="G624" s="8">
        <v>1.426E9</v>
      </c>
      <c r="H624" s="8">
        <v>0.0</v>
      </c>
      <c r="I624" s="8">
        <v>1.39E8</v>
      </c>
      <c r="J624" s="5" t="s">
        <v>22</v>
      </c>
      <c r="K624" s="5" t="s">
        <v>260</v>
      </c>
      <c r="L624">
        <f t="shared" si="1"/>
        <v>2015</v>
      </c>
      <c r="M624" s="9">
        <f t="shared" si="2"/>
        <v>2374000000</v>
      </c>
      <c r="N624" s="9">
        <f t="shared" si="3"/>
        <v>1565000000</v>
      </c>
      <c r="O624" s="9">
        <f t="shared" si="4"/>
        <v>5586000000</v>
      </c>
    </row>
    <row r="625">
      <c r="A625" s="5">
        <v>651.0</v>
      </c>
      <c r="B625" s="5" t="s">
        <v>259</v>
      </c>
      <c r="C625" s="6" t="s">
        <v>20</v>
      </c>
      <c r="D625" s="7">
        <v>42399.0</v>
      </c>
      <c r="E625" s="8">
        <v>7.412E9</v>
      </c>
      <c r="F625" s="8">
        <v>4.907E9</v>
      </c>
      <c r="G625" s="8">
        <v>1.415E9</v>
      </c>
      <c r="H625" s="8">
        <v>0.0</v>
      </c>
      <c r="I625" s="8">
        <v>1.48E8</v>
      </c>
      <c r="J625" s="5" t="s">
        <v>22</v>
      </c>
      <c r="K625" s="5" t="s">
        <v>260</v>
      </c>
      <c r="L625">
        <f t="shared" si="1"/>
        <v>2016</v>
      </c>
      <c r="M625" s="9">
        <f t="shared" si="2"/>
        <v>2505000000</v>
      </c>
      <c r="N625" s="9">
        <f t="shared" si="3"/>
        <v>1563000000</v>
      </c>
      <c r="O625" s="9">
        <f t="shared" si="4"/>
        <v>5849000000</v>
      </c>
    </row>
    <row r="626">
      <c r="A626" s="5">
        <v>652.0</v>
      </c>
      <c r="B626" s="5" t="s">
        <v>261</v>
      </c>
      <c r="C626" s="6" t="s">
        <v>15</v>
      </c>
      <c r="D626" s="7">
        <v>41274.0</v>
      </c>
      <c r="E626" s="8">
        <v>1.405358E9</v>
      </c>
      <c r="F626" s="8">
        <v>6.70174E8</v>
      </c>
      <c r="G626" s="8">
        <v>2.925E8</v>
      </c>
      <c r="H626" s="8">
        <v>1.37354E8</v>
      </c>
      <c r="I626" s="8">
        <v>0.0</v>
      </c>
      <c r="J626" s="5" t="s">
        <v>25</v>
      </c>
      <c r="K626" s="5" t="s">
        <v>262</v>
      </c>
      <c r="L626">
        <f t="shared" si="1"/>
        <v>2012</v>
      </c>
      <c r="M626" s="9">
        <f t="shared" si="2"/>
        <v>735184000</v>
      </c>
      <c r="N626" s="9">
        <f t="shared" si="3"/>
        <v>429854000</v>
      </c>
      <c r="O626" s="9">
        <f t="shared" si="4"/>
        <v>975504000</v>
      </c>
    </row>
    <row r="627">
      <c r="A627" s="5">
        <v>653.0</v>
      </c>
      <c r="B627" s="5" t="s">
        <v>261</v>
      </c>
      <c r="C627" s="6" t="s">
        <v>18</v>
      </c>
      <c r="D627" s="7">
        <v>41639.0</v>
      </c>
      <c r="E627" s="8">
        <v>1.496372E9</v>
      </c>
      <c r="F627" s="8">
        <v>7.59362E8</v>
      </c>
      <c r="G627" s="8">
        <v>3.22739E8</v>
      </c>
      <c r="H627" s="8">
        <v>1.47696E8</v>
      </c>
      <c r="I627" s="8">
        <v>0.0</v>
      </c>
      <c r="J627" s="5" t="s">
        <v>25</v>
      </c>
      <c r="K627" s="5" t="s">
        <v>262</v>
      </c>
      <c r="L627">
        <f t="shared" si="1"/>
        <v>2013</v>
      </c>
      <c r="M627" s="9">
        <f t="shared" si="2"/>
        <v>737010000</v>
      </c>
      <c r="N627" s="9">
        <f t="shared" si="3"/>
        <v>470435000</v>
      </c>
      <c r="O627" s="9">
        <f t="shared" si="4"/>
        <v>1025937000</v>
      </c>
    </row>
    <row r="628">
      <c r="A628" s="5">
        <v>654.0</v>
      </c>
      <c r="B628" s="5" t="s">
        <v>261</v>
      </c>
      <c r="C628" s="6" t="s">
        <v>19</v>
      </c>
      <c r="D628" s="7">
        <v>42004.0</v>
      </c>
      <c r="E628" s="8">
        <v>1.530654E9</v>
      </c>
      <c r="F628" s="8">
        <v>7.80281E8</v>
      </c>
      <c r="G628" s="8">
        <v>3.31995E8</v>
      </c>
      <c r="H628" s="8">
        <v>1.42751E8</v>
      </c>
      <c r="I628" s="8">
        <v>0.0</v>
      </c>
      <c r="J628" s="5" t="s">
        <v>25</v>
      </c>
      <c r="K628" s="5" t="s">
        <v>262</v>
      </c>
      <c r="L628">
        <f t="shared" si="1"/>
        <v>2014</v>
      </c>
      <c r="M628" s="9">
        <f t="shared" si="2"/>
        <v>750373000</v>
      </c>
      <c r="N628" s="9">
        <f t="shared" si="3"/>
        <v>474746000</v>
      </c>
      <c r="O628" s="9">
        <f t="shared" si="4"/>
        <v>1055908000</v>
      </c>
    </row>
    <row r="629">
      <c r="A629" s="5">
        <v>655.0</v>
      </c>
      <c r="B629" s="5" t="s">
        <v>261</v>
      </c>
      <c r="C629" s="6" t="s">
        <v>20</v>
      </c>
      <c r="D629" s="7">
        <v>42369.0</v>
      </c>
      <c r="E629" s="8">
        <v>1.557067E9</v>
      </c>
      <c r="F629" s="8">
        <v>8.03506E8</v>
      </c>
      <c r="G629" s="8">
        <v>3.13544E8</v>
      </c>
      <c r="H629" s="8">
        <v>1.32892E8</v>
      </c>
      <c r="I629" s="8">
        <v>0.0</v>
      </c>
      <c r="J629" s="5" t="s">
        <v>25</v>
      </c>
      <c r="K629" s="5" t="s">
        <v>262</v>
      </c>
      <c r="L629">
        <f t="shared" si="1"/>
        <v>2015</v>
      </c>
      <c r="M629" s="9">
        <f t="shared" si="2"/>
        <v>753561000</v>
      </c>
      <c r="N629" s="9">
        <f t="shared" si="3"/>
        <v>446436000</v>
      </c>
      <c r="O629" s="9">
        <f t="shared" si="4"/>
        <v>1110631000</v>
      </c>
    </row>
    <row r="630">
      <c r="A630" s="5">
        <v>656.0</v>
      </c>
      <c r="B630" s="5" t="s">
        <v>263</v>
      </c>
      <c r="C630" s="6" t="s">
        <v>15</v>
      </c>
      <c r="D630" s="7">
        <v>41639.0</v>
      </c>
      <c r="E630" s="8">
        <v>2.7351573E10</v>
      </c>
      <c r="F630" s="8">
        <v>2.5986382E10</v>
      </c>
      <c r="G630" s="8">
        <v>1.75148E8</v>
      </c>
      <c r="H630" s="8">
        <v>0.0</v>
      </c>
      <c r="I630" s="8">
        <v>0.0</v>
      </c>
      <c r="J630" s="5" t="s">
        <v>16</v>
      </c>
      <c r="K630" s="5" t="s">
        <v>264</v>
      </c>
      <c r="L630">
        <f t="shared" si="1"/>
        <v>2013</v>
      </c>
      <c r="M630" s="9">
        <f t="shared" si="2"/>
        <v>1365191000</v>
      </c>
      <c r="N630" s="9">
        <f t="shared" si="3"/>
        <v>175148000</v>
      </c>
      <c r="O630" s="9">
        <f t="shared" si="4"/>
        <v>27176425000</v>
      </c>
    </row>
    <row r="631">
      <c r="A631" s="5">
        <v>657.0</v>
      </c>
      <c r="B631" s="5" t="s">
        <v>263</v>
      </c>
      <c r="C631" s="6" t="s">
        <v>18</v>
      </c>
      <c r="D631" s="7">
        <v>42004.0</v>
      </c>
      <c r="E631" s="8">
        <v>2.1531577E10</v>
      </c>
      <c r="F631" s="8">
        <v>2.0132544E10</v>
      </c>
      <c r="G631" s="8">
        <v>1.82711E8</v>
      </c>
      <c r="H631" s="8">
        <v>0.0</v>
      </c>
      <c r="I631" s="8">
        <v>0.0</v>
      </c>
      <c r="J631" s="5" t="s">
        <v>16</v>
      </c>
      <c r="K631" s="5" t="s">
        <v>264</v>
      </c>
      <c r="L631">
        <f t="shared" si="1"/>
        <v>2014</v>
      </c>
      <c r="M631" s="9">
        <f t="shared" si="2"/>
        <v>1399033000</v>
      </c>
      <c r="N631" s="9">
        <f t="shared" si="3"/>
        <v>182711000</v>
      </c>
      <c r="O631" s="9">
        <f t="shared" si="4"/>
        <v>21348866000</v>
      </c>
    </row>
    <row r="632">
      <c r="A632" s="5">
        <v>658.0</v>
      </c>
      <c r="B632" s="5" t="s">
        <v>263</v>
      </c>
      <c r="C632" s="6" t="s">
        <v>19</v>
      </c>
      <c r="D632" s="7">
        <v>42369.0</v>
      </c>
      <c r="E632" s="8">
        <v>1.8114048E10</v>
      </c>
      <c r="F632" s="8">
        <v>1.7019352E10</v>
      </c>
      <c r="G632" s="8">
        <v>4.08225E8</v>
      </c>
      <c r="H632" s="8">
        <v>0.0</v>
      </c>
      <c r="I632" s="8">
        <v>0.0</v>
      </c>
      <c r="J632" s="5" t="s">
        <v>16</v>
      </c>
      <c r="K632" s="5" t="s">
        <v>264</v>
      </c>
      <c r="L632">
        <f t="shared" si="1"/>
        <v>2015</v>
      </c>
      <c r="M632" s="9">
        <f t="shared" si="2"/>
        <v>1094696000</v>
      </c>
      <c r="N632" s="9">
        <f t="shared" si="3"/>
        <v>408225000</v>
      </c>
      <c r="O632" s="9">
        <f t="shared" si="4"/>
        <v>17705823000</v>
      </c>
    </row>
    <row r="633">
      <c r="A633" s="5">
        <v>659.0</v>
      </c>
      <c r="B633" s="5" t="s">
        <v>263</v>
      </c>
      <c r="C633" s="6" t="s">
        <v>20</v>
      </c>
      <c r="D633" s="7">
        <v>42735.0</v>
      </c>
      <c r="E633" s="8">
        <v>1.9036525E10</v>
      </c>
      <c r="F633" s="8">
        <v>1.8246209E10</v>
      </c>
      <c r="G633" s="8">
        <v>1.91073E8</v>
      </c>
      <c r="H633" s="8">
        <v>0.0</v>
      </c>
      <c r="I633" s="8">
        <v>0.0</v>
      </c>
      <c r="J633" s="5" t="s">
        <v>16</v>
      </c>
      <c r="K633" s="5" t="s">
        <v>264</v>
      </c>
      <c r="L633">
        <f t="shared" si="1"/>
        <v>2016</v>
      </c>
      <c r="M633" s="9">
        <f t="shared" si="2"/>
        <v>790316000</v>
      </c>
      <c r="N633" s="9">
        <f t="shared" si="3"/>
        <v>191073000</v>
      </c>
      <c r="O633" s="9">
        <f t="shared" si="4"/>
        <v>18845452000</v>
      </c>
    </row>
    <row r="634">
      <c r="A634" s="5">
        <v>660.0</v>
      </c>
      <c r="B634" s="5" t="s">
        <v>265</v>
      </c>
      <c r="C634" s="6" t="s">
        <v>15</v>
      </c>
      <c r="D634" s="7">
        <v>41639.0</v>
      </c>
      <c r="E634" s="8">
        <v>4.954619E9</v>
      </c>
      <c r="F634" s="8">
        <v>3.266524E9</v>
      </c>
      <c r="G634" s="8">
        <v>9.66829E8</v>
      </c>
      <c r="H634" s="8">
        <v>0.0</v>
      </c>
      <c r="I634" s="8">
        <v>0.0</v>
      </c>
      <c r="J634" s="5" t="s">
        <v>16</v>
      </c>
      <c r="K634" s="5" t="s">
        <v>160</v>
      </c>
      <c r="L634">
        <f t="shared" si="1"/>
        <v>2013</v>
      </c>
      <c r="M634" s="9">
        <f t="shared" si="2"/>
        <v>1688095000</v>
      </c>
      <c r="N634" s="9">
        <f t="shared" si="3"/>
        <v>966829000</v>
      </c>
      <c r="O634" s="9">
        <f t="shared" si="4"/>
        <v>3987790000</v>
      </c>
    </row>
    <row r="635">
      <c r="A635" s="5">
        <v>661.0</v>
      </c>
      <c r="B635" s="5" t="s">
        <v>265</v>
      </c>
      <c r="C635" s="6" t="s">
        <v>18</v>
      </c>
      <c r="D635" s="7">
        <v>42004.0</v>
      </c>
      <c r="E635" s="8">
        <v>4.877885E9</v>
      </c>
      <c r="F635" s="8">
        <v>3.163268E9</v>
      </c>
      <c r="G635" s="8">
        <v>9.369E8</v>
      </c>
      <c r="H635" s="8">
        <v>0.0</v>
      </c>
      <c r="I635" s="8">
        <v>0.0</v>
      </c>
      <c r="J635" s="5" t="s">
        <v>16</v>
      </c>
      <c r="K635" s="5" t="s">
        <v>160</v>
      </c>
      <c r="L635">
        <f t="shared" si="1"/>
        <v>2014</v>
      </c>
      <c r="M635" s="9">
        <f t="shared" si="2"/>
        <v>1714617000</v>
      </c>
      <c r="N635" s="9">
        <f t="shared" si="3"/>
        <v>936900000</v>
      </c>
      <c r="O635" s="9">
        <f t="shared" si="4"/>
        <v>3940985000</v>
      </c>
    </row>
    <row r="636">
      <c r="A636" s="5">
        <v>662.0</v>
      </c>
      <c r="B636" s="5" t="s">
        <v>265</v>
      </c>
      <c r="C636" s="6" t="s">
        <v>19</v>
      </c>
      <c r="D636" s="7">
        <v>42369.0</v>
      </c>
      <c r="E636" s="8">
        <v>4.56103E9</v>
      </c>
      <c r="F636" s="8">
        <v>3.073712E9</v>
      </c>
      <c r="G636" s="8">
        <v>9.71611E8</v>
      </c>
      <c r="H636" s="8">
        <v>0.0</v>
      </c>
      <c r="I636" s="8">
        <v>0.0</v>
      </c>
      <c r="J636" s="5" t="s">
        <v>16</v>
      </c>
      <c r="K636" s="5" t="s">
        <v>160</v>
      </c>
      <c r="L636">
        <f t="shared" si="1"/>
        <v>2015</v>
      </c>
      <c r="M636" s="9">
        <f t="shared" si="2"/>
        <v>1487318000</v>
      </c>
      <c r="N636" s="9">
        <f t="shared" si="3"/>
        <v>971611000</v>
      </c>
      <c r="O636" s="9">
        <f t="shared" si="4"/>
        <v>3589419000</v>
      </c>
    </row>
    <row r="637">
      <c r="A637" s="5">
        <v>663.0</v>
      </c>
      <c r="B637" s="5" t="s">
        <v>265</v>
      </c>
      <c r="C637" s="6" t="s">
        <v>20</v>
      </c>
      <c r="D637" s="7">
        <v>42735.0</v>
      </c>
      <c r="E637" s="8">
        <v>3.991462E9</v>
      </c>
      <c r="F637" s="8">
        <v>2.759908E9</v>
      </c>
      <c r="G637" s="8">
        <v>9.65322E8</v>
      </c>
      <c r="H637" s="8">
        <v>0.0</v>
      </c>
      <c r="I637" s="8">
        <v>0.0</v>
      </c>
      <c r="J637" s="5" t="s">
        <v>16</v>
      </c>
      <c r="K637" s="5" t="s">
        <v>160</v>
      </c>
      <c r="L637">
        <f t="shared" si="1"/>
        <v>2016</v>
      </c>
      <c r="M637" s="9">
        <f t="shared" si="2"/>
        <v>1231554000</v>
      </c>
      <c r="N637" s="9">
        <f t="shared" si="3"/>
        <v>965322000</v>
      </c>
      <c r="O637" s="9">
        <f t="shared" si="4"/>
        <v>3026140000</v>
      </c>
    </row>
    <row r="638">
      <c r="A638" s="5">
        <v>664.0</v>
      </c>
      <c r="B638" s="5" t="s">
        <v>266</v>
      </c>
      <c r="C638" s="6" t="s">
        <v>15</v>
      </c>
      <c r="D638" s="7">
        <v>41274.0</v>
      </c>
      <c r="E638" s="8">
        <v>3.4099E9</v>
      </c>
      <c r="F638" s="8">
        <v>2.1416E9</v>
      </c>
      <c r="G638" s="8">
        <v>4.897E8</v>
      </c>
      <c r="H638" s="8">
        <v>1.12E8</v>
      </c>
      <c r="I638" s="8">
        <v>0.0</v>
      </c>
      <c r="J638" s="5" t="s">
        <v>62</v>
      </c>
      <c r="K638" s="5" t="s">
        <v>196</v>
      </c>
      <c r="L638">
        <f t="shared" si="1"/>
        <v>2012</v>
      </c>
      <c r="M638" s="9">
        <f t="shared" si="2"/>
        <v>1268300000</v>
      </c>
      <c r="N638" s="9">
        <f t="shared" si="3"/>
        <v>601700000</v>
      </c>
      <c r="O638" s="9">
        <f t="shared" si="4"/>
        <v>2808200000</v>
      </c>
    </row>
    <row r="639">
      <c r="A639" s="5">
        <v>665.0</v>
      </c>
      <c r="B639" s="5" t="s">
        <v>266</v>
      </c>
      <c r="C639" s="6" t="s">
        <v>18</v>
      </c>
      <c r="D639" s="7">
        <v>41639.0</v>
      </c>
      <c r="E639" s="8">
        <v>3.1307E9</v>
      </c>
      <c r="F639" s="8">
        <v>1.9298E9</v>
      </c>
      <c r="G639" s="8">
        <v>4.961E8</v>
      </c>
      <c r="H639" s="8">
        <v>1.156E8</v>
      </c>
      <c r="I639" s="8">
        <v>0.0</v>
      </c>
      <c r="J639" s="5" t="s">
        <v>62</v>
      </c>
      <c r="K639" s="5" t="s">
        <v>196</v>
      </c>
      <c r="L639">
        <f t="shared" si="1"/>
        <v>2013</v>
      </c>
      <c r="M639" s="9">
        <f t="shared" si="2"/>
        <v>1200900000</v>
      </c>
      <c r="N639" s="9">
        <f t="shared" si="3"/>
        <v>611700000</v>
      </c>
      <c r="O639" s="9">
        <f t="shared" si="4"/>
        <v>2519000000</v>
      </c>
    </row>
    <row r="640">
      <c r="A640" s="5">
        <v>666.0</v>
      </c>
      <c r="B640" s="5" t="s">
        <v>266</v>
      </c>
      <c r="C640" s="6" t="s">
        <v>19</v>
      </c>
      <c r="D640" s="7">
        <v>42004.0</v>
      </c>
      <c r="E640" s="8">
        <v>3.2587E9</v>
      </c>
      <c r="F640" s="8">
        <v>2.0478E9</v>
      </c>
      <c r="G640" s="8">
        <v>5.898E8</v>
      </c>
      <c r="H640" s="8">
        <v>1.263E8</v>
      </c>
      <c r="I640" s="8">
        <v>0.0</v>
      </c>
      <c r="J640" s="5" t="s">
        <v>62</v>
      </c>
      <c r="K640" s="5" t="s">
        <v>196</v>
      </c>
      <c r="L640">
        <f t="shared" si="1"/>
        <v>2014</v>
      </c>
      <c r="M640" s="9">
        <f t="shared" si="2"/>
        <v>1210900000</v>
      </c>
      <c r="N640" s="9">
        <f t="shared" si="3"/>
        <v>716100000</v>
      </c>
      <c r="O640" s="9">
        <f t="shared" si="4"/>
        <v>2542600000</v>
      </c>
    </row>
    <row r="641">
      <c r="A641" s="5">
        <v>667.0</v>
      </c>
      <c r="B641" s="5" t="s">
        <v>266</v>
      </c>
      <c r="C641" s="6" t="s">
        <v>20</v>
      </c>
      <c r="D641" s="7">
        <v>42369.0</v>
      </c>
      <c r="E641" s="8">
        <v>3.2765E9</v>
      </c>
      <c r="F641" s="8">
        <v>2.2011E9</v>
      </c>
      <c r="G641" s="8">
        <v>7.379E8</v>
      </c>
      <c r="H641" s="8">
        <v>1.437E8</v>
      </c>
      <c r="I641" s="8">
        <v>0.0</v>
      </c>
      <c r="J641" s="5" t="s">
        <v>62</v>
      </c>
      <c r="K641" s="5" t="s">
        <v>196</v>
      </c>
      <c r="L641">
        <f t="shared" si="1"/>
        <v>2015</v>
      </c>
      <c r="M641" s="9">
        <f t="shared" si="2"/>
        <v>1075400000</v>
      </c>
      <c r="N641" s="9">
        <f t="shared" si="3"/>
        <v>881600000</v>
      </c>
      <c r="O641" s="9">
        <f t="shared" si="4"/>
        <v>2394900000</v>
      </c>
    </row>
    <row r="642">
      <c r="A642" s="5">
        <v>668.0</v>
      </c>
      <c r="B642" s="5" t="s">
        <v>267</v>
      </c>
      <c r="C642" s="6" t="s">
        <v>15</v>
      </c>
      <c r="D642" s="7">
        <v>41639.0</v>
      </c>
      <c r="E642" s="8">
        <v>6.37413E8</v>
      </c>
      <c r="F642" s="8">
        <v>1.90454E8</v>
      </c>
      <c r="G642" s="8">
        <v>3.197E7</v>
      </c>
      <c r="H642" s="8">
        <v>0.0</v>
      </c>
      <c r="I642" s="8">
        <v>1.60828E8</v>
      </c>
      <c r="J642" s="5" t="s">
        <v>55</v>
      </c>
      <c r="K642" s="5" t="s">
        <v>268</v>
      </c>
      <c r="L642">
        <f t="shared" si="1"/>
        <v>2013</v>
      </c>
      <c r="M642" s="9">
        <f t="shared" si="2"/>
        <v>446959000</v>
      </c>
      <c r="N642" s="9">
        <f t="shared" si="3"/>
        <v>192798000</v>
      </c>
      <c r="O642" s="9">
        <f t="shared" si="4"/>
        <v>444615000</v>
      </c>
    </row>
    <row r="643">
      <c r="A643" s="5">
        <v>669.0</v>
      </c>
      <c r="B643" s="5" t="s">
        <v>267</v>
      </c>
      <c r="C643" s="6" t="s">
        <v>18</v>
      </c>
      <c r="D643" s="7">
        <v>42004.0</v>
      </c>
      <c r="E643" s="8">
        <v>6.8609E8</v>
      </c>
      <c r="F643" s="8">
        <v>2.11923E8</v>
      </c>
      <c r="G643" s="8">
        <v>3.2316E7</v>
      </c>
      <c r="H643" s="8">
        <v>0.0</v>
      </c>
      <c r="I643" s="8">
        <v>1.70814E8</v>
      </c>
      <c r="J643" s="5" t="s">
        <v>55</v>
      </c>
      <c r="K643" s="5" t="s">
        <v>268</v>
      </c>
      <c r="L643">
        <f t="shared" si="1"/>
        <v>2014</v>
      </c>
      <c r="M643" s="9">
        <f t="shared" si="2"/>
        <v>474167000</v>
      </c>
      <c r="N643" s="9">
        <f t="shared" si="3"/>
        <v>203130000</v>
      </c>
      <c r="O643" s="9">
        <f t="shared" si="4"/>
        <v>482960000</v>
      </c>
    </row>
    <row r="644">
      <c r="A644" s="5">
        <v>670.0</v>
      </c>
      <c r="B644" s="5" t="s">
        <v>267</v>
      </c>
      <c r="C644" s="6" t="s">
        <v>19</v>
      </c>
      <c r="D644" s="7">
        <v>42369.0</v>
      </c>
      <c r="E644" s="8">
        <v>7.44012E8</v>
      </c>
      <c r="F644" s="8">
        <v>2.33417E8</v>
      </c>
      <c r="G644" s="8">
        <v>3.5645E7</v>
      </c>
      <c r="H644" s="8">
        <v>0.0</v>
      </c>
      <c r="I644" s="8">
        <v>1.74796E8</v>
      </c>
      <c r="J644" s="5" t="s">
        <v>55</v>
      </c>
      <c r="K644" s="5" t="s">
        <v>268</v>
      </c>
      <c r="L644">
        <f t="shared" si="1"/>
        <v>2015</v>
      </c>
      <c r="M644" s="9">
        <f t="shared" si="2"/>
        <v>510595000</v>
      </c>
      <c r="N644" s="9">
        <f t="shared" si="3"/>
        <v>210441000</v>
      </c>
      <c r="O644" s="9">
        <f t="shared" si="4"/>
        <v>533571000</v>
      </c>
    </row>
    <row r="645">
      <c r="A645" s="5">
        <v>671.0</v>
      </c>
      <c r="B645" s="5" t="s">
        <v>267</v>
      </c>
      <c r="C645" s="6" t="s">
        <v>20</v>
      </c>
      <c r="D645" s="7">
        <v>42735.0</v>
      </c>
      <c r="E645" s="8">
        <v>8.01591E8</v>
      </c>
      <c r="F645" s="8">
        <v>2.53612E8</v>
      </c>
      <c r="G645" s="8">
        <v>3.3399E7</v>
      </c>
      <c r="H645" s="8">
        <v>0.0</v>
      </c>
      <c r="I645" s="8">
        <v>1.93585E8</v>
      </c>
      <c r="J645" s="5" t="s">
        <v>55</v>
      </c>
      <c r="K645" s="5" t="s">
        <v>268</v>
      </c>
      <c r="L645">
        <f t="shared" si="1"/>
        <v>2016</v>
      </c>
      <c r="M645" s="9">
        <f t="shared" si="2"/>
        <v>547979000</v>
      </c>
      <c r="N645" s="9">
        <f t="shared" si="3"/>
        <v>226984000</v>
      </c>
      <c r="O645" s="9">
        <f t="shared" si="4"/>
        <v>574607000</v>
      </c>
    </row>
    <row r="646">
      <c r="A646" s="5">
        <v>672.0</v>
      </c>
      <c r="B646" s="5" t="s">
        <v>269</v>
      </c>
      <c r="C646" s="6" t="s">
        <v>15</v>
      </c>
      <c r="D646" s="7">
        <v>41274.0</v>
      </c>
      <c r="E646" s="8">
        <v>3.368545E9</v>
      </c>
      <c r="F646" s="8">
        <v>2.515796E9</v>
      </c>
      <c r="G646" s="8">
        <v>2.80928E8</v>
      </c>
      <c r="H646" s="8">
        <v>1.3246E8</v>
      </c>
      <c r="I646" s="8">
        <v>0.0</v>
      </c>
      <c r="J646" s="5" t="s">
        <v>25</v>
      </c>
      <c r="K646" s="5" t="s">
        <v>37</v>
      </c>
      <c r="L646">
        <f t="shared" si="1"/>
        <v>2012</v>
      </c>
      <c r="M646" s="9">
        <f t="shared" si="2"/>
        <v>852749000</v>
      </c>
      <c r="N646" s="9">
        <f t="shared" si="3"/>
        <v>413388000</v>
      </c>
      <c r="O646" s="9">
        <f t="shared" si="4"/>
        <v>2955157000</v>
      </c>
    </row>
    <row r="647">
      <c r="A647" s="5">
        <v>673.0</v>
      </c>
      <c r="B647" s="5" t="s">
        <v>269</v>
      </c>
      <c r="C647" s="6" t="s">
        <v>18</v>
      </c>
      <c r="D647" s="7">
        <v>41639.0</v>
      </c>
      <c r="E647" s="8">
        <v>3.309616E9</v>
      </c>
      <c r="F647" s="8">
        <v>2.444984E9</v>
      </c>
      <c r="G647" s="8">
        <v>2.70261E8</v>
      </c>
      <c r="H647" s="8">
        <v>1.343E8</v>
      </c>
      <c r="I647" s="8">
        <v>0.0</v>
      </c>
      <c r="J647" s="5" t="s">
        <v>25</v>
      </c>
      <c r="K647" s="5" t="s">
        <v>37</v>
      </c>
      <c r="L647">
        <f t="shared" si="1"/>
        <v>2013</v>
      </c>
      <c r="M647" s="9">
        <f t="shared" si="2"/>
        <v>864632000</v>
      </c>
      <c r="N647" s="9">
        <f t="shared" si="3"/>
        <v>404561000</v>
      </c>
      <c r="O647" s="9">
        <f t="shared" si="4"/>
        <v>2905055000</v>
      </c>
    </row>
    <row r="648">
      <c r="A648" s="5">
        <v>674.0</v>
      </c>
      <c r="B648" s="5" t="s">
        <v>269</v>
      </c>
      <c r="C648" s="6" t="s">
        <v>19</v>
      </c>
      <c r="D648" s="7">
        <v>42004.0</v>
      </c>
      <c r="E648" s="8">
        <v>3.391187E9</v>
      </c>
      <c r="F648" s="8">
        <v>2.566246E9</v>
      </c>
      <c r="G648" s="8">
        <v>2.53827E8</v>
      </c>
      <c r="H648" s="8">
        <v>1.43969E8</v>
      </c>
      <c r="I648" s="8">
        <v>0.0</v>
      </c>
      <c r="J648" s="5" t="s">
        <v>25</v>
      </c>
      <c r="K648" s="5" t="s">
        <v>37</v>
      </c>
      <c r="L648">
        <f t="shared" si="1"/>
        <v>2014</v>
      </c>
      <c r="M648" s="9">
        <f t="shared" si="2"/>
        <v>824941000</v>
      </c>
      <c r="N648" s="9">
        <f t="shared" si="3"/>
        <v>397796000</v>
      </c>
      <c r="O648" s="9">
        <f t="shared" si="4"/>
        <v>2993391000</v>
      </c>
    </row>
    <row r="649">
      <c r="A649" s="5">
        <v>675.0</v>
      </c>
      <c r="B649" s="5" t="s">
        <v>269</v>
      </c>
      <c r="C649" s="6" t="s">
        <v>20</v>
      </c>
      <c r="D649" s="7">
        <v>42369.0</v>
      </c>
      <c r="E649" s="8">
        <v>3.578995E9</v>
      </c>
      <c r="F649" s="8">
        <v>2.659728E9</v>
      </c>
      <c r="G649" s="8">
        <v>2.55192E8</v>
      </c>
      <c r="H649" s="8">
        <v>1.30593E8</v>
      </c>
      <c r="I649" s="8">
        <v>0.0</v>
      </c>
      <c r="J649" s="5" t="s">
        <v>25</v>
      </c>
      <c r="K649" s="5" t="s">
        <v>37</v>
      </c>
      <c r="L649">
        <f t="shared" si="1"/>
        <v>2015</v>
      </c>
      <c r="M649" s="9">
        <f t="shared" si="2"/>
        <v>919267000</v>
      </c>
      <c r="N649" s="9">
        <f t="shared" si="3"/>
        <v>385785000</v>
      </c>
      <c r="O649" s="9">
        <f t="shared" si="4"/>
        <v>3193210000</v>
      </c>
    </row>
    <row r="650">
      <c r="A650" s="5">
        <v>676.0</v>
      </c>
      <c r="B650" s="5" t="s">
        <v>270</v>
      </c>
      <c r="C650" s="6" t="s">
        <v>15</v>
      </c>
      <c r="D650" s="7">
        <v>41274.0</v>
      </c>
      <c r="E650" s="8">
        <v>5.011853E9</v>
      </c>
      <c r="F650" s="8">
        <v>0.0</v>
      </c>
      <c r="G650" s="8">
        <v>2.676141E9</v>
      </c>
      <c r="H650" s="8">
        <v>0.0</v>
      </c>
      <c r="I650" s="8">
        <v>1.266807E9</v>
      </c>
      <c r="J650" s="5" t="s">
        <v>185</v>
      </c>
      <c r="K650" s="5" t="s">
        <v>186</v>
      </c>
      <c r="L650">
        <f t="shared" si="1"/>
        <v>2012</v>
      </c>
      <c r="M650" s="9">
        <f t="shared" si="2"/>
        <v>5011853000</v>
      </c>
      <c r="N650" s="9">
        <f t="shared" si="3"/>
        <v>3942948000</v>
      </c>
      <c r="O650" s="9">
        <f t="shared" si="4"/>
        <v>1068905000</v>
      </c>
    </row>
    <row r="651">
      <c r="A651" s="5">
        <v>677.0</v>
      </c>
      <c r="B651" s="5" t="s">
        <v>270</v>
      </c>
      <c r="C651" s="6" t="s">
        <v>18</v>
      </c>
      <c r="D651" s="7">
        <v>41639.0</v>
      </c>
      <c r="E651" s="8">
        <v>4.762E9</v>
      </c>
      <c r="F651" s="8">
        <v>0.0</v>
      </c>
      <c r="G651" s="8">
        <v>2.616E9</v>
      </c>
      <c r="H651" s="8">
        <v>0.0</v>
      </c>
      <c r="I651" s="8">
        <v>1.17E9</v>
      </c>
      <c r="J651" s="5" t="s">
        <v>185</v>
      </c>
      <c r="K651" s="5" t="s">
        <v>186</v>
      </c>
      <c r="L651">
        <f t="shared" si="1"/>
        <v>2013</v>
      </c>
      <c r="M651" s="9">
        <f t="shared" si="2"/>
        <v>4762000000</v>
      </c>
      <c r="N651" s="9">
        <f t="shared" si="3"/>
        <v>3786000000</v>
      </c>
      <c r="O651" s="9">
        <f t="shared" si="4"/>
        <v>976000000</v>
      </c>
    </row>
    <row r="652">
      <c r="A652" s="5">
        <v>678.0</v>
      </c>
      <c r="B652" s="5" t="s">
        <v>270</v>
      </c>
      <c r="C652" s="6" t="s">
        <v>19</v>
      </c>
      <c r="D652" s="7">
        <v>42004.0</v>
      </c>
      <c r="E652" s="8">
        <v>4.772E9</v>
      </c>
      <c r="F652" s="8">
        <v>0.0</v>
      </c>
      <c r="G652" s="8">
        <v>2.671E9</v>
      </c>
      <c r="H652" s="8">
        <v>0.0</v>
      </c>
      <c r="I652" s="8">
        <v>1.139E9</v>
      </c>
      <c r="J652" s="5" t="s">
        <v>185</v>
      </c>
      <c r="K652" s="5" t="s">
        <v>186</v>
      </c>
      <c r="L652">
        <f t="shared" si="1"/>
        <v>2014</v>
      </c>
      <c r="M652" s="9">
        <f t="shared" si="2"/>
        <v>4772000000</v>
      </c>
      <c r="N652" s="9">
        <f t="shared" si="3"/>
        <v>3810000000</v>
      </c>
      <c r="O652" s="9">
        <f t="shared" si="4"/>
        <v>962000000</v>
      </c>
    </row>
    <row r="653">
      <c r="A653" s="5">
        <v>679.0</v>
      </c>
      <c r="B653" s="5" t="s">
        <v>270</v>
      </c>
      <c r="C653" s="6" t="s">
        <v>20</v>
      </c>
      <c r="D653" s="7">
        <v>42369.0</v>
      </c>
      <c r="E653" s="8">
        <v>5.576E9</v>
      </c>
      <c r="F653" s="8">
        <v>0.0</v>
      </c>
      <c r="G653" s="8">
        <v>3.275E9</v>
      </c>
      <c r="H653" s="8">
        <v>0.0</v>
      </c>
      <c r="I653" s="8">
        <v>1.32E9</v>
      </c>
      <c r="J653" s="5" t="s">
        <v>185</v>
      </c>
      <c r="K653" s="5" t="s">
        <v>186</v>
      </c>
      <c r="L653">
        <f t="shared" si="1"/>
        <v>2015</v>
      </c>
      <c r="M653" s="9">
        <f t="shared" si="2"/>
        <v>5576000000</v>
      </c>
      <c r="N653" s="9">
        <f t="shared" si="3"/>
        <v>4595000000</v>
      </c>
      <c r="O653" s="9">
        <f t="shared" si="4"/>
        <v>981000000</v>
      </c>
    </row>
    <row r="654">
      <c r="A654" s="5">
        <v>680.0</v>
      </c>
      <c r="B654" s="5" t="s">
        <v>271</v>
      </c>
      <c r="C654" s="6" t="s">
        <v>15</v>
      </c>
      <c r="D654" s="7">
        <v>41639.0</v>
      </c>
      <c r="E654" s="8">
        <v>3.093E10</v>
      </c>
      <c r="F654" s="8">
        <v>2.5202E10</v>
      </c>
      <c r="G654" s="8">
        <v>2.039E9</v>
      </c>
      <c r="H654" s="8">
        <v>0.0</v>
      </c>
      <c r="I654" s="8">
        <v>0.0</v>
      </c>
      <c r="J654" s="5" t="s">
        <v>16</v>
      </c>
      <c r="K654" s="5" t="s">
        <v>94</v>
      </c>
      <c r="L654">
        <f t="shared" si="1"/>
        <v>2013</v>
      </c>
      <c r="M654" s="9">
        <f t="shared" si="2"/>
        <v>5728000000</v>
      </c>
      <c r="N654" s="9">
        <f t="shared" si="3"/>
        <v>2039000000</v>
      </c>
      <c r="O654" s="9">
        <f t="shared" si="4"/>
        <v>28891000000</v>
      </c>
    </row>
    <row r="655">
      <c r="A655" s="5">
        <v>681.0</v>
      </c>
      <c r="B655" s="5" t="s">
        <v>271</v>
      </c>
      <c r="C655" s="6" t="s">
        <v>18</v>
      </c>
      <c r="D655" s="7">
        <v>42004.0</v>
      </c>
      <c r="E655" s="8">
        <v>3.0852E10</v>
      </c>
      <c r="F655" s="8">
        <v>2.4979E10</v>
      </c>
      <c r="G655" s="8">
        <v>1.984E9</v>
      </c>
      <c r="H655" s="8">
        <v>0.0</v>
      </c>
      <c r="I655" s="8">
        <v>0.0</v>
      </c>
      <c r="J655" s="5" t="s">
        <v>16</v>
      </c>
      <c r="K655" s="5" t="s">
        <v>94</v>
      </c>
      <c r="L655">
        <f t="shared" si="1"/>
        <v>2014</v>
      </c>
      <c r="M655" s="9">
        <f t="shared" si="2"/>
        <v>5873000000</v>
      </c>
      <c r="N655" s="9">
        <f t="shared" si="3"/>
        <v>1984000000</v>
      </c>
      <c r="O655" s="9">
        <f t="shared" si="4"/>
        <v>28868000000</v>
      </c>
    </row>
    <row r="656">
      <c r="A656" s="5">
        <v>682.0</v>
      </c>
      <c r="B656" s="5" t="s">
        <v>271</v>
      </c>
      <c r="C656" s="6" t="s">
        <v>19</v>
      </c>
      <c r="D656" s="7">
        <v>42369.0</v>
      </c>
      <c r="E656" s="8">
        <v>3.1469E10</v>
      </c>
      <c r="F656" s="8">
        <v>2.5339E10</v>
      </c>
      <c r="G656" s="8">
        <v>1.952E9</v>
      </c>
      <c r="H656" s="8">
        <v>0.0</v>
      </c>
      <c r="I656" s="8">
        <v>0.0</v>
      </c>
      <c r="J656" s="5" t="s">
        <v>16</v>
      </c>
      <c r="K656" s="5" t="s">
        <v>94</v>
      </c>
      <c r="L656">
        <f t="shared" si="1"/>
        <v>2015</v>
      </c>
      <c r="M656" s="9">
        <f t="shared" si="2"/>
        <v>6130000000</v>
      </c>
      <c r="N656" s="9">
        <f t="shared" si="3"/>
        <v>1952000000</v>
      </c>
      <c r="O656" s="9">
        <f t="shared" si="4"/>
        <v>29517000000</v>
      </c>
    </row>
    <row r="657">
      <c r="A657" s="5">
        <v>683.0</v>
      </c>
      <c r="B657" s="5" t="s">
        <v>271</v>
      </c>
      <c r="C657" s="6" t="s">
        <v>20</v>
      </c>
      <c r="D657" s="7">
        <v>42735.0</v>
      </c>
      <c r="E657" s="8">
        <v>3.1353E10</v>
      </c>
      <c r="F657" s="8">
        <v>2.5104E10</v>
      </c>
      <c r="G657" s="8">
        <v>1.94E9</v>
      </c>
      <c r="H657" s="8">
        <v>0.0</v>
      </c>
      <c r="I657" s="8">
        <v>0.0</v>
      </c>
      <c r="J657" s="5" t="s">
        <v>16</v>
      </c>
      <c r="K657" s="5" t="s">
        <v>94</v>
      </c>
      <c r="L657">
        <f t="shared" si="1"/>
        <v>2016</v>
      </c>
      <c r="M657" s="9">
        <f t="shared" si="2"/>
        <v>6249000000</v>
      </c>
      <c r="N657" s="9">
        <f t="shared" si="3"/>
        <v>1940000000</v>
      </c>
      <c r="O657" s="9">
        <f t="shared" si="4"/>
        <v>29413000000</v>
      </c>
    </row>
    <row r="658">
      <c r="A658" s="5">
        <v>684.0</v>
      </c>
      <c r="B658" s="5" t="s">
        <v>272</v>
      </c>
      <c r="C658" s="6" t="s">
        <v>15</v>
      </c>
      <c r="D658" s="7">
        <v>41274.0</v>
      </c>
      <c r="E658" s="8">
        <v>2.426301E9</v>
      </c>
      <c r="F658" s="8">
        <v>8.00336E8</v>
      </c>
      <c r="G658" s="8">
        <v>7.2163E7</v>
      </c>
      <c r="H658" s="8">
        <v>0.0</v>
      </c>
      <c r="I658" s="8">
        <v>7.6882E8</v>
      </c>
      <c r="J658" s="5" t="s">
        <v>55</v>
      </c>
      <c r="K658" s="5" t="s">
        <v>268</v>
      </c>
      <c r="L658">
        <f t="shared" si="1"/>
        <v>2012</v>
      </c>
      <c r="M658" s="9">
        <f t="shared" si="2"/>
        <v>1625965000</v>
      </c>
      <c r="N658" s="9">
        <f t="shared" si="3"/>
        <v>840983000</v>
      </c>
      <c r="O658" s="9">
        <f t="shared" si="4"/>
        <v>1585318000</v>
      </c>
    </row>
    <row r="659">
      <c r="A659" s="5">
        <v>685.0</v>
      </c>
      <c r="B659" s="5" t="s">
        <v>272</v>
      </c>
      <c r="C659" s="6" t="s">
        <v>18</v>
      </c>
      <c r="D659" s="7">
        <v>41639.0</v>
      </c>
      <c r="E659" s="8">
        <v>2.486017E9</v>
      </c>
      <c r="F659" s="8">
        <v>8.15095E8</v>
      </c>
      <c r="G659" s="8">
        <v>7.6864E7</v>
      </c>
      <c r="H659" s="8">
        <v>0.0</v>
      </c>
      <c r="I659" s="8">
        <v>7.49722E8</v>
      </c>
      <c r="J659" s="5" t="s">
        <v>55</v>
      </c>
      <c r="K659" s="5" t="s">
        <v>268</v>
      </c>
      <c r="L659">
        <f t="shared" si="1"/>
        <v>2013</v>
      </c>
      <c r="M659" s="9">
        <f t="shared" si="2"/>
        <v>1670922000</v>
      </c>
      <c r="N659" s="9">
        <f t="shared" si="3"/>
        <v>826586000</v>
      </c>
      <c r="O659" s="9">
        <f t="shared" si="4"/>
        <v>1659431000</v>
      </c>
    </row>
    <row r="660">
      <c r="A660" s="5">
        <v>686.0</v>
      </c>
      <c r="B660" s="5" t="s">
        <v>272</v>
      </c>
      <c r="C660" s="6" t="s">
        <v>19</v>
      </c>
      <c r="D660" s="7">
        <v>42004.0</v>
      </c>
      <c r="E660" s="8">
        <v>2.535559E9</v>
      </c>
      <c r="F660" s="8">
        <v>7.83602E8</v>
      </c>
      <c r="G660" s="8">
        <v>8.8705E7</v>
      </c>
      <c r="H660" s="8">
        <v>0.0</v>
      </c>
      <c r="I660" s="8">
        <v>7.08406E8</v>
      </c>
      <c r="J660" s="5" t="s">
        <v>55</v>
      </c>
      <c r="K660" s="5" t="s">
        <v>268</v>
      </c>
      <c r="L660">
        <f t="shared" si="1"/>
        <v>2014</v>
      </c>
      <c r="M660" s="9">
        <f t="shared" si="2"/>
        <v>1751957000</v>
      </c>
      <c r="N660" s="9">
        <f t="shared" si="3"/>
        <v>797111000</v>
      </c>
      <c r="O660" s="9">
        <f t="shared" si="4"/>
        <v>1738448000</v>
      </c>
    </row>
    <row r="661">
      <c r="A661" s="5">
        <v>687.0</v>
      </c>
      <c r="B661" s="5" t="s">
        <v>272</v>
      </c>
      <c r="C661" s="6" t="s">
        <v>20</v>
      </c>
      <c r="D661" s="7">
        <v>42369.0</v>
      </c>
      <c r="E661" s="8">
        <v>2.403906E9</v>
      </c>
      <c r="F661" s="8">
        <v>7.47276E8</v>
      </c>
      <c r="G661" s="8">
        <v>7.2363E7</v>
      </c>
      <c r="H661" s="8">
        <v>0.0</v>
      </c>
      <c r="I661" s="8">
        <v>6.43689E8</v>
      </c>
      <c r="J661" s="5" t="s">
        <v>55</v>
      </c>
      <c r="K661" s="5" t="s">
        <v>268</v>
      </c>
      <c r="L661">
        <f t="shared" si="1"/>
        <v>2015</v>
      </c>
      <c r="M661" s="9">
        <f t="shared" si="2"/>
        <v>1656630000</v>
      </c>
      <c r="N661" s="9">
        <f t="shared" si="3"/>
        <v>716052000</v>
      </c>
      <c r="O661" s="9">
        <f t="shared" si="4"/>
        <v>1687854000</v>
      </c>
    </row>
    <row r="662">
      <c r="A662" s="5">
        <v>688.0</v>
      </c>
      <c r="B662" s="5" t="s">
        <v>273</v>
      </c>
      <c r="C662" s="6" t="s">
        <v>15</v>
      </c>
      <c r="D662" s="7">
        <v>41274.0</v>
      </c>
      <c r="E662" s="8">
        <v>9.702E9</v>
      </c>
      <c r="F662" s="8">
        <v>2.471E9</v>
      </c>
      <c r="G662" s="8">
        <v>1.461E9</v>
      </c>
      <c r="H662" s="8">
        <v>1.76E9</v>
      </c>
      <c r="I662" s="8">
        <v>0.0</v>
      </c>
      <c r="J662" s="5" t="s">
        <v>28</v>
      </c>
      <c r="K662" s="5" t="s">
        <v>69</v>
      </c>
      <c r="L662">
        <f t="shared" si="1"/>
        <v>2012</v>
      </c>
      <c r="M662" s="9">
        <f t="shared" si="2"/>
        <v>7231000000</v>
      </c>
      <c r="N662" s="9">
        <f t="shared" si="3"/>
        <v>3221000000</v>
      </c>
      <c r="O662" s="9">
        <f t="shared" si="4"/>
        <v>6481000000</v>
      </c>
    </row>
    <row r="663">
      <c r="A663" s="5">
        <v>689.0</v>
      </c>
      <c r="B663" s="5" t="s">
        <v>273</v>
      </c>
      <c r="C663" s="6" t="s">
        <v>18</v>
      </c>
      <c r="D663" s="7">
        <v>41639.0</v>
      </c>
      <c r="E663" s="8">
        <v>1.1202E10</v>
      </c>
      <c r="F663" s="8">
        <v>2.859E9</v>
      </c>
      <c r="G663" s="8">
        <v>1.699E9</v>
      </c>
      <c r="H663" s="8">
        <v>2.12E9</v>
      </c>
      <c r="I663" s="8">
        <v>0.0</v>
      </c>
      <c r="J663" s="5" t="s">
        <v>28</v>
      </c>
      <c r="K663" s="5" t="s">
        <v>69</v>
      </c>
      <c r="L663">
        <f t="shared" si="1"/>
        <v>2013</v>
      </c>
      <c r="M663" s="9">
        <f t="shared" si="2"/>
        <v>8343000000</v>
      </c>
      <c r="N663" s="9">
        <f t="shared" si="3"/>
        <v>3819000000</v>
      </c>
      <c r="O663" s="9">
        <f t="shared" si="4"/>
        <v>7383000000</v>
      </c>
    </row>
    <row r="664">
      <c r="A664" s="5">
        <v>690.0</v>
      </c>
      <c r="B664" s="5" t="s">
        <v>273</v>
      </c>
      <c r="C664" s="6" t="s">
        <v>19</v>
      </c>
      <c r="D664" s="7">
        <v>42004.0</v>
      </c>
      <c r="E664" s="8">
        <v>2.489E10</v>
      </c>
      <c r="F664" s="8">
        <v>3.788E9</v>
      </c>
      <c r="G664" s="8">
        <v>2.983E9</v>
      </c>
      <c r="H664" s="8">
        <v>2.854E9</v>
      </c>
      <c r="I664" s="8">
        <v>0.0</v>
      </c>
      <c r="J664" s="5" t="s">
        <v>28</v>
      </c>
      <c r="K664" s="5" t="s">
        <v>69</v>
      </c>
      <c r="L664">
        <f t="shared" si="1"/>
        <v>2014</v>
      </c>
      <c r="M664" s="9">
        <f t="shared" si="2"/>
        <v>21102000000</v>
      </c>
      <c r="N664" s="9">
        <f t="shared" si="3"/>
        <v>5837000000</v>
      </c>
      <c r="O664" s="9">
        <f t="shared" si="4"/>
        <v>19053000000</v>
      </c>
    </row>
    <row r="665">
      <c r="A665" s="5">
        <v>691.0</v>
      </c>
      <c r="B665" s="5" t="s">
        <v>273</v>
      </c>
      <c r="C665" s="6" t="s">
        <v>20</v>
      </c>
      <c r="D665" s="7">
        <v>42369.0</v>
      </c>
      <c r="E665" s="8">
        <v>3.2639E10</v>
      </c>
      <c r="F665" s="8">
        <v>4.006E9</v>
      </c>
      <c r="G665" s="8">
        <v>3.426E9</v>
      </c>
      <c r="H665" s="8">
        <v>3.014E9</v>
      </c>
      <c r="I665" s="8">
        <v>0.0</v>
      </c>
      <c r="J665" s="5" t="s">
        <v>28</v>
      </c>
      <c r="K665" s="5" t="s">
        <v>69</v>
      </c>
      <c r="L665">
        <f t="shared" si="1"/>
        <v>2015</v>
      </c>
      <c r="M665" s="9">
        <f t="shared" si="2"/>
        <v>28633000000</v>
      </c>
      <c r="N665" s="9">
        <f t="shared" si="3"/>
        <v>6440000000</v>
      </c>
      <c r="O665" s="9">
        <f t="shared" si="4"/>
        <v>26199000000</v>
      </c>
    </row>
    <row r="666">
      <c r="A666" s="5">
        <v>692.0</v>
      </c>
      <c r="B666" s="5" t="s">
        <v>274</v>
      </c>
      <c r="C666" s="6" t="s">
        <v>15</v>
      </c>
      <c r="D666" s="7">
        <v>41420.0</v>
      </c>
      <c r="E666" s="8">
        <v>1.77741E10</v>
      </c>
      <c r="F666" s="8">
        <v>1.13502E10</v>
      </c>
      <c r="G666" s="8">
        <v>3.5523E9</v>
      </c>
      <c r="H666" s="8">
        <v>0.0</v>
      </c>
      <c r="I666" s="8">
        <v>0.0</v>
      </c>
      <c r="J666" s="5" t="s">
        <v>39</v>
      </c>
      <c r="K666" s="5" t="s">
        <v>127</v>
      </c>
      <c r="L666">
        <f t="shared" si="1"/>
        <v>2013</v>
      </c>
      <c r="M666" s="9">
        <f t="shared" si="2"/>
        <v>6423900000</v>
      </c>
      <c r="N666" s="9">
        <f t="shared" si="3"/>
        <v>3552300000</v>
      </c>
      <c r="O666" s="9">
        <f t="shared" si="4"/>
        <v>14221800000</v>
      </c>
    </row>
    <row r="667">
      <c r="A667" s="5">
        <v>693.0</v>
      </c>
      <c r="B667" s="5" t="s">
        <v>274</v>
      </c>
      <c r="C667" s="6" t="s">
        <v>18</v>
      </c>
      <c r="D667" s="7">
        <v>41784.0</v>
      </c>
      <c r="E667" s="8">
        <v>1.79096E10</v>
      </c>
      <c r="F667" s="8">
        <v>1.15398E10</v>
      </c>
      <c r="G667" s="8">
        <v>3.4743E9</v>
      </c>
      <c r="H667" s="8">
        <v>0.0</v>
      </c>
      <c r="I667" s="8">
        <v>0.0</v>
      </c>
      <c r="J667" s="5" t="s">
        <v>39</v>
      </c>
      <c r="K667" s="5" t="s">
        <v>127</v>
      </c>
      <c r="L667">
        <f t="shared" si="1"/>
        <v>2014</v>
      </c>
      <c r="M667" s="9">
        <f t="shared" si="2"/>
        <v>6369800000</v>
      </c>
      <c r="N667" s="9">
        <f t="shared" si="3"/>
        <v>3474300000</v>
      </c>
      <c r="O667" s="9">
        <f t="shared" si="4"/>
        <v>14435300000</v>
      </c>
    </row>
    <row r="668">
      <c r="A668" s="5">
        <v>694.0</v>
      </c>
      <c r="B668" s="5" t="s">
        <v>274</v>
      </c>
      <c r="C668" s="6" t="s">
        <v>19</v>
      </c>
      <c r="D668" s="7">
        <v>42155.0</v>
      </c>
      <c r="E668" s="8">
        <v>1.76303E10</v>
      </c>
      <c r="F668" s="8">
        <v>1.16811E10</v>
      </c>
      <c r="G668" s="8">
        <v>3.328E9</v>
      </c>
      <c r="H668" s="8">
        <v>0.0</v>
      </c>
      <c r="I668" s="8">
        <v>0.0</v>
      </c>
      <c r="J668" s="5" t="s">
        <v>39</v>
      </c>
      <c r="K668" s="5" t="s">
        <v>127</v>
      </c>
      <c r="L668">
        <f t="shared" si="1"/>
        <v>2015</v>
      </c>
      <c r="M668" s="9">
        <f t="shared" si="2"/>
        <v>5949200000</v>
      </c>
      <c r="N668" s="9">
        <f t="shared" si="3"/>
        <v>3328000000</v>
      </c>
      <c r="O668" s="9">
        <f t="shared" si="4"/>
        <v>14302300000</v>
      </c>
    </row>
    <row r="669">
      <c r="A669" s="5">
        <v>695.0</v>
      </c>
      <c r="B669" s="5" t="s">
        <v>274</v>
      </c>
      <c r="C669" s="6" t="s">
        <v>20</v>
      </c>
      <c r="D669" s="7">
        <v>42519.0</v>
      </c>
      <c r="E669" s="8">
        <v>1.65631E10</v>
      </c>
      <c r="F669" s="8">
        <v>1.07336E10</v>
      </c>
      <c r="G669" s="8">
        <v>3.1189E9</v>
      </c>
      <c r="H669" s="8">
        <v>0.0</v>
      </c>
      <c r="I669" s="8">
        <v>0.0</v>
      </c>
      <c r="J669" s="5" t="s">
        <v>39</v>
      </c>
      <c r="K669" s="5" t="s">
        <v>127</v>
      </c>
      <c r="L669">
        <f t="shared" si="1"/>
        <v>2016</v>
      </c>
      <c r="M669" s="9">
        <f t="shared" si="2"/>
        <v>5829500000</v>
      </c>
      <c r="N669" s="9">
        <f t="shared" si="3"/>
        <v>3118900000</v>
      </c>
      <c r="O669" s="9">
        <f t="shared" si="4"/>
        <v>13444200000</v>
      </c>
    </row>
    <row r="670">
      <c r="A670" s="5">
        <v>696.0</v>
      </c>
      <c r="B670" s="5" t="s">
        <v>275</v>
      </c>
      <c r="C670" s="6" t="s">
        <v>15</v>
      </c>
      <c r="D670" s="7">
        <v>41639.0</v>
      </c>
      <c r="E670" s="8">
        <v>7.819E9</v>
      </c>
      <c r="F670" s="8">
        <v>4.495E9</v>
      </c>
      <c r="G670" s="8">
        <v>1.126E9</v>
      </c>
      <c r="H670" s="8">
        <v>7.1E8</v>
      </c>
      <c r="I670" s="8">
        <v>3.1E7</v>
      </c>
      <c r="J670" s="5" t="s">
        <v>25</v>
      </c>
      <c r="K670" s="5" t="s">
        <v>92</v>
      </c>
      <c r="L670">
        <f t="shared" si="1"/>
        <v>2013</v>
      </c>
      <c r="M670" s="9">
        <f t="shared" si="2"/>
        <v>3324000000</v>
      </c>
      <c r="N670" s="9">
        <f t="shared" si="3"/>
        <v>1867000000</v>
      </c>
      <c r="O670" s="9">
        <f t="shared" si="4"/>
        <v>5952000000</v>
      </c>
    </row>
    <row r="671">
      <c r="A671" s="5">
        <v>697.0</v>
      </c>
      <c r="B671" s="5" t="s">
        <v>275</v>
      </c>
      <c r="C671" s="6" t="s">
        <v>18</v>
      </c>
      <c r="D671" s="7">
        <v>42004.0</v>
      </c>
      <c r="E671" s="8">
        <v>9.715E9</v>
      </c>
      <c r="F671" s="8">
        <v>5.663E9</v>
      </c>
      <c r="G671" s="8">
        <v>1.202E9</v>
      </c>
      <c r="H671" s="8">
        <v>8.15E8</v>
      </c>
      <c r="I671" s="8">
        <v>3.3E7</v>
      </c>
      <c r="J671" s="5" t="s">
        <v>25</v>
      </c>
      <c r="K671" s="5" t="s">
        <v>92</v>
      </c>
      <c r="L671">
        <f t="shared" si="1"/>
        <v>2014</v>
      </c>
      <c r="M671" s="9">
        <f t="shared" si="2"/>
        <v>4052000000</v>
      </c>
      <c r="N671" s="9">
        <f t="shared" si="3"/>
        <v>2050000000</v>
      </c>
      <c r="O671" s="9">
        <f t="shared" si="4"/>
        <v>7665000000</v>
      </c>
    </row>
    <row r="672">
      <c r="A672" s="5">
        <v>698.0</v>
      </c>
      <c r="B672" s="5" t="s">
        <v>275</v>
      </c>
      <c r="C672" s="6" t="s">
        <v>19</v>
      </c>
      <c r="D672" s="7">
        <v>42369.0</v>
      </c>
      <c r="E672" s="8">
        <v>9.111E9</v>
      </c>
      <c r="F672" s="8">
        <v>5.458E9</v>
      </c>
      <c r="G672" s="8">
        <v>1.508E9</v>
      </c>
      <c r="H672" s="8">
        <v>7.69E8</v>
      </c>
      <c r="I672" s="8">
        <v>5.4E7</v>
      </c>
      <c r="J672" s="5" t="s">
        <v>25</v>
      </c>
      <c r="K672" s="5" t="s">
        <v>92</v>
      </c>
      <c r="L672">
        <f t="shared" si="1"/>
        <v>2015</v>
      </c>
      <c r="M672" s="9">
        <f t="shared" si="2"/>
        <v>3653000000</v>
      </c>
      <c r="N672" s="9">
        <f t="shared" si="3"/>
        <v>2331000000</v>
      </c>
      <c r="O672" s="9">
        <f t="shared" si="4"/>
        <v>6780000000</v>
      </c>
    </row>
    <row r="673">
      <c r="A673" s="5">
        <v>699.0</v>
      </c>
      <c r="B673" s="5" t="s">
        <v>275</v>
      </c>
      <c r="C673" s="6" t="s">
        <v>20</v>
      </c>
      <c r="D673" s="7">
        <v>42735.0</v>
      </c>
      <c r="E673" s="8">
        <v>9.39E9</v>
      </c>
      <c r="F673" s="8">
        <v>5.644E9</v>
      </c>
      <c r="G673" s="8">
        <v>1.472E9</v>
      </c>
      <c r="H673" s="8">
        <v>7.42E8</v>
      </c>
      <c r="I673" s="8">
        <v>6.4E7</v>
      </c>
      <c r="J673" s="5" t="s">
        <v>25</v>
      </c>
      <c r="K673" s="5" t="s">
        <v>92</v>
      </c>
      <c r="L673">
        <f t="shared" si="1"/>
        <v>2016</v>
      </c>
      <c r="M673" s="9">
        <f t="shared" si="2"/>
        <v>3746000000</v>
      </c>
      <c r="N673" s="9">
        <f t="shared" si="3"/>
        <v>2278000000</v>
      </c>
      <c r="O673" s="9">
        <f t="shared" si="4"/>
        <v>7112000000</v>
      </c>
    </row>
    <row r="674">
      <c r="A674" s="5">
        <v>700.0</v>
      </c>
      <c r="B674" s="5" t="s">
        <v>276</v>
      </c>
      <c r="C674" s="6" t="s">
        <v>15</v>
      </c>
      <c r="D674" s="7">
        <v>41639.0</v>
      </c>
      <c r="E674" s="8">
        <v>1.55427E11</v>
      </c>
      <c r="F674" s="8">
        <v>1.37373E11</v>
      </c>
      <c r="G674" s="8">
        <v>1.2382E10</v>
      </c>
      <c r="H674" s="8">
        <v>0.0</v>
      </c>
      <c r="I674" s="8">
        <v>0.0</v>
      </c>
      <c r="J674" s="5" t="s">
        <v>22</v>
      </c>
      <c r="K674" s="5" t="s">
        <v>248</v>
      </c>
      <c r="L674">
        <f t="shared" si="1"/>
        <v>2013</v>
      </c>
      <c r="M674" s="9">
        <f t="shared" si="2"/>
        <v>18054000000</v>
      </c>
      <c r="N674" s="9">
        <f t="shared" si="3"/>
        <v>12382000000</v>
      </c>
      <c r="O674" s="9">
        <f t="shared" si="4"/>
        <v>143045000000</v>
      </c>
    </row>
    <row r="675">
      <c r="A675" s="5">
        <v>701.0</v>
      </c>
      <c r="B675" s="5" t="s">
        <v>276</v>
      </c>
      <c r="C675" s="6" t="s">
        <v>18</v>
      </c>
      <c r="D675" s="7">
        <v>42004.0</v>
      </c>
      <c r="E675" s="8">
        <v>1.55929E11</v>
      </c>
      <c r="F675" s="8">
        <v>1.42121E11</v>
      </c>
      <c r="G675" s="8">
        <v>1.2158E10</v>
      </c>
      <c r="H675" s="8">
        <v>0.0</v>
      </c>
      <c r="I675" s="8">
        <v>0.0</v>
      </c>
      <c r="J675" s="5" t="s">
        <v>22</v>
      </c>
      <c r="K675" s="5" t="s">
        <v>248</v>
      </c>
      <c r="L675">
        <f t="shared" si="1"/>
        <v>2014</v>
      </c>
      <c r="M675" s="9">
        <f t="shared" si="2"/>
        <v>13808000000</v>
      </c>
      <c r="N675" s="9">
        <f t="shared" si="3"/>
        <v>12158000000</v>
      </c>
      <c r="O675" s="9">
        <f t="shared" si="4"/>
        <v>143771000000</v>
      </c>
    </row>
    <row r="676">
      <c r="A676" s="5">
        <v>702.0</v>
      </c>
      <c r="B676" s="5" t="s">
        <v>276</v>
      </c>
      <c r="C676" s="6" t="s">
        <v>19</v>
      </c>
      <c r="D676" s="7">
        <v>42369.0</v>
      </c>
      <c r="E676" s="8">
        <v>1.52356E11</v>
      </c>
      <c r="F676" s="8">
        <v>1.34054E11</v>
      </c>
      <c r="G676" s="8">
        <v>1.3405E10</v>
      </c>
      <c r="H676" s="8">
        <v>0.0</v>
      </c>
      <c r="I676" s="8">
        <v>0.0</v>
      </c>
      <c r="J676" s="5" t="s">
        <v>22</v>
      </c>
      <c r="K676" s="5" t="s">
        <v>248</v>
      </c>
      <c r="L676">
        <f t="shared" si="1"/>
        <v>2015</v>
      </c>
      <c r="M676" s="9">
        <f t="shared" si="2"/>
        <v>18302000000</v>
      </c>
      <c r="N676" s="9">
        <f t="shared" si="3"/>
        <v>13405000000</v>
      </c>
      <c r="O676" s="9">
        <f t="shared" si="4"/>
        <v>138951000000</v>
      </c>
    </row>
    <row r="677">
      <c r="A677" s="5">
        <v>703.0</v>
      </c>
      <c r="B677" s="5" t="s">
        <v>276</v>
      </c>
      <c r="C677" s="6" t="s">
        <v>20</v>
      </c>
      <c r="D677" s="7">
        <v>42735.0</v>
      </c>
      <c r="E677" s="8">
        <v>1.6638E11</v>
      </c>
      <c r="F677" s="8">
        <v>1.45125E11</v>
      </c>
      <c r="G677" s="8">
        <v>1.171E10</v>
      </c>
      <c r="H677" s="8">
        <v>0.0</v>
      </c>
      <c r="I677" s="8">
        <v>0.0</v>
      </c>
      <c r="J677" s="5" t="s">
        <v>22</v>
      </c>
      <c r="K677" s="5" t="s">
        <v>248</v>
      </c>
      <c r="L677">
        <f t="shared" si="1"/>
        <v>2016</v>
      </c>
      <c r="M677" s="9">
        <f t="shared" si="2"/>
        <v>21255000000</v>
      </c>
      <c r="N677" s="9">
        <f t="shared" si="3"/>
        <v>11710000000</v>
      </c>
      <c r="O677" s="9">
        <f t="shared" si="4"/>
        <v>154670000000</v>
      </c>
    </row>
    <row r="678">
      <c r="A678" s="5">
        <v>704.0</v>
      </c>
      <c r="B678" s="5" t="s">
        <v>277</v>
      </c>
      <c r="C678" s="6" t="s">
        <v>15</v>
      </c>
      <c r="D678" s="7">
        <v>41274.0</v>
      </c>
      <c r="E678" s="8">
        <v>1.3013868E10</v>
      </c>
      <c r="F678" s="8">
        <v>9.235777E9</v>
      </c>
      <c r="G678" s="8">
        <v>2.65653E9</v>
      </c>
      <c r="H678" s="8">
        <v>0.0</v>
      </c>
      <c r="I678" s="8">
        <v>9.8383E7</v>
      </c>
      <c r="J678" s="5" t="s">
        <v>22</v>
      </c>
      <c r="K678" s="5" t="s">
        <v>82</v>
      </c>
      <c r="L678">
        <f t="shared" si="1"/>
        <v>2012</v>
      </c>
      <c r="M678" s="9">
        <f t="shared" si="2"/>
        <v>3778091000</v>
      </c>
      <c r="N678" s="9">
        <f t="shared" si="3"/>
        <v>2754913000</v>
      </c>
      <c r="O678" s="9">
        <f t="shared" si="4"/>
        <v>10258955000</v>
      </c>
    </row>
    <row r="679">
      <c r="A679" s="5">
        <v>705.0</v>
      </c>
      <c r="B679" s="5" t="s">
        <v>277</v>
      </c>
      <c r="C679" s="6" t="s">
        <v>18</v>
      </c>
      <c r="D679" s="7">
        <v>41639.0</v>
      </c>
      <c r="E679" s="8">
        <v>1.4077843E10</v>
      </c>
      <c r="F679" s="8">
        <v>9.857923E9</v>
      </c>
      <c r="G679" s="8">
        <v>3.028028E9</v>
      </c>
      <c r="H679" s="8">
        <v>0.0</v>
      </c>
      <c r="I679" s="8">
        <v>1.33957E8</v>
      </c>
      <c r="J679" s="5" t="s">
        <v>22</v>
      </c>
      <c r="K679" s="5" t="s">
        <v>82</v>
      </c>
      <c r="L679">
        <f t="shared" si="1"/>
        <v>2013</v>
      </c>
      <c r="M679" s="9">
        <f t="shared" si="2"/>
        <v>4219920000</v>
      </c>
      <c r="N679" s="9">
        <f t="shared" si="3"/>
        <v>3161985000</v>
      </c>
      <c r="O679" s="9">
        <f t="shared" si="4"/>
        <v>10915858000</v>
      </c>
    </row>
    <row r="680">
      <c r="A680" s="5">
        <v>706.0</v>
      </c>
      <c r="B680" s="5" t="s">
        <v>277</v>
      </c>
      <c r="C680" s="6" t="s">
        <v>19</v>
      </c>
      <c r="D680" s="7">
        <v>42004.0</v>
      </c>
      <c r="E680" s="8">
        <v>1.5341647E10</v>
      </c>
      <c r="F680" s="8">
        <v>1.0747886E10</v>
      </c>
      <c r="G680" s="8">
        <v>3.31403E9</v>
      </c>
      <c r="H680" s="8">
        <v>0.0</v>
      </c>
      <c r="I680" s="8">
        <v>1.48313E8</v>
      </c>
      <c r="J680" s="5" t="s">
        <v>22</v>
      </c>
      <c r="K680" s="5" t="s">
        <v>82</v>
      </c>
      <c r="L680">
        <f t="shared" si="1"/>
        <v>2014</v>
      </c>
      <c r="M680" s="9">
        <f t="shared" si="2"/>
        <v>4593761000</v>
      </c>
      <c r="N680" s="9">
        <f t="shared" si="3"/>
        <v>3462343000</v>
      </c>
      <c r="O680" s="9">
        <f t="shared" si="4"/>
        <v>11879304000</v>
      </c>
    </row>
    <row r="681">
      <c r="A681" s="5">
        <v>707.0</v>
      </c>
      <c r="B681" s="5" t="s">
        <v>277</v>
      </c>
      <c r="C681" s="6" t="s">
        <v>20</v>
      </c>
      <c r="D681" s="7">
        <v>42369.0</v>
      </c>
      <c r="E681" s="8">
        <v>1.5280044E10</v>
      </c>
      <c r="F681" s="8">
        <v>1.0724192E10</v>
      </c>
      <c r="G681" s="8">
        <v>3.27739E9</v>
      </c>
      <c r="H681" s="8">
        <v>0.0</v>
      </c>
      <c r="I681" s="8">
        <v>1.41675E8</v>
      </c>
      <c r="J681" s="5" t="s">
        <v>22</v>
      </c>
      <c r="K681" s="5" t="s">
        <v>82</v>
      </c>
      <c r="L681">
        <f t="shared" si="1"/>
        <v>2015</v>
      </c>
      <c r="M681" s="9">
        <f t="shared" si="2"/>
        <v>4555852000</v>
      </c>
      <c r="N681" s="9">
        <f t="shared" si="3"/>
        <v>3419065000</v>
      </c>
      <c r="O681" s="9">
        <f t="shared" si="4"/>
        <v>11860979000</v>
      </c>
    </row>
    <row r="682">
      <c r="A682" s="5">
        <v>708.0</v>
      </c>
      <c r="B682" s="5" t="s">
        <v>278</v>
      </c>
      <c r="C682" s="6" t="s">
        <v>15</v>
      </c>
      <c r="D682" s="7">
        <v>41425.0</v>
      </c>
      <c r="E682" s="8">
        <v>2.375923E9</v>
      </c>
      <c r="F682" s="8">
        <v>8.62075E8</v>
      </c>
      <c r="G682" s="8">
        <v>1.156635E9</v>
      </c>
      <c r="H682" s="8">
        <v>0.0</v>
      </c>
      <c r="I682" s="8">
        <v>0.0</v>
      </c>
      <c r="J682" s="5" t="s">
        <v>25</v>
      </c>
      <c r="K682" s="5" t="s">
        <v>42</v>
      </c>
      <c r="L682">
        <f t="shared" si="1"/>
        <v>2013</v>
      </c>
      <c r="M682" s="9">
        <f t="shared" si="2"/>
        <v>1513848000</v>
      </c>
      <c r="N682" s="9">
        <f t="shared" si="3"/>
        <v>1156635000</v>
      </c>
      <c r="O682" s="9">
        <f t="shared" si="4"/>
        <v>1219288000</v>
      </c>
    </row>
    <row r="683">
      <c r="A683" s="5">
        <v>709.0</v>
      </c>
      <c r="B683" s="5" t="s">
        <v>278</v>
      </c>
      <c r="C683" s="6" t="s">
        <v>18</v>
      </c>
      <c r="D683" s="7">
        <v>41790.0</v>
      </c>
      <c r="E683" s="8">
        <v>2.554236E9</v>
      </c>
      <c r="F683" s="8">
        <v>9.52225E8</v>
      </c>
      <c r="G683" s="8">
        <v>1.196512E9</v>
      </c>
      <c r="H683" s="8">
        <v>0.0</v>
      </c>
      <c r="I683" s="8">
        <v>0.0</v>
      </c>
      <c r="J683" s="5" t="s">
        <v>25</v>
      </c>
      <c r="K683" s="5" t="s">
        <v>42</v>
      </c>
      <c r="L683">
        <f t="shared" si="1"/>
        <v>2014</v>
      </c>
      <c r="M683" s="9">
        <f t="shared" si="2"/>
        <v>1602011000</v>
      </c>
      <c r="N683" s="9">
        <f t="shared" si="3"/>
        <v>1196512000</v>
      </c>
      <c r="O683" s="9">
        <f t="shared" si="4"/>
        <v>1357724000</v>
      </c>
    </row>
    <row r="684">
      <c r="A684" s="5">
        <v>710.0</v>
      </c>
      <c r="B684" s="5" t="s">
        <v>278</v>
      </c>
      <c r="C684" s="6" t="s">
        <v>19</v>
      </c>
      <c r="D684" s="7">
        <v>42155.0</v>
      </c>
      <c r="E684" s="8">
        <v>2.773718E9</v>
      </c>
      <c r="F684" s="8">
        <v>1.022107E9</v>
      </c>
      <c r="G684" s="8">
        <v>1.295014E9</v>
      </c>
      <c r="H684" s="8">
        <v>0.0</v>
      </c>
      <c r="I684" s="8">
        <v>0.0</v>
      </c>
      <c r="J684" s="5" t="s">
        <v>25</v>
      </c>
      <c r="K684" s="5" t="s">
        <v>42</v>
      </c>
      <c r="L684">
        <f t="shared" si="1"/>
        <v>2015</v>
      </c>
      <c r="M684" s="9">
        <f t="shared" si="2"/>
        <v>1751611000</v>
      </c>
      <c r="N684" s="9">
        <f t="shared" si="3"/>
        <v>1295014000</v>
      </c>
      <c r="O684" s="9">
        <f t="shared" si="4"/>
        <v>1478704000</v>
      </c>
    </row>
    <row r="685">
      <c r="A685" s="5">
        <v>711.0</v>
      </c>
      <c r="B685" s="5" t="s">
        <v>278</v>
      </c>
      <c r="C685" s="6" t="s">
        <v>20</v>
      </c>
      <c r="D685" s="7">
        <v>42521.0</v>
      </c>
      <c r="E685" s="8">
        <v>2.89815E9</v>
      </c>
      <c r="F685" s="8">
        <v>1.147639E9</v>
      </c>
      <c r="G685" s="8">
        <v>1.325567E9</v>
      </c>
      <c r="H685" s="8">
        <v>0.0</v>
      </c>
      <c r="I685" s="8">
        <v>0.0</v>
      </c>
      <c r="J685" s="5" t="s">
        <v>25</v>
      </c>
      <c r="K685" s="5" t="s">
        <v>42</v>
      </c>
      <c r="L685">
        <f t="shared" si="1"/>
        <v>2016</v>
      </c>
      <c r="M685" s="9">
        <f t="shared" si="2"/>
        <v>1750511000</v>
      </c>
      <c r="N685" s="9">
        <f t="shared" si="3"/>
        <v>1325567000</v>
      </c>
      <c r="O685" s="9">
        <f t="shared" si="4"/>
        <v>1572583000</v>
      </c>
    </row>
    <row r="686">
      <c r="A686" s="5">
        <v>712.0</v>
      </c>
      <c r="B686" s="5" t="s">
        <v>279</v>
      </c>
      <c r="C686" s="6" t="s">
        <v>15</v>
      </c>
      <c r="D686" s="7">
        <v>41307.0</v>
      </c>
      <c r="E686" s="8">
        <v>1.5651E10</v>
      </c>
      <c r="F686" s="8">
        <v>9.48E9</v>
      </c>
      <c r="G686" s="8">
        <v>0.0</v>
      </c>
      <c r="H686" s="8">
        <v>0.0</v>
      </c>
      <c r="I686" s="8">
        <v>0.0</v>
      </c>
      <c r="J686" s="5" t="s">
        <v>22</v>
      </c>
      <c r="K686" s="5" t="s">
        <v>260</v>
      </c>
      <c r="L686">
        <f t="shared" si="1"/>
        <v>2013</v>
      </c>
      <c r="M686" s="9">
        <f t="shared" si="2"/>
        <v>6171000000</v>
      </c>
      <c r="N686" s="9">
        <f t="shared" si="3"/>
        <v>0</v>
      </c>
      <c r="O686" s="9">
        <f t="shared" si="4"/>
        <v>15651000000</v>
      </c>
    </row>
    <row r="687">
      <c r="A687" s="5">
        <v>713.0</v>
      </c>
      <c r="B687" s="5" t="s">
        <v>279</v>
      </c>
      <c r="C687" s="6" t="s">
        <v>18</v>
      </c>
      <c r="D687" s="7">
        <v>41671.0</v>
      </c>
      <c r="E687" s="8">
        <v>1.6148E10</v>
      </c>
      <c r="F687" s="8">
        <v>9.855E9</v>
      </c>
      <c r="G687" s="8">
        <v>0.0</v>
      </c>
      <c r="H687" s="8">
        <v>0.0</v>
      </c>
      <c r="I687" s="8">
        <v>0.0</v>
      </c>
      <c r="J687" s="5" t="s">
        <v>22</v>
      </c>
      <c r="K687" s="5" t="s">
        <v>260</v>
      </c>
      <c r="L687">
        <f t="shared" si="1"/>
        <v>2014</v>
      </c>
      <c r="M687" s="9">
        <f t="shared" si="2"/>
        <v>6293000000</v>
      </c>
      <c r="N687" s="9">
        <f t="shared" si="3"/>
        <v>0</v>
      </c>
      <c r="O687" s="9">
        <f t="shared" si="4"/>
        <v>16148000000</v>
      </c>
    </row>
    <row r="688">
      <c r="A688" s="5">
        <v>714.0</v>
      </c>
      <c r="B688" s="5" t="s">
        <v>279</v>
      </c>
      <c r="C688" s="6" t="s">
        <v>19</v>
      </c>
      <c r="D688" s="7">
        <v>42035.0</v>
      </c>
      <c r="E688" s="8">
        <v>1.6435E10</v>
      </c>
      <c r="F688" s="8">
        <v>1.0146E10</v>
      </c>
      <c r="G688" s="8">
        <v>0.0</v>
      </c>
      <c r="H688" s="8">
        <v>0.0</v>
      </c>
      <c r="I688" s="8">
        <v>0.0</v>
      </c>
      <c r="J688" s="5" t="s">
        <v>22</v>
      </c>
      <c r="K688" s="5" t="s">
        <v>260</v>
      </c>
      <c r="L688">
        <f t="shared" si="1"/>
        <v>2015</v>
      </c>
      <c r="M688" s="9">
        <f t="shared" si="2"/>
        <v>6289000000</v>
      </c>
      <c r="N688" s="9">
        <f t="shared" si="3"/>
        <v>0</v>
      </c>
      <c r="O688" s="9">
        <f t="shared" si="4"/>
        <v>16435000000</v>
      </c>
    </row>
    <row r="689">
      <c r="A689" s="5">
        <v>715.0</v>
      </c>
      <c r="B689" s="5" t="s">
        <v>279</v>
      </c>
      <c r="C689" s="6" t="s">
        <v>20</v>
      </c>
      <c r="D689" s="7">
        <v>42399.0</v>
      </c>
      <c r="E689" s="8">
        <v>1.5797E10</v>
      </c>
      <c r="F689" s="8">
        <v>1.0077E10</v>
      </c>
      <c r="G689" s="8">
        <v>0.0</v>
      </c>
      <c r="H689" s="8">
        <v>0.0</v>
      </c>
      <c r="I689" s="8">
        <v>0.0</v>
      </c>
      <c r="J689" s="5" t="s">
        <v>22</v>
      </c>
      <c r="K689" s="5" t="s">
        <v>260</v>
      </c>
      <c r="L689">
        <f t="shared" si="1"/>
        <v>2016</v>
      </c>
      <c r="M689" s="9">
        <f t="shared" si="2"/>
        <v>5720000000</v>
      </c>
      <c r="N689" s="9">
        <f t="shared" si="3"/>
        <v>0</v>
      </c>
      <c r="O689" s="9">
        <f t="shared" si="4"/>
        <v>15797000000</v>
      </c>
    </row>
    <row r="690">
      <c r="A690" s="5">
        <v>716.0</v>
      </c>
      <c r="B690" s="5" t="s">
        <v>280</v>
      </c>
      <c r="C690" s="6" t="s">
        <v>15</v>
      </c>
      <c r="D690" s="7">
        <v>41272.0</v>
      </c>
      <c r="E690" s="8">
        <v>2.715675E9</v>
      </c>
      <c r="F690" s="8">
        <v>1.277195E9</v>
      </c>
      <c r="G690" s="8">
        <v>5.08547E8</v>
      </c>
      <c r="H690" s="8">
        <v>3.25773E8</v>
      </c>
      <c r="I690" s="8">
        <v>0.0</v>
      </c>
      <c r="J690" s="5" t="s">
        <v>22</v>
      </c>
      <c r="K690" s="5" t="s">
        <v>281</v>
      </c>
      <c r="L690">
        <f t="shared" si="1"/>
        <v>2012</v>
      </c>
      <c r="M690" s="9">
        <f t="shared" si="2"/>
        <v>1438480000</v>
      </c>
      <c r="N690" s="9">
        <f t="shared" si="3"/>
        <v>834320000</v>
      </c>
      <c r="O690" s="9">
        <f t="shared" si="4"/>
        <v>1881355000</v>
      </c>
    </row>
    <row r="691">
      <c r="A691" s="5">
        <v>717.0</v>
      </c>
      <c r="B691" s="5" t="s">
        <v>280</v>
      </c>
      <c r="C691" s="6" t="s">
        <v>18</v>
      </c>
      <c r="D691" s="7">
        <v>41636.0</v>
      </c>
      <c r="E691" s="8">
        <v>2.631851E9</v>
      </c>
      <c r="F691" s="8">
        <v>1.224551E9</v>
      </c>
      <c r="G691" s="8">
        <v>4.68345E8</v>
      </c>
      <c r="H691" s="8">
        <v>3.64923E8</v>
      </c>
      <c r="I691" s="8">
        <v>0.0</v>
      </c>
      <c r="J691" s="5" t="s">
        <v>22</v>
      </c>
      <c r="K691" s="5" t="s">
        <v>281</v>
      </c>
      <c r="L691">
        <f t="shared" si="1"/>
        <v>2013</v>
      </c>
      <c r="M691" s="9">
        <f t="shared" si="2"/>
        <v>1407300000</v>
      </c>
      <c r="N691" s="9">
        <f t="shared" si="3"/>
        <v>833268000</v>
      </c>
      <c r="O691" s="9">
        <f t="shared" si="4"/>
        <v>1798583000</v>
      </c>
    </row>
    <row r="692">
      <c r="A692" s="5">
        <v>718.0</v>
      </c>
      <c r="B692" s="5" t="s">
        <v>280</v>
      </c>
      <c r="C692" s="6" t="s">
        <v>19</v>
      </c>
      <c r="D692" s="7">
        <v>42000.0</v>
      </c>
      <c r="E692" s="8">
        <v>2.870658E9</v>
      </c>
      <c r="F692" s="8">
        <v>1.266246E9</v>
      </c>
      <c r="G692" s="8">
        <v>5.18665E8</v>
      </c>
      <c r="H692" s="8">
        <v>3.95121E8</v>
      </c>
      <c r="I692" s="8">
        <v>0.0</v>
      </c>
      <c r="J692" s="5" t="s">
        <v>22</v>
      </c>
      <c r="K692" s="5" t="s">
        <v>281</v>
      </c>
      <c r="L692">
        <f t="shared" si="1"/>
        <v>2014</v>
      </c>
      <c r="M692" s="9">
        <f t="shared" si="2"/>
        <v>1604412000</v>
      </c>
      <c r="N692" s="9">
        <f t="shared" si="3"/>
        <v>913786000</v>
      </c>
      <c r="O692" s="9">
        <f t="shared" si="4"/>
        <v>1956872000</v>
      </c>
    </row>
    <row r="693">
      <c r="A693" s="5">
        <v>719.0</v>
      </c>
      <c r="B693" s="5" t="s">
        <v>280</v>
      </c>
      <c r="C693" s="6" t="s">
        <v>20</v>
      </c>
      <c r="D693" s="7">
        <v>42364.0</v>
      </c>
      <c r="E693" s="8">
        <v>2.82027E9</v>
      </c>
      <c r="F693" s="8">
        <v>1.281566E9</v>
      </c>
      <c r="G693" s="8">
        <v>5.6208E8</v>
      </c>
      <c r="H693" s="8">
        <v>4.27043E8</v>
      </c>
      <c r="I693" s="8">
        <v>0.0</v>
      </c>
      <c r="J693" s="5" t="s">
        <v>22</v>
      </c>
      <c r="K693" s="5" t="s">
        <v>281</v>
      </c>
      <c r="L693">
        <f t="shared" si="1"/>
        <v>2015</v>
      </c>
      <c r="M693" s="9">
        <f t="shared" si="2"/>
        <v>1538704000</v>
      </c>
      <c r="N693" s="9">
        <f t="shared" si="3"/>
        <v>989123000</v>
      </c>
      <c r="O693" s="9">
        <f t="shared" si="4"/>
        <v>1831147000</v>
      </c>
    </row>
    <row r="694">
      <c r="A694" s="5">
        <v>720.0</v>
      </c>
      <c r="B694" s="5" t="s">
        <v>282</v>
      </c>
      <c r="C694" s="6" t="s">
        <v>15</v>
      </c>
      <c r="D694" s="7">
        <v>41639.0</v>
      </c>
      <c r="E694" s="8">
        <v>1.954E10</v>
      </c>
      <c r="F694" s="8">
        <v>1.5422E10</v>
      </c>
      <c r="G694" s="8">
        <v>2.816E9</v>
      </c>
      <c r="H694" s="8">
        <v>0.0</v>
      </c>
      <c r="I694" s="8">
        <v>0.0</v>
      </c>
      <c r="J694" s="5" t="s">
        <v>22</v>
      </c>
      <c r="K694" s="5" t="s">
        <v>283</v>
      </c>
      <c r="L694">
        <f t="shared" si="1"/>
        <v>2013</v>
      </c>
      <c r="M694" s="9">
        <f t="shared" si="2"/>
        <v>4118000000</v>
      </c>
      <c r="N694" s="9">
        <f t="shared" si="3"/>
        <v>2816000000</v>
      </c>
      <c r="O694" s="9">
        <f t="shared" si="4"/>
        <v>16724000000</v>
      </c>
    </row>
    <row r="695">
      <c r="A695" s="5">
        <v>721.0</v>
      </c>
      <c r="B695" s="5" t="s">
        <v>282</v>
      </c>
      <c r="C695" s="6" t="s">
        <v>18</v>
      </c>
      <c r="D695" s="7">
        <v>42004.0</v>
      </c>
      <c r="E695" s="8">
        <v>1.8138E10</v>
      </c>
      <c r="F695" s="8">
        <v>1.3906E10</v>
      </c>
      <c r="G695" s="8">
        <v>2.815E9</v>
      </c>
      <c r="H695" s="8">
        <v>0.0</v>
      </c>
      <c r="I695" s="8">
        <v>0.0</v>
      </c>
      <c r="J695" s="5" t="s">
        <v>22</v>
      </c>
      <c r="K695" s="5" t="s">
        <v>283</v>
      </c>
      <c r="L695">
        <f t="shared" si="1"/>
        <v>2014</v>
      </c>
      <c r="M695" s="9">
        <f t="shared" si="2"/>
        <v>4232000000</v>
      </c>
      <c r="N695" s="9">
        <f t="shared" si="3"/>
        <v>2815000000</v>
      </c>
      <c r="O695" s="9">
        <f t="shared" si="4"/>
        <v>15323000000</v>
      </c>
    </row>
    <row r="696">
      <c r="A696" s="5">
        <v>722.0</v>
      </c>
      <c r="B696" s="5" t="s">
        <v>282</v>
      </c>
      <c r="C696" s="6" t="s">
        <v>19</v>
      </c>
      <c r="D696" s="7">
        <v>42369.0</v>
      </c>
      <c r="E696" s="8">
        <v>1.6443E10</v>
      </c>
      <c r="F696" s="8">
        <v>1.2164E10</v>
      </c>
      <c r="G696" s="8">
        <v>2.728E9</v>
      </c>
      <c r="H696" s="8">
        <v>0.0</v>
      </c>
      <c r="I696" s="8">
        <v>0.0</v>
      </c>
      <c r="J696" s="5" t="s">
        <v>22</v>
      </c>
      <c r="K696" s="5" t="s">
        <v>283</v>
      </c>
      <c r="L696">
        <f t="shared" si="1"/>
        <v>2015</v>
      </c>
      <c r="M696" s="9">
        <f t="shared" si="2"/>
        <v>4279000000</v>
      </c>
      <c r="N696" s="9">
        <f t="shared" si="3"/>
        <v>2728000000</v>
      </c>
      <c r="O696" s="9">
        <f t="shared" si="4"/>
        <v>13715000000</v>
      </c>
    </row>
    <row r="697">
      <c r="A697" s="5">
        <v>723.0</v>
      </c>
      <c r="B697" s="5" t="s">
        <v>282</v>
      </c>
      <c r="C697" s="6" t="s">
        <v>20</v>
      </c>
      <c r="D697" s="7">
        <v>42735.0</v>
      </c>
      <c r="E697" s="8">
        <v>1.5158E10</v>
      </c>
      <c r="F697" s="8">
        <v>1.0972E10</v>
      </c>
      <c r="G697" s="8">
        <v>2.617E9</v>
      </c>
      <c r="H697" s="8">
        <v>0.0</v>
      </c>
      <c r="I697" s="8">
        <v>0.0</v>
      </c>
      <c r="J697" s="5" t="s">
        <v>22</v>
      </c>
      <c r="K697" s="5" t="s">
        <v>283</v>
      </c>
      <c r="L697">
        <f t="shared" si="1"/>
        <v>2016</v>
      </c>
      <c r="M697" s="9">
        <f t="shared" si="2"/>
        <v>4186000000</v>
      </c>
      <c r="N697" s="9">
        <f t="shared" si="3"/>
        <v>2617000000</v>
      </c>
      <c r="O697" s="9">
        <f t="shared" si="4"/>
        <v>12541000000</v>
      </c>
    </row>
    <row r="698">
      <c r="A698" s="5">
        <v>724.0</v>
      </c>
      <c r="B698" s="5" t="s">
        <v>284</v>
      </c>
      <c r="C698" s="6" t="s">
        <v>15</v>
      </c>
      <c r="D698" s="7">
        <v>41274.0</v>
      </c>
      <c r="E698" s="8">
        <v>8.950045E9</v>
      </c>
      <c r="F698" s="8">
        <v>5.033885E9</v>
      </c>
      <c r="G698" s="8">
        <v>2.785035E9</v>
      </c>
      <c r="H698" s="8">
        <v>0.0</v>
      </c>
      <c r="I698" s="8">
        <v>0.0</v>
      </c>
      <c r="J698" s="5" t="s">
        <v>16</v>
      </c>
      <c r="K698" s="5" t="s">
        <v>285</v>
      </c>
      <c r="L698">
        <f t="shared" si="1"/>
        <v>2012</v>
      </c>
      <c r="M698" s="9">
        <f t="shared" si="2"/>
        <v>3916160000</v>
      </c>
      <c r="N698" s="9">
        <f t="shared" si="3"/>
        <v>2785035000</v>
      </c>
      <c r="O698" s="9">
        <f t="shared" si="4"/>
        <v>6165010000</v>
      </c>
    </row>
    <row r="699">
      <c r="A699" s="5">
        <v>725.0</v>
      </c>
      <c r="B699" s="5" t="s">
        <v>284</v>
      </c>
      <c r="C699" s="6" t="s">
        <v>18</v>
      </c>
      <c r="D699" s="7">
        <v>41639.0</v>
      </c>
      <c r="E699" s="8">
        <v>9.437758E9</v>
      </c>
      <c r="F699" s="8">
        <v>5.301275E9</v>
      </c>
      <c r="G699" s="8">
        <v>2.839629E9</v>
      </c>
      <c r="H699" s="8">
        <v>0.0</v>
      </c>
      <c r="I699" s="8">
        <v>0.0</v>
      </c>
      <c r="J699" s="5" t="s">
        <v>16</v>
      </c>
      <c r="K699" s="5" t="s">
        <v>285</v>
      </c>
      <c r="L699">
        <f t="shared" si="1"/>
        <v>2013</v>
      </c>
      <c r="M699" s="9">
        <f t="shared" si="2"/>
        <v>4136483000</v>
      </c>
      <c r="N699" s="9">
        <f t="shared" si="3"/>
        <v>2839629000</v>
      </c>
      <c r="O699" s="9">
        <f t="shared" si="4"/>
        <v>6598129000</v>
      </c>
    </row>
    <row r="700">
      <c r="A700" s="5">
        <v>726.0</v>
      </c>
      <c r="B700" s="5" t="s">
        <v>284</v>
      </c>
      <c r="C700" s="6" t="s">
        <v>19</v>
      </c>
      <c r="D700" s="7">
        <v>42004.0</v>
      </c>
      <c r="E700" s="8">
        <v>9.964953E9</v>
      </c>
      <c r="F700" s="8">
        <v>5.650711E9</v>
      </c>
      <c r="G700" s="8">
        <v>2.967125E9</v>
      </c>
      <c r="H700" s="8">
        <v>0.0</v>
      </c>
      <c r="I700" s="8">
        <v>0.0</v>
      </c>
      <c r="J700" s="5" t="s">
        <v>16</v>
      </c>
      <c r="K700" s="5" t="s">
        <v>285</v>
      </c>
      <c r="L700">
        <f t="shared" si="1"/>
        <v>2014</v>
      </c>
      <c r="M700" s="9">
        <f t="shared" si="2"/>
        <v>4314242000</v>
      </c>
      <c r="N700" s="9">
        <f t="shared" si="3"/>
        <v>2967125000</v>
      </c>
      <c r="O700" s="9">
        <f t="shared" si="4"/>
        <v>6997828000</v>
      </c>
    </row>
    <row r="701">
      <c r="A701" s="5">
        <v>727.0</v>
      </c>
      <c r="B701" s="5" t="s">
        <v>284</v>
      </c>
      <c r="C701" s="6" t="s">
        <v>20</v>
      </c>
      <c r="D701" s="7">
        <v>42369.0</v>
      </c>
      <c r="E701" s="8">
        <v>9.973384E9</v>
      </c>
      <c r="F701" s="8">
        <v>5.741956E9</v>
      </c>
      <c r="G701" s="8">
        <v>2.931108E9</v>
      </c>
      <c r="H701" s="8">
        <v>0.0</v>
      </c>
      <c r="I701" s="8">
        <v>0.0</v>
      </c>
      <c r="J701" s="5" t="s">
        <v>16</v>
      </c>
      <c r="K701" s="5" t="s">
        <v>285</v>
      </c>
      <c r="L701">
        <f t="shared" si="1"/>
        <v>2015</v>
      </c>
      <c r="M701" s="9">
        <f t="shared" si="2"/>
        <v>4231428000</v>
      </c>
      <c r="N701" s="9">
        <f t="shared" si="3"/>
        <v>2931108000</v>
      </c>
      <c r="O701" s="9">
        <f t="shared" si="4"/>
        <v>7042276000</v>
      </c>
    </row>
    <row r="702">
      <c r="A702" s="5">
        <v>728.0</v>
      </c>
      <c r="B702" s="5" t="s">
        <v>286</v>
      </c>
      <c r="C702" s="6" t="s">
        <v>15</v>
      </c>
      <c r="D702" s="7">
        <v>41639.0</v>
      </c>
      <c r="E702" s="8">
        <v>2.9402E10</v>
      </c>
      <c r="F702" s="8">
        <v>2.4931E10</v>
      </c>
      <c r="G702" s="8">
        <v>1.333E9</v>
      </c>
      <c r="H702" s="8">
        <v>0.0</v>
      </c>
      <c r="I702" s="8">
        <v>0.0</v>
      </c>
      <c r="J702" s="5" t="s">
        <v>86</v>
      </c>
      <c r="K702" s="5" t="s">
        <v>117</v>
      </c>
      <c r="L702">
        <f t="shared" si="1"/>
        <v>2013</v>
      </c>
      <c r="M702" s="9">
        <f t="shared" si="2"/>
        <v>4471000000</v>
      </c>
      <c r="N702" s="9">
        <f t="shared" si="3"/>
        <v>1333000000</v>
      </c>
      <c r="O702" s="9">
        <f t="shared" si="4"/>
        <v>28069000000</v>
      </c>
    </row>
    <row r="703">
      <c r="A703" s="5">
        <v>729.0</v>
      </c>
      <c r="B703" s="5" t="s">
        <v>286</v>
      </c>
      <c r="C703" s="6" t="s">
        <v>18</v>
      </c>
      <c r="D703" s="7">
        <v>42004.0</v>
      </c>
      <c r="E703" s="8">
        <v>3.287E10</v>
      </c>
      <c r="F703" s="8">
        <v>2.7334E10</v>
      </c>
      <c r="G703" s="8">
        <v>2.93E8</v>
      </c>
      <c r="H703" s="8">
        <v>0.0</v>
      </c>
      <c r="I703" s="8">
        <v>0.0</v>
      </c>
      <c r="J703" s="5" t="s">
        <v>86</v>
      </c>
      <c r="K703" s="5" t="s">
        <v>117</v>
      </c>
      <c r="L703">
        <f t="shared" si="1"/>
        <v>2014</v>
      </c>
      <c r="M703" s="9">
        <f t="shared" si="2"/>
        <v>5536000000</v>
      </c>
      <c r="N703" s="9">
        <f t="shared" si="3"/>
        <v>293000000</v>
      </c>
      <c r="O703" s="9">
        <f t="shared" si="4"/>
        <v>32577000000</v>
      </c>
    </row>
    <row r="704">
      <c r="A704" s="5">
        <v>730.0</v>
      </c>
      <c r="B704" s="5" t="s">
        <v>286</v>
      </c>
      <c r="C704" s="6" t="s">
        <v>19</v>
      </c>
      <c r="D704" s="7">
        <v>42369.0</v>
      </c>
      <c r="E704" s="8">
        <v>2.3633E10</v>
      </c>
      <c r="F704" s="8">
        <v>2.1113E10</v>
      </c>
      <c r="G704" s="8">
        <v>2.0E8</v>
      </c>
      <c r="H704" s="8">
        <v>0.0</v>
      </c>
      <c r="I704" s="8">
        <v>0.0</v>
      </c>
      <c r="J704" s="5" t="s">
        <v>86</v>
      </c>
      <c r="K704" s="5" t="s">
        <v>117</v>
      </c>
      <c r="L704">
        <f t="shared" si="1"/>
        <v>2015</v>
      </c>
      <c r="M704" s="9">
        <f t="shared" si="2"/>
        <v>2520000000</v>
      </c>
      <c r="N704" s="9">
        <f t="shared" si="3"/>
        <v>200000000</v>
      </c>
      <c r="O704" s="9">
        <f t="shared" si="4"/>
        <v>23433000000</v>
      </c>
    </row>
    <row r="705">
      <c r="A705" s="5">
        <v>731.0</v>
      </c>
      <c r="B705" s="5" t="s">
        <v>286</v>
      </c>
      <c r="C705" s="6" t="s">
        <v>20</v>
      </c>
      <c r="D705" s="7">
        <v>42735.0</v>
      </c>
      <c r="E705" s="8">
        <v>1.5887E10</v>
      </c>
      <c r="F705" s="8">
        <v>1.5023E10</v>
      </c>
      <c r="G705" s="8">
        <v>2.28E8</v>
      </c>
      <c r="H705" s="8">
        <v>0.0</v>
      </c>
      <c r="I705" s="8">
        <v>0.0</v>
      </c>
      <c r="J705" s="5" t="s">
        <v>86</v>
      </c>
      <c r="K705" s="5" t="s">
        <v>117</v>
      </c>
      <c r="L705">
        <f t="shared" si="1"/>
        <v>2016</v>
      </c>
      <c r="M705" s="9">
        <f t="shared" si="2"/>
        <v>864000000</v>
      </c>
      <c r="N705" s="9">
        <f t="shared" si="3"/>
        <v>228000000</v>
      </c>
      <c r="O705" s="9">
        <f t="shared" si="4"/>
        <v>15659000000</v>
      </c>
    </row>
    <row r="706">
      <c r="A706" s="5">
        <v>732.0</v>
      </c>
      <c r="B706" s="5" t="s">
        <v>287</v>
      </c>
      <c r="C706" s="6" t="s">
        <v>15</v>
      </c>
      <c r="D706" s="7">
        <v>41455.0</v>
      </c>
      <c r="E706" s="8">
        <v>4.297842E9</v>
      </c>
      <c r="F706" s="8">
        <v>3.193722E9</v>
      </c>
      <c r="G706" s="8">
        <v>9.02869E8</v>
      </c>
      <c r="H706" s="8">
        <v>0.0</v>
      </c>
      <c r="I706" s="8">
        <v>0.0</v>
      </c>
      <c r="J706" s="5" t="s">
        <v>22</v>
      </c>
      <c r="K706" s="5" t="s">
        <v>281</v>
      </c>
      <c r="L706">
        <f t="shared" si="1"/>
        <v>2013</v>
      </c>
      <c r="M706" s="9">
        <f t="shared" si="2"/>
        <v>1104120000</v>
      </c>
      <c r="N706" s="9">
        <f t="shared" si="3"/>
        <v>902869000</v>
      </c>
      <c r="O706" s="9">
        <f t="shared" si="4"/>
        <v>3394973000</v>
      </c>
    </row>
    <row r="707">
      <c r="A707" s="5">
        <v>733.0</v>
      </c>
      <c r="B707" s="5" t="s">
        <v>287</v>
      </c>
      <c r="C707" s="6" t="s">
        <v>18</v>
      </c>
      <c r="D707" s="7">
        <v>41820.0</v>
      </c>
      <c r="E707" s="8">
        <v>5.348483E9</v>
      </c>
      <c r="F707" s="8">
        <v>3.891816E9</v>
      </c>
      <c r="G707" s="8">
        <v>1.12694E9</v>
      </c>
      <c r="H707" s="8">
        <v>0.0</v>
      </c>
      <c r="I707" s="8">
        <v>0.0</v>
      </c>
      <c r="J707" s="5" t="s">
        <v>22</v>
      </c>
      <c r="K707" s="5" t="s">
        <v>281</v>
      </c>
      <c r="L707">
        <f t="shared" si="1"/>
        <v>2014</v>
      </c>
      <c r="M707" s="9">
        <f t="shared" si="2"/>
        <v>1456667000</v>
      </c>
      <c r="N707" s="9">
        <f t="shared" si="3"/>
        <v>1126940000</v>
      </c>
      <c r="O707" s="9">
        <f t="shared" si="4"/>
        <v>4221543000</v>
      </c>
    </row>
    <row r="708">
      <c r="A708" s="5">
        <v>734.0</v>
      </c>
      <c r="B708" s="5" t="s">
        <v>287</v>
      </c>
      <c r="C708" s="6" t="s">
        <v>19</v>
      </c>
      <c r="D708" s="7">
        <v>42185.0</v>
      </c>
      <c r="E708" s="8">
        <v>6.155297E9</v>
      </c>
      <c r="F708" s="8">
        <v>4.338193E9</v>
      </c>
      <c r="G708" s="8">
        <v>1.34751E9</v>
      </c>
      <c r="H708" s="8">
        <v>0.0</v>
      </c>
      <c r="I708" s="8">
        <v>0.0</v>
      </c>
      <c r="J708" s="5" t="s">
        <v>22</v>
      </c>
      <c r="K708" s="5" t="s">
        <v>281</v>
      </c>
      <c r="L708">
        <f t="shared" si="1"/>
        <v>2015</v>
      </c>
      <c r="M708" s="9">
        <f t="shared" si="2"/>
        <v>1817104000</v>
      </c>
      <c r="N708" s="9">
        <f t="shared" si="3"/>
        <v>1347510000</v>
      </c>
      <c r="O708" s="9">
        <f t="shared" si="4"/>
        <v>4807787000</v>
      </c>
    </row>
    <row r="709">
      <c r="A709" s="5">
        <v>735.0</v>
      </c>
      <c r="B709" s="5" t="s">
        <v>287</v>
      </c>
      <c r="C709" s="6" t="s">
        <v>20</v>
      </c>
      <c r="D709" s="7">
        <v>42551.0</v>
      </c>
      <c r="E709" s="8">
        <v>6.911676E9</v>
      </c>
      <c r="F709" s="8">
        <v>4.818585E9</v>
      </c>
      <c r="G709" s="8">
        <v>1.513064E9</v>
      </c>
      <c r="H709" s="8">
        <v>0.0</v>
      </c>
      <c r="I709" s="8">
        <v>0.0</v>
      </c>
      <c r="J709" s="5" t="s">
        <v>22</v>
      </c>
      <c r="K709" s="5" t="s">
        <v>281</v>
      </c>
      <c r="L709">
        <f t="shared" si="1"/>
        <v>2016</v>
      </c>
      <c r="M709" s="9">
        <f t="shared" si="2"/>
        <v>2093091000</v>
      </c>
      <c r="N709" s="9">
        <f t="shared" si="3"/>
        <v>1513064000</v>
      </c>
      <c r="O709" s="9">
        <f t="shared" si="4"/>
        <v>5398612000</v>
      </c>
    </row>
    <row r="710">
      <c r="A710" s="5">
        <v>736.0</v>
      </c>
      <c r="B710" s="5" t="s">
        <v>288</v>
      </c>
      <c r="C710" s="6" t="s">
        <v>15</v>
      </c>
      <c r="D710" s="7">
        <v>41274.0</v>
      </c>
      <c r="E710" s="8">
        <v>4.088983E9</v>
      </c>
      <c r="F710" s="8">
        <v>1.67198E9</v>
      </c>
      <c r="G710" s="8">
        <v>1.269586E9</v>
      </c>
      <c r="H710" s="8">
        <v>2.01197E8</v>
      </c>
      <c r="I710" s="8">
        <v>9.2369E7</v>
      </c>
      <c r="J710" s="5" t="s">
        <v>22</v>
      </c>
      <c r="K710" s="5" t="s">
        <v>289</v>
      </c>
      <c r="L710">
        <f t="shared" si="1"/>
        <v>2012</v>
      </c>
      <c r="M710" s="9">
        <f t="shared" si="2"/>
        <v>2417003000</v>
      </c>
      <c r="N710" s="9">
        <f t="shared" si="3"/>
        <v>1563152000</v>
      </c>
      <c r="O710" s="9">
        <f t="shared" si="4"/>
        <v>2525831000</v>
      </c>
    </row>
    <row r="711">
      <c r="A711" s="5">
        <v>737.0</v>
      </c>
      <c r="B711" s="5" t="s">
        <v>288</v>
      </c>
      <c r="C711" s="6" t="s">
        <v>18</v>
      </c>
      <c r="D711" s="7">
        <v>41637.0</v>
      </c>
      <c r="E711" s="8">
        <v>4.082157E9</v>
      </c>
      <c r="F711" s="8">
        <v>1.672901E9</v>
      </c>
      <c r="G711" s="8">
        <v>1.269777E9</v>
      </c>
      <c r="H711" s="8">
        <v>2.07591E8</v>
      </c>
      <c r="I711" s="8">
        <v>1.25876E8</v>
      </c>
      <c r="J711" s="5" t="s">
        <v>22</v>
      </c>
      <c r="K711" s="5" t="s">
        <v>289</v>
      </c>
      <c r="L711">
        <f t="shared" si="1"/>
        <v>2013</v>
      </c>
      <c r="M711" s="9">
        <f t="shared" si="2"/>
        <v>2409256000</v>
      </c>
      <c r="N711" s="9">
        <f t="shared" si="3"/>
        <v>1603244000</v>
      </c>
      <c r="O711" s="9">
        <f t="shared" si="4"/>
        <v>2478913000</v>
      </c>
    </row>
    <row r="712">
      <c r="A712" s="5">
        <v>738.0</v>
      </c>
      <c r="B712" s="5" t="s">
        <v>288</v>
      </c>
      <c r="C712" s="6" t="s">
        <v>19</v>
      </c>
      <c r="D712" s="7">
        <v>42001.0</v>
      </c>
      <c r="E712" s="8">
        <v>4.277207E9</v>
      </c>
      <c r="F712" s="8">
        <v>1.698372E9</v>
      </c>
      <c r="G712" s="8">
        <v>1.315793E9</v>
      </c>
      <c r="H712" s="8">
        <v>2.22556E8</v>
      </c>
      <c r="I712" s="8">
        <v>9.9794E7</v>
      </c>
      <c r="J712" s="5" t="s">
        <v>22</v>
      </c>
      <c r="K712" s="5" t="s">
        <v>289</v>
      </c>
      <c r="L712">
        <f t="shared" si="1"/>
        <v>2014</v>
      </c>
      <c r="M712" s="9">
        <f t="shared" si="2"/>
        <v>2578835000</v>
      </c>
      <c r="N712" s="9">
        <f t="shared" si="3"/>
        <v>1638143000</v>
      </c>
      <c r="O712" s="9">
        <f t="shared" si="4"/>
        <v>2639064000</v>
      </c>
    </row>
    <row r="713">
      <c r="A713" s="5">
        <v>739.0</v>
      </c>
      <c r="B713" s="5" t="s">
        <v>288</v>
      </c>
      <c r="C713" s="6" t="s">
        <v>20</v>
      </c>
      <c r="D713" s="7">
        <v>42365.0</v>
      </c>
      <c r="E713" s="8">
        <v>4.447509E9</v>
      </c>
      <c r="F713" s="8">
        <v>1.677033E9</v>
      </c>
      <c r="G713" s="8">
        <v>1.370183E9</v>
      </c>
      <c r="H713" s="8">
        <v>2.42944E8</v>
      </c>
      <c r="I713" s="8">
        <v>8.6171E7</v>
      </c>
      <c r="J713" s="5" t="s">
        <v>22</v>
      </c>
      <c r="K713" s="5" t="s">
        <v>289</v>
      </c>
      <c r="L713">
        <f t="shared" si="1"/>
        <v>2015</v>
      </c>
      <c r="M713" s="9">
        <f t="shared" si="2"/>
        <v>2770476000</v>
      </c>
      <c r="N713" s="9">
        <f t="shared" si="3"/>
        <v>1699298000</v>
      </c>
      <c r="O713" s="9">
        <f t="shared" si="4"/>
        <v>2748211000</v>
      </c>
    </row>
    <row r="714">
      <c r="A714" s="5">
        <v>740.0</v>
      </c>
      <c r="B714" s="5" t="s">
        <v>290</v>
      </c>
      <c r="C714" s="6" t="s">
        <v>15</v>
      </c>
      <c r="D714" s="7">
        <v>41274.0</v>
      </c>
      <c r="E714" s="8">
        <v>3.036584E9</v>
      </c>
      <c r="F714" s="8">
        <v>1.62167E8</v>
      </c>
      <c r="G714" s="8">
        <v>1.789327E9</v>
      </c>
      <c r="H714" s="8">
        <v>0.0</v>
      </c>
      <c r="I714" s="8">
        <v>1.93937E8</v>
      </c>
      <c r="J714" s="5" t="s">
        <v>50</v>
      </c>
      <c r="K714" s="5" t="s">
        <v>108</v>
      </c>
      <c r="L714">
        <f t="shared" si="1"/>
        <v>2012</v>
      </c>
      <c r="M714" s="9">
        <f t="shared" si="2"/>
        <v>2874417000</v>
      </c>
      <c r="N714" s="9">
        <f t="shared" si="3"/>
        <v>1983264000</v>
      </c>
      <c r="O714" s="9">
        <f t="shared" si="4"/>
        <v>1053320000</v>
      </c>
    </row>
    <row r="715">
      <c r="A715" s="5">
        <v>741.0</v>
      </c>
      <c r="B715" s="5" t="s">
        <v>290</v>
      </c>
      <c r="C715" s="6" t="s">
        <v>18</v>
      </c>
      <c r="D715" s="7">
        <v>41639.0</v>
      </c>
      <c r="E715" s="8">
        <v>2.872833E9</v>
      </c>
      <c r="F715" s="8">
        <v>1.16241E8</v>
      </c>
      <c r="G715" s="8">
        <v>1.716639E9</v>
      </c>
      <c r="H715" s="8">
        <v>0.0</v>
      </c>
      <c r="I715" s="8">
        <v>1.31409E8</v>
      </c>
      <c r="J715" s="5" t="s">
        <v>50</v>
      </c>
      <c r="K715" s="5" t="s">
        <v>108</v>
      </c>
      <c r="L715">
        <f t="shared" si="1"/>
        <v>2013</v>
      </c>
      <c r="M715" s="9">
        <f t="shared" si="2"/>
        <v>2756592000</v>
      </c>
      <c r="N715" s="9">
        <f t="shared" si="3"/>
        <v>1848048000</v>
      </c>
      <c r="O715" s="9">
        <f t="shared" si="4"/>
        <v>1024785000</v>
      </c>
    </row>
    <row r="716">
      <c r="A716" s="5">
        <v>742.0</v>
      </c>
      <c r="B716" s="5" t="s">
        <v>290</v>
      </c>
      <c r="C716" s="6" t="s">
        <v>19</v>
      </c>
      <c r="D716" s="7">
        <v>42004.0</v>
      </c>
      <c r="E716" s="8">
        <v>2.955641E9</v>
      </c>
      <c r="F716" s="8">
        <v>8.6453E7</v>
      </c>
      <c r="G716" s="8">
        <v>1.843069E9</v>
      </c>
      <c r="H716" s="8">
        <v>0.0</v>
      </c>
      <c r="I716" s="8">
        <v>1.20266E8</v>
      </c>
      <c r="J716" s="5" t="s">
        <v>50</v>
      </c>
      <c r="K716" s="5" t="s">
        <v>108</v>
      </c>
      <c r="L716">
        <f t="shared" si="1"/>
        <v>2014</v>
      </c>
      <c r="M716" s="9">
        <f t="shared" si="2"/>
        <v>2869188000</v>
      </c>
      <c r="N716" s="9">
        <f t="shared" si="3"/>
        <v>1963335000</v>
      </c>
      <c r="O716" s="9">
        <f t="shared" si="4"/>
        <v>992306000</v>
      </c>
    </row>
    <row r="717">
      <c r="A717" s="5">
        <v>743.0</v>
      </c>
      <c r="B717" s="5" t="s">
        <v>290</v>
      </c>
      <c r="C717" s="6" t="s">
        <v>20</v>
      </c>
      <c r="D717" s="7">
        <v>42369.0</v>
      </c>
      <c r="E717" s="8">
        <v>3.153251E9</v>
      </c>
      <c r="F717" s="8">
        <v>8.2175E7</v>
      </c>
      <c r="G717" s="8">
        <v>1.948041E9</v>
      </c>
      <c r="H717" s="8">
        <v>0.0</v>
      </c>
      <c r="I717" s="8">
        <v>1.27821E8</v>
      </c>
      <c r="J717" s="5" t="s">
        <v>50</v>
      </c>
      <c r="K717" s="5" t="s">
        <v>108</v>
      </c>
      <c r="L717">
        <f t="shared" si="1"/>
        <v>2015</v>
      </c>
      <c r="M717" s="9">
        <f t="shared" si="2"/>
        <v>3071076000</v>
      </c>
      <c r="N717" s="9">
        <f t="shared" si="3"/>
        <v>2075862000</v>
      </c>
      <c r="O717" s="9">
        <f t="shared" si="4"/>
        <v>1077389000</v>
      </c>
    </row>
    <row r="718">
      <c r="A718" s="5">
        <v>744.0</v>
      </c>
      <c r="B718" s="5" t="s">
        <v>291</v>
      </c>
      <c r="C718" s="6" t="s">
        <v>15</v>
      </c>
      <c r="D718" s="7">
        <v>41636.0</v>
      </c>
      <c r="E718" s="8">
        <v>4.627802E9</v>
      </c>
      <c r="F718" s="8">
        <v>3.016109E9</v>
      </c>
      <c r="G718" s="8">
        <v>1.096507E9</v>
      </c>
      <c r="H718" s="8">
        <v>0.0</v>
      </c>
      <c r="I718" s="8">
        <v>0.0</v>
      </c>
      <c r="J718" s="5" t="s">
        <v>22</v>
      </c>
      <c r="K718" s="5" t="s">
        <v>292</v>
      </c>
      <c r="L718">
        <f t="shared" si="1"/>
        <v>2013</v>
      </c>
      <c r="M718" s="9">
        <f t="shared" si="2"/>
        <v>1611693000</v>
      </c>
      <c r="N718" s="9">
        <f t="shared" si="3"/>
        <v>1096507000</v>
      </c>
      <c r="O718" s="9">
        <f t="shared" si="4"/>
        <v>3531295000</v>
      </c>
    </row>
    <row r="719">
      <c r="A719" s="5">
        <v>745.0</v>
      </c>
      <c r="B719" s="5" t="s">
        <v>291</v>
      </c>
      <c r="C719" s="6" t="s">
        <v>18</v>
      </c>
      <c r="D719" s="7">
        <v>42007.0</v>
      </c>
      <c r="E719" s="8">
        <v>5.324746E9</v>
      </c>
      <c r="F719" s="8">
        <v>3.420339E9</v>
      </c>
      <c r="G719" s="8">
        <v>1.340453E9</v>
      </c>
      <c r="H719" s="8">
        <v>0.0</v>
      </c>
      <c r="I719" s="8">
        <v>0.0</v>
      </c>
      <c r="J719" s="5" t="s">
        <v>22</v>
      </c>
      <c r="K719" s="5" t="s">
        <v>292</v>
      </c>
      <c r="L719">
        <f t="shared" si="1"/>
        <v>2015</v>
      </c>
      <c r="M719" s="9">
        <f t="shared" si="2"/>
        <v>1904407000</v>
      </c>
      <c r="N719" s="9">
        <f t="shared" si="3"/>
        <v>1340453000</v>
      </c>
      <c r="O719" s="9">
        <f t="shared" si="4"/>
        <v>3984293000</v>
      </c>
    </row>
    <row r="720">
      <c r="A720" s="5">
        <v>746.0</v>
      </c>
      <c r="B720" s="5" t="s">
        <v>291</v>
      </c>
      <c r="C720" s="6" t="s">
        <v>19</v>
      </c>
      <c r="D720" s="7">
        <v>42371.0</v>
      </c>
      <c r="E720" s="8">
        <v>5.731549E9</v>
      </c>
      <c r="F720" s="8">
        <v>3.595217E9</v>
      </c>
      <c r="G720" s="8">
        <v>1.541214E9</v>
      </c>
      <c r="H720" s="8">
        <v>0.0</v>
      </c>
      <c r="I720" s="8">
        <v>0.0</v>
      </c>
      <c r="J720" s="5" t="s">
        <v>22</v>
      </c>
      <c r="K720" s="5" t="s">
        <v>292</v>
      </c>
      <c r="L720">
        <f t="shared" si="1"/>
        <v>2016</v>
      </c>
      <c r="M720" s="9">
        <f t="shared" si="2"/>
        <v>2136332000</v>
      </c>
      <c r="N720" s="9">
        <f t="shared" si="3"/>
        <v>1541214000</v>
      </c>
      <c r="O720" s="9">
        <f t="shared" si="4"/>
        <v>4190335000</v>
      </c>
    </row>
    <row r="721">
      <c r="A721" s="5">
        <v>747.0</v>
      </c>
      <c r="B721" s="5" t="s">
        <v>291</v>
      </c>
      <c r="C721" s="6" t="s">
        <v>20</v>
      </c>
      <c r="D721" s="7">
        <v>42735.0</v>
      </c>
      <c r="E721" s="8">
        <v>6.028199E9</v>
      </c>
      <c r="F721" s="8">
        <v>3.752151E9</v>
      </c>
      <c r="G721" s="8">
        <v>1.500399E9</v>
      </c>
      <c r="H721" s="8">
        <v>0.0</v>
      </c>
      <c r="I721" s="8">
        <v>0.0</v>
      </c>
      <c r="J721" s="5" t="s">
        <v>22</v>
      </c>
      <c r="K721" s="5" t="s">
        <v>292</v>
      </c>
      <c r="L721">
        <f t="shared" si="1"/>
        <v>2016</v>
      </c>
      <c r="M721" s="9">
        <f t="shared" si="2"/>
        <v>2276048000</v>
      </c>
      <c r="N721" s="9">
        <f t="shared" si="3"/>
        <v>1500399000</v>
      </c>
      <c r="O721" s="9">
        <f t="shared" si="4"/>
        <v>4527800000</v>
      </c>
    </row>
    <row r="722">
      <c r="A722" s="5">
        <v>748.0</v>
      </c>
      <c r="B722" s="5" t="s">
        <v>293</v>
      </c>
      <c r="C722" s="6" t="s">
        <v>15</v>
      </c>
      <c r="D722" s="7">
        <v>41274.0</v>
      </c>
      <c r="E722" s="8">
        <v>3.3013E10</v>
      </c>
      <c r="F722" s="8">
        <v>5.717E9</v>
      </c>
      <c r="G722" s="8">
        <v>2.0801E10</v>
      </c>
      <c r="H722" s="8">
        <v>0.0</v>
      </c>
      <c r="I722" s="8">
        <v>1.679E9</v>
      </c>
      <c r="J722" s="5" t="s">
        <v>28</v>
      </c>
      <c r="K722" s="5" t="s">
        <v>202</v>
      </c>
      <c r="L722">
        <f t="shared" si="1"/>
        <v>2012</v>
      </c>
      <c r="M722" s="9">
        <f t="shared" si="2"/>
        <v>27296000000</v>
      </c>
      <c r="N722" s="9">
        <f t="shared" si="3"/>
        <v>22480000000</v>
      </c>
      <c r="O722" s="9">
        <f t="shared" si="4"/>
        <v>10533000000</v>
      </c>
    </row>
    <row r="723">
      <c r="A723" s="5">
        <v>749.0</v>
      </c>
      <c r="B723" s="5" t="s">
        <v>293</v>
      </c>
      <c r="C723" s="6" t="s">
        <v>18</v>
      </c>
      <c r="D723" s="7">
        <v>41639.0</v>
      </c>
      <c r="E723" s="8">
        <v>3.4182E10</v>
      </c>
      <c r="F723" s="8">
        <v>5.97E9</v>
      </c>
      <c r="G723" s="8">
        <v>2.1667E10</v>
      </c>
      <c r="H723" s="8">
        <v>0.0</v>
      </c>
      <c r="I723" s="8">
        <v>1.753E9</v>
      </c>
      <c r="J723" s="5" t="s">
        <v>28</v>
      </c>
      <c r="K723" s="5" t="s">
        <v>202</v>
      </c>
      <c r="L723">
        <f t="shared" si="1"/>
        <v>2013</v>
      </c>
      <c r="M723" s="9">
        <f t="shared" si="2"/>
        <v>28212000000</v>
      </c>
      <c r="N723" s="9">
        <f t="shared" si="3"/>
        <v>23420000000</v>
      </c>
      <c r="O723" s="9">
        <f t="shared" si="4"/>
        <v>10762000000</v>
      </c>
    </row>
    <row r="724">
      <c r="A724" s="5">
        <v>750.0</v>
      </c>
      <c r="B724" s="5" t="s">
        <v>293</v>
      </c>
      <c r="C724" s="6" t="s">
        <v>19</v>
      </c>
      <c r="D724" s="7">
        <v>42004.0</v>
      </c>
      <c r="E724" s="8">
        <v>3.6918E10</v>
      </c>
      <c r="F724" s="8">
        <v>6.262E9</v>
      </c>
      <c r="G724" s="8">
        <v>2.3271E10</v>
      </c>
      <c r="H724" s="8">
        <v>0.0</v>
      </c>
      <c r="I724" s="8">
        <v>1.82E9</v>
      </c>
      <c r="J724" s="5" t="s">
        <v>28</v>
      </c>
      <c r="K724" s="5" t="s">
        <v>202</v>
      </c>
      <c r="L724">
        <f t="shared" si="1"/>
        <v>2014</v>
      </c>
      <c r="M724" s="9">
        <f t="shared" si="2"/>
        <v>30656000000</v>
      </c>
      <c r="N724" s="9">
        <f t="shared" si="3"/>
        <v>25091000000</v>
      </c>
      <c r="O724" s="9">
        <f t="shared" si="4"/>
        <v>11827000000</v>
      </c>
    </row>
    <row r="725">
      <c r="A725" s="5">
        <v>751.0</v>
      </c>
      <c r="B725" s="5" t="s">
        <v>293</v>
      </c>
      <c r="C725" s="6" t="s">
        <v>20</v>
      </c>
      <c r="D725" s="7">
        <v>42369.0</v>
      </c>
      <c r="E725" s="8">
        <v>3.9678E10</v>
      </c>
      <c r="F725" s="8">
        <v>6.638E9</v>
      </c>
      <c r="G725" s="8">
        <v>2.5171E10</v>
      </c>
      <c r="H725" s="8">
        <v>0.0</v>
      </c>
      <c r="I725" s="8">
        <v>1.904E9</v>
      </c>
      <c r="J725" s="5" t="s">
        <v>28</v>
      </c>
      <c r="K725" s="5" t="s">
        <v>202</v>
      </c>
      <c r="L725">
        <f t="shared" si="1"/>
        <v>2015</v>
      </c>
      <c r="M725" s="9">
        <f t="shared" si="2"/>
        <v>33040000000</v>
      </c>
      <c r="N725" s="9">
        <f t="shared" si="3"/>
        <v>27075000000</v>
      </c>
      <c r="O725" s="9">
        <f t="shared" si="4"/>
        <v>12603000000</v>
      </c>
    </row>
    <row r="726">
      <c r="A726" s="5">
        <v>752.0</v>
      </c>
      <c r="B726" s="5" t="s">
        <v>294</v>
      </c>
      <c r="C726" s="6" t="s">
        <v>15</v>
      </c>
      <c r="D726" s="7">
        <v>41274.0</v>
      </c>
      <c r="E726" s="8">
        <v>1.765979E9</v>
      </c>
      <c r="F726" s="8">
        <v>5.67989E8</v>
      </c>
      <c r="G726" s="8">
        <v>1.5895E8</v>
      </c>
      <c r="H726" s="8">
        <v>0.0</v>
      </c>
      <c r="I726" s="8">
        <v>5.0622E8</v>
      </c>
      <c r="J726" s="5" t="s">
        <v>55</v>
      </c>
      <c r="K726" s="5" t="s">
        <v>56</v>
      </c>
      <c r="L726">
        <f t="shared" si="1"/>
        <v>2012</v>
      </c>
      <c r="M726" s="9">
        <f t="shared" si="2"/>
        <v>1197990000</v>
      </c>
      <c r="N726" s="9">
        <f t="shared" si="3"/>
        <v>665170000</v>
      </c>
      <c r="O726" s="9">
        <f t="shared" si="4"/>
        <v>1100809000</v>
      </c>
    </row>
    <row r="727">
      <c r="A727" s="5">
        <v>753.0</v>
      </c>
      <c r="B727" s="5" t="s">
        <v>294</v>
      </c>
      <c r="C727" s="6" t="s">
        <v>18</v>
      </c>
      <c r="D727" s="7">
        <v>41639.0</v>
      </c>
      <c r="E727" s="8">
        <v>2.847945E9</v>
      </c>
      <c r="F727" s="8">
        <v>1.206813E9</v>
      </c>
      <c r="G727" s="8">
        <v>2.41719E8</v>
      </c>
      <c r="H727" s="8">
        <v>0.0</v>
      </c>
      <c r="I727" s="8">
        <v>8.658E8</v>
      </c>
      <c r="J727" s="5" t="s">
        <v>55</v>
      </c>
      <c r="K727" s="5" t="s">
        <v>56</v>
      </c>
      <c r="L727">
        <f t="shared" si="1"/>
        <v>2013</v>
      </c>
      <c r="M727" s="9">
        <f t="shared" si="2"/>
        <v>1641132000</v>
      </c>
      <c r="N727" s="9">
        <f t="shared" si="3"/>
        <v>1107519000</v>
      </c>
      <c r="O727" s="9">
        <f t="shared" si="4"/>
        <v>1740426000</v>
      </c>
    </row>
    <row r="728">
      <c r="A728" s="5">
        <v>754.0</v>
      </c>
      <c r="B728" s="5" t="s">
        <v>294</v>
      </c>
      <c r="C728" s="6" t="s">
        <v>19</v>
      </c>
      <c r="D728" s="7">
        <v>42004.0</v>
      </c>
      <c r="E728" s="8">
        <v>3.305879E9</v>
      </c>
      <c r="F728" s="8">
        <v>1.403358E9</v>
      </c>
      <c r="G728" s="8">
        <v>2.12481E8</v>
      </c>
      <c r="H728" s="8">
        <v>0.0</v>
      </c>
      <c r="I728" s="8">
        <v>8.4413E8</v>
      </c>
      <c r="J728" s="5" t="s">
        <v>55</v>
      </c>
      <c r="K728" s="5" t="s">
        <v>56</v>
      </c>
      <c r="L728">
        <f t="shared" si="1"/>
        <v>2014</v>
      </c>
      <c r="M728" s="9">
        <f t="shared" si="2"/>
        <v>1902521000</v>
      </c>
      <c r="N728" s="9">
        <f t="shared" si="3"/>
        <v>1056611000</v>
      </c>
      <c r="O728" s="9">
        <f t="shared" si="4"/>
        <v>2249268000</v>
      </c>
    </row>
    <row r="729">
      <c r="A729" s="5">
        <v>755.0</v>
      </c>
      <c r="B729" s="5" t="s">
        <v>294</v>
      </c>
      <c r="C729" s="6" t="s">
        <v>20</v>
      </c>
      <c r="D729" s="7">
        <v>42369.0</v>
      </c>
      <c r="E729" s="8">
        <v>3.775685E9</v>
      </c>
      <c r="F729" s="8">
        <v>1.622257E9</v>
      </c>
      <c r="G729" s="8">
        <v>2.58342E8</v>
      </c>
      <c r="H729" s="8">
        <v>0.0</v>
      </c>
      <c r="I729" s="8">
        <v>8.2624E8</v>
      </c>
      <c r="J729" s="5" t="s">
        <v>55</v>
      </c>
      <c r="K729" s="5" t="s">
        <v>56</v>
      </c>
      <c r="L729">
        <f t="shared" si="1"/>
        <v>2015</v>
      </c>
      <c r="M729" s="9">
        <f t="shared" si="2"/>
        <v>2153428000</v>
      </c>
      <c r="N729" s="9">
        <f t="shared" si="3"/>
        <v>1084582000</v>
      </c>
      <c r="O729" s="9">
        <f t="shared" si="4"/>
        <v>2691103000</v>
      </c>
    </row>
    <row r="730">
      <c r="A730" s="5">
        <v>756.0</v>
      </c>
      <c r="B730" s="5" t="s">
        <v>295</v>
      </c>
      <c r="C730" s="6" t="s">
        <v>15</v>
      </c>
      <c r="D730" s="7">
        <v>41639.0</v>
      </c>
      <c r="E730" s="8">
        <v>2.013719E9</v>
      </c>
      <c r="F730" s="8">
        <v>0.0</v>
      </c>
      <c r="G730" s="8">
        <v>4.01324E8</v>
      </c>
      <c r="H730" s="8">
        <v>0.0</v>
      </c>
      <c r="I730" s="8">
        <v>4.23312E8</v>
      </c>
      <c r="J730" s="5" t="s">
        <v>55</v>
      </c>
      <c r="K730" s="5" t="s">
        <v>56</v>
      </c>
      <c r="L730">
        <f t="shared" si="1"/>
        <v>2013</v>
      </c>
      <c r="M730" s="9">
        <f t="shared" si="2"/>
        <v>2013719000</v>
      </c>
      <c r="N730" s="9">
        <f t="shared" si="3"/>
        <v>824636000</v>
      </c>
      <c r="O730" s="9">
        <f t="shared" si="4"/>
        <v>1189083000</v>
      </c>
    </row>
    <row r="731">
      <c r="A731" s="5">
        <v>757.0</v>
      </c>
      <c r="B731" s="5" t="s">
        <v>295</v>
      </c>
      <c r="C731" s="6" t="s">
        <v>18</v>
      </c>
      <c r="D731" s="7">
        <v>42004.0</v>
      </c>
      <c r="E731" s="8">
        <v>1.56321E9</v>
      </c>
      <c r="F731" s="8">
        <v>0.0</v>
      </c>
      <c r="G731" s="8">
        <v>4.63059E8</v>
      </c>
      <c r="H731" s="8">
        <v>0.0</v>
      </c>
      <c r="I731" s="8">
        <v>4.55016E8</v>
      </c>
      <c r="J731" s="5" t="s">
        <v>55</v>
      </c>
      <c r="K731" s="5" t="s">
        <v>56</v>
      </c>
      <c r="L731">
        <f t="shared" si="1"/>
        <v>2014</v>
      </c>
      <c r="M731" s="9">
        <f t="shared" si="2"/>
        <v>1563210000</v>
      </c>
      <c r="N731" s="9">
        <f t="shared" si="3"/>
        <v>918075000</v>
      </c>
      <c r="O731" s="9">
        <f t="shared" si="4"/>
        <v>645135000</v>
      </c>
    </row>
    <row r="732">
      <c r="A732" s="5">
        <v>758.0</v>
      </c>
      <c r="B732" s="5" t="s">
        <v>295</v>
      </c>
      <c r="C732" s="6" t="s">
        <v>19</v>
      </c>
      <c r="D732" s="7">
        <v>42369.0</v>
      </c>
      <c r="E732" s="8">
        <v>1.828305E9</v>
      </c>
      <c r="F732" s="8">
        <v>0.0</v>
      </c>
      <c r="G732" s="8">
        <v>7.06644E8</v>
      </c>
      <c r="H732" s="8">
        <v>0.0</v>
      </c>
      <c r="I732" s="8">
        <v>5.04905E8</v>
      </c>
      <c r="J732" s="5" t="s">
        <v>55</v>
      </c>
      <c r="K732" s="5" t="s">
        <v>56</v>
      </c>
      <c r="L732">
        <f t="shared" si="1"/>
        <v>2015</v>
      </c>
      <c r="M732" s="9">
        <f t="shared" si="2"/>
        <v>1828305000</v>
      </c>
      <c r="N732" s="9">
        <f t="shared" si="3"/>
        <v>1211549000</v>
      </c>
      <c r="O732" s="9">
        <f t="shared" si="4"/>
        <v>616756000</v>
      </c>
    </row>
    <row r="733">
      <c r="A733" s="5">
        <v>759.0</v>
      </c>
      <c r="B733" s="5" t="s">
        <v>295</v>
      </c>
      <c r="C733" s="6" t="s">
        <v>20</v>
      </c>
      <c r="D733" s="7">
        <v>42735.0</v>
      </c>
      <c r="E733" s="8">
        <v>2.040486E9</v>
      </c>
      <c r="F733" s="8">
        <v>0.0</v>
      </c>
      <c r="G733" s="8">
        <v>8.4201E8</v>
      </c>
      <c r="H733" s="8">
        <v>0.0</v>
      </c>
      <c r="I733" s="8">
        <v>5.68108E8</v>
      </c>
      <c r="J733" s="5" t="s">
        <v>55</v>
      </c>
      <c r="K733" s="5" t="s">
        <v>56</v>
      </c>
      <c r="L733">
        <f t="shared" si="1"/>
        <v>2016</v>
      </c>
      <c r="M733" s="9">
        <f t="shared" si="2"/>
        <v>2040486000</v>
      </c>
      <c r="N733" s="9">
        <f t="shared" si="3"/>
        <v>1410118000</v>
      </c>
      <c r="O733" s="9">
        <f t="shared" si="4"/>
        <v>630368000</v>
      </c>
    </row>
    <row r="734">
      <c r="A734" s="5">
        <v>760.0</v>
      </c>
      <c r="B734" s="5" t="s">
        <v>296</v>
      </c>
      <c r="C734" s="6" t="s">
        <v>15</v>
      </c>
      <c r="D734" s="7">
        <v>41308.0</v>
      </c>
      <c r="E734" s="8">
        <v>7.4754E10</v>
      </c>
      <c r="F734" s="8">
        <v>4.8912E10</v>
      </c>
      <c r="G734" s="8">
        <v>1.6508E10</v>
      </c>
      <c r="H734" s="8">
        <v>0.0</v>
      </c>
      <c r="I734" s="8">
        <v>1.568E9</v>
      </c>
      <c r="J734" s="5" t="s">
        <v>22</v>
      </c>
      <c r="K734" s="5" t="s">
        <v>297</v>
      </c>
      <c r="L734">
        <f t="shared" si="1"/>
        <v>2013</v>
      </c>
      <c r="M734" s="9">
        <f t="shared" si="2"/>
        <v>25842000000</v>
      </c>
      <c r="N734" s="9">
        <f t="shared" si="3"/>
        <v>18076000000</v>
      </c>
      <c r="O734" s="9">
        <f t="shared" si="4"/>
        <v>56678000000</v>
      </c>
    </row>
    <row r="735">
      <c r="A735" s="5">
        <v>761.0</v>
      </c>
      <c r="B735" s="5" t="s">
        <v>296</v>
      </c>
      <c r="C735" s="6" t="s">
        <v>18</v>
      </c>
      <c r="D735" s="7">
        <v>41672.0</v>
      </c>
      <c r="E735" s="8">
        <v>7.8812E10</v>
      </c>
      <c r="F735" s="8">
        <v>5.1897E10</v>
      </c>
      <c r="G735" s="8">
        <v>1.6122E10</v>
      </c>
      <c r="H735" s="8">
        <v>0.0</v>
      </c>
      <c r="I735" s="8">
        <v>1.627E9</v>
      </c>
      <c r="J735" s="5" t="s">
        <v>22</v>
      </c>
      <c r="K735" s="5" t="s">
        <v>297</v>
      </c>
      <c r="L735">
        <f t="shared" si="1"/>
        <v>2014</v>
      </c>
      <c r="M735" s="9">
        <f t="shared" si="2"/>
        <v>26915000000</v>
      </c>
      <c r="N735" s="9">
        <f t="shared" si="3"/>
        <v>17749000000</v>
      </c>
      <c r="O735" s="9">
        <f t="shared" si="4"/>
        <v>61063000000</v>
      </c>
    </row>
    <row r="736">
      <c r="A736" s="5">
        <v>762.0</v>
      </c>
      <c r="B736" s="5" t="s">
        <v>296</v>
      </c>
      <c r="C736" s="6" t="s">
        <v>19</v>
      </c>
      <c r="D736" s="7">
        <v>42036.0</v>
      </c>
      <c r="E736" s="8">
        <v>8.3176E10</v>
      </c>
      <c r="F736" s="8">
        <v>5.4787E10</v>
      </c>
      <c r="G736" s="8">
        <v>1.628E10</v>
      </c>
      <c r="H736" s="8">
        <v>0.0</v>
      </c>
      <c r="I736" s="8">
        <v>1.64E9</v>
      </c>
      <c r="J736" s="5" t="s">
        <v>22</v>
      </c>
      <c r="K736" s="5" t="s">
        <v>297</v>
      </c>
      <c r="L736">
        <f t="shared" si="1"/>
        <v>2015</v>
      </c>
      <c r="M736" s="9">
        <f t="shared" si="2"/>
        <v>28389000000</v>
      </c>
      <c r="N736" s="9">
        <f t="shared" si="3"/>
        <v>17920000000</v>
      </c>
      <c r="O736" s="9">
        <f t="shared" si="4"/>
        <v>65256000000</v>
      </c>
    </row>
    <row r="737">
      <c r="A737" s="5">
        <v>763.0</v>
      </c>
      <c r="B737" s="5" t="s">
        <v>296</v>
      </c>
      <c r="C737" s="6" t="s">
        <v>20</v>
      </c>
      <c r="D737" s="7">
        <v>42400.0</v>
      </c>
      <c r="E737" s="8">
        <v>8.8519E10</v>
      </c>
      <c r="F737" s="8">
        <v>5.8254E10</v>
      </c>
      <c r="G737" s="8">
        <v>1.6801E10</v>
      </c>
      <c r="H737" s="8">
        <v>0.0</v>
      </c>
      <c r="I737" s="8">
        <v>1.69E9</v>
      </c>
      <c r="J737" s="5" t="s">
        <v>22</v>
      </c>
      <c r="K737" s="5" t="s">
        <v>297</v>
      </c>
      <c r="L737">
        <f t="shared" si="1"/>
        <v>2016</v>
      </c>
      <c r="M737" s="9">
        <f t="shared" si="2"/>
        <v>30265000000</v>
      </c>
      <c r="N737" s="9">
        <f t="shared" si="3"/>
        <v>18491000000</v>
      </c>
      <c r="O737" s="9">
        <f t="shared" si="4"/>
        <v>70028000000</v>
      </c>
    </row>
    <row r="738">
      <c r="A738" s="5">
        <v>764.0</v>
      </c>
      <c r="B738" s="5" t="s">
        <v>298</v>
      </c>
      <c r="C738" s="6" t="s">
        <v>15</v>
      </c>
      <c r="D738" s="7">
        <v>41274.0</v>
      </c>
      <c r="E738" s="8">
        <v>1.2245E10</v>
      </c>
      <c r="F738" s="8">
        <v>3.535E9</v>
      </c>
      <c r="G738" s="8">
        <v>1.126E9</v>
      </c>
      <c r="H738" s="8">
        <v>0.0</v>
      </c>
      <c r="I738" s="8">
        <v>2.866E9</v>
      </c>
      <c r="J738" s="5" t="s">
        <v>86</v>
      </c>
      <c r="K738" s="5" t="s">
        <v>147</v>
      </c>
      <c r="L738">
        <f t="shared" si="1"/>
        <v>2012</v>
      </c>
      <c r="M738" s="9">
        <f t="shared" si="2"/>
        <v>8710000000</v>
      </c>
      <c r="N738" s="9">
        <f t="shared" si="3"/>
        <v>3992000000</v>
      </c>
      <c r="O738" s="9">
        <f t="shared" si="4"/>
        <v>8253000000</v>
      </c>
    </row>
    <row r="739">
      <c r="A739" s="5">
        <v>765.0</v>
      </c>
      <c r="B739" s="5" t="s">
        <v>298</v>
      </c>
      <c r="C739" s="6" t="s">
        <v>18</v>
      </c>
      <c r="D739" s="7">
        <v>41639.0</v>
      </c>
      <c r="E739" s="8">
        <v>1.1905E10</v>
      </c>
      <c r="F739" s="8">
        <v>3.969E9</v>
      </c>
      <c r="G739" s="8">
        <v>1.045E9</v>
      </c>
      <c r="H739" s="8">
        <v>0.0</v>
      </c>
      <c r="I739" s="8">
        <v>2.687E9</v>
      </c>
      <c r="J739" s="5" t="s">
        <v>86</v>
      </c>
      <c r="K739" s="5" t="s">
        <v>147</v>
      </c>
      <c r="L739">
        <f t="shared" si="1"/>
        <v>2013</v>
      </c>
      <c r="M739" s="9">
        <f t="shared" si="2"/>
        <v>7936000000</v>
      </c>
      <c r="N739" s="9">
        <f t="shared" si="3"/>
        <v>3732000000</v>
      </c>
      <c r="O739" s="9">
        <f t="shared" si="4"/>
        <v>8173000000</v>
      </c>
    </row>
    <row r="740">
      <c r="A740" s="5">
        <v>766.0</v>
      </c>
      <c r="B740" s="5" t="s">
        <v>298</v>
      </c>
      <c r="C740" s="6" t="s">
        <v>19</v>
      </c>
      <c r="D740" s="7">
        <v>42004.0</v>
      </c>
      <c r="E740" s="8">
        <v>1.0737E10</v>
      </c>
      <c r="F740" s="8">
        <v>3.753E9</v>
      </c>
      <c r="G740" s="8">
        <v>8.63E8</v>
      </c>
      <c r="H740" s="8">
        <v>0.0</v>
      </c>
      <c r="I740" s="8">
        <v>3.224E9</v>
      </c>
      <c r="J740" s="5" t="s">
        <v>86</v>
      </c>
      <c r="K740" s="5" t="s">
        <v>147</v>
      </c>
      <c r="L740">
        <f t="shared" si="1"/>
        <v>2014</v>
      </c>
      <c r="M740" s="9">
        <f t="shared" si="2"/>
        <v>6984000000</v>
      </c>
      <c r="N740" s="9">
        <f t="shared" si="3"/>
        <v>4087000000</v>
      </c>
      <c r="O740" s="9">
        <f t="shared" si="4"/>
        <v>6650000000</v>
      </c>
    </row>
    <row r="741">
      <c r="A741" s="5">
        <v>767.0</v>
      </c>
      <c r="B741" s="5" t="s">
        <v>298</v>
      </c>
      <c r="C741" s="6" t="s">
        <v>20</v>
      </c>
      <c r="D741" s="7">
        <v>42369.0</v>
      </c>
      <c r="E741" s="8">
        <v>6.636E9</v>
      </c>
      <c r="F741" s="8">
        <v>3.323E9</v>
      </c>
      <c r="G741" s="8">
        <v>7.03E8</v>
      </c>
      <c r="H741" s="8">
        <v>0.0</v>
      </c>
      <c r="I741" s="8">
        <v>3.955E9</v>
      </c>
      <c r="J741" s="5" t="s">
        <v>86</v>
      </c>
      <c r="K741" s="5" t="s">
        <v>147</v>
      </c>
      <c r="L741">
        <f t="shared" si="1"/>
        <v>2015</v>
      </c>
      <c r="M741" s="9">
        <f t="shared" si="2"/>
        <v>3313000000</v>
      </c>
      <c r="N741" s="9">
        <f t="shared" si="3"/>
        <v>4658000000</v>
      </c>
      <c r="O741" s="9">
        <f t="shared" si="4"/>
        <v>1978000000</v>
      </c>
    </row>
    <row r="742">
      <c r="A742" s="5">
        <v>768.0</v>
      </c>
      <c r="B742" s="5" t="s">
        <v>299</v>
      </c>
      <c r="C742" s="6" t="s">
        <v>15</v>
      </c>
      <c r="D742" s="7">
        <v>41274.0</v>
      </c>
      <c r="E742" s="8">
        <v>2.2086E10</v>
      </c>
      <c r="F742" s="8">
        <v>1.3195E10</v>
      </c>
      <c r="G742" s="8">
        <v>0.0</v>
      </c>
      <c r="H742" s="8">
        <v>0.0</v>
      </c>
      <c r="I742" s="8">
        <v>7.08E9</v>
      </c>
      <c r="J742" s="5" t="s">
        <v>50</v>
      </c>
      <c r="K742" s="5" t="s">
        <v>53</v>
      </c>
      <c r="L742">
        <f t="shared" si="1"/>
        <v>2012</v>
      </c>
      <c r="M742" s="9">
        <f t="shared" si="2"/>
        <v>8891000000</v>
      </c>
      <c r="N742" s="9">
        <f t="shared" si="3"/>
        <v>7080000000</v>
      </c>
      <c r="O742" s="9">
        <f t="shared" si="4"/>
        <v>15006000000</v>
      </c>
    </row>
    <row r="743">
      <c r="A743" s="5">
        <v>769.0</v>
      </c>
      <c r="B743" s="5" t="s">
        <v>299</v>
      </c>
      <c r="C743" s="6" t="s">
        <v>18</v>
      </c>
      <c r="D743" s="7">
        <v>41639.0</v>
      </c>
      <c r="E743" s="8">
        <v>2.0673E10</v>
      </c>
      <c r="F743" s="8">
        <v>1.1048E10</v>
      </c>
      <c r="G743" s="8">
        <v>0.0</v>
      </c>
      <c r="H743" s="8">
        <v>0.0</v>
      </c>
      <c r="I743" s="8">
        <v>5.97E9</v>
      </c>
      <c r="J743" s="5" t="s">
        <v>50</v>
      </c>
      <c r="K743" s="5" t="s">
        <v>53</v>
      </c>
      <c r="L743">
        <f t="shared" si="1"/>
        <v>2013</v>
      </c>
      <c r="M743" s="9">
        <f t="shared" si="2"/>
        <v>9625000000</v>
      </c>
      <c r="N743" s="9">
        <f t="shared" si="3"/>
        <v>5970000000</v>
      </c>
      <c r="O743" s="9">
        <f t="shared" si="4"/>
        <v>14703000000</v>
      </c>
    </row>
    <row r="744">
      <c r="A744" s="5">
        <v>770.0</v>
      </c>
      <c r="B744" s="5" t="s">
        <v>299</v>
      </c>
      <c r="C744" s="6" t="s">
        <v>19</v>
      </c>
      <c r="D744" s="7">
        <v>42004.0</v>
      </c>
      <c r="E744" s="8">
        <v>1.8614E10</v>
      </c>
      <c r="F744" s="8">
        <v>1.0805E10</v>
      </c>
      <c r="G744" s="8">
        <v>0.0</v>
      </c>
      <c r="H744" s="8">
        <v>0.0</v>
      </c>
      <c r="I744" s="8">
        <v>5.757E9</v>
      </c>
      <c r="J744" s="5" t="s">
        <v>50</v>
      </c>
      <c r="K744" s="5" t="s">
        <v>53</v>
      </c>
      <c r="L744">
        <f t="shared" si="1"/>
        <v>2014</v>
      </c>
      <c r="M744" s="9">
        <f t="shared" si="2"/>
        <v>7809000000</v>
      </c>
      <c r="N744" s="9">
        <f t="shared" si="3"/>
        <v>5757000000</v>
      </c>
      <c r="O744" s="9">
        <f t="shared" si="4"/>
        <v>12857000000</v>
      </c>
    </row>
    <row r="745">
      <c r="A745" s="5">
        <v>771.0</v>
      </c>
      <c r="B745" s="5" t="s">
        <v>299</v>
      </c>
      <c r="C745" s="6" t="s">
        <v>20</v>
      </c>
      <c r="D745" s="7">
        <v>42369.0</v>
      </c>
      <c r="E745" s="8">
        <v>1.8377E10</v>
      </c>
      <c r="F745" s="8">
        <v>1.0775E10</v>
      </c>
      <c r="G745" s="8">
        <v>0.0</v>
      </c>
      <c r="H745" s="8">
        <v>0.0</v>
      </c>
      <c r="I745" s="8">
        <v>5.274E9</v>
      </c>
      <c r="J745" s="5" t="s">
        <v>50</v>
      </c>
      <c r="K745" s="5" t="s">
        <v>53</v>
      </c>
      <c r="L745">
        <f t="shared" si="1"/>
        <v>2015</v>
      </c>
      <c r="M745" s="9">
        <f t="shared" si="2"/>
        <v>7602000000</v>
      </c>
      <c r="N745" s="9">
        <f t="shared" si="3"/>
        <v>5274000000</v>
      </c>
      <c r="O745" s="9">
        <f t="shared" si="4"/>
        <v>13103000000</v>
      </c>
    </row>
    <row r="746">
      <c r="A746" s="5">
        <v>772.0</v>
      </c>
      <c r="B746" s="5" t="s">
        <v>300</v>
      </c>
      <c r="C746" s="6" t="s">
        <v>15</v>
      </c>
      <c r="D746" s="7">
        <v>41274.0</v>
      </c>
      <c r="E746" s="8">
        <v>5.580506E9</v>
      </c>
      <c r="F746" s="8">
        <v>3.440623E9</v>
      </c>
      <c r="G746" s="8">
        <v>1.111232E9</v>
      </c>
      <c r="H746" s="8">
        <v>0.0</v>
      </c>
      <c r="I746" s="8">
        <v>0.0</v>
      </c>
      <c r="J746" s="5" t="s">
        <v>22</v>
      </c>
      <c r="K746" s="5" t="s">
        <v>301</v>
      </c>
      <c r="L746">
        <f t="shared" si="1"/>
        <v>2012</v>
      </c>
      <c r="M746" s="9">
        <f t="shared" si="2"/>
        <v>2139883000</v>
      </c>
      <c r="N746" s="9">
        <f t="shared" si="3"/>
        <v>1111232000</v>
      </c>
      <c r="O746" s="9">
        <f t="shared" si="4"/>
        <v>4469274000</v>
      </c>
    </row>
    <row r="747">
      <c r="A747" s="5">
        <v>773.0</v>
      </c>
      <c r="B747" s="5" t="s">
        <v>300</v>
      </c>
      <c r="C747" s="6" t="s">
        <v>18</v>
      </c>
      <c r="D747" s="7">
        <v>41639.0</v>
      </c>
      <c r="E747" s="8">
        <v>5.899872E9</v>
      </c>
      <c r="F747" s="8">
        <v>3.621417E9</v>
      </c>
      <c r="G747" s="8">
        <v>1.124753E9</v>
      </c>
      <c r="H747" s="8">
        <v>0.0</v>
      </c>
      <c r="I747" s="8">
        <v>0.0</v>
      </c>
      <c r="J747" s="5" t="s">
        <v>22</v>
      </c>
      <c r="K747" s="5" t="s">
        <v>301</v>
      </c>
      <c r="L747">
        <f t="shared" si="1"/>
        <v>2013</v>
      </c>
      <c r="M747" s="9">
        <f t="shared" si="2"/>
        <v>2278455000</v>
      </c>
      <c r="N747" s="9">
        <f t="shared" si="3"/>
        <v>1124753000</v>
      </c>
      <c r="O747" s="9">
        <f t="shared" si="4"/>
        <v>4775119000</v>
      </c>
    </row>
    <row r="748">
      <c r="A748" s="5">
        <v>774.0</v>
      </c>
      <c r="B748" s="5" t="s">
        <v>300</v>
      </c>
      <c r="C748" s="6" t="s">
        <v>19</v>
      </c>
      <c r="D748" s="7">
        <v>42004.0</v>
      </c>
      <c r="E748" s="8">
        <v>6.228508E9</v>
      </c>
      <c r="F748" s="8">
        <v>3.788023E9</v>
      </c>
      <c r="G748" s="8">
        <v>1.159502E9</v>
      </c>
      <c r="H748" s="8">
        <v>0.0</v>
      </c>
      <c r="I748" s="8">
        <v>0.0</v>
      </c>
      <c r="J748" s="5" t="s">
        <v>22</v>
      </c>
      <c r="K748" s="5" t="s">
        <v>301</v>
      </c>
      <c r="L748">
        <f t="shared" si="1"/>
        <v>2014</v>
      </c>
      <c r="M748" s="9">
        <f t="shared" si="2"/>
        <v>2440485000</v>
      </c>
      <c r="N748" s="9">
        <f t="shared" si="3"/>
        <v>1159502000</v>
      </c>
      <c r="O748" s="9">
        <f t="shared" si="4"/>
        <v>5069006000</v>
      </c>
    </row>
    <row r="749">
      <c r="A749" s="5">
        <v>775.0</v>
      </c>
      <c r="B749" s="5" t="s">
        <v>300</v>
      </c>
      <c r="C749" s="6" t="s">
        <v>20</v>
      </c>
      <c r="D749" s="7">
        <v>42369.0</v>
      </c>
      <c r="E749" s="8">
        <v>5.995402E9</v>
      </c>
      <c r="F749" s="8">
        <v>3.619612E9</v>
      </c>
      <c r="G749" s="8">
        <v>1.220095E9</v>
      </c>
      <c r="H749" s="8">
        <v>0.0</v>
      </c>
      <c r="I749" s="8">
        <v>0.0</v>
      </c>
      <c r="J749" s="5" t="s">
        <v>22</v>
      </c>
      <c r="K749" s="5" t="s">
        <v>301</v>
      </c>
      <c r="L749">
        <f t="shared" si="1"/>
        <v>2015</v>
      </c>
      <c r="M749" s="9">
        <f t="shared" si="2"/>
        <v>2375790000</v>
      </c>
      <c r="N749" s="9">
        <f t="shared" si="3"/>
        <v>1220095000</v>
      </c>
      <c r="O749" s="9">
        <f t="shared" si="4"/>
        <v>4775307000</v>
      </c>
    </row>
    <row r="750">
      <c r="A750" s="5">
        <v>776.0</v>
      </c>
      <c r="B750" s="5" t="s">
        <v>302</v>
      </c>
      <c r="C750" s="6" t="s">
        <v>15</v>
      </c>
      <c r="D750" s="7">
        <v>41545.0</v>
      </c>
      <c r="E750" s="8">
        <v>2.4923E9</v>
      </c>
      <c r="F750" s="8">
        <v>1.3309E9</v>
      </c>
      <c r="G750" s="8">
        <v>6.611E8</v>
      </c>
      <c r="H750" s="8">
        <v>1.976E8</v>
      </c>
      <c r="I750" s="8">
        <v>1.126E8</v>
      </c>
      <c r="J750" s="5" t="s">
        <v>28</v>
      </c>
      <c r="K750" s="5" t="s">
        <v>33</v>
      </c>
      <c r="L750">
        <f t="shared" si="1"/>
        <v>2013</v>
      </c>
      <c r="M750" s="9">
        <f t="shared" si="2"/>
        <v>1161400000</v>
      </c>
      <c r="N750" s="9">
        <f t="shared" si="3"/>
        <v>971300000</v>
      </c>
      <c r="O750" s="9">
        <f t="shared" si="4"/>
        <v>1521000000</v>
      </c>
    </row>
    <row r="751">
      <c r="A751" s="5">
        <v>777.0</v>
      </c>
      <c r="B751" s="5" t="s">
        <v>302</v>
      </c>
      <c r="C751" s="6" t="s">
        <v>18</v>
      </c>
      <c r="D751" s="7">
        <v>41909.0</v>
      </c>
      <c r="E751" s="8">
        <v>2.5307E9</v>
      </c>
      <c r="F751" s="8">
        <v>1.2852E9</v>
      </c>
      <c r="G751" s="8">
        <v>5.915E8</v>
      </c>
      <c r="H751" s="8">
        <v>2.032E8</v>
      </c>
      <c r="I751" s="8">
        <v>1.138E8</v>
      </c>
      <c r="J751" s="5" t="s">
        <v>28</v>
      </c>
      <c r="K751" s="5" t="s">
        <v>33</v>
      </c>
      <c r="L751">
        <f t="shared" si="1"/>
        <v>2014</v>
      </c>
      <c r="M751" s="9">
        <f t="shared" si="2"/>
        <v>1245500000</v>
      </c>
      <c r="N751" s="9">
        <f t="shared" si="3"/>
        <v>908500000</v>
      </c>
      <c r="O751" s="9">
        <f t="shared" si="4"/>
        <v>1622200000</v>
      </c>
    </row>
    <row r="752">
      <c r="A752" s="5">
        <v>778.0</v>
      </c>
      <c r="B752" s="5" t="s">
        <v>302</v>
      </c>
      <c r="C752" s="6" t="s">
        <v>19</v>
      </c>
      <c r="D752" s="7">
        <v>42273.0</v>
      </c>
      <c r="E752" s="8">
        <v>2.705E9</v>
      </c>
      <c r="F752" s="8">
        <v>1.2723E9</v>
      </c>
      <c r="G752" s="8">
        <v>6.24E8</v>
      </c>
      <c r="H752" s="8">
        <v>2.149E8</v>
      </c>
      <c r="I752" s="8">
        <v>1.102E8</v>
      </c>
      <c r="J752" s="5" t="s">
        <v>28</v>
      </c>
      <c r="K752" s="5" t="s">
        <v>33</v>
      </c>
      <c r="L752">
        <f t="shared" si="1"/>
        <v>2015</v>
      </c>
      <c r="M752" s="9">
        <f t="shared" si="2"/>
        <v>1432700000</v>
      </c>
      <c r="N752" s="9">
        <f t="shared" si="3"/>
        <v>949100000</v>
      </c>
      <c r="O752" s="9">
        <f t="shared" si="4"/>
        <v>1755900000</v>
      </c>
    </row>
    <row r="753">
      <c r="A753" s="5">
        <v>779.0</v>
      </c>
      <c r="B753" s="5" t="s">
        <v>302</v>
      </c>
      <c r="C753" s="6" t="s">
        <v>20</v>
      </c>
      <c r="D753" s="7">
        <v>42637.0</v>
      </c>
      <c r="E753" s="8">
        <v>2.8327E9</v>
      </c>
      <c r="F753" s="8">
        <v>1.2694E9</v>
      </c>
      <c r="G753" s="8">
        <v>6.824E8</v>
      </c>
      <c r="H753" s="8">
        <v>2.321E8</v>
      </c>
      <c r="I753" s="8">
        <v>8.97E7</v>
      </c>
      <c r="J753" s="5" t="s">
        <v>28</v>
      </c>
      <c r="K753" s="5" t="s">
        <v>33</v>
      </c>
      <c r="L753">
        <f t="shared" si="1"/>
        <v>2016</v>
      </c>
      <c r="M753" s="9">
        <f t="shared" si="2"/>
        <v>1563300000</v>
      </c>
      <c r="N753" s="9">
        <f t="shared" si="3"/>
        <v>1004200000</v>
      </c>
      <c r="O753" s="9">
        <f t="shared" si="4"/>
        <v>1828500000</v>
      </c>
    </row>
    <row r="754">
      <c r="A754" s="5">
        <v>780.0</v>
      </c>
      <c r="B754" s="5" t="s">
        <v>303</v>
      </c>
      <c r="C754" s="6" t="s">
        <v>15</v>
      </c>
      <c r="D754" s="7">
        <v>41639.0</v>
      </c>
      <c r="E754" s="8">
        <v>3.9055E10</v>
      </c>
      <c r="F754" s="8">
        <v>2.8364E10</v>
      </c>
      <c r="G754" s="8">
        <v>5.19E9</v>
      </c>
      <c r="H754" s="8">
        <v>0.0</v>
      </c>
      <c r="I754" s="8">
        <v>0.0</v>
      </c>
      <c r="J754" s="5" t="s">
        <v>16</v>
      </c>
      <c r="K754" s="5" t="s">
        <v>167</v>
      </c>
      <c r="L754">
        <f t="shared" si="1"/>
        <v>2013</v>
      </c>
      <c r="M754" s="9">
        <f t="shared" si="2"/>
        <v>10691000000</v>
      </c>
      <c r="N754" s="9">
        <f t="shared" si="3"/>
        <v>5190000000</v>
      </c>
      <c r="O754" s="9">
        <f t="shared" si="4"/>
        <v>33865000000</v>
      </c>
    </row>
    <row r="755">
      <c r="A755" s="5">
        <v>781.0</v>
      </c>
      <c r="B755" s="5" t="s">
        <v>303</v>
      </c>
      <c r="C755" s="6" t="s">
        <v>18</v>
      </c>
      <c r="D755" s="7">
        <v>42004.0</v>
      </c>
      <c r="E755" s="8">
        <v>4.0306E10</v>
      </c>
      <c r="F755" s="8">
        <v>2.8957E10</v>
      </c>
      <c r="G755" s="8">
        <v>5.518E9</v>
      </c>
      <c r="H755" s="8">
        <v>0.0</v>
      </c>
      <c r="I755" s="8">
        <v>0.0</v>
      </c>
      <c r="J755" s="5" t="s">
        <v>16</v>
      </c>
      <c r="K755" s="5" t="s">
        <v>167</v>
      </c>
      <c r="L755">
        <f t="shared" si="1"/>
        <v>2014</v>
      </c>
      <c r="M755" s="9">
        <f t="shared" si="2"/>
        <v>11349000000</v>
      </c>
      <c r="N755" s="9">
        <f t="shared" si="3"/>
        <v>5518000000</v>
      </c>
      <c r="O755" s="9">
        <f t="shared" si="4"/>
        <v>34788000000</v>
      </c>
    </row>
    <row r="756">
      <c r="A756" s="5">
        <v>782.0</v>
      </c>
      <c r="B756" s="5" t="s">
        <v>303</v>
      </c>
      <c r="C756" s="6" t="s">
        <v>19</v>
      </c>
      <c r="D756" s="7">
        <v>42369.0</v>
      </c>
      <c r="E756" s="8">
        <v>3.8581E10</v>
      </c>
      <c r="F756" s="8">
        <v>2.6747E10</v>
      </c>
      <c r="G756" s="8">
        <v>5.006E9</v>
      </c>
      <c r="H756" s="8">
        <v>0.0</v>
      </c>
      <c r="I756" s="8">
        <v>0.0</v>
      </c>
      <c r="J756" s="5" t="s">
        <v>16</v>
      </c>
      <c r="K756" s="5" t="s">
        <v>167</v>
      </c>
      <c r="L756">
        <f t="shared" si="1"/>
        <v>2015</v>
      </c>
      <c r="M756" s="9">
        <f t="shared" si="2"/>
        <v>11834000000</v>
      </c>
      <c r="N756" s="9">
        <f t="shared" si="3"/>
        <v>5006000000</v>
      </c>
      <c r="O756" s="9">
        <f t="shared" si="4"/>
        <v>33575000000</v>
      </c>
    </row>
    <row r="757">
      <c r="A757" s="5">
        <v>783.0</v>
      </c>
      <c r="B757" s="5" t="s">
        <v>303</v>
      </c>
      <c r="C757" s="6" t="s">
        <v>20</v>
      </c>
      <c r="D757" s="7">
        <v>42735.0</v>
      </c>
      <c r="E757" s="8">
        <v>3.9302E10</v>
      </c>
      <c r="F757" s="8">
        <v>2.715E10</v>
      </c>
      <c r="G757" s="8">
        <v>5.469E9</v>
      </c>
      <c r="H757" s="8">
        <v>0.0</v>
      </c>
      <c r="I757" s="8">
        <v>0.0</v>
      </c>
      <c r="J757" s="5" t="s">
        <v>16</v>
      </c>
      <c r="K757" s="5" t="s">
        <v>167</v>
      </c>
      <c r="L757">
        <f t="shared" si="1"/>
        <v>2016</v>
      </c>
      <c r="M757" s="9">
        <f t="shared" si="2"/>
        <v>12152000000</v>
      </c>
      <c r="N757" s="9">
        <f t="shared" si="3"/>
        <v>5469000000</v>
      </c>
      <c r="O757" s="9">
        <f t="shared" si="4"/>
        <v>33833000000</v>
      </c>
    </row>
    <row r="758">
      <c r="A758" s="5">
        <v>784.0</v>
      </c>
      <c r="B758" s="5" t="s">
        <v>304</v>
      </c>
      <c r="C758" s="6" t="s">
        <v>15</v>
      </c>
      <c r="D758" s="7">
        <v>41547.0</v>
      </c>
      <c r="E758" s="8">
        <v>3.387614E9</v>
      </c>
      <c r="F758" s="8">
        <v>1.852768E9</v>
      </c>
      <c r="G758" s="8">
        <v>1.2625E8</v>
      </c>
      <c r="H758" s="8">
        <v>1.5235E7</v>
      </c>
      <c r="I758" s="8">
        <v>4.55623E8</v>
      </c>
      <c r="J758" s="5" t="s">
        <v>86</v>
      </c>
      <c r="K758" s="5" t="s">
        <v>305</v>
      </c>
      <c r="L758">
        <f t="shared" si="1"/>
        <v>2013</v>
      </c>
      <c r="M758" s="9">
        <f t="shared" si="2"/>
        <v>1534846000</v>
      </c>
      <c r="N758" s="9">
        <f t="shared" si="3"/>
        <v>597108000</v>
      </c>
      <c r="O758" s="9">
        <f t="shared" si="4"/>
        <v>2790506000</v>
      </c>
    </row>
    <row r="759">
      <c r="A759" s="5">
        <v>785.0</v>
      </c>
      <c r="B759" s="5" t="s">
        <v>304</v>
      </c>
      <c r="C759" s="6" t="s">
        <v>18</v>
      </c>
      <c r="D759" s="7">
        <v>41912.0</v>
      </c>
      <c r="E759" s="8">
        <v>3.715968E9</v>
      </c>
      <c r="F759" s="8">
        <v>2.006715E9</v>
      </c>
      <c r="G759" s="8">
        <v>1.1619E8</v>
      </c>
      <c r="H759" s="8">
        <v>1.5905E7</v>
      </c>
      <c r="I759" s="8">
        <v>5.23984E8</v>
      </c>
      <c r="J759" s="5" t="s">
        <v>86</v>
      </c>
      <c r="K759" s="5" t="s">
        <v>305</v>
      </c>
      <c r="L759">
        <f t="shared" si="1"/>
        <v>2014</v>
      </c>
      <c r="M759" s="9">
        <f t="shared" si="2"/>
        <v>1709253000</v>
      </c>
      <c r="N759" s="9">
        <f t="shared" si="3"/>
        <v>656079000</v>
      </c>
      <c r="O759" s="9">
        <f t="shared" si="4"/>
        <v>3059889000</v>
      </c>
    </row>
    <row r="760">
      <c r="A760" s="5">
        <v>786.0</v>
      </c>
      <c r="B760" s="5" t="s">
        <v>304</v>
      </c>
      <c r="C760" s="6" t="s">
        <v>19</v>
      </c>
      <c r="D760" s="7">
        <v>42277.0</v>
      </c>
      <c r="E760" s="8">
        <v>3.161702E9</v>
      </c>
      <c r="F760" s="8">
        <v>1.703476E9</v>
      </c>
      <c r="G760" s="8">
        <v>1.22878E8</v>
      </c>
      <c r="H760" s="8">
        <v>1.6104E7</v>
      </c>
      <c r="I760" s="8">
        <v>6.08039E8</v>
      </c>
      <c r="J760" s="5" t="s">
        <v>86</v>
      </c>
      <c r="K760" s="5" t="s">
        <v>305</v>
      </c>
      <c r="L760">
        <f t="shared" si="1"/>
        <v>2015</v>
      </c>
      <c r="M760" s="9">
        <f t="shared" si="2"/>
        <v>1458226000</v>
      </c>
      <c r="N760" s="9">
        <f t="shared" si="3"/>
        <v>747021000</v>
      </c>
      <c r="O760" s="9">
        <f t="shared" si="4"/>
        <v>2414681000</v>
      </c>
    </row>
    <row r="761">
      <c r="A761" s="5">
        <v>787.0</v>
      </c>
      <c r="B761" s="5" t="s">
        <v>304</v>
      </c>
      <c r="C761" s="6" t="s">
        <v>20</v>
      </c>
      <c r="D761" s="7">
        <v>42643.0</v>
      </c>
      <c r="E761" s="8">
        <v>1.624232E9</v>
      </c>
      <c r="F761" s="8">
        <v>8.98805E8</v>
      </c>
      <c r="G761" s="8">
        <v>1.36287E8</v>
      </c>
      <c r="H761" s="8">
        <v>1.0269E7</v>
      </c>
      <c r="I761" s="8">
        <v>5.98587E8</v>
      </c>
      <c r="J761" s="5" t="s">
        <v>86</v>
      </c>
      <c r="K761" s="5" t="s">
        <v>305</v>
      </c>
      <c r="L761">
        <f t="shared" si="1"/>
        <v>2016</v>
      </c>
      <c r="M761" s="9">
        <f t="shared" si="2"/>
        <v>725427000</v>
      </c>
      <c r="N761" s="9">
        <f t="shared" si="3"/>
        <v>745143000</v>
      </c>
      <c r="O761" s="9">
        <f t="shared" si="4"/>
        <v>879089000</v>
      </c>
    </row>
    <row r="762">
      <c r="A762" s="5">
        <v>788.0</v>
      </c>
      <c r="B762" s="5" t="s">
        <v>306</v>
      </c>
      <c r="C762" s="6" t="s">
        <v>15</v>
      </c>
      <c r="D762" s="7">
        <v>41943.0</v>
      </c>
      <c r="E762" s="8">
        <v>5.5123E10</v>
      </c>
      <c r="F762" s="8">
        <v>3.9486E10</v>
      </c>
      <c r="G762" s="8">
        <v>8.717E9</v>
      </c>
      <c r="H762" s="8">
        <v>2.197E9</v>
      </c>
      <c r="I762" s="8">
        <v>9.06E8</v>
      </c>
      <c r="J762" s="5" t="s">
        <v>25</v>
      </c>
      <c r="K762" s="5" t="s">
        <v>307</v>
      </c>
      <c r="L762">
        <f t="shared" si="1"/>
        <v>2014</v>
      </c>
      <c r="M762" s="9">
        <f t="shared" si="2"/>
        <v>15637000000</v>
      </c>
      <c r="N762" s="9">
        <f t="shared" si="3"/>
        <v>11820000000</v>
      </c>
      <c r="O762" s="9">
        <f t="shared" si="4"/>
        <v>43303000000</v>
      </c>
    </row>
    <row r="763">
      <c r="A763" s="5">
        <v>789.0</v>
      </c>
      <c r="B763" s="5" t="s">
        <v>306</v>
      </c>
      <c r="C763" s="6" t="s">
        <v>18</v>
      </c>
      <c r="D763" s="7">
        <v>42308.0</v>
      </c>
      <c r="E763" s="8">
        <v>5.2107E10</v>
      </c>
      <c r="F763" s="8">
        <v>3.7168E10</v>
      </c>
      <c r="G763" s="8">
        <v>9.047E9</v>
      </c>
      <c r="H763" s="8">
        <v>2.338E9</v>
      </c>
      <c r="I763" s="8">
        <v>8.52E8</v>
      </c>
      <c r="J763" s="5" t="s">
        <v>25</v>
      </c>
      <c r="K763" s="5" t="s">
        <v>307</v>
      </c>
      <c r="L763">
        <f t="shared" si="1"/>
        <v>2015</v>
      </c>
      <c r="M763" s="9">
        <f t="shared" si="2"/>
        <v>14939000000</v>
      </c>
      <c r="N763" s="9">
        <f t="shared" si="3"/>
        <v>12237000000</v>
      </c>
      <c r="O763" s="9">
        <f t="shared" si="4"/>
        <v>39870000000</v>
      </c>
    </row>
    <row r="764">
      <c r="A764" s="5">
        <v>790.0</v>
      </c>
      <c r="B764" s="5" t="s">
        <v>306</v>
      </c>
      <c r="C764" s="6" t="s">
        <v>19</v>
      </c>
      <c r="D764" s="7">
        <v>42674.0</v>
      </c>
      <c r="E764" s="8">
        <v>5.0123E10</v>
      </c>
      <c r="F764" s="8">
        <v>3.5507E10</v>
      </c>
      <c r="G764" s="8">
        <v>8.419E9</v>
      </c>
      <c r="H764" s="8">
        <v>2.298E9</v>
      </c>
      <c r="I764" s="8">
        <v>7.55E8</v>
      </c>
      <c r="J764" s="5" t="s">
        <v>25</v>
      </c>
      <c r="K764" s="5" t="s">
        <v>307</v>
      </c>
      <c r="L764">
        <f t="shared" si="1"/>
        <v>2016</v>
      </c>
      <c r="M764" s="9">
        <f t="shared" si="2"/>
        <v>14616000000</v>
      </c>
      <c r="N764" s="9">
        <f t="shared" si="3"/>
        <v>11472000000</v>
      </c>
      <c r="O764" s="9">
        <f t="shared" si="4"/>
        <v>38651000000</v>
      </c>
    </row>
    <row r="765">
      <c r="A765" s="5">
        <v>791.0</v>
      </c>
      <c r="B765" s="5" t="s">
        <v>308</v>
      </c>
      <c r="C765" s="6" t="s">
        <v>15</v>
      </c>
      <c r="D765" s="7">
        <v>41578.0</v>
      </c>
      <c r="E765" s="8">
        <v>1.12298E11</v>
      </c>
      <c r="F765" s="8">
        <v>8.638E10</v>
      </c>
      <c r="G765" s="8">
        <v>1.3267E10</v>
      </c>
      <c r="H765" s="8">
        <v>3.135E9</v>
      </c>
      <c r="I765" s="8">
        <v>1.373E9</v>
      </c>
      <c r="J765" s="5" t="s">
        <v>25</v>
      </c>
      <c r="K765" s="5" t="s">
        <v>26</v>
      </c>
      <c r="L765">
        <f t="shared" si="1"/>
        <v>2013</v>
      </c>
      <c r="M765" s="9">
        <f t="shared" si="2"/>
        <v>25918000000</v>
      </c>
      <c r="N765" s="9">
        <f t="shared" si="3"/>
        <v>17775000000</v>
      </c>
      <c r="O765" s="9">
        <f t="shared" si="4"/>
        <v>94523000000</v>
      </c>
    </row>
    <row r="766">
      <c r="A766" s="5">
        <v>792.0</v>
      </c>
      <c r="B766" s="5" t="s">
        <v>308</v>
      </c>
      <c r="C766" s="6" t="s">
        <v>18</v>
      </c>
      <c r="D766" s="7">
        <v>41943.0</v>
      </c>
      <c r="E766" s="8">
        <v>5.6651E10</v>
      </c>
      <c r="F766" s="8">
        <v>4.5431E10</v>
      </c>
      <c r="G766" s="8">
        <v>5.361E9</v>
      </c>
      <c r="H766" s="8">
        <v>1.298E9</v>
      </c>
      <c r="I766" s="8">
        <v>1.29E8</v>
      </c>
      <c r="J766" s="5" t="s">
        <v>25</v>
      </c>
      <c r="K766" s="5" t="s">
        <v>26</v>
      </c>
      <c r="L766">
        <f t="shared" si="1"/>
        <v>2014</v>
      </c>
      <c r="M766" s="9">
        <f t="shared" si="2"/>
        <v>11220000000</v>
      </c>
      <c r="N766" s="9">
        <f t="shared" si="3"/>
        <v>6788000000</v>
      </c>
      <c r="O766" s="9">
        <f t="shared" si="4"/>
        <v>49863000000</v>
      </c>
    </row>
    <row r="767">
      <c r="A767" s="5">
        <v>793.0</v>
      </c>
      <c r="B767" s="5" t="s">
        <v>308</v>
      </c>
      <c r="C767" s="6" t="s">
        <v>19</v>
      </c>
      <c r="D767" s="7">
        <v>42308.0</v>
      </c>
      <c r="E767" s="8">
        <v>5.1463E10</v>
      </c>
      <c r="F767" s="8">
        <v>4.1524E10</v>
      </c>
      <c r="G767" s="8">
        <v>4.663E9</v>
      </c>
      <c r="H767" s="8">
        <v>1.191E9</v>
      </c>
      <c r="I767" s="8">
        <v>1.02E8</v>
      </c>
      <c r="J767" s="5" t="s">
        <v>25</v>
      </c>
      <c r="K767" s="5" t="s">
        <v>26</v>
      </c>
      <c r="L767">
        <f t="shared" si="1"/>
        <v>2015</v>
      </c>
      <c r="M767" s="9">
        <f t="shared" si="2"/>
        <v>9939000000</v>
      </c>
      <c r="N767" s="9">
        <f t="shared" si="3"/>
        <v>5956000000</v>
      </c>
      <c r="O767" s="9">
        <f t="shared" si="4"/>
        <v>45507000000</v>
      </c>
    </row>
    <row r="768">
      <c r="A768" s="5">
        <v>794.0</v>
      </c>
      <c r="B768" s="5" t="s">
        <v>308</v>
      </c>
      <c r="C768" s="6" t="s">
        <v>20</v>
      </c>
      <c r="D768" s="7">
        <v>42674.0</v>
      </c>
      <c r="E768" s="8">
        <v>4.8238E10</v>
      </c>
      <c r="F768" s="8">
        <v>3.924E10</v>
      </c>
      <c r="G768" s="8">
        <v>4.019E9</v>
      </c>
      <c r="H768" s="8">
        <v>1.209E9</v>
      </c>
      <c r="I768" s="8">
        <v>1.6E7</v>
      </c>
      <c r="J768" s="5" t="s">
        <v>25</v>
      </c>
      <c r="K768" s="5" t="s">
        <v>26</v>
      </c>
      <c r="L768">
        <f t="shared" si="1"/>
        <v>2016</v>
      </c>
      <c r="M768" s="9">
        <f t="shared" si="2"/>
        <v>8998000000</v>
      </c>
      <c r="N768" s="9">
        <f t="shared" si="3"/>
        <v>5244000000</v>
      </c>
      <c r="O768" s="9">
        <f t="shared" si="4"/>
        <v>42994000000</v>
      </c>
    </row>
    <row r="769">
      <c r="A769" s="5">
        <v>795.0</v>
      </c>
      <c r="B769" s="5" t="s">
        <v>309</v>
      </c>
      <c r="C769" s="6" t="s">
        <v>15</v>
      </c>
      <c r="D769" s="7">
        <v>41394.0</v>
      </c>
      <c r="E769" s="8">
        <v>2.807114E9</v>
      </c>
      <c r="F769" s="8">
        <v>1.123773E9</v>
      </c>
      <c r="G769" s="8">
        <v>8.28095E8</v>
      </c>
      <c r="H769" s="8">
        <v>0.0</v>
      </c>
      <c r="I769" s="8">
        <v>9.2407E7</v>
      </c>
      <c r="J769" s="5" t="s">
        <v>50</v>
      </c>
      <c r="K769" s="5" t="s">
        <v>103</v>
      </c>
      <c r="L769">
        <f t="shared" si="1"/>
        <v>2013</v>
      </c>
      <c r="M769" s="9">
        <f t="shared" si="2"/>
        <v>1683341000</v>
      </c>
      <c r="N769" s="9">
        <f t="shared" si="3"/>
        <v>920502000</v>
      </c>
      <c r="O769" s="9">
        <f t="shared" si="4"/>
        <v>1886612000</v>
      </c>
    </row>
    <row r="770">
      <c r="A770" s="5">
        <v>796.0</v>
      </c>
      <c r="B770" s="5" t="s">
        <v>309</v>
      </c>
      <c r="C770" s="6" t="s">
        <v>18</v>
      </c>
      <c r="D770" s="7">
        <v>41759.0</v>
      </c>
      <c r="E770" s="8">
        <v>3.024295E9</v>
      </c>
      <c r="F770" s="8">
        <v>1.179405E9</v>
      </c>
      <c r="G770" s="8">
        <v>8.30789E8</v>
      </c>
      <c r="H770" s="8">
        <v>0.0</v>
      </c>
      <c r="I770" s="8">
        <v>1.15604E8</v>
      </c>
      <c r="J770" s="5" t="s">
        <v>50</v>
      </c>
      <c r="K770" s="5" t="s">
        <v>103</v>
      </c>
      <c r="L770">
        <f t="shared" si="1"/>
        <v>2014</v>
      </c>
      <c r="M770" s="9">
        <f t="shared" si="2"/>
        <v>1844890000</v>
      </c>
      <c r="N770" s="9">
        <f t="shared" si="3"/>
        <v>946393000</v>
      </c>
      <c r="O770" s="9">
        <f t="shared" si="4"/>
        <v>2077902000</v>
      </c>
    </row>
    <row r="771">
      <c r="A771" s="5">
        <v>797.0</v>
      </c>
      <c r="B771" s="5" t="s">
        <v>309</v>
      </c>
      <c r="C771" s="6" t="s">
        <v>19</v>
      </c>
      <c r="D771" s="7">
        <v>42124.0</v>
      </c>
      <c r="E771" s="8">
        <v>3.078658E9</v>
      </c>
      <c r="F771" s="8">
        <v>1.231104E9</v>
      </c>
      <c r="G771" s="8">
        <v>8.18091E8</v>
      </c>
      <c r="H771" s="8">
        <v>0.0</v>
      </c>
      <c r="I771" s="8">
        <v>1.59804E8</v>
      </c>
      <c r="J771" s="5" t="s">
        <v>50</v>
      </c>
      <c r="K771" s="5" t="s">
        <v>103</v>
      </c>
      <c r="L771">
        <f t="shared" si="1"/>
        <v>2015</v>
      </c>
      <c r="M771" s="9">
        <f t="shared" si="2"/>
        <v>1847554000</v>
      </c>
      <c r="N771" s="9">
        <f t="shared" si="3"/>
        <v>977895000</v>
      </c>
      <c r="O771" s="9">
        <f t="shared" si="4"/>
        <v>2100763000</v>
      </c>
    </row>
    <row r="772">
      <c r="A772" s="5">
        <v>798.0</v>
      </c>
      <c r="B772" s="5" t="s">
        <v>309</v>
      </c>
      <c r="C772" s="6" t="s">
        <v>20</v>
      </c>
      <c r="D772" s="7">
        <v>42490.0</v>
      </c>
      <c r="E772" s="8">
        <v>3.038153E9</v>
      </c>
      <c r="F772" s="8">
        <v>1.25032E9</v>
      </c>
      <c r="G772" s="8">
        <v>9.05648E8</v>
      </c>
      <c r="H772" s="8">
        <v>0.0</v>
      </c>
      <c r="I772" s="8">
        <v>1.73598E8</v>
      </c>
      <c r="J772" s="5" t="s">
        <v>50</v>
      </c>
      <c r="K772" s="5" t="s">
        <v>103</v>
      </c>
      <c r="L772">
        <f t="shared" si="1"/>
        <v>2016</v>
      </c>
      <c r="M772" s="9">
        <f t="shared" si="2"/>
        <v>1787833000</v>
      </c>
      <c r="N772" s="9">
        <f t="shared" si="3"/>
        <v>1079246000</v>
      </c>
      <c r="O772" s="9">
        <f t="shared" si="4"/>
        <v>1958907000</v>
      </c>
    </row>
    <row r="773">
      <c r="A773" s="5">
        <v>799.0</v>
      </c>
      <c r="B773" s="5" t="s">
        <v>310</v>
      </c>
      <c r="C773" s="6" t="s">
        <v>15</v>
      </c>
      <c r="D773" s="7">
        <v>41574.0</v>
      </c>
      <c r="E773" s="8">
        <v>8.751654E9</v>
      </c>
      <c r="F773" s="8">
        <v>7.338838E9</v>
      </c>
      <c r="G773" s="8">
        <v>6.2734E8</v>
      </c>
      <c r="H773" s="8">
        <v>0.0</v>
      </c>
      <c r="I773" s="8">
        <v>0.0</v>
      </c>
      <c r="J773" s="5" t="s">
        <v>39</v>
      </c>
      <c r="K773" s="5" t="s">
        <v>127</v>
      </c>
      <c r="L773">
        <f t="shared" si="1"/>
        <v>2013</v>
      </c>
      <c r="M773" s="9">
        <f t="shared" si="2"/>
        <v>1412816000</v>
      </c>
      <c r="N773" s="9">
        <f t="shared" si="3"/>
        <v>627340000</v>
      </c>
      <c r="O773" s="9">
        <f t="shared" si="4"/>
        <v>8124314000</v>
      </c>
    </row>
    <row r="774">
      <c r="A774" s="5">
        <v>800.0</v>
      </c>
      <c r="B774" s="5" t="s">
        <v>310</v>
      </c>
      <c r="C774" s="6" t="s">
        <v>18</v>
      </c>
      <c r="D774" s="7">
        <v>41938.0</v>
      </c>
      <c r="E774" s="8">
        <v>9.316256E9</v>
      </c>
      <c r="F774" s="8">
        <v>7.751273E9</v>
      </c>
      <c r="G774" s="8">
        <v>6.50948E8</v>
      </c>
      <c r="H774" s="8">
        <v>0.0</v>
      </c>
      <c r="I774" s="8">
        <v>0.0</v>
      </c>
      <c r="J774" s="5" t="s">
        <v>39</v>
      </c>
      <c r="K774" s="5" t="s">
        <v>127</v>
      </c>
      <c r="L774">
        <f t="shared" si="1"/>
        <v>2014</v>
      </c>
      <c r="M774" s="9">
        <f t="shared" si="2"/>
        <v>1564983000</v>
      </c>
      <c r="N774" s="9">
        <f t="shared" si="3"/>
        <v>650948000</v>
      </c>
      <c r="O774" s="9">
        <f t="shared" si="4"/>
        <v>8665308000</v>
      </c>
    </row>
    <row r="775">
      <c r="A775" s="5">
        <v>801.0</v>
      </c>
      <c r="B775" s="5" t="s">
        <v>310</v>
      </c>
      <c r="C775" s="6" t="s">
        <v>19</v>
      </c>
      <c r="D775" s="7">
        <v>42308.0</v>
      </c>
      <c r="E775" s="8">
        <v>9.263863E9</v>
      </c>
      <c r="F775" s="8">
        <v>7.455282E9</v>
      </c>
      <c r="G775" s="8">
        <v>7.43611E8</v>
      </c>
      <c r="H775" s="8">
        <v>0.0</v>
      </c>
      <c r="I775" s="8">
        <v>0.0</v>
      </c>
      <c r="J775" s="5" t="s">
        <v>39</v>
      </c>
      <c r="K775" s="5" t="s">
        <v>127</v>
      </c>
      <c r="L775">
        <f t="shared" si="1"/>
        <v>2015</v>
      </c>
      <c r="M775" s="9">
        <f t="shared" si="2"/>
        <v>1808581000</v>
      </c>
      <c r="N775" s="9">
        <f t="shared" si="3"/>
        <v>743611000</v>
      </c>
      <c r="O775" s="9">
        <f t="shared" si="4"/>
        <v>8520252000</v>
      </c>
    </row>
    <row r="776">
      <c r="A776" s="5">
        <v>802.0</v>
      </c>
      <c r="B776" s="5" t="s">
        <v>310</v>
      </c>
      <c r="C776" s="6" t="s">
        <v>20</v>
      </c>
      <c r="D776" s="7">
        <v>42673.0</v>
      </c>
      <c r="E776" s="8">
        <v>9.523224E9</v>
      </c>
      <c r="F776" s="8">
        <v>7.365049E9</v>
      </c>
      <c r="G776" s="8">
        <v>8.71974E8</v>
      </c>
      <c r="H776" s="8">
        <v>0.0</v>
      </c>
      <c r="I776" s="8">
        <v>0.0</v>
      </c>
      <c r="J776" s="5" t="s">
        <v>39</v>
      </c>
      <c r="K776" s="5" t="s">
        <v>127</v>
      </c>
      <c r="L776">
        <f t="shared" si="1"/>
        <v>2016</v>
      </c>
      <c r="M776" s="9">
        <f t="shared" si="2"/>
        <v>2158175000</v>
      </c>
      <c r="N776" s="9">
        <f t="shared" si="3"/>
        <v>871974000</v>
      </c>
      <c r="O776" s="9">
        <f t="shared" si="4"/>
        <v>8651250000</v>
      </c>
    </row>
    <row r="777">
      <c r="A777" s="5">
        <v>803.0</v>
      </c>
      <c r="B777" s="5" t="s">
        <v>311</v>
      </c>
      <c r="C777" s="6" t="s">
        <v>15</v>
      </c>
      <c r="D777" s="7">
        <v>41453.0</v>
      </c>
      <c r="E777" s="8">
        <v>5.112E9</v>
      </c>
      <c r="F777" s="8">
        <v>3.385E9</v>
      </c>
      <c r="G777" s="8">
        <v>9.14E8</v>
      </c>
      <c r="H777" s="8">
        <v>0.0</v>
      </c>
      <c r="I777" s="8">
        <v>0.0</v>
      </c>
      <c r="J777" s="5" t="s">
        <v>25</v>
      </c>
      <c r="K777" s="5" t="s">
        <v>312</v>
      </c>
      <c r="L777">
        <f t="shared" si="1"/>
        <v>2013</v>
      </c>
      <c r="M777" s="9">
        <f t="shared" si="2"/>
        <v>1727000000</v>
      </c>
      <c r="N777" s="9">
        <f t="shared" si="3"/>
        <v>914000000</v>
      </c>
      <c r="O777" s="9">
        <f t="shared" si="4"/>
        <v>4198000000</v>
      </c>
    </row>
    <row r="778">
      <c r="A778" s="5">
        <v>804.0</v>
      </c>
      <c r="B778" s="5" t="s">
        <v>311</v>
      </c>
      <c r="C778" s="6" t="s">
        <v>18</v>
      </c>
      <c r="D778" s="7">
        <v>41817.0</v>
      </c>
      <c r="E778" s="8">
        <v>5.012E9</v>
      </c>
      <c r="F778" s="8">
        <v>3.31E9</v>
      </c>
      <c r="G778" s="8">
        <v>8.2E8</v>
      </c>
      <c r="H778" s="8">
        <v>0.0</v>
      </c>
      <c r="I778" s="8">
        <v>0.0</v>
      </c>
      <c r="J778" s="5" t="s">
        <v>25</v>
      </c>
      <c r="K778" s="5" t="s">
        <v>312</v>
      </c>
      <c r="L778">
        <f t="shared" si="1"/>
        <v>2014</v>
      </c>
      <c r="M778" s="9">
        <f t="shared" si="2"/>
        <v>1702000000</v>
      </c>
      <c r="N778" s="9">
        <f t="shared" si="3"/>
        <v>820000000</v>
      </c>
      <c r="O778" s="9">
        <f t="shared" si="4"/>
        <v>4192000000</v>
      </c>
    </row>
    <row r="779">
      <c r="A779" s="5">
        <v>805.0</v>
      </c>
      <c r="B779" s="5" t="s">
        <v>311</v>
      </c>
      <c r="C779" s="6" t="s">
        <v>19</v>
      </c>
      <c r="D779" s="7">
        <v>42188.0</v>
      </c>
      <c r="E779" s="8">
        <v>5.083E9</v>
      </c>
      <c r="F779" s="8">
        <v>3.348E9</v>
      </c>
      <c r="G779" s="8">
        <v>9.76E8</v>
      </c>
      <c r="H779" s="8">
        <v>0.0</v>
      </c>
      <c r="I779" s="8">
        <v>0.0</v>
      </c>
      <c r="J779" s="5" t="s">
        <v>25</v>
      </c>
      <c r="K779" s="5" t="s">
        <v>312</v>
      </c>
      <c r="L779">
        <f t="shared" si="1"/>
        <v>2015</v>
      </c>
      <c r="M779" s="9">
        <f t="shared" si="2"/>
        <v>1735000000</v>
      </c>
      <c r="N779" s="9">
        <f t="shared" si="3"/>
        <v>976000000</v>
      </c>
      <c r="O779" s="9">
        <f t="shared" si="4"/>
        <v>4107000000</v>
      </c>
    </row>
    <row r="780">
      <c r="A780" s="5">
        <v>806.0</v>
      </c>
      <c r="B780" s="5" t="s">
        <v>311</v>
      </c>
      <c r="C780" s="6" t="s">
        <v>20</v>
      </c>
      <c r="D780" s="7">
        <v>42552.0</v>
      </c>
      <c r="E780" s="8">
        <v>7.467E9</v>
      </c>
      <c r="F780" s="8">
        <v>5.132E9</v>
      </c>
      <c r="G780" s="8">
        <v>1.186E9</v>
      </c>
      <c r="H780" s="8">
        <v>0.0</v>
      </c>
      <c r="I780" s="8">
        <v>0.0</v>
      </c>
      <c r="J780" s="5" t="s">
        <v>25</v>
      </c>
      <c r="K780" s="5" t="s">
        <v>312</v>
      </c>
      <c r="L780">
        <f t="shared" si="1"/>
        <v>2016</v>
      </c>
      <c r="M780" s="9">
        <f t="shared" si="2"/>
        <v>2335000000</v>
      </c>
      <c r="N780" s="9">
        <f t="shared" si="3"/>
        <v>1186000000</v>
      </c>
      <c r="O780" s="9">
        <f t="shared" si="4"/>
        <v>6281000000</v>
      </c>
    </row>
    <row r="781">
      <c r="A781" s="5">
        <v>807.0</v>
      </c>
      <c r="B781" s="5" t="s">
        <v>313</v>
      </c>
      <c r="C781" s="6" t="s">
        <v>15</v>
      </c>
      <c r="D781" s="7">
        <v>41272.0</v>
      </c>
      <c r="E781" s="8">
        <v>8.939967E9</v>
      </c>
      <c r="F781" s="8">
        <v>6.432454E9</v>
      </c>
      <c r="G781" s="8">
        <v>1.87336E9</v>
      </c>
      <c r="H781" s="8">
        <v>0.0</v>
      </c>
      <c r="I781" s="8">
        <v>0.0</v>
      </c>
      <c r="J781" s="5" t="s">
        <v>28</v>
      </c>
      <c r="K781" s="5" t="s">
        <v>31</v>
      </c>
      <c r="L781">
        <f t="shared" si="1"/>
        <v>2012</v>
      </c>
      <c r="M781" s="9">
        <f t="shared" si="2"/>
        <v>2507513000</v>
      </c>
      <c r="N781" s="9">
        <f t="shared" si="3"/>
        <v>1873360000</v>
      </c>
      <c r="O781" s="9">
        <f t="shared" si="4"/>
        <v>7066607000</v>
      </c>
    </row>
    <row r="782">
      <c r="A782" s="5">
        <v>808.0</v>
      </c>
      <c r="B782" s="5" t="s">
        <v>313</v>
      </c>
      <c r="C782" s="6" t="s">
        <v>18</v>
      </c>
      <c r="D782" s="7">
        <v>41636.0</v>
      </c>
      <c r="E782" s="8">
        <v>9.560647E9</v>
      </c>
      <c r="F782" s="8">
        <v>6.904633E9</v>
      </c>
      <c r="G782" s="8">
        <v>1.97896E9</v>
      </c>
      <c r="H782" s="8">
        <v>0.0</v>
      </c>
      <c r="I782" s="8">
        <v>0.0</v>
      </c>
      <c r="J782" s="5" t="s">
        <v>28</v>
      </c>
      <c r="K782" s="5" t="s">
        <v>31</v>
      </c>
      <c r="L782">
        <f t="shared" si="1"/>
        <v>2013</v>
      </c>
      <c r="M782" s="9">
        <f t="shared" si="2"/>
        <v>2656014000</v>
      </c>
      <c r="N782" s="9">
        <f t="shared" si="3"/>
        <v>1978960000</v>
      </c>
      <c r="O782" s="9">
        <f t="shared" si="4"/>
        <v>7581687000</v>
      </c>
    </row>
    <row r="783">
      <c r="A783" s="5">
        <v>809.0</v>
      </c>
      <c r="B783" s="5" t="s">
        <v>313</v>
      </c>
      <c r="C783" s="6" t="s">
        <v>19</v>
      </c>
      <c r="D783" s="7">
        <v>42000.0</v>
      </c>
      <c r="E783" s="8">
        <v>1.037139E10</v>
      </c>
      <c r="F783" s="8">
        <v>7.460075E9</v>
      </c>
      <c r="G783" s="8">
        <v>2.196173E9</v>
      </c>
      <c r="H783" s="8">
        <v>0.0</v>
      </c>
      <c r="I783" s="8">
        <v>0.0</v>
      </c>
      <c r="J783" s="5" t="s">
        <v>28</v>
      </c>
      <c r="K783" s="5" t="s">
        <v>31</v>
      </c>
      <c r="L783">
        <f t="shared" si="1"/>
        <v>2014</v>
      </c>
      <c r="M783" s="9">
        <f t="shared" si="2"/>
        <v>2911315000</v>
      </c>
      <c r="N783" s="9">
        <f t="shared" si="3"/>
        <v>2196173000</v>
      </c>
      <c r="O783" s="9">
        <f t="shared" si="4"/>
        <v>8175217000</v>
      </c>
    </row>
    <row r="784">
      <c r="A784" s="5">
        <v>810.0</v>
      </c>
      <c r="B784" s="5" t="s">
        <v>313</v>
      </c>
      <c r="C784" s="6" t="s">
        <v>20</v>
      </c>
      <c r="D784" s="7">
        <v>42364.0</v>
      </c>
      <c r="E784" s="8">
        <v>1.0629719E10</v>
      </c>
      <c r="F784" s="8">
        <v>7.61746E9</v>
      </c>
      <c r="G784" s="8">
        <v>2.243356E9</v>
      </c>
      <c r="H784" s="8">
        <v>0.0</v>
      </c>
      <c r="I784" s="8">
        <v>0.0</v>
      </c>
      <c r="J784" s="5" t="s">
        <v>28</v>
      </c>
      <c r="K784" s="5" t="s">
        <v>31</v>
      </c>
      <c r="L784">
        <f t="shared" si="1"/>
        <v>2015</v>
      </c>
      <c r="M784" s="9">
        <f t="shared" si="2"/>
        <v>3012259000</v>
      </c>
      <c r="N784" s="9">
        <f t="shared" si="3"/>
        <v>2243356000</v>
      </c>
      <c r="O784" s="9">
        <f t="shared" si="4"/>
        <v>8386363000</v>
      </c>
    </row>
    <row r="785">
      <c r="A785" s="5">
        <v>811.0</v>
      </c>
      <c r="B785" s="5" t="s">
        <v>314</v>
      </c>
      <c r="C785" s="6" t="s">
        <v>15</v>
      </c>
      <c r="D785" s="7">
        <v>41274.0</v>
      </c>
      <c r="E785" s="8">
        <v>5.059E9</v>
      </c>
      <c r="F785" s="8">
        <v>1.885E9</v>
      </c>
      <c r="G785" s="8">
        <v>2.101E9</v>
      </c>
      <c r="H785" s="8">
        <v>0.0</v>
      </c>
      <c r="I785" s="8">
        <v>7.22E8</v>
      </c>
      <c r="J785" s="5" t="s">
        <v>55</v>
      </c>
      <c r="K785" s="5" t="s">
        <v>56</v>
      </c>
      <c r="L785">
        <f t="shared" si="1"/>
        <v>2012</v>
      </c>
      <c r="M785" s="9">
        <f t="shared" si="2"/>
        <v>3174000000</v>
      </c>
      <c r="N785" s="9">
        <f t="shared" si="3"/>
        <v>2823000000</v>
      </c>
      <c r="O785" s="9">
        <f t="shared" si="4"/>
        <v>2236000000</v>
      </c>
    </row>
    <row r="786">
      <c r="A786" s="5">
        <v>812.0</v>
      </c>
      <c r="B786" s="5" t="s">
        <v>314</v>
      </c>
      <c r="C786" s="6" t="s">
        <v>18</v>
      </c>
      <c r="D786" s="7">
        <v>41639.0</v>
      </c>
      <c r="E786" s="8">
        <v>5.166E9</v>
      </c>
      <c r="F786" s="8">
        <v>1.989E9</v>
      </c>
      <c r="G786" s="8">
        <v>1.968E9</v>
      </c>
      <c r="H786" s="8">
        <v>0.0</v>
      </c>
      <c r="I786" s="8">
        <v>6.97E8</v>
      </c>
      <c r="J786" s="5" t="s">
        <v>55</v>
      </c>
      <c r="K786" s="5" t="s">
        <v>56</v>
      </c>
      <c r="L786">
        <f t="shared" si="1"/>
        <v>2013</v>
      </c>
      <c r="M786" s="9">
        <f t="shared" si="2"/>
        <v>3177000000</v>
      </c>
      <c r="N786" s="9">
        <f t="shared" si="3"/>
        <v>2665000000</v>
      </c>
      <c r="O786" s="9">
        <f t="shared" si="4"/>
        <v>2501000000</v>
      </c>
    </row>
    <row r="787">
      <c r="A787" s="5">
        <v>813.0</v>
      </c>
      <c r="B787" s="5" t="s">
        <v>314</v>
      </c>
      <c r="C787" s="6" t="s">
        <v>19</v>
      </c>
      <c r="D787" s="7">
        <v>42004.0</v>
      </c>
      <c r="E787" s="8">
        <v>5.354E9</v>
      </c>
      <c r="F787" s="8">
        <v>2.033E9</v>
      </c>
      <c r="G787" s="8">
        <v>1.92E9</v>
      </c>
      <c r="H787" s="8">
        <v>0.0</v>
      </c>
      <c r="I787" s="8">
        <v>7.01E8</v>
      </c>
      <c r="J787" s="5" t="s">
        <v>55</v>
      </c>
      <c r="K787" s="5" t="s">
        <v>56</v>
      </c>
      <c r="L787">
        <f t="shared" si="1"/>
        <v>2014</v>
      </c>
      <c r="M787" s="9">
        <f t="shared" si="2"/>
        <v>3321000000</v>
      </c>
      <c r="N787" s="9">
        <f t="shared" si="3"/>
        <v>2621000000</v>
      </c>
      <c r="O787" s="9">
        <f t="shared" si="4"/>
        <v>2733000000</v>
      </c>
    </row>
    <row r="788">
      <c r="A788" s="5">
        <v>814.0</v>
      </c>
      <c r="B788" s="5" t="s">
        <v>314</v>
      </c>
      <c r="C788" s="6" t="s">
        <v>20</v>
      </c>
      <c r="D788" s="7">
        <v>42369.0</v>
      </c>
      <c r="E788" s="8">
        <v>5.387E9</v>
      </c>
      <c r="F788" s="8">
        <v>2.012E9</v>
      </c>
      <c r="G788" s="8">
        <v>2.011E9</v>
      </c>
      <c r="H788" s="8">
        <v>0.0</v>
      </c>
      <c r="I788" s="8">
        <v>7.16E8</v>
      </c>
      <c r="J788" s="5" t="s">
        <v>55</v>
      </c>
      <c r="K788" s="5" t="s">
        <v>56</v>
      </c>
      <c r="L788">
        <f t="shared" si="1"/>
        <v>2015</v>
      </c>
      <c r="M788" s="9">
        <f t="shared" si="2"/>
        <v>3375000000</v>
      </c>
      <c r="N788" s="9">
        <f t="shared" si="3"/>
        <v>2727000000</v>
      </c>
      <c r="O788" s="9">
        <f t="shared" si="4"/>
        <v>2660000000</v>
      </c>
    </row>
    <row r="789">
      <c r="A789" s="5">
        <v>815.0</v>
      </c>
      <c r="B789" s="5" t="s">
        <v>315</v>
      </c>
      <c r="C789" s="6" t="s">
        <v>15</v>
      </c>
      <c r="D789" s="7">
        <v>41274.0</v>
      </c>
      <c r="E789" s="8">
        <v>6.644252E9</v>
      </c>
      <c r="F789" s="8">
        <v>3.78437E9</v>
      </c>
      <c r="G789" s="8">
        <v>1.703796E9</v>
      </c>
      <c r="H789" s="8">
        <v>0.0</v>
      </c>
      <c r="I789" s="8">
        <v>0.0</v>
      </c>
      <c r="J789" s="5" t="s">
        <v>39</v>
      </c>
      <c r="K789" s="5" t="s">
        <v>127</v>
      </c>
      <c r="L789">
        <f t="shared" si="1"/>
        <v>2012</v>
      </c>
      <c r="M789" s="9">
        <f t="shared" si="2"/>
        <v>2859882000</v>
      </c>
      <c r="N789" s="9">
        <f t="shared" si="3"/>
        <v>1703796000</v>
      </c>
      <c r="O789" s="9">
        <f t="shared" si="4"/>
        <v>4940456000</v>
      </c>
    </row>
    <row r="790">
      <c r="A790" s="5">
        <v>816.0</v>
      </c>
      <c r="B790" s="5" t="s">
        <v>315</v>
      </c>
      <c r="C790" s="6" t="s">
        <v>18</v>
      </c>
      <c r="D790" s="7">
        <v>41639.0</v>
      </c>
      <c r="E790" s="8">
        <v>7.146079E9</v>
      </c>
      <c r="F790" s="8">
        <v>3.865231E9</v>
      </c>
      <c r="G790" s="8">
        <v>1.924132E9</v>
      </c>
      <c r="H790" s="8">
        <v>0.0</v>
      </c>
      <c r="I790" s="8">
        <v>0.0</v>
      </c>
      <c r="J790" s="5" t="s">
        <v>39</v>
      </c>
      <c r="K790" s="5" t="s">
        <v>127</v>
      </c>
      <c r="L790">
        <f t="shared" si="1"/>
        <v>2013</v>
      </c>
      <c r="M790" s="9">
        <f t="shared" si="2"/>
        <v>3280848000</v>
      </c>
      <c r="N790" s="9">
        <f t="shared" si="3"/>
        <v>1924132000</v>
      </c>
      <c r="O790" s="9">
        <f t="shared" si="4"/>
        <v>5221947000</v>
      </c>
    </row>
    <row r="791">
      <c r="A791" s="5">
        <v>817.0</v>
      </c>
      <c r="B791" s="5" t="s">
        <v>315</v>
      </c>
      <c r="C791" s="6" t="s">
        <v>19</v>
      </c>
      <c r="D791" s="7">
        <v>42004.0</v>
      </c>
      <c r="E791" s="8">
        <v>7.421768E9</v>
      </c>
      <c r="F791" s="8">
        <v>4.085602E9</v>
      </c>
      <c r="G791" s="8">
        <v>1.898284E9</v>
      </c>
      <c r="H791" s="8">
        <v>0.0</v>
      </c>
      <c r="I791" s="8">
        <v>0.0</v>
      </c>
      <c r="J791" s="5" t="s">
        <v>39</v>
      </c>
      <c r="K791" s="5" t="s">
        <v>127</v>
      </c>
      <c r="L791">
        <f t="shared" si="1"/>
        <v>2014</v>
      </c>
      <c r="M791" s="9">
        <f t="shared" si="2"/>
        <v>3336166000</v>
      </c>
      <c r="N791" s="9">
        <f t="shared" si="3"/>
        <v>1898284000</v>
      </c>
      <c r="O791" s="9">
        <f t="shared" si="4"/>
        <v>5523484000</v>
      </c>
    </row>
    <row r="792">
      <c r="A792" s="5">
        <v>818.0</v>
      </c>
      <c r="B792" s="5" t="s">
        <v>315</v>
      </c>
      <c r="C792" s="6" t="s">
        <v>20</v>
      </c>
      <c r="D792" s="7">
        <v>42369.0</v>
      </c>
      <c r="E792" s="8">
        <v>7.386626E9</v>
      </c>
      <c r="F792" s="8">
        <v>4.003951E9</v>
      </c>
      <c r="G792" s="8">
        <v>1.969308E9</v>
      </c>
      <c r="H792" s="8">
        <v>0.0</v>
      </c>
      <c r="I792" s="8">
        <v>0.0</v>
      </c>
      <c r="J792" s="5" t="s">
        <v>39</v>
      </c>
      <c r="K792" s="5" t="s">
        <v>127</v>
      </c>
      <c r="L792">
        <f t="shared" si="1"/>
        <v>2015</v>
      </c>
      <c r="M792" s="9">
        <f t="shared" si="2"/>
        <v>3382675000</v>
      </c>
      <c r="N792" s="9">
        <f t="shared" si="3"/>
        <v>1969308000</v>
      </c>
      <c r="O792" s="9">
        <f t="shared" si="4"/>
        <v>5417318000</v>
      </c>
    </row>
    <row r="793">
      <c r="A793" s="5">
        <v>819.0</v>
      </c>
      <c r="B793" s="5" t="s">
        <v>316</v>
      </c>
      <c r="C793" s="6" t="s">
        <v>15</v>
      </c>
      <c r="D793" s="7">
        <v>41639.0</v>
      </c>
      <c r="E793" s="8">
        <v>4.1313E10</v>
      </c>
      <c r="F793" s="8">
        <v>3.2564E10</v>
      </c>
      <c r="G793" s="8">
        <v>0.0</v>
      </c>
      <c r="H793" s="8">
        <v>0.0</v>
      </c>
      <c r="I793" s="8">
        <v>6.688E9</v>
      </c>
      <c r="J793" s="5" t="s">
        <v>28</v>
      </c>
      <c r="K793" s="5" t="s">
        <v>84</v>
      </c>
      <c r="L793">
        <f t="shared" si="1"/>
        <v>2013</v>
      </c>
      <c r="M793" s="9">
        <f t="shared" si="2"/>
        <v>8749000000</v>
      </c>
      <c r="N793" s="9">
        <f t="shared" si="3"/>
        <v>6688000000</v>
      </c>
      <c r="O793" s="9">
        <f t="shared" si="4"/>
        <v>34625000000</v>
      </c>
    </row>
    <row r="794">
      <c r="A794" s="5">
        <v>820.0</v>
      </c>
      <c r="B794" s="5" t="s">
        <v>316</v>
      </c>
      <c r="C794" s="6" t="s">
        <v>18</v>
      </c>
      <c r="D794" s="7">
        <v>42004.0</v>
      </c>
      <c r="E794" s="8">
        <v>4.85E10</v>
      </c>
      <c r="F794" s="8">
        <v>3.8166E10</v>
      </c>
      <c r="G794" s="8">
        <v>0.0</v>
      </c>
      <c r="H794" s="8">
        <v>0.0</v>
      </c>
      <c r="I794" s="8">
        <v>7.972E9</v>
      </c>
      <c r="J794" s="5" t="s">
        <v>28</v>
      </c>
      <c r="K794" s="5" t="s">
        <v>84</v>
      </c>
      <c r="L794">
        <f t="shared" si="1"/>
        <v>2014</v>
      </c>
      <c r="M794" s="9">
        <f t="shared" si="2"/>
        <v>10334000000</v>
      </c>
      <c r="N794" s="9">
        <f t="shared" si="3"/>
        <v>7972000000</v>
      </c>
      <c r="O794" s="9">
        <f t="shared" si="4"/>
        <v>40528000000</v>
      </c>
    </row>
    <row r="795">
      <c r="A795" s="5">
        <v>821.0</v>
      </c>
      <c r="B795" s="5" t="s">
        <v>316</v>
      </c>
      <c r="C795" s="6" t="s">
        <v>19</v>
      </c>
      <c r="D795" s="7">
        <v>42369.0</v>
      </c>
      <c r="E795" s="8">
        <v>5.4289E10</v>
      </c>
      <c r="F795" s="8">
        <v>4.4269E10</v>
      </c>
      <c r="G795" s="8">
        <v>0.0</v>
      </c>
      <c r="H795" s="8">
        <v>0.0</v>
      </c>
      <c r="I795" s="8">
        <v>7.673E9</v>
      </c>
      <c r="J795" s="5" t="s">
        <v>28</v>
      </c>
      <c r="K795" s="5" t="s">
        <v>84</v>
      </c>
      <c r="L795">
        <f t="shared" si="1"/>
        <v>2015</v>
      </c>
      <c r="M795" s="9">
        <f t="shared" si="2"/>
        <v>10020000000</v>
      </c>
      <c r="N795" s="9">
        <f t="shared" si="3"/>
        <v>7673000000</v>
      </c>
      <c r="O795" s="9">
        <f t="shared" si="4"/>
        <v>46616000000</v>
      </c>
    </row>
    <row r="796">
      <c r="A796" s="5">
        <v>822.0</v>
      </c>
      <c r="B796" s="5" t="s">
        <v>316</v>
      </c>
      <c r="C796" s="6" t="s">
        <v>20</v>
      </c>
      <c r="D796" s="7">
        <v>42735.0</v>
      </c>
      <c r="E796" s="8">
        <v>5.4379E10</v>
      </c>
      <c r="F796" s="8">
        <v>4.5007E10</v>
      </c>
      <c r="G796" s="8">
        <v>0.0</v>
      </c>
      <c r="H796" s="8">
        <v>0.0</v>
      </c>
      <c r="I796" s="8">
        <v>7.631E9</v>
      </c>
      <c r="J796" s="5" t="s">
        <v>28</v>
      </c>
      <c r="K796" s="5" t="s">
        <v>84</v>
      </c>
      <c r="L796">
        <f t="shared" si="1"/>
        <v>2016</v>
      </c>
      <c r="M796" s="9">
        <f t="shared" si="2"/>
        <v>9372000000</v>
      </c>
      <c r="N796" s="9">
        <f t="shared" si="3"/>
        <v>7631000000</v>
      </c>
      <c r="O796" s="9">
        <f t="shared" si="4"/>
        <v>46748000000</v>
      </c>
    </row>
    <row r="797">
      <c r="A797" s="5">
        <v>823.0</v>
      </c>
      <c r="B797" s="5" t="s">
        <v>317</v>
      </c>
      <c r="C797" s="6" t="s">
        <v>15</v>
      </c>
      <c r="D797" s="7">
        <v>41274.0</v>
      </c>
      <c r="E797" s="8">
        <v>1.02874E11</v>
      </c>
      <c r="F797" s="8">
        <v>5.2513E10</v>
      </c>
      <c r="G797" s="8">
        <v>2.2389E10</v>
      </c>
      <c r="H797" s="8">
        <v>5.816E9</v>
      </c>
      <c r="I797" s="8">
        <v>0.0</v>
      </c>
      <c r="J797" s="5" t="s">
        <v>25</v>
      </c>
      <c r="K797" s="5" t="s">
        <v>179</v>
      </c>
      <c r="L797">
        <f t="shared" si="1"/>
        <v>2012</v>
      </c>
      <c r="M797" s="9">
        <f t="shared" si="2"/>
        <v>50361000000</v>
      </c>
      <c r="N797" s="9">
        <f t="shared" si="3"/>
        <v>28205000000</v>
      </c>
      <c r="O797" s="9">
        <f t="shared" si="4"/>
        <v>74669000000</v>
      </c>
    </row>
    <row r="798">
      <c r="A798" s="5">
        <v>824.0</v>
      </c>
      <c r="B798" s="5" t="s">
        <v>317</v>
      </c>
      <c r="C798" s="6" t="s">
        <v>18</v>
      </c>
      <c r="D798" s="7">
        <v>41639.0</v>
      </c>
      <c r="E798" s="8">
        <v>9.8367E10</v>
      </c>
      <c r="F798" s="8">
        <v>4.9683E10</v>
      </c>
      <c r="G798" s="8">
        <v>2.2629E10</v>
      </c>
      <c r="H798" s="8">
        <v>5.743E9</v>
      </c>
      <c r="I798" s="8">
        <v>0.0</v>
      </c>
      <c r="J798" s="5" t="s">
        <v>25</v>
      </c>
      <c r="K798" s="5" t="s">
        <v>179</v>
      </c>
      <c r="L798">
        <f t="shared" si="1"/>
        <v>2013</v>
      </c>
      <c r="M798" s="9">
        <f t="shared" si="2"/>
        <v>48684000000</v>
      </c>
      <c r="N798" s="9">
        <f t="shared" si="3"/>
        <v>28372000000</v>
      </c>
      <c r="O798" s="9">
        <f t="shared" si="4"/>
        <v>69995000000</v>
      </c>
    </row>
    <row r="799">
      <c r="A799" s="5">
        <v>825.0</v>
      </c>
      <c r="B799" s="5" t="s">
        <v>317</v>
      </c>
      <c r="C799" s="6" t="s">
        <v>19</v>
      </c>
      <c r="D799" s="7">
        <v>42004.0</v>
      </c>
      <c r="E799" s="8">
        <v>9.2793E10</v>
      </c>
      <c r="F799" s="8">
        <v>4.6386E10</v>
      </c>
      <c r="G799" s="8">
        <v>2.2438E10</v>
      </c>
      <c r="H799" s="8">
        <v>5.437E9</v>
      </c>
      <c r="I799" s="8">
        <v>0.0</v>
      </c>
      <c r="J799" s="5" t="s">
        <v>25</v>
      </c>
      <c r="K799" s="5" t="s">
        <v>179</v>
      </c>
      <c r="L799">
        <f t="shared" si="1"/>
        <v>2014</v>
      </c>
      <c r="M799" s="9">
        <f t="shared" si="2"/>
        <v>46407000000</v>
      </c>
      <c r="N799" s="9">
        <f t="shared" si="3"/>
        <v>27875000000</v>
      </c>
      <c r="O799" s="9">
        <f t="shared" si="4"/>
        <v>64918000000</v>
      </c>
    </row>
    <row r="800">
      <c r="A800" s="5">
        <v>826.0</v>
      </c>
      <c r="B800" s="5" t="s">
        <v>317</v>
      </c>
      <c r="C800" s="6" t="s">
        <v>20</v>
      </c>
      <c r="D800" s="7">
        <v>42369.0</v>
      </c>
      <c r="E800" s="8">
        <v>8.1741E10</v>
      </c>
      <c r="F800" s="8">
        <v>4.1057E10</v>
      </c>
      <c r="G800" s="8">
        <v>1.9748E10</v>
      </c>
      <c r="H800" s="8">
        <v>5.247E9</v>
      </c>
      <c r="I800" s="8">
        <v>0.0</v>
      </c>
      <c r="J800" s="5" t="s">
        <v>25</v>
      </c>
      <c r="K800" s="5" t="s">
        <v>179</v>
      </c>
      <c r="L800">
        <f t="shared" si="1"/>
        <v>2015</v>
      </c>
      <c r="M800" s="9">
        <f t="shared" si="2"/>
        <v>40684000000</v>
      </c>
      <c r="N800" s="9">
        <f t="shared" si="3"/>
        <v>24995000000</v>
      </c>
      <c r="O800" s="9">
        <f t="shared" si="4"/>
        <v>56746000000</v>
      </c>
    </row>
    <row r="801">
      <c r="A801" s="5">
        <v>827.0</v>
      </c>
      <c r="B801" s="5" t="s">
        <v>318</v>
      </c>
      <c r="C801" s="6" t="s">
        <v>15</v>
      </c>
      <c r="D801" s="7">
        <v>41274.0</v>
      </c>
      <c r="E801" s="8">
        <v>1.293338E9</v>
      </c>
      <c r="F801" s="8">
        <v>5.9419E8</v>
      </c>
      <c r="G801" s="8">
        <v>3.54571E8</v>
      </c>
      <c r="H801" s="8">
        <v>8.2014E7</v>
      </c>
      <c r="I801" s="8">
        <v>0.0</v>
      </c>
      <c r="J801" s="5" t="s">
        <v>28</v>
      </c>
      <c r="K801" s="5" t="s">
        <v>33</v>
      </c>
      <c r="L801">
        <f t="shared" si="1"/>
        <v>2012</v>
      </c>
      <c r="M801" s="9">
        <f t="shared" si="2"/>
        <v>699148000</v>
      </c>
      <c r="N801" s="9">
        <f t="shared" si="3"/>
        <v>436585000</v>
      </c>
      <c r="O801" s="9">
        <f t="shared" si="4"/>
        <v>856753000</v>
      </c>
    </row>
    <row r="802">
      <c r="A802" s="5">
        <v>828.0</v>
      </c>
      <c r="B802" s="5" t="s">
        <v>318</v>
      </c>
      <c r="C802" s="6" t="s">
        <v>18</v>
      </c>
      <c r="D802" s="7">
        <v>41639.0</v>
      </c>
      <c r="E802" s="8">
        <v>1.377058E9</v>
      </c>
      <c r="F802" s="8">
        <v>6.2094E8</v>
      </c>
      <c r="G802" s="8">
        <v>4.01353E8</v>
      </c>
      <c r="H802" s="8">
        <v>8.8003E7</v>
      </c>
      <c r="I802" s="8">
        <v>0.0</v>
      </c>
      <c r="J802" s="5" t="s">
        <v>28</v>
      </c>
      <c r="K802" s="5" t="s">
        <v>33</v>
      </c>
      <c r="L802">
        <f t="shared" si="1"/>
        <v>2013</v>
      </c>
      <c r="M802" s="9">
        <f t="shared" si="2"/>
        <v>756118000</v>
      </c>
      <c r="N802" s="9">
        <f t="shared" si="3"/>
        <v>489356000</v>
      </c>
      <c r="O802" s="9">
        <f t="shared" si="4"/>
        <v>887702000</v>
      </c>
    </row>
    <row r="803">
      <c r="A803" s="5">
        <v>829.0</v>
      </c>
      <c r="B803" s="5" t="s">
        <v>318</v>
      </c>
      <c r="C803" s="6" t="s">
        <v>19</v>
      </c>
      <c r="D803" s="7">
        <v>42004.0</v>
      </c>
      <c r="E803" s="8">
        <v>1.485807E9</v>
      </c>
      <c r="F803" s="8">
        <v>6.69691E8</v>
      </c>
      <c r="G803" s="8">
        <v>4.57598E8</v>
      </c>
      <c r="H803" s="8">
        <v>9.8263E7</v>
      </c>
      <c r="I803" s="8">
        <v>0.0</v>
      </c>
      <c r="J803" s="5" t="s">
        <v>28</v>
      </c>
      <c r="K803" s="5" t="s">
        <v>33</v>
      </c>
      <c r="L803">
        <f t="shared" si="1"/>
        <v>2014</v>
      </c>
      <c r="M803" s="9">
        <f t="shared" si="2"/>
        <v>816116000</v>
      </c>
      <c r="N803" s="9">
        <f t="shared" si="3"/>
        <v>555861000</v>
      </c>
      <c r="O803" s="9">
        <f t="shared" si="4"/>
        <v>929946000</v>
      </c>
    </row>
    <row r="804">
      <c r="A804" s="5">
        <v>830.0</v>
      </c>
      <c r="B804" s="5" t="s">
        <v>318</v>
      </c>
      <c r="C804" s="6" t="s">
        <v>20</v>
      </c>
      <c r="D804" s="7">
        <v>42369.0</v>
      </c>
      <c r="E804" s="8">
        <v>1.601892E9</v>
      </c>
      <c r="F804" s="8">
        <v>7.11622E8</v>
      </c>
      <c r="G804" s="8">
        <v>4.82465E8</v>
      </c>
      <c r="H804" s="8">
        <v>9.9681E7</v>
      </c>
      <c r="I804" s="8">
        <v>0.0</v>
      </c>
      <c r="J804" s="5" t="s">
        <v>28</v>
      </c>
      <c r="K804" s="5" t="s">
        <v>33</v>
      </c>
      <c r="L804">
        <f t="shared" si="1"/>
        <v>2015</v>
      </c>
      <c r="M804" s="9">
        <f t="shared" si="2"/>
        <v>890270000</v>
      </c>
      <c r="N804" s="9">
        <f t="shared" si="3"/>
        <v>582146000</v>
      </c>
      <c r="O804" s="9">
        <f t="shared" si="4"/>
        <v>1019746000</v>
      </c>
    </row>
    <row r="805">
      <c r="A805" s="5">
        <v>831.0</v>
      </c>
      <c r="B805" s="5" t="s">
        <v>319</v>
      </c>
      <c r="C805" s="6" t="s">
        <v>15</v>
      </c>
      <c r="D805" s="7">
        <v>41274.0</v>
      </c>
      <c r="E805" s="8">
        <v>2.821446E9</v>
      </c>
      <c r="F805" s="8">
        <v>1.645912E9</v>
      </c>
      <c r="G805" s="8">
        <v>4.53535E8</v>
      </c>
      <c r="H805" s="8">
        <v>2.33713E8</v>
      </c>
      <c r="I805" s="8">
        <v>0.0</v>
      </c>
      <c r="J805" s="5" t="s">
        <v>62</v>
      </c>
      <c r="K805" s="5" t="s">
        <v>63</v>
      </c>
      <c r="L805">
        <f t="shared" si="1"/>
        <v>2012</v>
      </c>
      <c r="M805" s="9">
        <f t="shared" si="2"/>
        <v>1175534000</v>
      </c>
      <c r="N805" s="9">
        <f t="shared" si="3"/>
        <v>687248000</v>
      </c>
      <c r="O805" s="9">
        <f t="shared" si="4"/>
        <v>2134198000</v>
      </c>
    </row>
    <row r="806">
      <c r="A806" s="5">
        <v>832.0</v>
      </c>
      <c r="B806" s="5" t="s">
        <v>319</v>
      </c>
      <c r="C806" s="6" t="s">
        <v>18</v>
      </c>
      <c r="D806" s="7">
        <v>41639.0</v>
      </c>
      <c r="E806" s="8">
        <v>2.952896E9</v>
      </c>
      <c r="F806" s="8">
        <v>1.668691E9</v>
      </c>
      <c r="G806" s="8">
        <v>5.05877E8</v>
      </c>
      <c r="H806" s="8">
        <v>2.59838E8</v>
      </c>
      <c r="I806" s="8">
        <v>0.0</v>
      </c>
      <c r="J806" s="5" t="s">
        <v>62</v>
      </c>
      <c r="K806" s="5" t="s">
        <v>63</v>
      </c>
      <c r="L806">
        <f t="shared" si="1"/>
        <v>2013</v>
      </c>
      <c r="M806" s="9">
        <f t="shared" si="2"/>
        <v>1284205000</v>
      </c>
      <c r="N806" s="9">
        <f t="shared" si="3"/>
        <v>765715000</v>
      </c>
      <c r="O806" s="9">
        <f t="shared" si="4"/>
        <v>2187181000</v>
      </c>
    </row>
    <row r="807">
      <c r="A807" s="5">
        <v>833.0</v>
      </c>
      <c r="B807" s="5" t="s">
        <v>319</v>
      </c>
      <c r="C807" s="6" t="s">
        <v>19</v>
      </c>
      <c r="D807" s="7">
        <v>42004.0</v>
      </c>
      <c r="E807" s="8">
        <v>3.088533E9</v>
      </c>
      <c r="F807" s="8">
        <v>1.726383E9</v>
      </c>
      <c r="G807" s="8">
        <v>5.14891E8</v>
      </c>
      <c r="H807" s="8">
        <v>2.5364E8</v>
      </c>
      <c r="I807" s="8">
        <v>0.0</v>
      </c>
      <c r="J807" s="5" t="s">
        <v>62</v>
      </c>
      <c r="K807" s="5" t="s">
        <v>63</v>
      </c>
      <c r="L807">
        <f t="shared" si="1"/>
        <v>2014</v>
      </c>
      <c r="M807" s="9">
        <f t="shared" si="2"/>
        <v>1362150000</v>
      </c>
      <c r="N807" s="9">
        <f t="shared" si="3"/>
        <v>768531000</v>
      </c>
      <c r="O807" s="9">
        <f t="shared" si="4"/>
        <v>2320002000</v>
      </c>
    </row>
    <row r="808">
      <c r="A808" s="5">
        <v>834.0</v>
      </c>
      <c r="B808" s="5" t="s">
        <v>319</v>
      </c>
      <c r="C808" s="6" t="s">
        <v>20</v>
      </c>
      <c r="D808" s="7">
        <v>42369.0</v>
      </c>
      <c r="E808" s="8">
        <v>3.023189E9</v>
      </c>
      <c r="F808" s="8">
        <v>1.67159E9</v>
      </c>
      <c r="G808" s="8">
        <v>5.09557E8</v>
      </c>
      <c r="H808" s="8">
        <v>2.46101E8</v>
      </c>
      <c r="I808" s="8">
        <v>0.0</v>
      </c>
      <c r="J808" s="5" t="s">
        <v>62</v>
      </c>
      <c r="K808" s="5" t="s">
        <v>63</v>
      </c>
      <c r="L808">
        <f t="shared" si="1"/>
        <v>2015</v>
      </c>
      <c r="M808" s="9">
        <f t="shared" si="2"/>
        <v>1351599000</v>
      </c>
      <c r="N808" s="9">
        <f t="shared" si="3"/>
        <v>755658000</v>
      </c>
      <c r="O808" s="9">
        <f t="shared" si="4"/>
        <v>2267531000</v>
      </c>
    </row>
    <row r="809">
      <c r="A809" s="5">
        <v>835.0</v>
      </c>
      <c r="B809" s="5" t="s">
        <v>320</v>
      </c>
      <c r="C809" s="6" t="s">
        <v>15</v>
      </c>
      <c r="D809" s="7">
        <v>41637.0</v>
      </c>
      <c r="E809" s="8">
        <v>1.421178E9</v>
      </c>
      <c r="F809" s="8">
        <v>5.09291E8</v>
      </c>
      <c r="G809" s="8">
        <v>3.97285E8</v>
      </c>
      <c r="H809" s="8">
        <v>2.76743E8</v>
      </c>
      <c r="I809" s="8">
        <v>0.0</v>
      </c>
      <c r="J809" s="5" t="s">
        <v>28</v>
      </c>
      <c r="K809" s="5" t="s">
        <v>321</v>
      </c>
      <c r="L809">
        <f t="shared" si="1"/>
        <v>2013</v>
      </c>
      <c r="M809" s="9">
        <f t="shared" si="2"/>
        <v>911887000</v>
      </c>
      <c r="N809" s="9">
        <f t="shared" si="3"/>
        <v>674028000</v>
      </c>
      <c r="O809" s="9">
        <f t="shared" si="4"/>
        <v>747150000</v>
      </c>
    </row>
    <row r="810">
      <c r="A810" s="5">
        <v>836.0</v>
      </c>
      <c r="B810" s="5" t="s">
        <v>320</v>
      </c>
      <c r="C810" s="6" t="s">
        <v>18</v>
      </c>
      <c r="D810" s="7">
        <v>42001.0</v>
      </c>
      <c r="E810" s="8">
        <v>1.861358E9</v>
      </c>
      <c r="F810" s="8">
        <v>5.63648E8</v>
      </c>
      <c r="G810" s="8">
        <v>4.71921E8</v>
      </c>
      <c r="H810" s="8">
        <v>3.88055E8</v>
      </c>
      <c r="I810" s="8">
        <v>0.0</v>
      </c>
      <c r="J810" s="5" t="s">
        <v>28</v>
      </c>
      <c r="K810" s="5" t="s">
        <v>321</v>
      </c>
      <c r="L810">
        <f t="shared" si="1"/>
        <v>2014</v>
      </c>
      <c r="M810" s="9">
        <f t="shared" si="2"/>
        <v>1297710000</v>
      </c>
      <c r="N810" s="9">
        <f t="shared" si="3"/>
        <v>859976000</v>
      </c>
      <c r="O810" s="9">
        <f t="shared" si="4"/>
        <v>1001382000</v>
      </c>
    </row>
    <row r="811">
      <c r="A811" s="5">
        <v>837.0</v>
      </c>
      <c r="B811" s="5" t="s">
        <v>320</v>
      </c>
      <c r="C811" s="6" t="s">
        <v>19</v>
      </c>
      <c r="D811" s="7">
        <v>42372.0</v>
      </c>
      <c r="E811" s="8">
        <v>2.219762E9</v>
      </c>
      <c r="F811" s="8">
        <v>6.70472E8</v>
      </c>
      <c r="G811" s="8">
        <v>5.22046E8</v>
      </c>
      <c r="H811" s="8">
        <v>4.01527E8</v>
      </c>
      <c r="I811" s="8">
        <v>0.0</v>
      </c>
      <c r="J811" s="5" t="s">
        <v>28</v>
      </c>
      <c r="K811" s="5" t="s">
        <v>321</v>
      </c>
      <c r="L811">
        <f t="shared" si="1"/>
        <v>2016</v>
      </c>
      <c r="M811" s="9">
        <f t="shared" si="2"/>
        <v>1549290000</v>
      </c>
      <c r="N811" s="9">
        <f t="shared" si="3"/>
        <v>923573000</v>
      </c>
      <c r="O811" s="9">
        <f t="shared" si="4"/>
        <v>1296189000</v>
      </c>
    </row>
    <row r="812">
      <c r="A812" s="5">
        <v>838.0</v>
      </c>
      <c r="B812" s="5" t="s">
        <v>320</v>
      </c>
      <c r="C812" s="6" t="s">
        <v>20</v>
      </c>
      <c r="D812" s="7">
        <v>42736.0</v>
      </c>
      <c r="E812" s="8">
        <v>2.398373E9</v>
      </c>
      <c r="F812" s="8">
        <v>7.31925E8</v>
      </c>
      <c r="G812" s="8">
        <v>5.84491E8</v>
      </c>
      <c r="H812" s="8">
        <v>5.04415E8</v>
      </c>
      <c r="I812" s="8">
        <v>0.0</v>
      </c>
      <c r="J812" s="5" t="s">
        <v>28</v>
      </c>
      <c r="K812" s="5" t="s">
        <v>321</v>
      </c>
      <c r="L812">
        <f t="shared" si="1"/>
        <v>2017</v>
      </c>
      <c r="M812" s="9">
        <f t="shared" si="2"/>
        <v>1666448000</v>
      </c>
      <c r="N812" s="9">
        <f t="shared" si="3"/>
        <v>1088906000</v>
      </c>
      <c r="O812" s="9">
        <f t="shared" si="4"/>
        <v>1309467000</v>
      </c>
    </row>
    <row r="813">
      <c r="A813" s="5">
        <v>839.0</v>
      </c>
      <c r="B813" s="5" t="s">
        <v>322</v>
      </c>
      <c r="C813" s="6" t="s">
        <v>15</v>
      </c>
      <c r="D813" s="7">
        <v>41636.0</v>
      </c>
      <c r="E813" s="8">
        <v>5.2708E10</v>
      </c>
      <c r="F813" s="8">
        <v>2.1187E10</v>
      </c>
      <c r="G813" s="8">
        <v>8.088E9</v>
      </c>
      <c r="H813" s="8">
        <v>1.0611E10</v>
      </c>
      <c r="I813" s="8">
        <v>2.91E8</v>
      </c>
      <c r="J813" s="5" t="s">
        <v>25</v>
      </c>
      <c r="K813" s="5" t="s">
        <v>37</v>
      </c>
      <c r="L813">
        <f t="shared" si="1"/>
        <v>2013</v>
      </c>
      <c r="M813" s="9">
        <f t="shared" si="2"/>
        <v>31521000000</v>
      </c>
      <c r="N813" s="9">
        <f t="shared" si="3"/>
        <v>18990000000</v>
      </c>
      <c r="O813" s="9">
        <f t="shared" si="4"/>
        <v>33718000000</v>
      </c>
    </row>
    <row r="814">
      <c r="A814" s="5">
        <v>840.0</v>
      </c>
      <c r="B814" s="5" t="s">
        <v>322</v>
      </c>
      <c r="C814" s="6" t="s">
        <v>18</v>
      </c>
      <c r="D814" s="7">
        <v>42000.0</v>
      </c>
      <c r="E814" s="8">
        <v>5.587E10</v>
      </c>
      <c r="F814" s="8">
        <v>2.0261E10</v>
      </c>
      <c r="G814" s="8">
        <v>8.136E9</v>
      </c>
      <c r="H814" s="8">
        <v>1.1537E10</v>
      </c>
      <c r="I814" s="8">
        <v>2.94E8</v>
      </c>
      <c r="J814" s="5" t="s">
        <v>25</v>
      </c>
      <c r="K814" s="5" t="s">
        <v>37</v>
      </c>
      <c r="L814">
        <f t="shared" si="1"/>
        <v>2014</v>
      </c>
      <c r="M814" s="9">
        <f t="shared" si="2"/>
        <v>35609000000</v>
      </c>
      <c r="N814" s="9">
        <f t="shared" si="3"/>
        <v>19967000000</v>
      </c>
      <c r="O814" s="9">
        <f t="shared" si="4"/>
        <v>35903000000</v>
      </c>
    </row>
    <row r="815">
      <c r="A815" s="5">
        <v>841.0</v>
      </c>
      <c r="B815" s="5" t="s">
        <v>322</v>
      </c>
      <c r="C815" s="6" t="s">
        <v>19</v>
      </c>
      <c r="D815" s="7">
        <v>42364.0</v>
      </c>
      <c r="E815" s="8">
        <v>5.5355E10</v>
      </c>
      <c r="F815" s="8">
        <v>2.0676E10</v>
      </c>
      <c r="G815" s="8">
        <v>7.93E9</v>
      </c>
      <c r="H815" s="8">
        <v>1.2128E10</v>
      </c>
      <c r="I815" s="8">
        <v>2.65E8</v>
      </c>
      <c r="J815" s="5" t="s">
        <v>25</v>
      </c>
      <c r="K815" s="5" t="s">
        <v>37</v>
      </c>
      <c r="L815">
        <f t="shared" si="1"/>
        <v>2015</v>
      </c>
      <c r="M815" s="9">
        <f t="shared" si="2"/>
        <v>34679000000</v>
      </c>
      <c r="N815" s="9">
        <f t="shared" si="3"/>
        <v>20323000000</v>
      </c>
      <c r="O815" s="9">
        <f t="shared" si="4"/>
        <v>35032000000</v>
      </c>
    </row>
    <row r="816">
      <c r="A816" s="5">
        <v>842.0</v>
      </c>
      <c r="B816" s="5" t="s">
        <v>322</v>
      </c>
      <c r="C816" s="6" t="s">
        <v>20</v>
      </c>
      <c r="D816" s="7">
        <v>42735.0</v>
      </c>
      <c r="E816" s="8">
        <v>5.9387E10</v>
      </c>
      <c r="F816" s="8">
        <v>2.3196E10</v>
      </c>
      <c r="G816" s="8">
        <v>8.397E9</v>
      </c>
      <c r="H816" s="8">
        <v>1.274E10</v>
      </c>
      <c r="I816" s="8">
        <v>2.94E8</v>
      </c>
      <c r="J816" s="5" t="s">
        <v>25</v>
      </c>
      <c r="K816" s="5" t="s">
        <v>37</v>
      </c>
      <c r="L816">
        <f t="shared" si="1"/>
        <v>2016</v>
      </c>
      <c r="M816" s="9">
        <f t="shared" si="2"/>
        <v>36191000000</v>
      </c>
      <c r="N816" s="9">
        <f t="shared" si="3"/>
        <v>21431000000</v>
      </c>
      <c r="O816" s="9">
        <f t="shared" si="4"/>
        <v>37956000000</v>
      </c>
    </row>
    <row r="817">
      <c r="A817" s="5">
        <v>843.0</v>
      </c>
      <c r="B817" s="5" t="s">
        <v>323</v>
      </c>
      <c r="C817" s="6" t="s">
        <v>15</v>
      </c>
      <c r="D817" s="7">
        <v>41486.0</v>
      </c>
      <c r="E817" s="8">
        <v>3.946E9</v>
      </c>
      <c r="F817" s="8">
        <v>5.27E8</v>
      </c>
      <c r="G817" s="8">
        <v>1.534E9</v>
      </c>
      <c r="H817" s="8">
        <v>6.47E8</v>
      </c>
      <c r="I817" s="8">
        <v>3.0E7</v>
      </c>
      <c r="J817" s="5" t="s">
        <v>25</v>
      </c>
      <c r="K817" s="5" t="s">
        <v>60</v>
      </c>
      <c r="L817">
        <f t="shared" si="1"/>
        <v>2013</v>
      </c>
      <c r="M817" s="9">
        <f t="shared" si="2"/>
        <v>3419000000</v>
      </c>
      <c r="N817" s="9">
        <f t="shared" si="3"/>
        <v>2211000000</v>
      </c>
      <c r="O817" s="9">
        <f t="shared" si="4"/>
        <v>1735000000</v>
      </c>
    </row>
    <row r="818">
      <c r="A818" s="5">
        <v>844.0</v>
      </c>
      <c r="B818" s="5" t="s">
        <v>323</v>
      </c>
      <c r="C818" s="6" t="s">
        <v>18</v>
      </c>
      <c r="D818" s="7">
        <v>41851.0</v>
      </c>
      <c r="E818" s="8">
        <v>4.243E9</v>
      </c>
      <c r="F818" s="8">
        <v>6.03E8</v>
      </c>
      <c r="G818" s="8">
        <v>1.601E9</v>
      </c>
      <c r="H818" s="8">
        <v>7.14E8</v>
      </c>
      <c r="I818" s="8">
        <v>2.5E7</v>
      </c>
      <c r="J818" s="5" t="s">
        <v>25</v>
      </c>
      <c r="K818" s="5" t="s">
        <v>60</v>
      </c>
      <c r="L818">
        <f t="shared" si="1"/>
        <v>2014</v>
      </c>
      <c r="M818" s="9">
        <f t="shared" si="2"/>
        <v>3640000000</v>
      </c>
      <c r="N818" s="9">
        <f t="shared" si="3"/>
        <v>2340000000</v>
      </c>
      <c r="O818" s="9">
        <f t="shared" si="4"/>
        <v>1903000000</v>
      </c>
    </row>
    <row r="819">
      <c r="A819" s="5">
        <v>845.0</v>
      </c>
      <c r="B819" s="5" t="s">
        <v>323</v>
      </c>
      <c r="C819" s="6" t="s">
        <v>19</v>
      </c>
      <c r="D819" s="7">
        <v>42216.0</v>
      </c>
      <c r="E819" s="8">
        <v>4.192E9</v>
      </c>
      <c r="F819" s="8">
        <v>6.95E8</v>
      </c>
      <c r="G819" s="8">
        <v>1.771E9</v>
      </c>
      <c r="H819" s="8">
        <v>7.98E8</v>
      </c>
      <c r="I819" s="8">
        <v>4.2E7</v>
      </c>
      <c r="J819" s="5" t="s">
        <v>25</v>
      </c>
      <c r="K819" s="5" t="s">
        <v>60</v>
      </c>
      <c r="L819">
        <f t="shared" si="1"/>
        <v>2015</v>
      </c>
      <c r="M819" s="9">
        <f t="shared" si="2"/>
        <v>3497000000</v>
      </c>
      <c r="N819" s="9">
        <f t="shared" si="3"/>
        <v>2611000000</v>
      </c>
      <c r="O819" s="9">
        <f t="shared" si="4"/>
        <v>1581000000</v>
      </c>
    </row>
    <row r="820">
      <c r="A820" s="5">
        <v>846.0</v>
      </c>
      <c r="B820" s="5" t="s">
        <v>323</v>
      </c>
      <c r="C820" s="6" t="s">
        <v>20</v>
      </c>
      <c r="D820" s="7">
        <v>42582.0</v>
      </c>
      <c r="E820" s="8">
        <v>4.694E9</v>
      </c>
      <c r="F820" s="8">
        <v>7.3E8</v>
      </c>
      <c r="G820" s="8">
        <v>1.807E9</v>
      </c>
      <c r="H820" s="8">
        <v>8.81E8</v>
      </c>
      <c r="I820" s="8">
        <v>3.4E7</v>
      </c>
      <c r="J820" s="5" t="s">
        <v>25</v>
      </c>
      <c r="K820" s="5" t="s">
        <v>60</v>
      </c>
      <c r="L820">
        <f t="shared" si="1"/>
        <v>2016</v>
      </c>
      <c r="M820" s="9">
        <f t="shared" si="2"/>
        <v>3964000000</v>
      </c>
      <c r="N820" s="9">
        <f t="shared" si="3"/>
        <v>2722000000</v>
      </c>
      <c r="O820" s="9">
        <f t="shared" si="4"/>
        <v>1972000000</v>
      </c>
    </row>
    <row r="821">
      <c r="A821" s="5">
        <v>847.0</v>
      </c>
      <c r="B821" s="5" t="s">
        <v>324</v>
      </c>
      <c r="C821" s="6" t="s">
        <v>15</v>
      </c>
      <c r="D821" s="7">
        <v>41274.0</v>
      </c>
      <c r="E821" s="8">
        <v>2.1852E10</v>
      </c>
      <c r="F821" s="8">
        <v>1.5287E10</v>
      </c>
      <c r="G821" s="8">
        <v>3.303E9</v>
      </c>
      <c r="H821" s="8">
        <v>0.0</v>
      </c>
      <c r="I821" s="8">
        <v>1.473E9</v>
      </c>
      <c r="J821" s="5" t="s">
        <v>62</v>
      </c>
      <c r="K821" s="5" t="s">
        <v>99</v>
      </c>
      <c r="L821">
        <f t="shared" si="1"/>
        <v>2012</v>
      </c>
      <c r="M821" s="9">
        <f t="shared" si="2"/>
        <v>6565000000</v>
      </c>
      <c r="N821" s="9">
        <f t="shared" si="3"/>
        <v>4776000000</v>
      </c>
      <c r="O821" s="9">
        <f t="shared" si="4"/>
        <v>17076000000</v>
      </c>
    </row>
    <row r="822">
      <c r="A822" s="5">
        <v>848.0</v>
      </c>
      <c r="B822" s="5" t="s">
        <v>324</v>
      </c>
      <c r="C822" s="6" t="s">
        <v>18</v>
      </c>
      <c r="D822" s="7">
        <v>41639.0</v>
      </c>
      <c r="E822" s="8">
        <v>2.3483E10</v>
      </c>
      <c r="F822" s="8">
        <v>1.6282E10</v>
      </c>
      <c r="G822" s="8">
        <v>3.557E9</v>
      </c>
      <c r="H822" s="8">
        <v>0.0</v>
      </c>
      <c r="I822" s="8">
        <v>1.531E9</v>
      </c>
      <c r="J822" s="5" t="s">
        <v>62</v>
      </c>
      <c r="K822" s="5" t="s">
        <v>99</v>
      </c>
      <c r="L822">
        <f t="shared" si="1"/>
        <v>2013</v>
      </c>
      <c r="M822" s="9">
        <f t="shared" si="2"/>
        <v>7201000000</v>
      </c>
      <c r="N822" s="9">
        <f t="shared" si="3"/>
        <v>5088000000</v>
      </c>
      <c r="O822" s="9">
        <f t="shared" si="4"/>
        <v>18395000000</v>
      </c>
    </row>
    <row r="823">
      <c r="A823" s="5">
        <v>849.0</v>
      </c>
      <c r="B823" s="5" t="s">
        <v>324</v>
      </c>
      <c r="C823" s="6" t="s">
        <v>19</v>
      </c>
      <c r="D823" s="7">
        <v>42004.0</v>
      </c>
      <c r="E823" s="8">
        <v>2.3617E10</v>
      </c>
      <c r="F823" s="8">
        <v>1.6254E10</v>
      </c>
      <c r="G823" s="8">
        <v>3.494E9</v>
      </c>
      <c r="H823" s="8">
        <v>0.0</v>
      </c>
      <c r="I823" s="8">
        <v>1.406E9</v>
      </c>
      <c r="J823" s="5" t="s">
        <v>62</v>
      </c>
      <c r="K823" s="5" t="s">
        <v>99</v>
      </c>
      <c r="L823">
        <f t="shared" si="1"/>
        <v>2014</v>
      </c>
      <c r="M823" s="9">
        <f t="shared" si="2"/>
        <v>7363000000</v>
      </c>
      <c r="N823" s="9">
        <f t="shared" si="3"/>
        <v>4900000000</v>
      </c>
      <c r="O823" s="9">
        <f t="shared" si="4"/>
        <v>18717000000</v>
      </c>
    </row>
    <row r="824">
      <c r="A824" s="5">
        <v>850.0</v>
      </c>
      <c r="B824" s="5" t="s">
        <v>324</v>
      </c>
      <c r="C824" s="6" t="s">
        <v>20</v>
      </c>
      <c r="D824" s="7">
        <v>42369.0</v>
      </c>
      <c r="E824" s="8">
        <v>2.2365E10</v>
      </c>
      <c r="F824" s="8">
        <v>1.5468E10</v>
      </c>
      <c r="G824" s="8">
        <v>3.219E9</v>
      </c>
      <c r="H824" s="8">
        <v>0.0</v>
      </c>
      <c r="I824" s="8">
        <v>1.294E9</v>
      </c>
      <c r="J824" s="5" t="s">
        <v>62</v>
      </c>
      <c r="K824" s="5" t="s">
        <v>99</v>
      </c>
      <c r="L824">
        <f t="shared" si="1"/>
        <v>2015</v>
      </c>
      <c r="M824" s="9">
        <f t="shared" si="2"/>
        <v>6897000000</v>
      </c>
      <c r="N824" s="9">
        <f t="shared" si="3"/>
        <v>4513000000</v>
      </c>
      <c r="O824" s="9">
        <f t="shared" si="4"/>
        <v>17852000000</v>
      </c>
    </row>
    <row r="825">
      <c r="A825" s="5">
        <v>851.0</v>
      </c>
      <c r="B825" s="5" t="s">
        <v>325</v>
      </c>
      <c r="C825" s="6" t="s">
        <v>15</v>
      </c>
      <c r="D825" s="7">
        <v>41274.0</v>
      </c>
      <c r="E825" s="8">
        <v>6.9562E9</v>
      </c>
      <c r="F825" s="8">
        <v>0.0</v>
      </c>
      <c r="G825" s="8">
        <v>6.2791E9</v>
      </c>
      <c r="H825" s="8">
        <v>0.0</v>
      </c>
      <c r="I825" s="8">
        <v>0.0</v>
      </c>
      <c r="J825" s="5" t="s">
        <v>22</v>
      </c>
      <c r="K825" s="5" t="s">
        <v>326</v>
      </c>
      <c r="L825">
        <f t="shared" si="1"/>
        <v>2012</v>
      </c>
      <c r="M825" s="9">
        <f t="shared" si="2"/>
        <v>6956200000</v>
      </c>
      <c r="N825" s="9">
        <f t="shared" si="3"/>
        <v>6279100000</v>
      </c>
      <c r="O825" s="9">
        <f t="shared" si="4"/>
        <v>677100000</v>
      </c>
    </row>
    <row r="826">
      <c r="A826" s="5">
        <v>852.0</v>
      </c>
      <c r="B826" s="5" t="s">
        <v>325</v>
      </c>
      <c r="C826" s="6" t="s">
        <v>18</v>
      </c>
      <c r="D826" s="7">
        <v>41639.0</v>
      </c>
      <c r="E826" s="8">
        <v>7.1223E9</v>
      </c>
      <c r="F826" s="8">
        <v>0.0</v>
      </c>
      <c r="G826" s="8">
        <v>6.4634E9</v>
      </c>
      <c r="H826" s="8">
        <v>0.0</v>
      </c>
      <c r="I826" s="8">
        <v>0.0</v>
      </c>
      <c r="J826" s="5" t="s">
        <v>22</v>
      </c>
      <c r="K826" s="5" t="s">
        <v>326</v>
      </c>
      <c r="L826">
        <f t="shared" si="1"/>
        <v>2013</v>
      </c>
      <c r="M826" s="9">
        <f t="shared" si="2"/>
        <v>7122300000</v>
      </c>
      <c r="N826" s="9">
        <f t="shared" si="3"/>
        <v>6463400000</v>
      </c>
      <c r="O826" s="9">
        <f t="shared" si="4"/>
        <v>658900000</v>
      </c>
    </row>
    <row r="827">
      <c r="A827" s="5">
        <v>853.0</v>
      </c>
      <c r="B827" s="5" t="s">
        <v>325</v>
      </c>
      <c r="C827" s="6" t="s">
        <v>19</v>
      </c>
      <c r="D827" s="7">
        <v>42004.0</v>
      </c>
      <c r="E827" s="8">
        <v>7.5371E9</v>
      </c>
      <c r="F827" s="8">
        <v>0.0</v>
      </c>
      <c r="G827" s="8">
        <v>6.7485E9</v>
      </c>
      <c r="H827" s="8">
        <v>0.0</v>
      </c>
      <c r="I827" s="8">
        <v>0.0</v>
      </c>
      <c r="J827" s="5" t="s">
        <v>22</v>
      </c>
      <c r="K827" s="5" t="s">
        <v>326</v>
      </c>
      <c r="L827">
        <f t="shared" si="1"/>
        <v>2014</v>
      </c>
      <c r="M827" s="9">
        <f t="shared" si="2"/>
        <v>7537100000</v>
      </c>
      <c r="N827" s="9">
        <f t="shared" si="3"/>
        <v>6748500000</v>
      </c>
      <c r="O827" s="9">
        <f t="shared" si="4"/>
        <v>788600000</v>
      </c>
    </row>
    <row r="828">
      <c r="A828" s="5">
        <v>854.0</v>
      </c>
      <c r="B828" s="5" t="s">
        <v>325</v>
      </c>
      <c r="C828" s="6" t="s">
        <v>20</v>
      </c>
      <c r="D828" s="7">
        <v>42369.0</v>
      </c>
      <c r="E828" s="8">
        <v>7.6138E9</v>
      </c>
      <c r="F828" s="8">
        <v>0.0</v>
      </c>
      <c r="G828" s="8">
        <v>6.7427E9</v>
      </c>
      <c r="H828" s="8">
        <v>0.0</v>
      </c>
      <c r="I828" s="8">
        <v>0.0</v>
      </c>
      <c r="J828" s="5" t="s">
        <v>22</v>
      </c>
      <c r="K828" s="5" t="s">
        <v>326</v>
      </c>
      <c r="L828">
        <f t="shared" si="1"/>
        <v>2015</v>
      </c>
      <c r="M828" s="9">
        <f t="shared" si="2"/>
        <v>7613800000</v>
      </c>
      <c r="N828" s="9">
        <f t="shared" si="3"/>
        <v>6742700000</v>
      </c>
      <c r="O828" s="9">
        <f t="shared" si="4"/>
        <v>871100000</v>
      </c>
    </row>
    <row r="829">
      <c r="A829" s="5">
        <v>855.0</v>
      </c>
      <c r="B829" s="5" t="s">
        <v>327</v>
      </c>
      <c r="C829" s="6" t="s">
        <v>15</v>
      </c>
      <c r="D829" s="7">
        <v>41274.0</v>
      </c>
      <c r="E829" s="8">
        <v>3.003955E9</v>
      </c>
      <c r="F829" s="8">
        <v>1.277113E9</v>
      </c>
      <c r="G829" s="8">
        <v>8.50371E8</v>
      </c>
      <c r="H829" s="8">
        <v>0.0</v>
      </c>
      <c r="I829" s="8">
        <v>3.16344E8</v>
      </c>
      <c r="J829" s="5" t="s">
        <v>55</v>
      </c>
      <c r="K829" s="5" t="s">
        <v>56</v>
      </c>
      <c r="L829">
        <f t="shared" si="1"/>
        <v>2012</v>
      </c>
      <c r="M829" s="9">
        <f t="shared" si="2"/>
        <v>1726842000</v>
      </c>
      <c r="N829" s="9">
        <f t="shared" si="3"/>
        <v>1166715000</v>
      </c>
      <c r="O829" s="9">
        <f t="shared" si="4"/>
        <v>1837240000</v>
      </c>
    </row>
    <row r="830">
      <c r="A830" s="5">
        <v>856.0</v>
      </c>
      <c r="B830" s="5" t="s">
        <v>327</v>
      </c>
      <c r="C830" s="6" t="s">
        <v>18</v>
      </c>
      <c r="D830" s="7">
        <v>41639.0</v>
      </c>
      <c r="E830" s="8">
        <v>3.024623E9</v>
      </c>
      <c r="F830" s="8">
        <v>1.288878E9</v>
      </c>
      <c r="G830" s="8">
        <v>9.24031E8</v>
      </c>
      <c r="H830" s="8">
        <v>0.0</v>
      </c>
      <c r="I830" s="8">
        <v>3.22037E8</v>
      </c>
      <c r="J830" s="5" t="s">
        <v>55</v>
      </c>
      <c r="K830" s="5" t="s">
        <v>56</v>
      </c>
      <c r="L830">
        <f t="shared" si="1"/>
        <v>2013</v>
      </c>
      <c r="M830" s="9">
        <f t="shared" si="2"/>
        <v>1735745000</v>
      </c>
      <c r="N830" s="9">
        <f t="shared" si="3"/>
        <v>1246068000</v>
      </c>
      <c r="O830" s="9">
        <f t="shared" si="4"/>
        <v>1778555000</v>
      </c>
    </row>
    <row r="831">
      <c r="A831" s="5">
        <v>857.0</v>
      </c>
      <c r="B831" s="5" t="s">
        <v>327</v>
      </c>
      <c r="C831" s="6" t="s">
        <v>19</v>
      </c>
      <c r="D831" s="7">
        <v>42004.0</v>
      </c>
      <c r="E831" s="8">
        <v>3.117693E9</v>
      </c>
      <c r="F831" s="8">
        <v>1.344636E9</v>
      </c>
      <c r="G831" s="8">
        <v>8.69572E8</v>
      </c>
      <c r="H831" s="8">
        <v>0.0</v>
      </c>
      <c r="I831" s="8">
        <v>3.53143E8</v>
      </c>
      <c r="J831" s="5" t="s">
        <v>55</v>
      </c>
      <c r="K831" s="5" t="s">
        <v>56</v>
      </c>
      <c r="L831">
        <f t="shared" si="1"/>
        <v>2014</v>
      </c>
      <c r="M831" s="9">
        <f t="shared" si="2"/>
        <v>1773057000</v>
      </c>
      <c r="N831" s="9">
        <f t="shared" si="3"/>
        <v>1222715000</v>
      </c>
      <c r="O831" s="9">
        <f t="shared" si="4"/>
        <v>1894978000</v>
      </c>
    </row>
    <row r="832">
      <c r="A832" s="5">
        <v>858.0</v>
      </c>
      <c r="B832" s="5" t="s">
        <v>327</v>
      </c>
      <c r="C832" s="6" t="s">
        <v>20</v>
      </c>
      <c r="D832" s="7">
        <v>42369.0</v>
      </c>
      <c r="E832" s="8">
        <v>3.007976E9</v>
      </c>
      <c r="F832" s="8">
        <v>1.290025E9</v>
      </c>
      <c r="G832" s="8">
        <v>8.4496E8</v>
      </c>
      <c r="H832" s="8">
        <v>0.0</v>
      </c>
      <c r="I832" s="8">
        <v>3.45464E8</v>
      </c>
      <c r="J832" s="5" t="s">
        <v>55</v>
      </c>
      <c r="K832" s="5" t="s">
        <v>56</v>
      </c>
      <c r="L832">
        <f t="shared" si="1"/>
        <v>2015</v>
      </c>
      <c r="M832" s="9">
        <f t="shared" si="2"/>
        <v>1717951000</v>
      </c>
      <c r="N832" s="9">
        <f t="shared" si="3"/>
        <v>1190424000</v>
      </c>
      <c r="O832" s="9">
        <f t="shared" si="4"/>
        <v>1817552000</v>
      </c>
    </row>
    <row r="833">
      <c r="A833" s="5">
        <v>859.0</v>
      </c>
      <c r="B833" s="5" t="s">
        <v>328</v>
      </c>
      <c r="C833" s="6" t="s">
        <v>15</v>
      </c>
      <c r="D833" s="7">
        <v>41639.0</v>
      </c>
      <c r="E833" s="8">
        <v>2.2651E9</v>
      </c>
      <c r="F833" s="8">
        <v>6.709E8</v>
      </c>
      <c r="G833" s="8">
        <v>5.74E8</v>
      </c>
      <c r="H833" s="8">
        <v>1.677E8</v>
      </c>
      <c r="I833" s="8">
        <v>0.0</v>
      </c>
      <c r="J833" s="5" t="s">
        <v>28</v>
      </c>
      <c r="K833" s="5" t="s">
        <v>33</v>
      </c>
      <c r="L833">
        <f t="shared" si="1"/>
        <v>2013</v>
      </c>
      <c r="M833" s="9">
        <f t="shared" si="2"/>
        <v>1594200000</v>
      </c>
      <c r="N833" s="9">
        <f t="shared" si="3"/>
        <v>741700000</v>
      </c>
      <c r="O833" s="9">
        <f t="shared" si="4"/>
        <v>1523400000</v>
      </c>
    </row>
    <row r="834">
      <c r="A834" s="5">
        <v>860.0</v>
      </c>
      <c r="B834" s="5" t="s">
        <v>328</v>
      </c>
      <c r="C834" s="6" t="s">
        <v>18</v>
      </c>
      <c r="D834" s="7">
        <v>42004.0</v>
      </c>
      <c r="E834" s="8">
        <v>2.1317E9</v>
      </c>
      <c r="F834" s="8">
        <v>7.179E8</v>
      </c>
      <c r="G834" s="8">
        <v>6.91E8</v>
      </c>
      <c r="H834" s="8">
        <v>1.78E8</v>
      </c>
      <c r="I834" s="8">
        <v>0.0</v>
      </c>
      <c r="J834" s="5" t="s">
        <v>28</v>
      </c>
      <c r="K834" s="5" t="s">
        <v>33</v>
      </c>
      <c r="L834">
        <f t="shared" si="1"/>
        <v>2014</v>
      </c>
      <c r="M834" s="9">
        <f t="shared" si="2"/>
        <v>1413800000</v>
      </c>
      <c r="N834" s="9">
        <f t="shared" si="3"/>
        <v>869000000</v>
      </c>
      <c r="O834" s="9">
        <f t="shared" si="4"/>
        <v>1262700000</v>
      </c>
    </row>
    <row r="835">
      <c r="A835" s="5">
        <v>861.0</v>
      </c>
      <c r="B835" s="5" t="s">
        <v>328</v>
      </c>
      <c r="C835" s="6" t="s">
        <v>19</v>
      </c>
      <c r="D835" s="7">
        <v>42369.0</v>
      </c>
      <c r="E835" s="8">
        <v>2.3844E9</v>
      </c>
      <c r="F835" s="8">
        <v>8.065E8</v>
      </c>
      <c r="G835" s="8">
        <v>6.405E8</v>
      </c>
      <c r="H835" s="8">
        <v>1.974E8</v>
      </c>
      <c r="I835" s="8">
        <v>0.0</v>
      </c>
      <c r="J835" s="5" t="s">
        <v>28</v>
      </c>
      <c r="K835" s="5" t="s">
        <v>33</v>
      </c>
      <c r="L835">
        <f t="shared" si="1"/>
        <v>2015</v>
      </c>
      <c r="M835" s="9">
        <f t="shared" si="2"/>
        <v>1577900000</v>
      </c>
      <c r="N835" s="9">
        <f t="shared" si="3"/>
        <v>837900000</v>
      </c>
      <c r="O835" s="9">
        <f t="shared" si="4"/>
        <v>1546500000</v>
      </c>
    </row>
    <row r="836">
      <c r="A836" s="5">
        <v>862.0</v>
      </c>
      <c r="B836" s="5" t="s">
        <v>328</v>
      </c>
      <c r="C836" s="6" t="s">
        <v>20</v>
      </c>
      <c r="D836" s="7">
        <v>42735.0</v>
      </c>
      <c r="E836" s="8">
        <v>2.7044E9</v>
      </c>
      <c r="F836" s="8">
        <v>8.143E8</v>
      </c>
      <c r="G836" s="8">
        <v>7.053E8</v>
      </c>
      <c r="H836" s="8">
        <v>2.396E8</v>
      </c>
      <c r="I836" s="8">
        <v>0.0</v>
      </c>
      <c r="J836" s="5" t="s">
        <v>28</v>
      </c>
      <c r="K836" s="5" t="s">
        <v>33</v>
      </c>
      <c r="L836">
        <f t="shared" si="1"/>
        <v>2016</v>
      </c>
      <c r="M836" s="9">
        <f t="shared" si="2"/>
        <v>1890100000</v>
      </c>
      <c r="N836" s="9">
        <f t="shared" si="3"/>
        <v>944900000</v>
      </c>
      <c r="O836" s="9">
        <f t="shared" si="4"/>
        <v>1759500000</v>
      </c>
    </row>
    <row r="837">
      <c r="A837" s="5">
        <v>863.0</v>
      </c>
      <c r="B837" s="5" t="s">
        <v>329</v>
      </c>
      <c r="C837" s="6" t="s">
        <v>15</v>
      </c>
      <c r="D837" s="7">
        <v>41639.0</v>
      </c>
      <c r="E837" s="8">
        <v>1.4135E10</v>
      </c>
      <c r="F837" s="8">
        <v>8.554E9</v>
      </c>
      <c r="G837" s="8">
        <v>2.815E9</v>
      </c>
      <c r="H837" s="8">
        <v>0.0</v>
      </c>
      <c r="I837" s="8">
        <v>2.5E8</v>
      </c>
      <c r="J837" s="5" t="s">
        <v>16</v>
      </c>
      <c r="K837" s="5" t="s">
        <v>160</v>
      </c>
      <c r="L837">
        <f t="shared" si="1"/>
        <v>2013</v>
      </c>
      <c r="M837" s="9">
        <f t="shared" si="2"/>
        <v>5581000000</v>
      </c>
      <c r="N837" s="9">
        <f t="shared" si="3"/>
        <v>3065000000</v>
      </c>
      <c r="O837" s="9">
        <f t="shared" si="4"/>
        <v>11070000000</v>
      </c>
    </row>
    <row r="838">
      <c r="A838" s="5">
        <v>864.0</v>
      </c>
      <c r="B838" s="5" t="s">
        <v>329</v>
      </c>
      <c r="C838" s="6" t="s">
        <v>18</v>
      </c>
      <c r="D838" s="7">
        <v>42004.0</v>
      </c>
      <c r="E838" s="8">
        <v>1.4484E10</v>
      </c>
      <c r="F838" s="8">
        <v>8.673E9</v>
      </c>
      <c r="G838" s="8">
        <v>2.678E9</v>
      </c>
      <c r="H838" s="8">
        <v>0.0</v>
      </c>
      <c r="I838" s="8">
        <v>2.45E8</v>
      </c>
      <c r="J838" s="5" t="s">
        <v>16</v>
      </c>
      <c r="K838" s="5" t="s">
        <v>160</v>
      </c>
      <c r="L838">
        <f t="shared" si="1"/>
        <v>2014</v>
      </c>
      <c r="M838" s="9">
        <f t="shared" si="2"/>
        <v>5811000000</v>
      </c>
      <c r="N838" s="9">
        <f t="shared" si="3"/>
        <v>2923000000</v>
      </c>
      <c r="O838" s="9">
        <f t="shared" si="4"/>
        <v>11561000000</v>
      </c>
    </row>
    <row r="839">
      <c r="A839" s="5">
        <v>865.0</v>
      </c>
      <c r="B839" s="5" t="s">
        <v>329</v>
      </c>
      <c r="C839" s="6" t="s">
        <v>19</v>
      </c>
      <c r="D839" s="7">
        <v>42369.0</v>
      </c>
      <c r="E839" s="8">
        <v>1.3405E10</v>
      </c>
      <c r="F839" s="8">
        <v>7.888E9</v>
      </c>
      <c r="G839" s="8">
        <v>2.417E9</v>
      </c>
      <c r="H839" s="8">
        <v>0.0</v>
      </c>
      <c r="I839" s="8">
        <v>2.33E8</v>
      </c>
      <c r="J839" s="5" t="s">
        <v>16</v>
      </c>
      <c r="K839" s="5" t="s">
        <v>160</v>
      </c>
      <c r="L839">
        <f t="shared" si="1"/>
        <v>2015</v>
      </c>
      <c r="M839" s="9">
        <f t="shared" si="2"/>
        <v>5517000000</v>
      </c>
      <c r="N839" s="9">
        <f t="shared" si="3"/>
        <v>2650000000</v>
      </c>
      <c r="O839" s="9">
        <f t="shared" si="4"/>
        <v>10755000000</v>
      </c>
    </row>
    <row r="840">
      <c r="A840" s="5">
        <v>866.0</v>
      </c>
      <c r="B840" s="5" t="s">
        <v>329</v>
      </c>
      <c r="C840" s="6" t="s">
        <v>20</v>
      </c>
      <c r="D840" s="7">
        <v>42735.0</v>
      </c>
      <c r="E840" s="8">
        <v>1.3599E10</v>
      </c>
      <c r="F840" s="8">
        <v>7.896E9</v>
      </c>
      <c r="G840" s="8">
        <v>2.415E9</v>
      </c>
      <c r="H840" s="8">
        <v>0.0</v>
      </c>
      <c r="I840" s="8">
        <v>2.24E8</v>
      </c>
      <c r="J840" s="5" t="s">
        <v>16</v>
      </c>
      <c r="K840" s="5" t="s">
        <v>160</v>
      </c>
      <c r="L840">
        <f t="shared" si="1"/>
        <v>2016</v>
      </c>
      <c r="M840" s="9">
        <f t="shared" si="2"/>
        <v>5703000000</v>
      </c>
      <c r="N840" s="9">
        <f t="shared" si="3"/>
        <v>2639000000</v>
      </c>
      <c r="O840" s="9">
        <f t="shared" si="4"/>
        <v>10960000000</v>
      </c>
    </row>
    <row r="841">
      <c r="A841" s="5">
        <v>867.0</v>
      </c>
      <c r="B841" s="5" t="s">
        <v>330</v>
      </c>
      <c r="C841" s="6" t="s">
        <v>15</v>
      </c>
      <c r="D841" s="7">
        <v>41274.0</v>
      </c>
      <c r="E841" s="8">
        <v>4.0504E9</v>
      </c>
      <c r="F841" s="8">
        <v>0.0</v>
      </c>
      <c r="G841" s="8">
        <v>3.2078E9</v>
      </c>
      <c r="H841" s="8">
        <v>0.0</v>
      </c>
      <c r="I841" s="8">
        <v>0.0</v>
      </c>
      <c r="J841" s="5" t="s">
        <v>50</v>
      </c>
      <c r="K841" s="5" t="s">
        <v>76</v>
      </c>
      <c r="L841">
        <f t="shared" si="1"/>
        <v>2012</v>
      </c>
      <c r="M841" s="9">
        <f t="shared" si="2"/>
        <v>4050400000</v>
      </c>
      <c r="N841" s="9">
        <f t="shared" si="3"/>
        <v>3207800000</v>
      </c>
      <c r="O841" s="9">
        <f t="shared" si="4"/>
        <v>842600000</v>
      </c>
    </row>
    <row r="842">
      <c r="A842" s="5">
        <v>868.0</v>
      </c>
      <c r="B842" s="5" t="s">
        <v>330</v>
      </c>
      <c r="C842" s="6" t="s">
        <v>18</v>
      </c>
      <c r="D842" s="7">
        <v>41639.0</v>
      </c>
      <c r="E842" s="8">
        <v>4.6446E9</v>
      </c>
      <c r="F842" s="8">
        <v>0.0</v>
      </c>
      <c r="G842" s="8">
        <v>3.5244E9</v>
      </c>
      <c r="H842" s="8">
        <v>0.0</v>
      </c>
      <c r="I842" s="8">
        <v>0.0</v>
      </c>
      <c r="J842" s="5" t="s">
        <v>50</v>
      </c>
      <c r="K842" s="5" t="s">
        <v>76</v>
      </c>
      <c r="L842">
        <f t="shared" si="1"/>
        <v>2013</v>
      </c>
      <c r="M842" s="9">
        <f t="shared" si="2"/>
        <v>4644600000</v>
      </c>
      <c r="N842" s="9">
        <f t="shared" si="3"/>
        <v>3524400000</v>
      </c>
      <c r="O842" s="9">
        <f t="shared" si="4"/>
        <v>1120200000</v>
      </c>
    </row>
    <row r="843">
      <c r="A843" s="5">
        <v>869.0</v>
      </c>
      <c r="B843" s="5" t="s">
        <v>330</v>
      </c>
      <c r="C843" s="6" t="s">
        <v>19</v>
      </c>
      <c r="D843" s="7">
        <v>42004.0</v>
      </c>
      <c r="E843" s="8">
        <v>5.1471E9</v>
      </c>
      <c r="F843" s="8">
        <v>0.0</v>
      </c>
      <c r="G843" s="8">
        <v>3.8702E9</v>
      </c>
      <c r="H843" s="8">
        <v>0.0</v>
      </c>
      <c r="I843" s="8">
        <v>0.0</v>
      </c>
      <c r="J843" s="5" t="s">
        <v>50</v>
      </c>
      <c r="K843" s="5" t="s">
        <v>76</v>
      </c>
      <c r="L843">
        <f t="shared" si="1"/>
        <v>2014</v>
      </c>
      <c r="M843" s="9">
        <f t="shared" si="2"/>
        <v>5147100000</v>
      </c>
      <c r="N843" s="9">
        <f t="shared" si="3"/>
        <v>3870200000</v>
      </c>
      <c r="O843" s="9">
        <f t="shared" si="4"/>
        <v>1276900000</v>
      </c>
    </row>
    <row r="844">
      <c r="A844" s="5">
        <v>870.0</v>
      </c>
      <c r="B844" s="5" t="s">
        <v>330</v>
      </c>
      <c r="C844" s="6" t="s">
        <v>20</v>
      </c>
      <c r="D844" s="7">
        <v>42369.0</v>
      </c>
      <c r="E844" s="8">
        <v>5.1229E9</v>
      </c>
      <c r="F844" s="8">
        <v>0.0</v>
      </c>
      <c r="G844" s="8">
        <v>3.7645E9</v>
      </c>
      <c r="H844" s="8">
        <v>0.0</v>
      </c>
      <c r="I844" s="8">
        <v>0.0</v>
      </c>
      <c r="J844" s="5" t="s">
        <v>50</v>
      </c>
      <c r="K844" s="5" t="s">
        <v>76</v>
      </c>
      <c r="L844">
        <f t="shared" si="1"/>
        <v>2015</v>
      </c>
      <c r="M844" s="9">
        <f t="shared" si="2"/>
        <v>5122900000</v>
      </c>
      <c r="N844" s="9">
        <f t="shared" si="3"/>
        <v>3764500000</v>
      </c>
      <c r="O844" s="9">
        <f t="shared" si="4"/>
        <v>1358400000</v>
      </c>
    </row>
    <row r="845">
      <c r="A845" s="5">
        <v>871.0</v>
      </c>
      <c r="B845" s="5" t="s">
        <v>331</v>
      </c>
      <c r="C845" s="6" t="s">
        <v>15</v>
      </c>
      <c r="D845" s="7">
        <v>41274.0</v>
      </c>
      <c r="E845" s="8">
        <v>5.05498E9</v>
      </c>
      <c r="F845" s="8">
        <v>3.230857E9</v>
      </c>
      <c r="G845" s="8">
        <v>1.064757E9</v>
      </c>
      <c r="H845" s="8">
        <v>0.0</v>
      </c>
      <c r="I845" s="8">
        <v>2.29166E8</v>
      </c>
      <c r="J845" s="5" t="s">
        <v>16</v>
      </c>
      <c r="K845" s="5" t="s">
        <v>332</v>
      </c>
      <c r="L845">
        <f t="shared" si="1"/>
        <v>2012</v>
      </c>
      <c r="M845" s="9">
        <f t="shared" si="2"/>
        <v>1824123000</v>
      </c>
      <c r="N845" s="9">
        <f t="shared" si="3"/>
        <v>1293923000</v>
      </c>
      <c r="O845" s="9">
        <f t="shared" si="4"/>
        <v>3761057000</v>
      </c>
    </row>
    <row r="846">
      <c r="A846" s="5">
        <v>872.0</v>
      </c>
      <c r="B846" s="5" t="s">
        <v>331</v>
      </c>
      <c r="C846" s="6" t="s">
        <v>18</v>
      </c>
      <c r="D846" s="7">
        <v>41639.0</v>
      </c>
      <c r="E846" s="8">
        <v>5.584571E9</v>
      </c>
      <c r="F846" s="8">
        <v>3.570801E9</v>
      </c>
      <c r="G846" s="8">
        <v>1.183682E9</v>
      </c>
      <c r="H846" s="8">
        <v>0.0</v>
      </c>
      <c r="I846" s="8">
        <v>2.5338E8</v>
      </c>
      <c r="J846" s="5" t="s">
        <v>16</v>
      </c>
      <c r="K846" s="5" t="s">
        <v>332</v>
      </c>
      <c r="L846">
        <f t="shared" si="1"/>
        <v>2013</v>
      </c>
      <c r="M846" s="9">
        <f t="shared" si="2"/>
        <v>2013770000</v>
      </c>
      <c r="N846" s="9">
        <f t="shared" si="3"/>
        <v>1437062000</v>
      </c>
      <c r="O846" s="9">
        <f t="shared" si="4"/>
        <v>4147509000</v>
      </c>
    </row>
    <row r="847">
      <c r="A847" s="5">
        <v>873.0</v>
      </c>
      <c r="B847" s="5" t="s">
        <v>331</v>
      </c>
      <c r="C847" s="6" t="s">
        <v>19</v>
      </c>
      <c r="D847" s="7">
        <v>42004.0</v>
      </c>
      <c r="E847" s="8">
        <v>6.165441E9</v>
      </c>
      <c r="F847" s="8">
        <v>3.898403E9</v>
      </c>
      <c r="G847" s="8">
        <v>1.341E9</v>
      </c>
      <c r="H847" s="8">
        <v>0.0</v>
      </c>
      <c r="I847" s="8">
        <v>2.94496E8</v>
      </c>
      <c r="J847" s="5" t="s">
        <v>16</v>
      </c>
      <c r="K847" s="5" t="s">
        <v>332</v>
      </c>
      <c r="L847">
        <f t="shared" si="1"/>
        <v>2014</v>
      </c>
      <c r="M847" s="9">
        <f t="shared" si="2"/>
        <v>2267038000</v>
      </c>
      <c r="N847" s="9">
        <f t="shared" si="3"/>
        <v>1635496000</v>
      </c>
      <c r="O847" s="9">
        <f t="shared" si="4"/>
        <v>4529945000</v>
      </c>
    </row>
    <row r="848">
      <c r="A848" s="5">
        <v>874.0</v>
      </c>
      <c r="B848" s="5" t="s">
        <v>331</v>
      </c>
      <c r="C848" s="6" t="s">
        <v>20</v>
      </c>
      <c r="D848" s="7">
        <v>42369.0</v>
      </c>
      <c r="E848" s="8">
        <v>6.187646E9</v>
      </c>
      <c r="F848" s="8">
        <v>3.665578E9</v>
      </c>
      <c r="G848" s="8">
        <v>1.466761E9</v>
      </c>
      <c r="H848" s="8">
        <v>0.0</v>
      </c>
      <c r="I848" s="8">
        <v>3.39613E8</v>
      </c>
      <c r="J848" s="5" t="s">
        <v>16</v>
      </c>
      <c r="K848" s="5" t="s">
        <v>332</v>
      </c>
      <c r="L848">
        <f t="shared" si="1"/>
        <v>2015</v>
      </c>
      <c r="M848" s="9">
        <f t="shared" si="2"/>
        <v>2522068000</v>
      </c>
      <c r="N848" s="9">
        <f t="shared" si="3"/>
        <v>1806374000</v>
      </c>
      <c r="O848" s="9">
        <f t="shared" si="4"/>
        <v>4381272000</v>
      </c>
    </row>
    <row r="849">
      <c r="A849" s="5">
        <v>875.0</v>
      </c>
      <c r="B849" s="5" t="s">
        <v>333</v>
      </c>
      <c r="C849" s="6" t="s">
        <v>15</v>
      </c>
      <c r="D849" s="7">
        <v>41544.0</v>
      </c>
      <c r="E849" s="8">
        <v>1.1818376E10</v>
      </c>
      <c r="F849" s="8">
        <v>9.976057E9</v>
      </c>
      <c r="G849" s="8">
        <v>1.17334E9</v>
      </c>
      <c r="H849" s="8">
        <v>0.0</v>
      </c>
      <c r="I849" s="8">
        <v>0.0</v>
      </c>
      <c r="J849" s="5" t="s">
        <v>16</v>
      </c>
      <c r="K849" s="5" t="s">
        <v>167</v>
      </c>
      <c r="L849">
        <f t="shared" si="1"/>
        <v>2013</v>
      </c>
      <c r="M849" s="9">
        <f t="shared" si="2"/>
        <v>1842319000</v>
      </c>
      <c r="N849" s="9">
        <f t="shared" si="3"/>
        <v>1173340000</v>
      </c>
      <c r="O849" s="9">
        <f t="shared" si="4"/>
        <v>10645036000</v>
      </c>
    </row>
    <row r="850">
      <c r="A850" s="5">
        <v>876.0</v>
      </c>
      <c r="B850" s="5" t="s">
        <v>333</v>
      </c>
      <c r="C850" s="6" t="s">
        <v>18</v>
      </c>
      <c r="D850" s="7">
        <v>41908.0</v>
      </c>
      <c r="E850" s="8">
        <v>1.2695157E10</v>
      </c>
      <c r="F850" s="8">
        <v>1.0621373E10</v>
      </c>
      <c r="G850" s="8">
        <v>1.545716E9</v>
      </c>
      <c r="H850" s="8">
        <v>0.0</v>
      </c>
      <c r="I850" s="8">
        <v>0.0</v>
      </c>
      <c r="J850" s="5" t="s">
        <v>16</v>
      </c>
      <c r="K850" s="5" t="s">
        <v>167</v>
      </c>
      <c r="L850">
        <f t="shared" si="1"/>
        <v>2014</v>
      </c>
      <c r="M850" s="9">
        <f t="shared" si="2"/>
        <v>2073784000</v>
      </c>
      <c r="N850" s="9">
        <f t="shared" si="3"/>
        <v>1545716000</v>
      </c>
      <c r="O850" s="9">
        <f t="shared" si="4"/>
        <v>11149441000</v>
      </c>
    </row>
    <row r="851">
      <c r="A851" s="5">
        <v>877.0</v>
      </c>
      <c r="B851" s="5" t="s">
        <v>333</v>
      </c>
      <c r="C851" s="6" t="s">
        <v>19</v>
      </c>
      <c r="D851" s="7">
        <v>42279.0</v>
      </c>
      <c r="E851" s="8">
        <v>1.2114832E10</v>
      </c>
      <c r="F851" s="8">
        <v>1.0146494E10</v>
      </c>
      <c r="G851" s="8">
        <v>1.522811E9</v>
      </c>
      <c r="H851" s="8">
        <v>0.0</v>
      </c>
      <c r="I851" s="8">
        <v>0.0</v>
      </c>
      <c r="J851" s="5" t="s">
        <v>16</v>
      </c>
      <c r="K851" s="5" t="s">
        <v>167</v>
      </c>
      <c r="L851">
        <f t="shared" si="1"/>
        <v>2015</v>
      </c>
      <c r="M851" s="9">
        <f t="shared" si="2"/>
        <v>1968338000</v>
      </c>
      <c r="N851" s="9">
        <f t="shared" si="3"/>
        <v>1522811000</v>
      </c>
      <c r="O851" s="9">
        <f t="shared" si="4"/>
        <v>10592021000</v>
      </c>
    </row>
    <row r="852">
      <c r="A852" s="5">
        <v>878.0</v>
      </c>
      <c r="B852" s="5" t="s">
        <v>333</v>
      </c>
      <c r="C852" s="6" t="s">
        <v>20</v>
      </c>
      <c r="D852" s="7">
        <v>42643.0</v>
      </c>
      <c r="E852" s="8">
        <v>1.0964157E10</v>
      </c>
      <c r="F852" s="8">
        <v>9.196326E9</v>
      </c>
      <c r="G852" s="8">
        <v>1.429233E9</v>
      </c>
      <c r="H852" s="8">
        <v>0.0</v>
      </c>
      <c r="I852" s="8">
        <v>0.0</v>
      </c>
      <c r="J852" s="5" t="s">
        <v>16</v>
      </c>
      <c r="K852" s="5" t="s">
        <v>167</v>
      </c>
      <c r="L852">
        <f t="shared" si="1"/>
        <v>2016</v>
      </c>
      <c r="M852" s="9">
        <f t="shared" si="2"/>
        <v>1767831000</v>
      </c>
      <c r="N852" s="9">
        <f t="shared" si="3"/>
        <v>1429233000</v>
      </c>
      <c r="O852" s="9">
        <f t="shared" si="4"/>
        <v>9534924000</v>
      </c>
    </row>
    <row r="853">
      <c r="A853" s="5">
        <v>879.0</v>
      </c>
      <c r="B853" s="5" t="s">
        <v>334</v>
      </c>
      <c r="C853" s="6" t="s">
        <v>15</v>
      </c>
      <c r="D853" s="7">
        <v>41274.0</v>
      </c>
      <c r="E853" s="8">
        <v>4.3654E9</v>
      </c>
      <c r="F853" s="8">
        <v>1.6566E9</v>
      </c>
      <c r="G853" s="8">
        <v>1.2523E9</v>
      </c>
      <c r="H853" s="8">
        <v>1.1016E9</v>
      </c>
      <c r="I853" s="8">
        <v>0.0</v>
      </c>
      <c r="J853" s="5" t="s">
        <v>25</v>
      </c>
      <c r="K853" s="5" t="s">
        <v>177</v>
      </c>
      <c r="L853">
        <f t="shared" si="1"/>
        <v>2012</v>
      </c>
      <c r="M853" s="9">
        <f t="shared" si="2"/>
        <v>2708800000</v>
      </c>
      <c r="N853" s="9">
        <f t="shared" si="3"/>
        <v>2353900000</v>
      </c>
      <c r="O853" s="9">
        <f t="shared" si="4"/>
        <v>2011500000</v>
      </c>
    </row>
    <row r="854">
      <c r="A854" s="5">
        <v>880.0</v>
      </c>
      <c r="B854" s="5" t="s">
        <v>334</v>
      </c>
      <c r="C854" s="6" t="s">
        <v>18</v>
      </c>
      <c r="D854" s="7">
        <v>41639.0</v>
      </c>
      <c r="E854" s="8">
        <v>4.6691E9</v>
      </c>
      <c r="F854" s="8">
        <v>1.7277E9</v>
      </c>
      <c r="G854" s="8">
        <v>1.2932E9</v>
      </c>
      <c r="H854" s="8">
        <v>1.0432E9</v>
      </c>
      <c r="I854" s="8">
        <v>0.0</v>
      </c>
      <c r="J854" s="5" t="s">
        <v>25</v>
      </c>
      <c r="K854" s="5" t="s">
        <v>177</v>
      </c>
      <c r="L854">
        <f t="shared" si="1"/>
        <v>2013</v>
      </c>
      <c r="M854" s="9">
        <f t="shared" si="2"/>
        <v>2941400000</v>
      </c>
      <c r="N854" s="9">
        <f t="shared" si="3"/>
        <v>2336400000</v>
      </c>
      <c r="O854" s="9">
        <f t="shared" si="4"/>
        <v>2332700000</v>
      </c>
    </row>
    <row r="855">
      <c r="A855" s="5">
        <v>881.0</v>
      </c>
      <c r="B855" s="5" t="s">
        <v>334</v>
      </c>
      <c r="C855" s="6" t="s">
        <v>19</v>
      </c>
      <c r="D855" s="7">
        <v>42004.0</v>
      </c>
      <c r="E855" s="8">
        <v>4.6271E9</v>
      </c>
      <c r="F855" s="8">
        <v>1.7689E9</v>
      </c>
      <c r="G855" s="8">
        <v>1.2547E9</v>
      </c>
      <c r="H855" s="8">
        <v>1.0062E9</v>
      </c>
      <c r="I855" s="8">
        <v>0.0</v>
      </c>
      <c r="J855" s="5" t="s">
        <v>25</v>
      </c>
      <c r="K855" s="5" t="s">
        <v>177</v>
      </c>
      <c r="L855">
        <f t="shared" si="1"/>
        <v>2014</v>
      </c>
      <c r="M855" s="9">
        <f t="shared" si="2"/>
        <v>2858200000</v>
      </c>
      <c r="N855" s="9">
        <f t="shared" si="3"/>
        <v>2260900000</v>
      </c>
      <c r="O855" s="9">
        <f t="shared" si="4"/>
        <v>2366200000</v>
      </c>
    </row>
    <row r="856">
      <c r="A856" s="5">
        <v>882.0</v>
      </c>
      <c r="B856" s="5" t="s">
        <v>334</v>
      </c>
      <c r="C856" s="6" t="s">
        <v>20</v>
      </c>
      <c r="D856" s="7">
        <v>42369.0</v>
      </c>
      <c r="E856" s="8">
        <v>4.8578E9</v>
      </c>
      <c r="F856" s="8">
        <v>1.7792E9</v>
      </c>
      <c r="G856" s="8">
        <v>1.1727E9</v>
      </c>
      <c r="H856" s="8">
        <v>9.945E8</v>
      </c>
      <c r="I856" s="8">
        <v>0.0</v>
      </c>
      <c r="J856" s="5" t="s">
        <v>25</v>
      </c>
      <c r="K856" s="5" t="s">
        <v>177</v>
      </c>
      <c r="L856">
        <f t="shared" si="1"/>
        <v>2015</v>
      </c>
      <c r="M856" s="9">
        <f t="shared" si="2"/>
        <v>3078600000</v>
      </c>
      <c r="N856" s="9">
        <f t="shared" si="3"/>
        <v>2167200000</v>
      </c>
      <c r="O856" s="9">
        <f t="shared" si="4"/>
        <v>2690600000</v>
      </c>
    </row>
    <row r="857">
      <c r="A857" s="5">
        <v>883.0</v>
      </c>
      <c r="B857" s="5" t="s">
        <v>335</v>
      </c>
      <c r="C857" s="6" t="s">
        <v>15</v>
      </c>
      <c r="D857" s="7">
        <v>41274.0</v>
      </c>
      <c r="E857" s="8">
        <v>9.3646E10</v>
      </c>
      <c r="F857" s="8">
        <v>0.0</v>
      </c>
      <c r="G857" s="8">
        <v>6.4729E10</v>
      </c>
      <c r="H857" s="8">
        <v>0.0</v>
      </c>
      <c r="I857" s="8">
        <v>3.385E9</v>
      </c>
      <c r="J857" s="5" t="s">
        <v>50</v>
      </c>
      <c r="K857" s="5" t="s">
        <v>108</v>
      </c>
      <c r="L857">
        <f t="shared" si="1"/>
        <v>2012</v>
      </c>
      <c r="M857" s="9">
        <f t="shared" si="2"/>
        <v>93646000000</v>
      </c>
      <c r="N857" s="9">
        <f t="shared" si="3"/>
        <v>68114000000</v>
      </c>
      <c r="O857" s="9">
        <f t="shared" si="4"/>
        <v>25532000000</v>
      </c>
    </row>
    <row r="858">
      <c r="A858" s="5">
        <v>884.0</v>
      </c>
      <c r="B858" s="5" t="s">
        <v>335</v>
      </c>
      <c r="C858" s="6" t="s">
        <v>18</v>
      </c>
      <c r="D858" s="7">
        <v>41639.0</v>
      </c>
      <c r="E858" s="8">
        <v>9.7142E10</v>
      </c>
      <c r="F858" s="8">
        <v>0.0</v>
      </c>
      <c r="G858" s="8">
        <v>7.0467E10</v>
      </c>
      <c r="H858" s="8">
        <v>0.0</v>
      </c>
      <c r="I858" s="8">
        <v>2.25E8</v>
      </c>
      <c r="J858" s="5" t="s">
        <v>50</v>
      </c>
      <c r="K858" s="5" t="s">
        <v>108</v>
      </c>
      <c r="L858">
        <f t="shared" si="1"/>
        <v>2013</v>
      </c>
      <c r="M858" s="9">
        <f t="shared" si="2"/>
        <v>97142000000</v>
      </c>
      <c r="N858" s="9">
        <f t="shared" si="3"/>
        <v>70692000000</v>
      </c>
      <c r="O858" s="9">
        <f t="shared" si="4"/>
        <v>26450000000</v>
      </c>
    </row>
    <row r="859">
      <c r="A859" s="5">
        <v>885.0</v>
      </c>
      <c r="B859" s="5" t="s">
        <v>335</v>
      </c>
      <c r="C859" s="6" t="s">
        <v>19</v>
      </c>
      <c r="D859" s="7">
        <v>42004.0</v>
      </c>
      <c r="E859" s="8">
        <v>9.1973E10</v>
      </c>
      <c r="F859" s="8">
        <v>0.0</v>
      </c>
      <c r="G859" s="8">
        <v>6.1274E10</v>
      </c>
      <c r="H859" s="8">
        <v>0.0</v>
      </c>
      <c r="I859" s="8">
        <v>3.139E9</v>
      </c>
      <c r="J859" s="5" t="s">
        <v>50</v>
      </c>
      <c r="K859" s="5" t="s">
        <v>108</v>
      </c>
      <c r="L859">
        <f t="shared" si="1"/>
        <v>2014</v>
      </c>
      <c r="M859" s="9">
        <f t="shared" si="2"/>
        <v>91973000000</v>
      </c>
      <c r="N859" s="9">
        <f t="shared" si="3"/>
        <v>64413000000</v>
      </c>
      <c r="O859" s="9">
        <f t="shared" si="4"/>
        <v>27560000000</v>
      </c>
    </row>
    <row r="860">
      <c r="A860" s="5">
        <v>886.0</v>
      </c>
      <c r="B860" s="5" t="s">
        <v>335</v>
      </c>
      <c r="C860" s="6" t="s">
        <v>20</v>
      </c>
      <c r="D860" s="7">
        <v>42369.0</v>
      </c>
      <c r="E860" s="8">
        <v>8.9716E10</v>
      </c>
      <c r="F860" s="8">
        <v>0.0</v>
      </c>
      <c r="G860" s="8">
        <v>5.9014E10</v>
      </c>
      <c r="H860" s="8">
        <v>0.0</v>
      </c>
      <c r="I860" s="8">
        <v>3.827E9</v>
      </c>
      <c r="J860" s="5" t="s">
        <v>50</v>
      </c>
      <c r="K860" s="5" t="s">
        <v>108</v>
      </c>
      <c r="L860">
        <f t="shared" si="1"/>
        <v>2015</v>
      </c>
      <c r="M860" s="9">
        <f t="shared" si="2"/>
        <v>89716000000</v>
      </c>
      <c r="N860" s="9">
        <f t="shared" si="3"/>
        <v>62841000000</v>
      </c>
      <c r="O860" s="9">
        <f t="shared" si="4"/>
        <v>26875000000</v>
      </c>
    </row>
    <row r="861">
      <c r="A861" s="5">
        <v>887.0</v>
      </c>
      <c r="B861" s="5" t="s">
        <v>336</v>
      </c>
      <c r="C861" s="6" t="s">
        <v>15</v>
      </c>
      <c r="D861" s="7">
        <v>41307.0</v>
      </c>
      <c r="E861" s="8">
        <v>1.2134E10</v>
      </c>
      <c r="F861" s="8">
        <v>7.432E9</v>
      </c>
      <c r="G861" s="8">
        <v>3.357E9</v>
      </c>
      <c r="H861" s="8">
        <v>0.0</v>
      </c>
      <c r="I861" s="8">
        <v>0.0</v>
      </c>
      <c r="J861" s="5" t="s">
        <v>22</v>
      </c>
      <c r="K861" s="5" t="s">
        <v>337</v>
      </c>
      <c r="L861">
        <f t="shared" si="1"/>
        <v>2013</v>
      </c>
      <c r="M861" s="9">
        <f t="shared" si="2"/>
        <v>4702000000</v>
      </c>
      <c r="N861" s="9">
        <f t="shared" si="3"/>
        <v>3357000000</v>
      </c>
      <c r="O861" s="9">
        <f t="shared" si="4"/>
        <v>8777000000</v>
      </c>
    </row>
    <row r="862">
      <c r="A862" s="5">
        <v>888.0</v>
      </c>
      <c r="B862" s="5" t="s">
        <v>336</v>
      </c>
      <c r="C862" s="6" t="s">
        <v>18</v>
      </c>
      <c r="D862" s="7">
        <v>41671.0</v>
      </c>
      <c r="E862" s="8">
        <v>1.254E10</v>
      </c>
      <c r="F862" s="8">
        <v>7.737E9</v>
      </c>
      <c r="G862" s="8">
        <v>3.453E9</v>
      </c>
      <c r="H862" s="8">
        <v>0.0</v>
      </c>
      <c r="I862" s="8">
        <v>0.0</v>
      </c>
      <c r="J862" s="5" t="s">
        <v>22</v>
      </c>
      <c r="K862" s="5" t="s">
        <v>337</v>
      </c>
      <c r="L862">
        <f t="shared" si="1"/>
        <v>2014</v>
      </c>
      <c r="M862" s="9">
        <f t="shared" si="2"/>
        <v>4803000000</v>
      </c>
      <c r="N862" s="9">
        <f t="shared" si="3"/>
        <v>3453000000</v>
      </c>
      <c r="O862" s="9">
        <f t="shared" si="4"/>
        <v>9087000000</v>
      </c>
    </row>
    <row r="863">
      <c r="A863" s="5">
        <v>889.0</v>
      </c>
      <c r="B863" s="5" t="s">
        <v>336</v>
      </c>
      <c r="C863" s="6" t="s">
        <v>19</v>
      </c>
      <c r="D863" s="7">
        <v>42035.0</v>
      </c>
      <c r="E863" s="8">
        <v>1.3506E10</v>
      </c>
      <c r="F863" s="8">
        <v>8.406E9</v>
      </c>
      <c r="G863" s="8">
        <v>3.777E9</v>
      </c>
      <c r="H863" s="8">
        <v>0.0</v>
      </c>
      <c r="I863" s="8">
        <v>0.0</v>
      </c>
      <c r="J863" s="5" t="s">
        <v>22</v>
      </c>
      <c r="K863" s="5" t="s">
        <v>337</v>
      </c>
      <c r="L863">
        <f t="shared" si="1"/>
        <v>2015</v>
      </c>
      <c r="M863" s="9">
        <f t="shared" si="2"/>
        <v>5100000000</v>
      </c>
      <c r="N863" s="9">
        <f t="shared" si="3"/>
        <v>3777000000</v>
      </c>
      <c r="O863" s="9">
        <f t="shared" si="4"/>
        <v>9729000000</v>
      </c>
    </row>
    <row r="864">
      <c r="A864" s="5">
        <v>890.0</v>
      </c>
      <c r="B864" s="5" t="s">
        <v>336</v>
      </c>
      <c r="C864" s="6" t="s">
        <v>20</v>
      </c>
      <c r="D864" s="7">
        <v>42399.0</v>
      </c>
      <c r="E864" s="8">
        <v>1.4437E10</v>
      </c>
      <c r="F864" s="8">
        <v>9.168E9</v>
      </c>
      <c r="G864" s="8">
        <v>4.168E9</v>
      </c>
      <c r="H864" s="8">
        <v>0.0</v>
      </c>
      <c r="I864" s="8">
        <v>0.0</v>
      </c>
      <c r="J864" s="5" t="s">
        <v>22</v>
      </c>
      <c r="K864" s="5" t="s">
        <v>337</v>
      </c>
      <c r="L864">
        <f t="shared" si="1"/>
        <v>2016</v>
      </c>
      <c r="M864" s="9">
        <f t="shared" si="2"/>
        <v>5269000000</v>
      </c>
      <c r="N864" s="9">
        <f t="shared" si="3"/>
        <v>4168000000</v>
      </c>
      <c r="O864" s="9">
        <f t="shared" si="4"/>
        <v>10269000000</v>
      </c>
    </row>
    <row r="865">
      <c r="A865" s="5">
        <v>891.0</v>
      </c>
      <c r="B865" s="5" t="s">
        <v>338</v>
      </c>
      <c r="C865" s="6" t="s">
        <v>15</v>
      </c>
      <c r="D865" s="7">
        <v>41272.0</v>
      </c>
      <c r="E865" s="8">
        <v>1.4197E10</v>
      </c>
      <c r="F865" s="8">
        <v>8.763E9</v>
      </c>
      <c r="G865" s="8">
        <v>3.872E9</v>
      </c>
      <c r="H865" s="8">
        <v>0.0</v>
      </c>
      <c r="I865" s="8">
        <v>0.0</v>
      </c>
      <c r="J865" s="5" t="s">
        <v>39</v>
      </c>
      <c r="K865" s="5" t="s">
        <v>127</v>
      </c>
      <c r="L865">
        <f t="shared" si="1"/>
        <v>2012</v>
      </c>
      <c r="M865" s="9">
        <f t="shared" si="2"/>
        <v>5434000000</v>
      </c>
      <c r="N865" s="9">
        <f t="shared" si="3"/>
        <v>3872000000</v>
      </c>
      <c r="O865" s="9">
        <f t="shared" si="4"/>
        <v>10325000000</v>
      </c>
    </row>
    <row r="866">
      <c r="A866" s="5">
        <v>892.0</v>
      </c>
      <c r="B866" s="5" t="s">
        <v>338</v>
      </c>
      <c r="C866" s="6" t="s">
        <v>18</v>
      </c>
      <c r="D866" s="7">
        <v>41636.0</v>
      </c>
      <c r="E866" s="8">
        <v>1.4792E10</v>
      </c>
      <c r="F866" s="8">
        <v>8.689E9</v>
      </c>
      <c r="G866" s="8">
        <v>3.266E9</v>
      </c>
      <c r="H866" s="8">
        <v>0.0</v>
      </c>
      <c r="I866" s="8">
        <v>0.0</v>
      </c>
      <c r="J866" s="5" t="s">
        <v>39</v>
      </c>
      <c r="K866" s="5" t="s">
        <v>127</v>
      </c>
      <c r="L866">
        <f t="shared" si="1"/>
        <v>2013</v>
      </c>
      <c r="M866" s="9">
        <f t="shared" si="2"/>
        <v>6103000000</v>
      </c>
      <c r="N866" s="9">
        <f t="shared" si="3"/>
        <v>3266000000</v>
      </c>
      <c r="O866" s="9">
        <f t="shared" si="4"/>
        <v>11526000000</v>
      </c>
    </row>
    <row r="867">
      <c r="A867" s="5">
        <v>893.0</v>
      </c>
      <c r="B867" s="5" t="s">
        <v>338</v>
      </c>
      <c r="C867" s="6" t="s">
        <v>19</v>
      </c>
      <c r="D867" s="7">
        <v>42007.0</v>
      </c>
      <c r="E867" s="8">
        <v>1.458E10</v>
      </c>
      <c r="F867" s="8">
        <v>9.517E9</v>
      </c>
      <c r="G867" s="8">
        <v>4.039E9</v>
      </c>
      <c r="H867" s="8">
        <v>0.0</v>
      </c>
      <c r="I867" s="8">
        <v>0.0</v>
      </c>
      <c r="J867" s="5" t="s">
        <v>39</v>
      </c>
      <c r="K867" s="5" t="s">
        <v>127</v>
      </c>
      <c r="L867">
        <f t="shared" si="1"/>
        <v>2015</v>
      </c>
      <c r="M867" s="9">
        <f t="shared" si="2"/>
        <v>5063000000</v>
      </c>
      <c r="N867" s="9">
        <f t="shared" si="3"/>
        <v>4039000000</v>
      </c>
      <c r="O867" s="9">
        <f t="shared" si="4"/>
        <v>10541000000</v>
      </c>
    </row>
    <row r="868">
      <c r="A868" s="5">
        <v>894.0</v>
      </c>
      <c r="B868" s="5" t="s">
        <v>338</v>
      </c>
      <c r="C868" s="6" t="s">
        <v>20</v>
      </c>
      <c r="D868" s="7">
        <v>42371.0</v>
      </c>
      <c r="E868" s="8">
        <v>1.3525E10</v>
      </c>
      <c r="F868" s="8">
        <v>8.844E9</v>
      </c>
      <c r="G868" s="8">
        <v>3.59E9</v>
      </c>
      <c r="H868" s="8">
        <v>0.0</v>
      </c>
      <c r="I868" s="8">
        <v>0.0</v>
      </c>
      <c r="J868" s="5" t="s">
        <v>39</v>
      </c>
      <c r="K868" s="5" t="s">
        <v>127</v>
      </c>
      <c r="L868">
        <f t="shared" si="1"/>
        <v>2016</v>
      </c>
      <c r="M868" s="9">
        <f t="shared" si="2"/>
        <v>4681000000</v>
      </c>
      <c r="N868" s="9">
        <f t="shared" si="3"/>
        <v>3590000000</v>
      </c>
      <c r="O868" s="9">
        <f t="shared" si="4"/>
        <v>9935000000</v>
      </c>
    </row>
    <row r="869">
      <c r="A869" s="5">
        <v>895.0</v>
      </c>
      <c r="B869" s="5" t="s">
        <v>339</v>
      </c>
      <c r="C869" s="6" t="s">
        <v>15</v>
      </c>
      <c r="D869" s="7">
        <v>41547.0</v>
      </c>
      <c r="E869" s="8">
        <v>1.287577E9</v>
      </c>
      <c r="F869" s="8">
        <v>1.073447E9</v>
      </c>
      <c r="G869" s="8">
        <v>1.74085E8</v>
      </c>
      <c r="H869" s="8">
        <v>0.0</v>
      </c>
      <c r="I869" s="8">
        <v>1.2784E7</v>
      </c>
      <c r="J869" s="5" t="s">
        <v>50</v>
      </c>
      <c r="K869" s="5" t="s">
        <v>108</v>
      </c>
      <c r="L869">
        <f t="shared" si="1"/>
        <v>2013</v>
      </c>
      <c r="M869" s="9">
        <f t="shared" si="2"/>
        <v>214130000</v>
      </c>
      <c r="N869" s="9">
        <f t="shared" si="3"/>
        <v>186869000</v>
      </c>
      <c r="O869" s="9">
        <f t="shared" si="4"/>
        <v>1100708000</v>
      </c>
    </row>
    <row r="870">
      <c r="A870" s="5">
        <v>896.0</v>
      </c>
      <c r="B870" s="5" t="s">
        <v>339</v>
      </c>
      <c r="C870" s="6" t="s">
        <v>18</v>
      </c>
      <c r="D870" s="7">
        <v>41912.0</v>
      </c>
      <c r="E870" s="8">
        <v>1.463767E9</v>
      </c>
      <c r="F870" s="8">
        <v>1.200308E9</v>
      </c>
      <c r="G870" s="8">
        <v>1.94491E8</v>
      </c>
      <c r="H870" s="8">
        <v>0.0</v>
      </c>
      <c r="I870" s="8">
        <v>1.3279E7</v>
      </c>
      <c r="J870" s="5" t="s">
        <v>50</v>
      </c>
      <c r="K870" s="5" t="s">
        <v>108</v>
      </c>
      <c r="L870">
        <f t="shared" si="1"/>
        <v>2014</v>
      </c>
      <c r="M870" s="9">
        <f t="shared" si="2"/>
        <v>263459000</v>
      </c>
      <c r="N870" s="9">
        <f t="shared" si="3"/>
        <v>207770000</v>
      </c>
      <c r="O870" s="9">
        <f t="shared" si="4"/>
        <v>1255997000</v>
      </c>
    </row>
    <row r="871">
      <c r="A871" s="5">
        <v>897.0</v>
      </c>
      <c r="B871" s="5" t="s">
        <v>339</v>
      </c>
      <c r="C871" s="6" t="s">
        <v>19</v>
      </c>
      <c r="D871" s="7">
        <v>42277.0</v>
      </c>
      <c r="E871" s="8">
        <v>1.627413E9</v>
      </c>
      <c r="F871" s="8">
        <v>1.354969E9</v>
      </c>
      <c r="G871" s="8">
        <v>2.07519E8</v>
      </c>
      <c r="H871" s="8">
        <v>0.0</v>
      </c>
      <c r="I871" s="8">
        <v>1.3338E7</v>
      </c>
      <c r="J871" s="5" t="s">
        <v>50</v>
      </c>
      <c r="K871" s="5" t="s">
        <v>108</v>
      </c>
      <c r="L871">
        <f t="shared" si="1"/>
        <v>2015</v>
      </c>
      <c r="M871" s="9">
        <f t="shared" si="2"/>
        <v>272444000</v>
      </c>
      <c r="N871" s="9">
        <f t="shared" si="3"/>
        <v>220857000</v>
      </c>
      <c r="O871" s="9">
        <f t="shared" si="4"/>
        <v>1406556000</v>
      </c>
    </row>
    <row r="872">
      <c r="A872" s="5">
        <v>898.0</v>
      </c>
      <c r="B872" s="5" t="s">
        <v>339</v>
      </c>
      <c r="C872" s="6" t="s">
        <v>20</v>
      </c>
      <c r="D872" s="7">
        <v>42643.0</v>
      </c>
      <c r="E872" s="8">
        <v>1.822114E9</v>
      </c>
      <c r="F872" s="8">
        <v>1.524907E9</v>
      </c>
      <c r="G872" s="8">
        <v>2.24088E8</v>
      </c>
      <c r="H872" s="8">
        <v>0.0</v>
      </c>
      <c r="I872" s="8">
        <v>1.3794E7</v>
      </c>
      <c r="J872" s="5" t="s">
        <v>50</v>
      </c>
      <c r="K872" s="5" t="s">
        <v>108</v>
      </c>
      <c r="L872">
        <f t="shared" si="1"/>
        <v>2016</v>
      </c>
      <c r="M872" s="9">
        <f t="shared" si="2"/>
        <v>297207000</v>
      </c>
      <c r="N872" s="9">
        <f t="shared" si="3"/>
        <v>237882000</v>
      </c>
      <c r="O872" s="9">
        <f t="shared" si="4"/>
        <v>1584232000</v>
      </c>
    </row>
    <row r="873">
      <c r="A873" s="5">
        <v>899.0</v>
      </c>
      <c r="B873" s="5" t="s">
        <v>340</v>
      </c>
      <c r="C873" s="6" t="s">
        <v>15</v>
      </c>
      <c r="D873" s="7">
        <v>41274.0</v>
      </c>
      <c r="E873" s="8">
        <v>7.93373E8</v>
      </c>
      <c r="F873" s="8">
        <v>2.06974E8</v>
      </c>
      <c r="G873" s="8">
        <v>1.23524E8</v>
      </c>
      <c r="H873" s="8">
        <v>0.0</v>
      </c>
      <c r="I873" s="8">
        <v>2.14827E8</v>
      </c>
      <c r="J873" s="5" t="s">
        <v>55</v>
      </c>
      <c r="K873" s="5" t="s">
        <v>56</v>
      </c>
      <c r="L873">
        <f t="shared" si="1"/>
        <v>2012</v>
      </c>
      <c r="M873" s="9">
        <f t="shared" si="2"/>
        <v>586399000</v>
      </c>
      <c r="N873" s="9">
        <f t="shared" si="3"/>
        <v>338351000</v>
      </c>
      <c r="O873" s="9">
        <f t="shared" si="4"/>
        <v>455022000</v>
      </c>
    </row>
    <row r="874">
      <c r="A874" s="5">
        <v>900.0</v>
      </c>
      <c r="B874" s="5" t="s">
        <v>340</v>
      </c>
      <c r="C874" s="6" t="s">
        <v>18</v>
      </c>
      <c r="D874" s="7">
        <v>41639.0</v>
      </c>
      <c r="E874" s="8">
        <v>8.61527E8</v>
      </c>
      <c r="F874" s="8">
        <v>2.21498E8</v>
      </c>
      <c r="G874" s="8">
        <v>1.2747E8</v>
      </c>
      <c r="H874" s="8">
        <v>0.0</v>
      </c>
      <c r="I874" s="8">
        <v>2.24713E8</v>
      </c>
      <c r="J874" s="5" t="s">
        <v>55</v>
      </c>
      <c r="K874" s="5" t="s">
        <v>56</v>
      </c>
      <c r="L874">
        <f t="shared" si="1"/>
        <v>2013</v>
      </c>
      <c r="M874" s="9">
        <f t="shared" si="2"/>
        <v>640029000</v>
      </c>
      <c r="N874" s="9">
        <f t="shared" si="3"/>
        <v>352183000</v>
      </c>
      <c r="O874" s="9">
        <f t="shared" si="4"/>
        <v>509344000</v>
      </c>
    </row>
    <row r="875">
      <c r="A875" s="5">
        <v>901.0</v>
      </c>
      <c r="B875" s="5" t="s">
        <v>340</v>
      </c>
      <c r="C875" s="6" t="s">
        <v>19</v>
      </c>
      <c r="D875" s="7">
        <v>42004.0</v>
      </c>
      <c r="E875" s="8">
        <v>9.93897E8</v>
      </c>
      <c r="F875" s="8">
        <v>2.58617E8</v>
      </c>
      <c r="G875" s="8">
        <v>1.22201E8</v>
      </c>
      <c r="H875" s="8">
        <v>0.0</v>
      </c>
      <c r="I875" s="8">
        <v>2.58074E8</v>
      </c>
      <c r="J875" s="5" t="s">
        <v>55</v>
      </c>
      <c r="K875" s="5" t="s">
        <v>56</v>
      </c>
      <c r="L875">
        <f t="shared" si="1"/>
        <v>2014</v>
      </c>
      <c r="M875" s="9">
        <f t="shared" si="2"/>
        <v>735280000</v>
      </c>
      <c r="N875" s="9">
        <f t="shared" si="3"/>
        <v>380275000</v>
      </c>
      <c r="O875" s="9">
        <f t="shared" si="4"/>
        <v>613622000</v>
      </c>
    </row>
    <row r="876">
      <c r="A876" s="5">
        <v>902.0</v>
      </c>
      <c r="B876" s="5" t="s">
        <v>340</v>
      </c>
      <c r="C876" s="6" t="s">
        <v>20</v>
      </c>
      <c r="D876" s="7">
        <v>42369.0</v>
      </c>
      <c r="E876" s="8">
        <v>1.166769E9</v>
      </c>
      <c r="F876" s="8">
        <v>3.04477E8</v>
      </c>
      <c r="G876" s="8">
        <v>1.22735E8</v>
      </c>
      <c r="H876" s="8">
        <v>0.0</v>
      </c>
      <c r="I876" s="8">
        <v>3.44527E8</v>
      </c>
      <c r="J876" s="5" t="s">
        <v>55</v>
      </c>
      <c r="K876" s="5" t="s">
        <v>56</v>
      </c>
      <c r="L876">
        <f t="shared" si="1"/>
        <v>2015</v>
      </c>
      <c r="M876" s="9">
        <f t="shared" si="2"/>
        <v>862292000</v>
      </c>
      <c r="N876" s="9">
        <f t="shared" si="3"/>
        <v>467262000</v>
      </c>
      <c r="O876" s="9">
        <f t="shared" si="4"/>
        <v>699507000</v>
      </c>
    </row>
    <row r="877">
      <c r="A877" s="5">
        <v>903.0</v>
      </c>
      <c r="B877" s="5" t="s">
        <v>341</v>
      </c>
      <c r="C877" s="6" t="s">
        <v>15</v>
      </c>
      <c r="D877" s="7">
        <v>41455.0</v>
      </c>
      <c r="E877" s="8">
        <v>2.842781E9</v>
      </c>
      <c r="F877" s="8">
        <v>1.237452E9</v>
      </c>
      <c r="G877" s="8">
        <v>3.87812E8</v>
      </c>
      <c r="H877" s="8">
        <v>4.87832E8</v>
      </c>
      <c r="I877" s="8">
        <v>0.0</v>
      </c>
      <c r="J877" s="5" t="s">
        <v>25</v>
      </c>
      <c r="K877" s="5" t="s">
        <v>71</v>
      </c>
      <c r="L877">
        <f t="shared" si="1"/>
        <v>2013</v>
      </c>
      <c r="M877" s="9">
        <f t="shared" si="2"/>
        <v>1605329000</v>
      </c>
      <c r="N877" s="9">
        <f t="shared" si="3"/>
        <v>875644000</v>
      </c>
      <c r="O877" s="9">
        <f t="shared" si="4"/>
        <v>1967137000</v>
      </c>
    </row>
    <row r="878">
      <c r="A878" s="5">
        <v>904.0</v>
      </c>
      <c r="B878" s="5" t="s">
        <v>341</v>
      </c>
      <c r="C878" s="6" t="s">
        <v>18</v>
      </c>
      <c r="D878" s="7">
        <v>41820.0</v>
      </c>
      <c r="E878" s="8">
        <v>2.929408E9</v>
      </c>
      <c r="F878" s="8">
        <v>1.232962E9</v>
      </c>
      <c r="G878" s="8">
        <v>3.84907E8</v>
      </c>
      <c r="H878" s="8">
        <v>5.39469E8</v>
      </c>
      <c r="I878" s="8">
        <v>0.0</v>
      </c>
      <c r="J878" s="5" t="s">
        <v>25</v>
      </c>
      <c r="K878" s="5" t="s">
        <v>71</v>
      </c>
      <c r="L878">
        <f t="shared" si="1"/>
        <v>2014</v>
      </c>
      <c r="M878" s="9">
        <f t="shared" si="2"/>
        <v>1696446000</v>
      </c>
      <c r="N878" s="9">
        <f t="shared" si="3"/>
        <v>924376000</v>
      </c>
      <c r="O878" s="9">
        <f t="shared" si="4"/>
        <v>2005032000</v>
      </c>
    </row>
    <row r="879">
      <c r="A879" s="5">
        <v>905.0</v>
      </c>
      <c r="B879" s="5" t="s">
        <v>341</v>
      </c>
      <c r="C879" s="6" t="s">
        <v>19</v>
      </c>
      <c r="D879" s="7">
        <v>42185.0</v>
      </c>
      <c r="E879" s="8">
        <v>2.814049E9</v>
      </c>
      <c r="F879" s="8">
        <v>1.215229E9</v>
      </c>
      <c r="G879" s="8">
        <v>4.06864E8</v>
      </c>
      <c r="H879" s="8">
        <v>5.30616E8</v>
      </c>
      <c r="I879" s="8">
        <v>0.0</v>
      </c>
      <c r="J879" s="5" t="s">
        <v>25</v>
      </c>
      <c r="K879" s="5" t="s">
        <v>71</v>
      </c>
      <c r="L879">
        <f t="shared" si="1"/>
        <v>2015</v>
      </c>
      <c r="M879" s="9">
        <f t="shared" si="2"/>
        <v>1598820000</v>
      </c>
      <c r="N879" s="9">
        <f t="shared" si="3"/>
        <v>937480000</v>
      </c>
      <c r="O879" s="9">
        <f t="shared" si="4"/>
        <v>1876569000</v>
      </c>
    </row>
    <row r="880">
      <c r="A880" s="5">
        <v>906.0</v>
      </c>
      <c r="B880" s="5" t="s">
        <v>341</v>
      </c>
      <c r="C880" s="6" t="s">
        <v>20</v>
      </c>
      <c r="D880" s="7">
        <v>42551.0</v>
      </c>
      <c r="E880" s="8">
        <v>2.984493E9</v>
      </c>
      <c r="F880" s="8">
        <v>1.163391E9</v>
      </c>
      <c r="G880" s="8">
        <v>3.79399E8</v>
      </c>
      <c r="H880" s="8">
        <v>4.81258E8</v>
      </c>
      <c r="I880" s="8">
        <v>0.0</v>
      </c>
      <c r="J880" s="5" t="s">
        <v>25</v>
      </c>
      <c r="K880" s="5" t="s">
        <v>71</v>
      </c>
      <c r="L880">
        <f t="shared" si="1"/>
        <v>2016</v>
      </c>
      <c r="M880" s="9">
        <f t="shared" si="2"/>
        <v>1821102000</v>
      </c>
      <c r="N880" s="9">
        <f t="shared" si="3"/>
        <v>860657000</v>
      </c>
      <c r="O880" s="9">
        <f t="shared" si="4"/>
        <v>2123836000</v>
      </c>
    </row>
    <row r="881">
      <c r="A881" s="5">
        <v>907.0</v>
      </c>
      <c r="B881" s="5" t="s">
        <v>342</v>
      </c>
      <c r="C881" s="6" t="s">
        <v>15</v>
      </c>
      <c r="D881" s="7">
        <v>41639.0</v>
      </c>
      <c r="E881" s="8">
        <v>1.9561E10</v>
      </c>
      <c r="F881" s="8">
        <v>1.2952E10</v>
      </c>
      <c r="G881" s="8">
        <v>3.706E9</v>
      </c>
      <c r="H881" s="8">
        <v>0.0</v>
      </c>
      <c r="I881" s="8">
        <v>0.0</v>
      </c>
      <c r="J881" s="5" t="s">
        <v>39</v>
      </c>
      <c r="K881" s="5" t="s">
        <v>145</v>
      </c>
      <c r="L881">
        <f t="shared" si="1"/>
        <v>2013</v>
      </c>
      <c r="M881" s="9">
        <f t="shared" si="2"/>
        <v>6609000000</v>
      </c>
      <c r="N881" s="9">
        <f t="shared" si="3"/>
        <v>3706000000</v>
      </c>
      <c r="O881" s="9">
        <f t="shared" si="4"/>
        <v>15855000000</v>
      </c>
    </row>
    <row r="882">
      <c r="A882" s="5">
        <v>908.0</v>
      </c>
      <c r="B882" s="5" t="s">
        <v>342</v>
      </c>
      <c r="C882" s="6" t="s">
        <v>18</v>
      </c>
      <c r="D882" s="7">
        <v>42004.0</v>
      </c>
      <c r="E882" s="8">
        <v>1.9724E10</v>
      </c>
      <c r="F882" s="8">
        <v>1.3041E10</v>
      </c>
      <c r="G882" s="8">
        <v>4.162E9</v>
      </c>
      <c r="H882" s="8">
        <v>0.0</v>
      </c>
      <c r="I882" s="8">
        <v>0.0</v>
      </c>
      <c r="J882" s="5" t="s">
        <v>39</v>
      </c>
      <c r="K882" s="5" t="s">
        <v>145</v>
      </c>
      <c r="L882">
        <f t="shared" si="1"/>
        <v>2014</v>
      </c>
      <c r="M882" s="9">
        <f t="shared" si="2"/>
        <v>6683000000</v>
      </c>
      <c r="N882" s="9">
        <f t="shared" si="3"/>
        <v>4162000000</v>
      </c>
      <c r="O882" s="9">
        <f t="shared" si="4"/>
        <v>15562000000</v>
      </c>
    </row>
    <row r="883">
      <c r="A883" s="5">
        <v>909.0</v>
      </c>
      <c r="B883" s="5" t="s">
        <v>342</v>
      </c>
      <c r="C883" s="6" t="s">
        <v>19</v>
      </c>
      <c r="D883" s="7">
        <v>42369.0</v>
      </c>
      <c r="E883" s="8">
        <v>1.8591E10</v>
      </c>
      <c r="F883" s="8">
        <v>1.1967E10</v>
      </c>
      <c r="G883" s="8">
        <v>5.011E9</v>
      </c>
      <c r="H883" s="8">
        <v>0.0</v>
      </c>
      <c r="I883" s="8">
        <v>0.0</v>
      </c>
      <c r="J883" s="5" t="s">
        <v>39</v>
      </c>
      <c r="K883" s="5" t="s">
        <v>145</v>
      </c>
      <c r="L883">
        <f t="shared" si="1"/>
        <v>2015</v>
      </c>
      <c r="M883" s="9">
        <f t="shared" si="2"/>
        <v>6624000000</v>
      </c>
      <c r="N883" s="9">
        <f t="shared" si="3"/>
        <v>5011000000</v>
      </c>
      <c r="O883" s="9">
        <f t="shared" si="4"/>
        <v>13580000000</v>
      </c>
    </row>
    <row r="884">
      <c r="A884" s="5">
        <v>910.0</v>
      </c>
      <c r="B884" s="5" t="s">
        <v>342</v>
      </c>
      <c r="C884" s="6" t="s">
        <v>20</v>
      </c>
      <c r="D884" s="7">
        <v>42735.0</v>
      </c>
      <c r="E884" s="8">
        <v>1.8202E10</v>
      </c>
      <c r="F884" s="8">
        <v>1.1551E10</v>
      </c>
      <c r="G884" s="8">
        <v>3.334E9</v>
      </c>
      <c r="H884" s="8">
        <v>0.0</v>
      </c>
      <c r="I884" s="8">
        <v>0.0</v>
      </c>
      <c r="J884" s="5" t="s">
        <v>39</v>
      </c>
      <c r="K884" s="5" t="s">
        <v>145</v>
      </c>
      <c r="L884">
        <f t="shared" si="1"/>
        <v>2016</v>
      </c>
      <c r="M884" s="9">
        <f t="shared" si="2"/>
        <v>6651000000</v>
      </c>
      <c r="N884" s="9">
        <f t="shared" si="3"/>
        <v>3334000000</v>
      </c>
      <c r="O884" s="9">
        <f t="shared" si="4"/>
        <v>14868000000</v>
      </c>
    </row>
    <row r="885">
      <c r="A885" s="5">
        <v>911.0</v>
      </c>
      <c r="B885" s="5" t="s">
        <v>343</v>
      </c>
      <c r="C885" s="6" t="s">
        <v>15</v>
      </c>
      <c r="D885" s="7">
        <v>41639.0</v>
      </c>
      <c r="E885" s="8">
        <v>1.407E10</v>
      </c>
      <c r="F885" s="8">
        <v>7.365E9</v>
      </c>
      <c r="G885" s="8">
        <v>1.007E9</v>
      </c>
      <c r="H885" s="8">
        <v>0.0</v>
      </c>
      <c r="I885" s="8">
        <v>1.806E9</v>
      </c>
      <c r="J885" s="5" t="s">
        <v>86</v>
      </c>
      <c r="K885" s="5" t="s">
        <v>344</v>
      </c>
      <c r="L885">
        <f t="shared" si="1"/>
        <v>2013</v>
      </c>
      <c r="M885" s="9">
        <f t="shared" si="2"/>
        <v>6705000000</v>
      </c>
      <c r="N885" s="9">
        <f t="shared" si="3"/>
        <v>2813000000</v>
      </c>
      <c r="O885" s="9">
        <f t="shared" si="4"/>
        <v>11257000000</v>
      </c>
    </row>
    <row r="886">
      <c r="A886" s="5">
        <v>912.0</v>
      </c>
      <c r="B886" s="5" t="s">
        <v>343</v>
      </c>
      <c r="C886" s="6" t="s">
        <v>18</v>
      </c>
      <c r="D886" s="7">
        <v>42004.0</v>
      </c>
      <c r="E886" s="8">
        <v>1.6226E10</v>
      </c>
      <c r="F886" s="8">
        <v>8.435E9</v>
      </c>
      <c r="G886" s="8">
        <v>1.029E9</v>
      </c>
      <c r="H886" s="8">
        <v>0.0</v>
      </c>
      <c r="I886" s="8">
        <v>2.04E9</v>
      </c>
      <c r="J886" s="5" t="s">
        <v>86</v>
      </c>
      <c r="K886" s="5" t="s">
        <v>344</v>
      </c>
      <c r="L886">
        <f t="shared" si="1"/>
        <v>2014</v>
      </c>
      <c r="M886" s="9">
        <f t="shared" si="2"/>
        <v>7791000000</v>
      </c>
      <c r="N886" s="9">
        <f t="shared" si="3"/>
        <v>3069000000</v>
      </c>
      <c r="O886" s="9">
        <f t="shared" si="4"/>
        <v>13157000000</v>
      </c>
    </row>
    <row r="887">
      <c r="A887" s="5">
        <v>913.0</v>
      </c>
      <c r="B887" s="5" t="s">
        <v>343</v>
      </c>
      <c r="C887" s="6" t="s">
        <v>19</v>
      </c>
      <c r="D887" s="7">
        <v>42369.0</v>
      </c>
      <c r="E887" s="8">
        <v>1.4403E10</v>
      </c>
      <c r="F887" s="8">
        <v>6.452E9</v>
      </c>
      <c r="G887" s="8">
        <v>1.126E9</v>
      </c>
      <c r="H887" s="8">
        <v>0.0</v>
      </c>
      <c r="I887" s="8">
        <v>2.309E9</v>
      </c>
      <c r="J887" s="5" t="s">
        <v>86</v>
      </c>
      <c r="K887" s="5" t="s">
        <v>344</v>
      </c>
      <c r="L887">
        <f t="shared" si="1"/>
        <v>2015</v>
      </c>
      <c r="M887" s="9">
        <f t="shared" si="2"/>
        <v>7951000000</v>
      </c>
      <c r="N887" s="9">
        <f t="shared" si="3"/>
        <v>3435000000</v>
      </c>
      <c r="O887" s="9">
        <f t="shared" si="4"/>
        <v>10968000000</v>
      </c>
    </row>
    <row r="888">
      <c r="A888" s="5">
        <v>914.0</v>
      </c>
      <c r="B888" s="5" t="s">
        <v>343</v>
      </c>
      <c r="C888" s="6" t="s">
        <v>20</v>
      </c>
      <c r="D888" s="7">
        <v>42735.0</v>
      </c>
      <c r="E888" s="8">
        <v>1.3058E10</v>
      </c>
      <c r="F888" s="8">
        <v>5.801E9</v>
      </c>
      <c r="G888" s="8">
        <v>1.089E9</v>
      </c>
      <c r="H888" s="8">
        <v>0.0</v>
      </c>
      <c r="I888" s="8">
        <v>2.209E9</v>
      </c>
      <c r="J888" s="5" t="s">
        <v>86</v>
      </c>
      <c r="K888" s="5" t="s">
        <v>344</v>
      </c>
      <c r="L888">
        <f t="shared" si="1"/>
        <v>2016</v>
      </c>
      <c r="M888" s="9">
        <f t="shared" si="2"/>
        <v>7257000000</v>
      </c>
      <c r="N888" s="9">
        <f t="shared" si="3"/>
        <v>3298000000</v>
      </c>
      <c r="O888" s="9">
        <f t="shared" si="4"/>
        <v>9760000000</v>
      </c>
    </row>
    <row r="889">
      <c r="A889" s="5">
        <v>915.0</v>
      </c>
      <c r="B889" s="5" t="s">
        <v>345</v>
      </c>
      <c r="C889" s="6" t="s">
        <v>15</v>
      </c>
      <c r="D889" s="7">
        <v>41333.0</v>
      </c>
      <c r="E889" s="8">
        <v>1.0962818E10</v>
      </c>
      <c r="F889" s="8">
        <v>9.498456E9</v>
      </c>
      <c r="G889" s="8">
        <v>7.31767E8</v>
      </c>
      <c r="H889" s="8">
        <v>0.0</v>
      </c>
      <c r="I889" s="8">
        <v>0.0</v>
      </c>
      <c r="J889" s="5" t="s">
        <v>22</v>
      </c>
      <c r="K889" s="5" t="s">
        <v>82</v>
      </c>
      <c r="L889">
        <f t="shared" si="1"/>
        <v>2013</v>
      </c>
      <c r="M889" s="9">
        <f t="shared" si="2"/>
        <v>1464362000</v>
      </c>
      <c r="N889" s="9">
        <f t="shared" si="3"/>
        <v>731767000</v>
      </c>
      <c r="O889" s="9">
        <f t="shared" si="4"/>
        <v>10231051000</v>
      </c>
    </row>
    <row r="890">
      <c r="A890" s="5">
        <v>916.0</v>
      </c>
      <c r="B890" s="5" t="s">
        <v>345</v>
      </c>
      <c r="C890" s="6" t="s">
        <v>18</v>
      </c>
      <c r="D890" s="7">
        <v>41698.0</v>
      </c>
      <c r="E890" s="8">
        <v>1.2574299E10</v>
      </c>
      <c r="F890" s="8">
        <v>1.0925598E10</v>
      </c>
      <c r="G890" s="8">
        <v>8.19048E8</v>
      </c>
      <c r="H890" s="8">
        <v>0.0</v>
      </c>
      <c r="I890" s="8">
        <v>0.0</v>
      </c>
      <c r="J890" s="5" t="s">
        <v>22</v>
      </c>
      <c r="K890" s="5" t="s">
        <v>82</v>
      </c>
      <c r="L890">
        <f t="shared" si="1"/>
        <v>2014</v>
      </c>
      <c r="M890" s="9">
        <f t="shared" si="2"/>
        <v>1648701000</v>
      </c>
      <c r="N890" s="9">
        <f t="shared" si="3"/>
        <v>819048000</v>
      </c>
      <c r="O890" s="9">
        <f t="shared" si="4"/>
        <v>11755251000</v>
      </c>
    </row>
    <row r="891">
      <c r="A891" s="5">
        <v>917.0</v>
      </c>
      <c r="B891" s="5" t="s">
        <v>345</v>
      </c>
      <c r="C891" s="6" t="s">
        <v>19</v>
      </c>
      <c r="D891" s="7">
        <v>42063.0</v>
      </c>
      <c r="E891" s="8">
        <v>1.4268716E10</v>
      </c>
      <c r="F891" s="8">
        <v>1.2381189E10</v>
      </c>
      <c r="G891" s="8">
        <v>8.90431E8</v>
      </c>
      <c r="H891" s="8">
        <v>0.0</v>
      </c>
      <c r="I891" s="8">
        <v>0.0</v>
      </c>
      <c r="J891" s="5" t="s">
        <v>22</v>
      </c>
      <c r="K891" s="5" t="s">
        <v>82</v>
      </c>
      <c r="L891">
        <f t="shared" si="1"/>
        <v>2015</v>
      </c>
      <c r="M891" s="9">
        <f t="shared" si="2"/>
        <v>1887527000</v>
      </c>
      <c r="N891" s="9">
        <f t="shared" si="3"/>
        <v>890431000</v>
      </c>
      <c r="O891" s="9">
        <f t="shared" si="4"/>
        <v>13378285000</v>
      </c>
    </row>
    <row r="892">
      <c r="A892" s="5">
        <v>918.0</v>
      </c>
      <c r="B892" s="5" t="s">
        <v>345</v>
      </c>
      <c r="C892" s="6" t="s">
        <v>20</v>
      </c>
      <c r="D892" s="7">
        <v>42429.0</v>
      </c>
      <c r="E892" s="8">
        <v>1.5149675E10</v>
      </c>
      <c r="F892" s="8">
        <v>1.3130915E10</v>
      </c>
      <c r="G892" s="8">
        <v>9.59899E8</v>
      </c>
      <c r="H892" s="8">
        <v>0.0</v>
      </c>
      <c r="I892" s="8">
        <v>0.0</v>
      </c>
      <c r="J892" s="5" t="s">
        <v>22</v>
      </c>
      <c r="K892" s="5" t="s">
        <v>82</v>
      </c>
      <c r="L892">
        <f t="shared" si="1"/>
        <v>2016</v>
      </c>
      <c r="M892" s="9">
        <f t="shared" si="2"/>
        <v>2018760000</v>
      </c>
      <c r="N892" s="9">
        <f t="shared" si="3"/>
        <v>959899000</v>
      </c>
      <c r="O892" s="9">
        <f t="shared" si="4"/>
        <v>14189776000</v>
      </c>
    </row>
    <row r="893">
      <c r="A893" s="5">
        <v>919.0</v>
      </c>
      <c r="B893" s="5" t="s">
        <v>346</v>
      </c>
      <c r="C893" s="6" t="s">
        <v>15</v>
      </c>
      <c r="D893" s="7">
        <v>41274.0</v>
      </c>
      <c r="E893" s="8">
        <v>4.8017E10</v>
      </c>
      <c r="F893" s="8">
        <v>1.9053E10</v>
      </c>
      <c r="G893" s="8">
        <v>1.8185E10</v>
      </c>
      <c r="H893" s="8">
        <v>0.0</v>
      </c>
      <c r="I893" s="8">
        <v>0.0</v>
      </c>
      <c r="J893" s="5" t="s">
        <v>39</v>
      </c>
      <c r="K893" s="5" t="s">
        <v>217</v>
      </c>
      <c r="L893">
        <f t="shared" si="1"/>
        <v>2012</v>
      </c>
      <c r="M893" s="9">
        <f t="shared" si="2"/>
        <v>28964000000</v>
      </c>
      <c r="N893" s="9">
        <f t="shared" si="3"/>
        <v>18185000000</v>
      </c>
      <c r="O893" s="9">
        <f t="shared" si="4"/>
        <v>29832000000</v>
      </c>
    </row>
    <row r="894">
      <c r="A894" s="5">
        <v>920.0</v>
      </c>
      <c r="B894" s="5" t="s">
        <v>346</v>
      </c>
      <c r="C894" s="6" t="s">
        <v>18</v>
      </c>
      <c r="D894" s="7">
        <v>41639.0</v>
      </c>
      <c r="E894" s="8">
        <v>4.6854E10</v>
      </c>
      <c r="F894" s="8">
        <v>1.8421E10</v>
      </c>
      <c r="G894" s="8">
        <v>1.8205E10</v>
      </c>
      <c r="H894" s="8">
        <v>0.0</v>
      </c>
      <c r="I894" s="8">
        <v>0.0</v>
      </c>
      <c r="J894" s="5" t="s">
        <v>39</v>
      </c>
      <c r="K894" s="5" t="s">
        <v>217</v>
      </c>
      <c r="L894">
        <f t="shared" si="1"/>
        <v>2013</v>
      </c>
      <c r="M894" s="9">
        <f t="shared" si="2"/>
        <v>28433000000</v>
      </c>
      <c r="N894" s="9">
        <f t="shared" si="3"/>
        <v>18205000000</v>
      </c>
      <c r="O894" s="9">
        <f t="shared" si="4"/>
        <v>28649000000</v>
      </c>
    </row>
    <row r="895">
      <c r="A895" s="5">
        <v>921.0</v>
      </c>
      <c r="B895" s="5" t="s">
        <v>346</v>
      </c>
      <c r="C895" s="6" t="s">
        <v>19</v>
      </c>
      <c r="D895" s="7">
        <v>42004.0</v>
      </c>
      <c r="E895" s="8">
        <v>4.5998E10</v>
      </c>
      <c r="F895" s="8">
        <v>1.7889E10</v>
      </c>
      <c r="G895" s="8">
        <v>1.8401E10</v>
      </c>
      <c r="H895" s="8">
        <v>0.0</v>
      </c>
      <c r="I895" s="8">
        <v>0.0</v>
      </c>
      <c r="J895" s="5" t="s">
        <v>39</v>
      </c>
      <c r="K895" s="5" t="s">
        <v>217</v>
      </c>
      <c r="L895">
        <f t="shared" si="1"/>
        <v>2014</v>
      </c>
      <c r="M895" s="9">
        <f t="shared" si="2"/>
        <v>28109000000</v>
      </c>
      <c r="N895" s="9">
        <f t="shared" si="3"/>
        <v>18401000000</v>
      </c>
      <c r="O895" s="9">
        <f t="shared" si="4"/>
        <v>27597000000</v>
      </c>
    </row>
    <row r="896">
      <c r="A896" s="5">
        <v>922.0</v>
      </c>
      <c r="B896" s="5" t="s">
        <v>346</v>
      </c>
      <c r="C896" s="6" t="s">
        <v>20</v>
      </c>
      <c r="D896" s="7">
        <v>42369.0</v>
      </c>
      <c r="E896" s="8">
        <v>4.4294E10</v>
      </c>
      <c r="F896" s="8">
        <v>1.7482E10</v>
      </c>
      <c r="G896" s="8">
        <v>1.8084E10</v>
      </c>
      <c r="H896" s="8">
        <v>0.0</v>
      </c>
      <c r="I896" s="8">
        <v>0.0</v>
      </c>
      <c r="J896" s="5" t="s">
        <v>39</v>
      </c>
      <c r="K896" s="5" t="s">
        <v>217</v>
      </c>
      <c r="L896">
        <f t="shared" si="1"/>
        <v>2015</v>
      </c>
      <c r="M896" s="9">
        <f t="shared" si="2"/>
        <v>26812000000</v>
      </c>
      <c r="N896" s="9">
        <f t="shared" si="3"/>
        <v>18084000000</v>
      </c>
      <c r="O896" s="9">
        <f t="shared" si="4"/>
        <v>26210000000</v>
      </c>
      <c r="P896" t="str">
        <f t="array" ref="P896">index(#REF!,0)</f>
        <v>#REF!</v>
      </c>
    </row>
    <row r="897">
      <c r="A897" s="5">
        <v>923.0</v>
      </c>
      <c r="B897" s="5" t="s">
        <v>347</v>
      </c>
      <c r="C897" s="6" t="s">
        <v>15</v>
      </c>
      <c r="D897" s="7">
        <v>41363.0</v>
      </c>
      <c r="E897" s="8">
        <v>2.181732E9</v>
      </c>
      <c r="F897" s="8">
        <v>8.75166E8</v>
      </c>
      <c r="G897" s="8">
        <v>6.21536E8</v>
      </c>
      <c r="H897" s="8">
        <v>0.0</v>
      </c>
      <c r="I897" s="8">
        <v>5.4291E7</v>
      </c>
      <c r="J897" s="5" t="s">
        <v>22</v>
      </c>
      <c r="K897" s="5" t="s">
        <v>292</v>
      </c>
      <c r="L897">
        <f t="shared" si="1"/>
        <v>2013</v>
      </c>
      <c r="M897" s="9">
        <f t="shared" si="2"/>
        <v>1306566000</v>
      </c>
      <c r="N897" s="9">
        <f t="shared" si="3"/>
        <v>675827000</v>
      </c>
      <c r="O897" s="9">
        <f t="shared" si="4"/>
        <v>1505905000</v>
      </c>
    </row>
    <row r="898">
      <c r="A898" s="5">
        <v>924.0</v>
      </c>
      <c r="B898" s="5" t="s">
        <v>347</v>
      </c>
      <c r="C898" s="6" t="s">
        <v>18</v>
      </c>
      <c r="D898" s="7">
        <v>41727.0</v>
      </c>
      <c r="E898" s="8">
        <v>3.3108E9</v>
      </c>
      <c r="F898" s="8">
        <v>1.2947E9</v>
      </c>
      <c r="G898" s="8">
        <v>9.269E8</v>
      </c>
      <c r="H898" s="8">
        <v>0.0</v>
      </c>
      <c r="I898" s="8">
        <v>7.97E7</v>
      </c>
      <c r="J898" s="5" t="s">
        <v>22</v>
      </c>
      <c r="K898" s="5" t="s">
        <v>292</v>
      </c>
      <c r="L898">
        <f t="shared" si="1"/>
        <v>2014</v>
      </c>
      <c r="M898" s="9">
        <f t="shared" si="2"/>
        <v>2016100000</v>
      </c>
      <c r="N898" s="9">
        <f t="shared" si="3"/>
        <v>1006600000</v>
      </c>
      <c r="O898" s="9">
        <f t="shared" si="4"/>
        <v>2304200000</v>
      </c>
    </row>
    <row r="899">
      <c r="A899" s="5">
        <v>925.0</v>
      </c>
      <c r="B899" s="5" t="s">
        <v>347</v>
      </c>
      <c r="C899" s="6" t="s">
        <v>19</v>
      </c>
      <c r="D899" s="7">
        <v>42091.0</v>
      </c>
      <c r="E899" s="8">
        <v>4.3715E9</v>
      </c>
      <c r="F899" s="8">
        <v>1.7238E9</v>
      </c>
      <c r="G899" s="8">
        <v>1.2515E9</v>
      </c>
      <c r="H899" s="8">
        <v>0.0</v>
      </c>
      <c r="I899" s="8">
        <v>1.384E8</v>
      </c>
      <c r="J899" s="5" t="s">
        <v>22</v>
      </c>
      <c r="K899" s="5" t="s">
        <v>292</v>
      </c>
      <c r="L899">
        <f t="shared" si="1"/>
        <v>2015</v>
      </c>
      <c r="M899" s="9">
        <f t="shared" si="2"/>
        <v>2647700000</v>
      </c>
      <c r="N899" s="9">
        <f t="shared" si="3"/>
        <v>1389900000</v>
      </c>
      <c r="O899" s="9">
        <f t="shared" si="4"/>
        <v>2981600000</v>
      </c>
    </row>
    <row r="900">
      <c r="A900" s="5">
        <v>926.0</v>
      </c>
      <c r="B900" s="5" t="s">
        <v>347</v>
      </c>
      <c r="C900" s="6" t="s">
        <v>20</v>
      </c>
      <c r="D900" s="7">
        <v>42462.0</v>
      </c>
      <c r="E900" s="8">
        <v>4.7121E9</v>
      </c>
      <c r="F900" s="8">
        <v>1.9149E9</v>
      </c>
      <c r="G900" s="8">
        <v>1.428E9</v>
      </c>
      <c r="H900" s="8">
        <v>0.0</v>
      </c>
      <c r="I900" s="8">
        <v>1.832E8</v>
      </c>
      <c r="J900" s="5" t="s">
        <v>22</v>
      </c>
      <c r="K900" s="5" t="s">
        <v>292</v>
      </c>
      <c r="L900">
        <f t="shared" si="1"/>
        <v>2016</v>
      </c>
      <c r="M900" s="9">
        <f t="shared" si="2"/>
        <v>2797200000</v>
      </c>
      <c r="N900" s="9">
        <f t="shared" si="3"/>
        <v>1611200000</v>
      </c>
      <c r="O900" s="9">
        <f t="shared" si="4"/>
        <v>3100900000</v>
      </c>
    </row>
    <row r="901">
      <c r="A901" s="5">
        <v>927.0</v>
      </c>
      <c r="B901" s="5" t="s">
        <v>348</v>
      </c>
      <c r="C901" s="6" t="s">
        <v>15</v>
      </c>
      <c r="D901" s="7">
        <v>41307.0</v>
      </c>
      <c r="E901" s="8">
        <v>9.6619E10</v>
      </c>
      <c r="F901" s="8">
        <v>7.6726E10</v>
      </c>
      <c r="G901" s="8">
        <v>1.5477E10</v>
      </c>
      <c r="H901" s="8">
        <v>0.0</v>
      </c>
      <c r="I901" s="8">
        <v>1.652E9</v>
      </c>
      <c r="J901" s="5" t="s">
        <v>39</v>
      </c>
      <c r="K901" s="5" t="s">
        <v>349</v>
      </c>
      <c r="L901">
        <f t="shared" si="1"/>
        <v>2013</v>
      </c>
      <c r="M901" s="9">
        <f t="shared" si="2"/>
        <v>19893000000</v>
      </c>
      <c r="N901" s="9">
        <f t="shared" si="3"/>
        <v>17129000000</v>
      </c>
      <c r="O901" s="9">
        <f t="shared" si="4"/>
        <v>79490000000</v>
      </c>
    </row>
    <row r="902">
      <c r="A902" s="5">
        <v>928.0</v>
      </c>
      <c r="B902" s="5" t="s">
        <v>348</v>
      </c>
      <c r="C902" s="6" t="s">
        <v>18</v>
      </c>
      <c r="D902" s="7">
        <v>41671.0</v>
      </c>
      <c r="E902" s="8">
        <v>9.8375E10</v>
      </c>
      <c r="F902" s="8">
        <v>7.8138E10</v>
      </c>
      <c r="G902" s="8">
        <v>1.5809E10</v>
      </c>
      <c r="H902" s="8">
        <v>0.0</v>
      </c>
      <c r="I902" s="8">
        <v>1.703E9</v>
      </c>
      <c r="J902" s="5" t="s">
        <v>39</v>
      </c>
      <c r="K902" s="5" t="s">
        <v>349</v>
      </c>
      <c r="L902">
        <f t="shared" si="1"/>
        <v>2014</v>
      </c>
      <c r="M902" s="9">
        <f t="shared" si="2"/>
        <v>20237000000</v>
      </c>
      <c r="N902" s="9">
        <f t="shared" si="3"/>
        <v>17512000000</v>
      </c>
      <c r="O902" s="9">
        <f t="shared" si="4"/>
        <v>80863000000</v>
      </c>
    </row>
    <row r="903">
      <c r="A903" s="5">
        <v>929.0</v>
      </c>
      <c r="B903" s="5" t="s">
        <v>348</v>
      </c>
      <c r="C903" s="6" t="s">
        <v>19</v>
      </c>
      <c r="D903" s="7">
        <v>42035.0</v>
      </c>
      <c r="E903" s="8">
        <v>1.08465E11</v>
      </c>
      <c r="F903" s="8">
        <v>8.5512E10</v>
      </c>
      <c r="G903" s="8">
        <v>1.7868E10</v>
      </c>
      <c r="H903" s="8">
        <v>0.0</v>
      </c>
      <c r="I903" s="8">
        <v>1.948E9</v>
      </c>
      <c r="J903" s="5" t="s">
        <v>39</v>
      </c>
      <c r="K903" s="5" t="s">
        <v>349</v>
      </c>
      <c r="L903">
        <f t="shared" si="1"/>
        <v>2015</v>
      </c>
      <c r="M903" s="9">
        <f t="shared" si="2"/>
        <v>22953000000</v>
      </c>
      <c r="N903" s="9">
        <f t="shared" si="3"/>
        <v>19816000000</v>
      </c>
      <c r="O903" s="9">
        <f t="shared" si="4"/>
        <v>88649000000</v>
      </c>
    </row>
    <row r="904">
      <c r="A904" s="5">
        <v>930.0</v>
      </c>
      <c r="B904" s="5" t="s">
        <v>348</v>
      </c>
      <c r="C904" s="6" t="s">
        <v>20</v>
      </c>
      <c r="D904" s="7">
        <v>42399.0</v>
      </c>
      <c r="E904" s="8">
        <v>1.0983E11</v>
      </c>
      <c r="F904" s="8">
        <v>8.5496E10</v>
      </c>
      <c r="G904" s="8">
        <v>1.8669E10</v>
      </c>
      <c r="H904" s="8">
        <v>0.0</v>
      </c>
      <c r="I904" s="8">
        <v>2.089E9</v>
      </c>
      <c r="J904" s="5" t="s">
        <v>39</v>
      </c>
      <c r="K904" s="5" t="s">
        <v>349</v>
      </c>
      <c r="L904">
        <f t="shared" si="1"/>
        <v>2016</v>
      </c>
      <c r="M904" s="9">
        <f t="shared" si="2"/>
        <v>24334000000</v>
      </c>
      <c r="N904" s="9">
        <f t="shared" si="3"/>
        <v>20758000000</v>
      </c>
      <c r="O904" s="9">
        <f t="shared" si="4"/>
        <v>89072000000</v>
      </c>
    </row>
    <row r="905">
      <c r="A905" s="5">
        <v>931.0</v>
      </c>
      <c r="B905" s="5" t="s">
        <v>350</v>
      </c>
      <c r="C905" s="6" t="s">
        <v>15</v>
      </c>
      <c r="D905" s="7">
        <v>41307.0</v>
      </c>
      <c r="E905" s="8">
        <v>1.9279E10</v>
      </c>
      <c r="F905" s="8">
        <v>1.2289E10</v>
      </c>
      <c r="G905" s="8">
        <v>4.267E9</v>
      </c>
      <c r="H905" s="8">
        <v>0.0</v>
      </c>
      <c r="I905" s="8">
        <v>8.33E8</v>
      </c>
      <c r="J905" s="5" t="s">
        <v>22</v>
      </c>
      <c r="K905" s="5" t="s">
        <v>200</v>
      </c>
      <c r="L905">
        <f t="shared" si="1"/>
        <v>2013</v>
      </c>
      <c r="M905" s="9">
        <f t="shared" si="2"/>
        <v>6990000000</v>
      </c>
      <c r="N905" s="9">
        <f t="shared" si="3"/>
        <v>5100000000</v>
      </c>
      <c r="O905" s="9">
        <f t="shared" si="4"/>
        <v>14179000000</v>
      </c>
    </row>
    <row r="906">
      <c r="A906" s="5">
        <v>932.0</v>
      </c>
      <c r="B906" s="5" t="s">
        <v>350</v>
      </c>
      <c r="C906" s="6" t="s">
        <v>18</v>
      </c>
      <c r="D906" s="7">
        <v>41671.0</v>
      </c>
      <c r="E906" s="8">
        <v>1.9031E10</v>
      </c>
      <c r="F906" s="8">
        <v>1.2087E10</v>
      </c>
      <c r="G906" s="8">
        <v>4.313E9</v>
      </c>
      <c r="H906" s="8">
        <v>0.0</v>
      </c>
      <c r="I906" s="8">
        <v>8.89E8</v>
      </c>
      <c r="J906" s="5" t="s">
        <v>22</v>
      </c>
      <c r="K906" s="5" t="s">
        <v>200</v>
      </c>
      <c r="L906">
        <f t="shared" si="1"/>
        <v>2014</v>
      </c>
      <c r="M906" s="9">
        <f t="shared" si="2"/>
        <v>6944000000</v>
      </c>
      <c r="N906" s="9">
        <f t="shared" si="3"/>
        <v>5202000000</v>
      </c>
      <c r="O906" s="9">
        <f t="shared" si="4"/>
        <v>13829000000</v>
      </c>
    </row>
    <row r="907">
      <c r="A907" s="5">
        <v>933.0</v>
      </c>
      <c r="B907" s="5" t="s">
        <v>350</v>
      </c>
      <c r="C907" s="6" t="s">
        <v>19</v>
      </c>
      <c r="D907" s="7">
        <v>42035.0</v>
      </c>
      <c r="E907" s="8">
        <v>1.9023E10</v>
      </c>
      <c r="F907" s="8">
        <v>1.2098E10</v>
      </c>
      <c r="G907" s="8">
        <v>4.35E9</v>
      </c>
      <c r="H907" s="8">
        <v>0.0</v>
      </c>
      <c r="I907" s="8">
        <v>8.86E8</v>
      </c>
      <c r="J907" s="5" t="s">
        <v>22</v>
      </c>
      <c r="K907" s="5" t="s">
        <v>200</v>
      </c>
      <c r="L907">
        <f t="shared" si="1"/>
        <v>2015</v>
      </c>
      <c r="M907" s="9">
        <f t="shared" si="2"/>
        <v>6925000000</v>
      </c>
      <c r="N907" s="9">
        <f t="shared" si="3"/>
        <v>5236000000</v>
      </c>
      <c r="O907" s="9">
        <f t="shared" si="4"/>
        <v>13787000000</v>
      </c>
    </row>
    <row r="908">
      <c r="A908" s="5">
        <v>934.0</v>
      </c>
      <c r="B908" s="5" t="s">
        <v>350</v>
      </c>
      <c r="C908" s="6" t="s">
        <v>20</v>
      </c>
      <c r="D908" s="7">
        <v>42399.0</v>
      </c>
      <c r="E908" s="8">
        <v>1.9204E10</v>
      </c>
      <c r="F908" s="8">
        <v>1.2265E10</v>
      </c>
      <c r="G908" s="8">
        <v>4.452E9</v>
      </c>
      <c r="H908" s="8">
        <v>0.0</v>
      </c>
      <c r="I908" s="8">
        <v>9.34E8</v>
      </c>
      <c r="J908" s="5" t="s">
        <v>22</v>
      </c>
      <c r="K908" s="5" t="s">
        <v>200</v>
      </c>
      <c r="L908">
        <f t="shared" si="1"/>
        <v>2016</v>
      </c>
      <c r="M908" s="9">
        <f t="shared" si="2"/>
        <v>6939000000</v>
      </c>
      <c r="N908" s="9">
        <f t="shared" si="3"/>
        <v>5386000000</v>
      </c>
      <c r="O908" s="9">
        <f t="shared" si="4"/>
        <v>13818000000</v>
      </c>
    </row>
    <row r="909">
      <c r="A909" s="5">
        <v>935.0</v>
      </c>
      <c r="B909" s="5" t="s">
        <v>351</v>
      </c>
      <c r="C909" s="6" t="s">
        <v>15</v>
      </c>
      <c r="D909" s="7">
        <v>41639.0</v>
      </c>
      <c r="E909" s="8">
        <v>2.3693E9</v>
      </c>
      <c r="F909" s="8">
        <v>8.053E8</v>
      </c>
      <c r="G909" s="8">
        <v>6.021E8</v>
      </c>
      <c r="H909" s="8">
        <v>0.0</v>
      </c>
      <c r="I909" s="8">
        <v>2.233E8</v>
      </c>
      <c r="J909" s="5" t="s">
        <v>16</v>
      </c>
      <c r="K909" s="5" t="s">
        <v>181</v>
      </c>
      <c r="L909">
        <f t="shared" si="1"/>
        <v>2013</v>
      </c>
      <c r="M909" s="9">
        <f t="shared" si="2"/>
        <v>1564000000</v>
      </c>
      <c r="N909" s="9">
        <f t="shared" si="3"/>
        <v>825400000</v>
      </c>
      <c r="O909" s="9">
        <f t="shared" si="4"/>
        <v>1543900000</v>
      </c>
    </row>
    <row r="910">
      <c r="A910" s="5">
        <v>936.0</v>
      </c>
      <c r="B910" s="5" t="s">
        <v>351</v>
      </c>
      <c r="C910" s="6" t="s">
        <v>18</v>
      </c>
      <c r="D910" s="7">
        <v>42004.0</v>
      </c>
      <c r="E910" s="8">
        <v>2.5771E9</v>
      </c>
      <c r="F910" s="8">
        <v>8.779E8</v>
      </c>
      <c r="G910" s="8">
        <v>6.32E8</v>
      </c>
      <c r="H910" s="8">
        <v>0.0</v>
      </c>
      <c r="I910" s="8">
        <v>2.581E8</v>
      </c>
      <c r="J910" s="5" t="s">
        <v>16</v>
      </c>
      <c r="K910" s="5" t="s">
        <v>181</v>
      </c>
      <c r="L910">
        <f t="shared" si="1"/>
        <v>2014</v>
      </c>
      <c r="M910" s="9">
        <f t="shared" si="2"/>
        <v>1699200000</v>
      </c>
      <c r="N910" s="9">
        <f t="shared" si="3"/>
        <v>890100000</v>
      </c>
      <c r="O910" s="9">
        <f t="shared" si="4"/>
        <v>1687000000</v>
      </c>
    </row>
    <row r="911">
      <c r="A911" s="5">
        <v>937.0</v>
      </c>
      <c r="B911" s="5" t="s">
        <v>351</v>
      </c>
      <c r="C911" s="6" t="s">
        <v>19</v>
      </c>
      <c r="D911" s="7">
        <v>42369.0</v>
      </c>
      <c r="E911" s="8">
        <v>2.4188E9</v>
      </c>
      <c r="F911" s="8">
        <v>7.592E8</v>
      </c>
      <c r="G911" s="8">
        <v>5.712E8</v>
      </c>
      <c r="H911" s="8">
        <v>0.0</v>
      </c>
      <c r="I911" s="8">
        <v>2.846E8</v>
      </c>
      <c r="J911" s="5" t="s">
        <v>16</v>
      </c>
      <c r="K911" s="5" t="s">
        <v>181</v>
      </c>
      <c r="L911">
        <f t="shared" si="1"/>
        <v>2015</v>
      </c>
      <c r="M911" s="9">
        <f t="shared" si="2"/>
        <v>1659600000</v>
      </c>
      <c r="N911" s="9">
        <f t="shared" si="3"/>
        <v>855800000</v>
      </c>
      <c r="O911" s="9">
        <f t="shared" si="4"/>
        <v>1563000000</v>
      </c>
    </row>
    <row r="912">
      <c r="A912" s="5">
        <v>938.0</v>
      </c>
      <c r="B912" s="5" t="s">
        <v>351</v>
      </c>
      <c r="C912" s="6" t="s">
        <v>20</v>
      </c>
      <c r="D912" s="7">
        <v>42735.0</v>
      </c>
      <c r="E912" s="8">
        <v>2.3342E9</v>
      </c>
      <c r="F912" s="8">
        <v>6.911E8</v>
      </c>
      <c r="G912" s="8">
        <v>5.196E8</v>
      </c>
      <c r="H912" s="8">
        <v>0.0</v>
      </c>
      <c r="I912" s="8">
        <v>3.05E8</v>
      </c>
      <c r="J912" s="5" t="s">
        <v>16</v>
      </c>
      <c r="K912" s="5" t="s">
        <v>181</v>
      </c>
      <c r="L912">
        <f t="shared" si="1"/>
        <v>2016</v>
      </c>
      <c r="M912" s="9">
        <f t="shared" si="2"/>
        <v>1643100000</v>
      </c>
      <c r="N912" s="9">
        <f t="shared" si="3"/>
        <v>824600000</v>
      </c>
      <c r="O912" s="9">
        <f t="shared" si="4"/>
        <v>1509600000</v>
      </c>
    </row>
    <row r="913">
      <c r="A913" s="5">
        <v>939.0</v>
      </c>
      <c r="B913" s="5" t="s">
        <v>352</v>
      </c>
      <c r="C913" s="6" t="s">
        <v>15</v>
      </c>
      <c r="D913" s="7">
        <v>41307.0</v>
      </c>
      <c r="E913" s="8">
        <v>1.0459E10</v>
      </c>
      <c r="F913" s="8">
        <v>6.073E9</v>
      </c>
      <c r="G913" s="8">
        <v>2.72E9</v>
      </c>
      <c r="H913" s="8">
        <v>0.0</v>
      </c>
      <c r="I913" s="8">
        <v>0.0</v>
      </c>
      <c r="J913" s="5" t="s">
        <v>22</v>
      </c>
      <c r="K913" s="5" t="s">
        <v>260</v>
      </c>
      <c r="L913">
        <f t="shared" si="1"/>
        <v>2013</v>
      </c>
      <c r="M913" s="9">
        <f t="shared" si="2"/>
        <v>4386000000</v>
      </c>
      <c r="N913" s="9">
        <f t="shared" si="3"/>
        <v>2720000000</v>
      </c>
      <c r="O913" s="9">
        <f t="shared" si="4"/>
        <v>7739000000</v>
      </c>
    </row>
    <row r="914">
      <c r="A914" s="5">
        <v>940.0</v>
      </c>
      <c r="B914" s="5" t="s">
        <v>352</v>
      </c>
      <c r="C914" s="6" t="s">
        <v>18</v>
      </c>
      <c r="D914" s="7">
        <v>41671.0</v>
      </c>
      <c r="E914" s="8">
        <v>1.0773E10</v>
      </c>
      <c r="F914" s="8">
        <v>6.344E9</v>
      </c>
      <c r="G914" s="8">
        <v>2.686E9</v>
      </c>
      <c r="H914" s="8">
        <v>0.0</v>
      </c>
      <c r="I914" s="8">
        <v>0.0</v>
      </c>
      <c r="J914" s="5" t="s">
        <v>22</v>
      </c>
      <c r="K914" s="5" t="s">
        <v>260</v>
      </c>
      <c r="L914">
        <f t="shared" si="1"/>
        <v>2014</v>
      </c>
      <c r="M914" s="9">
        <f t="shared" si="2"/>
        <v>4429000000</v>
      </c>
      <c r="N914" s="9">
        <f t="shared" si="3"/>
        <v>2686000000</v>
      </c>
      <c r="O914" s="9">
        <f t="shared" si="4"/>
        <v>8087000000</v>
      </c>
    </row>
    <row r="915">
      <c r="A915" s="5">
        <v>941.0</v>
      </c>
      <c r="B915" s="5" t="s">
        <v>352</v>
      </c>
      <c r="C915" s="6" t="s">
        <v>19</v>
      </c>
      <c r="D915" s="7">
        <v>42035.0</v>
      </c>
      <c r="E915" s="8">
        <v>1.1454E10</v>
      </c>
      <c r="F915" s="8">
        <v>6.646E9</v>
      </c>
      <c r="G915" s="8">
        <v>2.855E9</v>
      </c>
      <c r="H915" s="8">
        <v>0.0</v>
      </c>
      <c r="I915" s="8">
        <v>0.0</v>
      </c>
      <c r="J915" s="5" t="s">
        <v>22</v>
      </c>
      <c r="K915" s="5" t="s">
        <v>260</v>
      </c>
      <c r="L915">
        <f t="shared" si="1"/>
        <v>2015</v>
      </c>
      <c r="M915" s="9">
        <f t="shared" si="2"/>
        <v>4808000000</v>
      </c>
      <c r="N915" s="9">
        <f t="shared" si="3"/>
        <v>2855000000</v>
      </c>
      <c r="O915" s="9">
        <f t="shared" si="4"/>
        <v>8599000000</v>
      </c>
    </row>
    <row r="916">
      <c r="A916" s="5">
        <v>942.0</v>
      </c>
      <c r="B916" s="5" t="s">
        <v>352</v>
      </c>
      <c r="C916" s="6" t="s">
        <v>20</v>
      </c>
      <c r="D916" s="7">
        <v>42399.0</v>
      </c>
      <c r="E916" s="8">
        <v>1.2154E10</v>
      </c>
      <c r="F916" s="8">
        <v>6.95E9</v>
      </c>
      <c r="G916" s="8">
        <v>3.012E9</v>
      </c>
      <c r="H916" s="8">
        <v>0.0</v>
      </c>
      <c r="I916" s="8">
        <v>0.0</v>
      </c>
      <c r="J916" s="5" t="s">
        <v>22</v>
      </c>
      <c r="K916" s="5" t="s">
        <v>260</v>
      </c>
      <c r="L916">
        <f t="shared" si="1"/>
        <v>2016</v>
      </c>
      <c r="M916" s="9">
        <f t="shared" si="2"/>
        <v>5204000000</v>
      </c>
      <c r="N916" s="9">
        <f t="shared" si="3"/>
        <v>3012000000</v>
      </c>
      <c r="O916" s="9">
        <f t="shared" si="4"/>
        <v>9142000000</v>
      </c>
    </row>
    <row r="917">
      <c r="A917" s="5">
        <v>943.0</v>
      </c>
      <c r="B917" s="5" t="s">
        <v>353</v>
      </c>
      <c r="C917" s="6" t="s">
        <v>15</v>
      </c>
      <c r="D917" s="7">
        <v>41274.0</v>
      </c>
      <c r="E917" s="8">
        <v>3.4145E9</v>
      </c>
      <c r="F917" s="8">
        <v>2.7189E9</v>
      </c>
      <c r="G917" s="8">
        <v>3.461E8</v>
      </c>
      <c r="H917" s="8">
        <v>0.0</v>
      </c>
      <c r="I917" s="8">
        <v>2.51E7</v>
      </c>
      <c r="J917" s="5" t="s">
        <v>16</v>
      </c>
      <c r="K917" s="5" t="s">
        <v>167</v>
      </c>
      <c r="L917">
        <f t="shared" si="1"/>
        <v>2012</v>
      </c>
      <c r="M917" s="9">
        <f t="shared" si="2"/>
        <v>695600000</v>
      </c>
      <c r="N917" s="9">
        <f t="shared" si="3"/>
        <v>371200000</v>
      </c>
      <c r="O917" s="9">
        <f t="shared" si="4"/>
        <v>3043300000</v>
      </c>
    </row>
    <row r="918">
      <c r="A918" s="5">
        <v>944.0</v>
      </c>
      <c r="B918" s="5" t="s">
        <v>353</v>
      </c>
      <c r="C918" s="6" t="s">
        <v>18</v>
      </c>
      <c r="D918" s="7">
        <v>41639.0</v>
      </c>
      <c r="E918" s="8">
        <v>3.4772E9</v>
      </c>
      <c r="F918" s="8">
        <v>2.7673E9</v>
      </c>
      <c r="G918" s="8">
        <v>3.469E8</v>
      </c>
      <c r="H918" s="8">
        <v>0.0</v>
      </c>
      <c r="I918" s="8">
        <v>2.54E7</v>
      </c>
      <c r="J918" s="5" t="s">
        <v>16</v>
      </c>
      <c r="K918" s="5" t="s">
        <v>167</v>
      </c>
      <c r="L918">
        <f t="shared" si="1"/>
        <v>2013</v>
      </c>
      <c r="M918" s="9">
        <f t="shared" si="2"/>
        <v>709900000</v>
      </c>
      <c r="N918" s="9">
        <f t="shared" si="3"/>
        <v>372300000</v>
      </c>
      <c r="O918" s="9">
        <f t="shared" si="4"/>
        <v>3104900000</v>
      </c>
    </row>
    <row r="919">
      <c r="A919" s="5">
        <v>945.0</v>
      </c>
      <c r="B919" s="5" t="s">
        <v>353</v>
      </c>
      <c r="C919" s="6" t="s">
        <v>19</v>
      </c>
      <c r="D919" s="7">
        <v>42004.0</v>
      </c>
      <c r="E919" s="8">
        <v>3.7823E9</v>
      </c>
      <c r="F919" s="8">
        <v>2.9919E9</v>
      </c>
      <c r="G919" s="8">
        <v>4.392E8</v>
      </c>
      <c r="H919" s="8">
        <v>0.0</v>
      </c>
      <c r="I919" s="8">
        <v>1.97E7</v>
      </c>
      <c r="J919" s="5" t="s">
        <v>16</v>
      </c>
      <c r="K919" s="5" t="s">
        <v>167</v>
      </c>
      <c r="L919">
        <f t="shared" si="1"/>
        <v>2014</v>
      </c>
      <c r="M919" s="9">
        <f t="shared" si="2"/>
        <v>790400000</v>
      </c>
      <c r="N919" s="9">
        <f t="shared" si="3"/>
        <v>458900000</v>
      </c>
      <c r="O919" s="9">
        <f t="shared" si="4"/>
        <v>3323400000</v>
      </c>
    </row>
    <row r="920">
      <c r="A920" s="5">
        <v>946.0</v>
      </c>
      <c r="B920" s="5" t="s">
        <v>353</v>
      </c>
      <c r="C920" s="6" t="s">
        <v>20</v>
      </c>
      <c r="D920" s="7">
        <v>42369.0</v>
      </c>
      <c r="E920" s="8">
        <v>3.9172E9</v>
      </c>
      <c r="F920" s="8">
        <v>2.994E9</v>
      </c>
      <c r="G920" s="8">
        <v>4.118E8</v>
      </c>
      <c r="H920" s="8">
        <v>0.0</v>
      </c>
      <c r="I920" s="8">
        <v>2.08E7</v>
      </c>
      <c r="J920" s="5" t="s">
        <v>16</v>
      </c>
      <c r="K920" s="5" t="s">
        <v>167</v>
      </c>
      <c r="L920">
        <f t="shared" si="1"/>
        <v>2015</v>
      </c>
      <c r="M920" s="9">
        <f t="shared" si="2"/>
        <v>923200000</v>
      </c>
      <c r="N920" s="9">
        <f t="shared" si="3"/>
        <v>432600000</v>
      </c>
      <c r="O920" s="9">
        <f t="shared" si="4"/>
        <v>3484600000</v>
      </c>
    </row>
    <row r="921">
      <c r="A921" s="5">
        <v>947.0</v>
      </c>
      <c r="B921" s="5" t="s">
        <v>354</v>
      </c>
      <c r="C921" s="6" t="s">
        <v>15</v>
      </c>
      <c r="D921" s="7">
        <v>41608.0</v>
      </c>
      <c r="E921" s="8">
        <v>5.935095E9</v>
      </c>
      <c r="F921" s="8">
        <v>4.920664E9</v>
      </c>
      <c r="G921" s="8">
        <v>3.28595E8</v>
      </c>
      <c r="H921" s="8">
        <v>0.0</v>
      </c>
      <c r="I921" s="8">
        <v>0.0</v>
      </c>
      <c r="J921" s="5" t="s">
        <v>22</v>
      </c>
      <c r="K921" s="5" t="s">
        <v>204</v>
      </c>
      <c r="L921">
        <f t="shared" si="1"/>
        <v>2013</v>
      </c>
      <c r="M921" s="9">
        <f t="shared" si="2"/>
        <v>1014431000</v>
      </c>
      <c r="N921" s="9">
        <f t="shared" si="3"/>
        <v>328595000</v>
      </c>
      <c r="O921" s="9">
        <f t="shared" si="4"/>
        <v>5606500000</v>
      </c>
    </row>
    <row r="922">
      <c r="A922" s="5">
        <v>948.0</v>
      </c>
      <c r="B922" s="5" t="s">
        <v>354</v>
      </c>
      <c r="C922" s="6" t="s">
        <v>18</v>
      </c>
      <c r="D922" s="7">
        <v>41973.0</v>
      </c>
      <c r="E922" s="8">
        <v>7.779812E9</v>
      </c>
      <c r="F922" s="8">
        <v>6.336272E9</v>
      </c>
      <c r="G922" s="8">
        <v>5.21502E8</v>
      </c>
      <c r="H922" s="8">
        <v>0.0</v>
      </c>
      <c r="I922" s="8">
        <v>0.0</v>
      </c>
      <c r="J922" s="5" t="s">
        <v>22</v>
      </c>
      <c r="K922" s="5" t="s">
        <v>204</v>
      </c>
      <c r="L922">
        <f t="shared" si="1"/>
        <v>2014</v>
      </c>
      <c r="M922" s="9">
        <f t="shared" si="2"/>
        <v>1443540000</v>
      </c>
      <c r="N922" s="9">
        <f t="shared" si="3"/>
        <v>521502000</v>
      </c>
      <c r="O922" s="9">
        <f t="shared" si="4"/>
        <v>7258310000</v>
      </c>
    </row>
    <row r="923">
      <c r="A923" s="5">
        <v>949.0</v>
      </c>
      <c r="B923" s="5" t="s">
        <v>354</v>
      </c>
      <c r="C923" s="6" t="s">
        <v>19</v>
      </c>
      <c r="D923" s="7">
        <v>42338.0</v>
      </c>
      <c r="E923" s="8">
        <v>9.474008E9</v>
      </c>
      <c r="F923" s="8">
        <v>7.757571E9</v>
      </c>
      <c r="G923" s="8">
        <v>6.30421E8</v>
      </c>
      <c r="H923" s="8">
        <v>0.0</v>
      </c>
      <c r="I923" s="8">
        <v>0.0</v>
      </c>
      <c r="J923" s="5" t="s">
        <v>22</v>
      </c>
      <c r="K923" s="5" t="s">
        <v>204</v>
      </c>
      <c r="L923">
        <f t="shared" si="1"/>
        <v>2015</v>
      </c>
      <c r="M923" s="9">
        <f t="shared" si="2"/>
        <v>1716437000</v>
      </c>
      <c r="N923" s="9">
        <f t="shared" si="3"/>
        <v>630421000</v>
      </c>
      <c r="O923" s="9">
        <f t="shared" si="4"/>
        <v>8843587000</v>
      </c>
    </row>
    <row r="924">
      <c r="A924" s="5">
        <v>950.0</v>
      </c>
      <c r="B924" s="5" t="s">
        <v>354</v>
      </c>
      <c r="C924" s="6" t="s">
        <v>20</v>
      </c>
      <c r="D924" s="7">
        <v>42704.0</v>
      </c>
      <c r="E924" s="8">
        <v>1.0949999E10</v>
      </c>
      <c r="F924" s="8">
        <v>8.923519E9</v>
      </c>
      <c r="G924" s="8">
        <v>7.64117E8</v>
      </c>
      <c r="H924" s="8">
        <v>0.0</v>
      </c>
      <c r="I924" s="8">
        <v>0.0</v>
      </c>
      <c r="J924" s="5" t="s">
        <v>22</v>
      </c>
      <c r="K924" s="5" t="s">
        <v>204</v>
      </c>
      <c r="L924">
        <f t="shared" si="1"/>
        <v>2016</v>
      </c>
      <c r="M924" s="9">
        <f t="shared" si="2"/>
        <v>2026480000</v>
      </c>
      <c r="N924" s="9">
        <f t="shared" si="3"/>
        <v>764117000</v>
      </c>
      <c r="O924" s="9">
        <f t="shared" si="4"/>
        <v>10185882000</v>
      </c>
    </row>
    <row r="925">
      <c r="A925" s="5">
        <v>951.0</v>
      </c>
      <c r="B925" s="5" t="s">
        <v>355</v>
      </c>
      <c r="C925" s="6" t="s">
        <v>15</v>
      </c>
      <c r="D925" s="7">
        <v>41274.0</v>
      </c>
      <c r="E925" s="8">
        <v>5.6714E9</v>
      </c>
      <c r="F925" s="8">
        <v>3.4217E9</v>
      </c>
      <c r="G925" s="8">
        <v>1.1146E9</v>
      </c>
      <c r="H925" s="8">
        <v>0.0</v>
      </c>
      <c r="I925" s="8">
        <v>8.63E7</v>
      </c>
      <c r="J925" s="5" t="s">
        <v>28</v>
      </c>
      <c r="K925" s="5" t="s">
        <v>202</v>
      </c>
      <c r="L925">
        <f t="shared" si="1"/>
        <v>2012</v>
      </c>
      <c r="M925" s="9">
        <f t="shared" si="2"/>
        <v>2249700000</v>
      </c>
      <c r="N925" s="9">
        <f t="shared" si="3"/>
        <v>1200900000</v>
      </c>
      <c r="O925" s="9">
        <f t="shared" si="4"/>
        <v>4470500000</v>
      </c>
    </row>
    <row r="926">
      <c r="A926" s="5">
        <v>952.0</v>
      </c>
      <c r="B926" s="5" t="s">
        <v>355</v>
      </c>
      <c r="C926" s="6" t="s">
        <v>18</v>
      </c>
      <c r="D926" s="7">
        <v>41639.0</v>
      </c>
      <c r="E926" s="8">
        <v>5.8083E9</v>
      </c>
      <c r="F926" s="8">
        <v>3.5851E9</v>
      </c>
      <c r="G926" s="8">
        <v>1.1288E9</v>
      </c>
      <c r="H926" s="8">
        <v>0.0</v>
      </c>
      <c r="I926" s="8">
        <v>8.17E7</v>
      </c>
      <c r="J926" s="5" t="s">
        <v>28</v>
      </c>
      <c r="K926" s="5" t="s">
        <v>202</v>
      </c>
      <c r="L926">
        <f t="shared" si="1"/>
        <v>2013</v>
      </c>
      <c r="M926" s="9">
        <f t="shared" si="2"/>
        <v>2223200000</v>
      </c>
      <c r="N926" s="9">
        <f t="shared" si="3"/>
        <v>1210500000</v>
      </c>
      <c r="O926" s="9">
        <f t="shared" si="4"/>
        <v>4597800000</v>
      </c>
    </row>
    <row r="927">
      <c r="A927" s="5">
        <v>953.0</v>
      </c>
      <c r="B927" s="5" t="s">
        <v>355</v>
      </c>
      <c r="C927" s="6" t="s">
        <v>19</v>
      </c>
      <c r="D927" s="7">
        <v>42004.0</v>
      </c>
      <c r="E927" s="8">
        <v>6.0116E9</v>
      </c>
      <c r="F927" s="8">
        <v>3.8085E9</v>
      </c>
      <c r="G927" s="8">
        <v>1.1982E9</v>
      </c>
      <c r="H927" s="8">
        <v>0.0</v>
      </c>
      <c r="I927" s="8">
        <v>7.67E7</v>
      </c>
      <c r="J927" s="5" t="s">
        <v>28</v>
      </c>
      <c r="K927" s="5" t="s">
        <v>202</v>
      </c>
      <c r="L927">
        <f t="shared" si="1"/>
        <v>2014</v>
      </c>
      <c r="M927" s="9">
        <f t="shared" si="2"/>
        <v>2203100000</v>
      </c>
      <c r="N927" s="9">
        <f t="shared" si="3"/>
        <v>1274900000</v>
      </c>
      <c r="O927" s="9">
        <f t="shared" si="4"/>
        <v>4736700000</v>
      </c>
    </row>
    <row r="928">
      <c r="A928" s="5">
        <v>954.0</v>
      </c>
      <c r="B928" s="5" t="s">
        <v>355</v>
      </c>
      <c r="C928" s="6" t="s">
        <v>20</v>
      </c>
      <c r="D928" s="7">
        <v>42369.0</v>
      </c>
      <c r="E928" s="8">
        <v>8.6801E9</v>
      </c>
      <c r="F928" s="8">
        <v>5.7768E9</v>
      </c>
      <c r="G928" s="8">
        <v>1.622E9</v>
      </c>
      <c r="H928" s="8">
        <v>0.0</v>
      </c>
      <c r="I928" s="8">
        <v>1.645E8</v>
      </c>
      <c r="J928" s="5" t="s">
        <v>28</v>
      </c>
      <c r="K928" s="5" t="s">
        <v>202</v>
      </c>
      <c r="L928">
        <f t="shared" si="1"/>
        <v>2015</v>
      </c>
      <c r="M928" s="9">
        <f t="shared" si="2"/>
        <v>2903300000</v>
      </c>
      <c r="N928" s="9">
        <f t="shared" si="3"/>
        <v>1786500000</v>
      </c>
      <c r="O928" s="9">
        <f t="shared" si="4"/>
        <v>6893600000</v>
      </c>
    </row>
    <row r="929">
      <c r="A929" s="5">
        <v>955.0</v>
      </c>
      <c r="B929" s="5" t="s">
        <v>356</v>
      </c>
      <c r="C929" s="6" t="s">
        <v>15</v>
      </c>
      <c r="D929" s="7">
        <v>41274.0</v>
      </c>
      <c r="E929" s="8">
        <v>4.12293E9</v>
      </c>
      <c r="F929" s="8">
        <v>2.39879E9</v>
      </c>
      <c r="G929" s="8">
        <v>1.219343E9</v>
      </c>
      <c r="H929" s="8">
        <v>0.0</v>
      </c>
      <c r="I929" s="8">
        <v>6.4093E7</v>
      </c>
      <c r="J929" s="5" t="s">
        <v>22</v>
      </c>
      <c r="K929" s="5" t="s">
        <v>357</v>
      </c>
      <c r="L929">
        <f t="shared" si="1"/>
        <v>2012</v>
      </c>
      <c r="M929" s="9">
        <f t="shared" si="2"/>
        <v>1724140000</v>
      </c>
      <c r="N929" s="9">
        <f t="shared" si="3"/>
        <v>1283436000</v>
      </c>
      <c r="O929" s="9">
        <f t="shared" si="4"/>
        <v>2839494000</v>
      </c>
    </row>
    <row r="930">
      <c r="A930" s="5">
        <v>956.0</v>
      </c>
      <c r="B930" s="5" t="s">
        <v>356</v>
      </c>
      <c r="C930" s="6" t="s">
        <v>18</v>
      </c>
      <c r="D930" s="7">
        <v>41639.0</v>
      </c>
      <c r="E930" s="8">
        <v>5.062528E9</v>
      </c>
      <c r="F930" s="8">
        <v>2.987126E9</v>
      </c>
      <c r="G930" s="8">
        <v>1.45408E9</v>
      </c>
      <c r="H930" s="8">
        <v>0.0</v>
      </c>
      <c r="I930" s="8">
        <v>8.0969E7</v>
      </c>
      <c r="J930" s="5" t="s">
        <v>22</v>
      </c>
      <c r="K930" s="5" t="s">
        <v>357</v>
      </c>
      <c r="L930">
        <f t="shared" si="1"/>
        <v>2013</v>
      </c>
      <c r="M930" s="9">
        <f t="shared" si="2"/>
        <v>2075402000</v>
      </c>
      <c r="N930" s="9">
        <f t="shared" si="3"/>
        <v>1535049000</v>
      </c>
      <c r="O930" s="9">
        <f t="shared" si="4"/>
        <v>3527479000</v>
      </c>
    </row>
    <row r="931">
      <c r="A931" s="5">
        <v>957.0</v>
      </c>
      <c r="B931" s="5" t="s">
        <v>356</v>
      </c>
      <c r="C931" s="6" t="s">
        <v>19</v>
      </c>
      <c r="D931" s="7">
        <v>42004.0</v>
      </c>
      <c r="E931" s="8">
        <v>6.740064E9</v>
      </c>
      <c r="F931" s="8">
        <v>4.088151E9</v>
      </c>
      <c r="G931" s="8">
        <v>1.86652E9</v>
      </c>
      <c r="H931" s="8">
        <v>0.0</v>
      </c>
      <c r="I931" s="8">
        <v>1.20719E8</v>
      </c>
      <c r="J931" s="5" t="s">
        <v>22</v>
      </c>
      <c r="K931" s="5" t="s">
        <v>357</v>
      </c>
      <c r="L931">
        <f t="shared" si="1"/>
        <v>2014</v>
      </c>
      <c r="M931" s="9">
        <f t="shared" si="2"/>
        <v>2651913000</v>
      </c>
      <c r="N931" s="9">
        <f t="shared" si="3"/>
        <v>1987239000</v>
      </c>
      <c r="O931" s="9">
        <f t="shared" si="4"/>
        <v>4752825000</v>
      </c>
    </row>
    <row r="932">
      <c r="A932" s="5">
        <v>958.0</v>
      </c>
      <c r="B932" s="5" t="s">
        <v>356</v>
      </c>
      <c r="C932" s="6" t="s">
        <v>20</v>
      </c>
      <c r="D932" s="7">
        <v>42369.0</v>
      </c>
      <c r="E932" s="8">
        <v>7.192633E9</v>
      </c>
      <c r="F932" s="8">
        <v>4.359104E9</v>
      </c>
      <c r="G932" s="8">
        <v>1.987271E9</v>
      </c>
      <c r="H932" s="8">
        <v>0.0</v>
      </c>
      <c r="I932" s="8">
        <v>1.2212E8</v>
      </c>
      <c r="J932" s="5" t="s">
        <v>22</v>
      </c>
      <c r="K932" s="5" t="s">
        <v>357</v>
      </c>
      <c r="L932">
        <f t="shared" si="1"/>
        <v>2015</v>
      </c>
      <c r="M932" s="9">
        <f t="shared" si="2"/>
        <v>2833529000</v>
      </c>
      <c r="N932" s="9">
        <f t="shared" si="3"/>
        <v>2109391000</v>
      </c>
      <c r="O932" s="9">
        <f t="shared" si="4"/>
        <v>5083242000</v>
      </c>
    </row>
    <row r="933">
      <c r="A933" s="5">
        <v>959.0</v>
      </c>
      <c r="B933" s="5" t="s">
        <v>358</v>
      </c>
      <c r="C933" s="6" t="s">
        <v>15</v>
      </c>
      <c r="D933" s="7">
        <v>41274.0</v>
      </c>
      <c r="E933" s="8">
        <v>1.3107E10</v>
      </c>
      <c r="F933" s="8">
        <v>1.1799E10</v>
      </c>
      <c r="G933" s="8">
        <v>0.0</v>
      </c>
      <c r="H933" s="8">
        <v>0.0</v>
      </c>
      <c r="I933" s="8">
        <v>0.0</v>
      </c>
      <c r="J933" s="5" t="s">
        <v>16</v>
      </c>
      <c r="K933" s="5" t="s">
        <v>167</v>
      </c>
      <c r="L933">
        <f t="shared" si="1"/>
        <v>2012</v>
      </c>
      <c r="M933" s="9">
        <f t="shared" si="2"/>
        <v>1308000000</v>
      </c>
      <c r="N933" s="9">
        <f t="shared" si="3"/>
        <v>0</v>
      </c>
      <c r="O933" s="9">
        <f t="shared" si="4"/>
        <v>13107000000</v>
      </c>
    </row>
    <row r="934">
      <c r="A934" s="5">
        <v>960.0</v>
      </c>
      <c r="B934" s="5" t="s">
        <v>358</v>
      </c>
      <c r="C934" s="6" t="s">
        <v>18</v>
      </c>
      <c r="D934" s="7">
        <v>41639.0</v>
      </c>
      <c r="E934" s="8">
        <v>1.142E10</v>
      </c>
      <c r="F934" s="8">
        <v>1.0303E10</v>
      </c>
      <c r="G934" s="8">
        <v>0.0</v>
      </c>
      <c r="H934" s="8">
        <v>0.0</v>
      </c>
      <c r="I934" s="8">
        <v>0.0</v>
      </c>
      <c r="J934" s="5" t="s">
        <v>16</v>
      </c>
      <c r="K934" s="5" t="s">
        <v>167</v>
      </c>
      <c r="L934">
        <f t="shared" si="1"/>
        <v>2013</v>
      </c>
      <c r="M934" s="9">
        <f t="shared" si="2"/>
        <v>1117000000</v>
      </c>
      <c r="N934" s="9">
        <f t="shared" si="3"/>
        <v>0</v>
      </c>
      <c r="O934" s="9">
        <f t="shared" si="4"/>
        <v>11420000000</v>
      </c>
    </row>
    <row r="935">
      <c r="A935" s="5">
        <v>961.0</v>
      </c>
      <c r="B935" s="5" t="s">
        <v>358</v>
      </c>
      <c r="C935" s="6" t="s">
        <v>19</v>
      </c>
      <c r="D935" s="7">
        <v>42004.0</v>
      </c>
      <c r="E935" s="8">
        <v>1.0986E10</v>
      </c>
      <c r="F935" s="8">
        <v>9.974E9</v>
      </c>
      <c r="G935" s="8">
        <v>0.0</v>
      </c>
      <c r="H935" s="8">
        <v>0.0</v>
      </c>
      <c r="I935" s="8">
        <v>0.0</v>
      </c>
      <c r="J935" s="5" t="s">
        <v>16</v>
      </c>
      <c r="K935" s="5" t="s">
        <v>167</v>
      </c>
      <c r="L935">
        <f t="shared" si="1"/>
        <v>2014</v>
      </c>
      <c r="M935" s="9">
        <f t="shared" si="2"/>
        <v>1012000000</v>
      </c>
      <c r="N935" s="9">
        <f t="shared" si="3"/>
        <v>0</v>
      </c>
      <c r="O935" s="9">
        <f t="shared" si="4"/>
        <v>10986000000</v>
      </c>
    </row>
    <row r="936">
      <c r="A936" s="5">
        <v>962.0</v>
      </c>
      <c r="B936" s="5" t="s">
        <v>358</v>
      </c>
      <c r="C936" s="6" t="s">
        <v>20</v>
      </c>
      <c r="D936" s="7">
        <v>42369.0</v>
      </c>
      <c r="E936" s="8">
        <v>1.0466E10</v>
      </c>
      <c r="F936" s="8">
        <v>9.576E9</v>
      </c>
      <c r="G936" s="8">
        <v>0.0</v>
      </c>
      <c r="H936" s="8">
        <v>0.0</v>
      </c>
      <c r="I936" s="8">
        <v>0.0</v>
      </c>
      <c r="J936" s="5" t="s">
        <v>16</v>
      </c>
      <c r="K936" s="5" t="s">
        <v>167</v>
      </c>
      <c r="L936">
        <f t="shared" si="1"/>
        <v>2015</v>
      </c>
      <c r="M936" s="9">
        <f t="shared" si="2"/>
        <v>890000000</v>
      </c>
      <c r="N936" s="9">
        <f t="shared" si="3"/>
        <v>0</v>
      </c>
      <c r="O936" s="9">
        <f t="shared" si="4"/>
        <v>10466000000</v>
      </c>
    </row>
    <row r="937">
      <c r="A937" s="5">
        <v>963.0</v>
      </c>
      <c r="B937" s="5" t="s">
        <v>359</v>
      </c>
      <c r="C937" s="6" t="s">
        <v>15</v>
      </c>
      <c r="D937" s="7">
        <v>41455.0</v>
      </c>
      <c r="E937" s="8">
        <v>1.282236E9</v>
      </c>
      <c r="F937" s="8">
        <v>3.22516E8</v>
      </c>
      <c r="G937" s="8">
        <v>1.51382E8</v>
      </c>
      <c r="H937" s="8">
        <v>2.35184E8</v>
      </c>
      <c r="I937" s="8">
        <v>0.0</v>
      </c>
      <c r="J937" s="5" t="s">
        <v>25</v>
      </c>
      <c r="K937" s="5" t="s">
        <v>37</v>
      </c>
      <c r="L937">
        <f t="shared" si="1"/>
        <v>2013</v>
      </c>
      <c r="M937" s="9">
        <f t="shared" si="2"/>
        <v>959720000</v>
      </c>
      <c r="N937" s="9">
        <f t="shared" si="3"/>
        <v>386566000</v>
      </c>
      <c r="O937" s="9">
        <f t="shared" si="4"/>
        <v>895670000</v>
      </c>
    </row>
    <row r="938">
      <c r="A938" s="5">
        <v>964.0</v>
      </c>
      <c r="B938" s="5" t="s">
        <v>359</v>
      </c>
      <c r="C938" s="6" t="s">
        <v>18</v>
      </c>
      <c r="D938" s="7">
        <v>41819.0</v>
      </c>
      <c r="E938" s="8">
        <v>1.388386E9</v>
      </c>
      <c r="F938" s="8">
        <v>3.3858E8</v>
      </c>
      <c r="G938" s="8">
        <v>1.59642E8</v>
      </c>
      <c r="H938" s="8">
        <v>2.50434E8</v>
      </c>
      <c r="I938" s="8">
        <v>0.0</v>
      </c>
      <c r="J938" s="5" t="s">
        <v>25</v>
      </c>
      <c r="K938" s="5" t="s">
        <v>37</v>
      </c>
      <c r="L938">
        <f t="shared" si="1"/>
        <v>2014</v>
      </c>
      <c r="M938" s="9">
        <f t="shared" si="2"/>
        <v>1049806000</v>
      </c>
      <c r="N938" s="9">
        <f t="shared" si="3"/>
        <v>410076000</v>
      </c>
      <c r="O938" s="9">
        <f t="shared" si="4"/>
        <v>978310000</v>
      </c>
    </row>
    <row r="939">
      <c r="A939" s="5">
        <v>965.0</v>
      </c>
      <c r="B939" s="5" t="s">
        <v>359</v>
      </c>
      <c r="C939" s="6" t="s">
        <v>19</v>
      </c>
      <c r="D939" s="7">
        <v>42183.0</v>
      </c>
      <c r="E939" s="8">
        <v>1.475139E9</v>
      </c>
      <c r="F939" s="8">
        <v>3.55727E8</v>
      </c>
      <c r="G939" s="8">
        <v>1.69952E8</v>
      </c>
      <c r="H939" s="8">
        <v>2.66761E8</v>
      </c>
      <c r="I939" s="8">
        <v>0.0</v>
      </c>
      <c r="J939" s="5" t="s">
        <v>25</v>
      </c>
      <c r="K939" s="5" t="s">
        <v>37</v>
      </c>
      <c r="L939">
        <f t="shared" si="1"/>
        <v>2015</v>
      </c>
      <c r="M939" s="9">
        <f t="shared" si="2"/>
        <v>1119412000</v>
      </c>
      <c r="N939" s="9">
        <f t="shared" si="3"/>
        <v>436713000</v>
      </c>
      <c r="O939" s="9">
        <f t="shared" si="4"/>
        <v>1038426000</v>
      </c>
    </row>
    <row r="940">
      <c r="A940" s="5">
        <v>966.0</v>
      </c>
      <c r="B940" s="5" t="s">
        <v>359</v>
      </c>
      <c r="C940" s="6" t="s">
        <v>20</v>
      </c>
      <c r="D940" s="7">
        <v>42554.0</v>
      </c>
      <c r="E940" s="8">
        <v>1.423936E9</v>
      </c>
      <c r="F940" s="8">
        <v>3.43801E8</v>
      </c>
      <c r="G940" s="8">
        <v>1.7012E8</v>
      </c>
      <c r="H940" s="8">
        <v>2.76462E8</v>
      </c>
      <c r="I940" s="8">
        <v>0.0</v>
      </c>
      <c r="J940" s="5" t="s">
        <v>25</v>
      </c>
      <c r="K940" s="5" t="s">
        <v>37</v>
      </c>
      <c r="L940">
        <f t="shared" si="1"/>
        <v>2016</v>
      </c>
      <c r="M940" s="9">
        <f t="shared" si="2"/>
        <v>1080135000</v>
      </c>
      <c r="N940" s="9">
        <f t="shared" si="3"/>
        <v>446582000</v>
      </c>
      <c r="O940" s="9">
        <f t="shared" si="4"/>
        <v>977354000</v>
      </c>
    </row>
    <row r="941">
      <c r="A941" s="5">
        <v>967.0</v>
      </c>
      <c r="B941" s="5" t="s">
        <v>360</v>
      </c>
      <c r="C941" s="6" t="s">
        <v>15</v>
      </c>
      <c r="D941" s="7">
        <v>41274.0</v>
      </c>
      <c r="E941" s="8">
        <v>2.26034E10</v>
      </c>
      <c r="F941" s="8">
        <v>4.7965E9</v>
      </c>
      <c r="G941" s="8">
        <v>6.8395E9</v>
      </c>
      <c r="H941" s="8">
        <v>5.2781E9</v>
      </c>
      <c r="I941" s="8">
        <v>0.0</v>
      </c>
      <c r="J941" s="5" t="s">
        <v>28</v>
      </c>
      <c r="K941" s="5" t="s">
        <v>29</v>
      </c>
      <c r="L941">
        <f t="shared" si="1"/>
        <v>2012</v>
      </c>
      <c r="M941" s="9">
        <f t="shared" si="2"/>
        <v>17806900000</v>
      </c>
      <c r="N941" s="9">
        <f t="shared" si="3"/>
        <v>12117600000</v>
      </c>
      <c r="O941" s="9">
        <f t="shared" si="4"/>
        <v>10485800000</v>
      </c>
    </row>
    <row r="942">
      <c r="A942" s="5">
        <v>968.0</v>
      </c>
      <c r="B942" s="5" t="s">
        <v>360</v>
      </c>
      <c r="C942" s="6" t="s">
        <v>18</v>
      </c>
      <c r="D942" s="7">
        <v>41639.0</v>
      </c>
      <c r="E942" s="8">
        <v>2.31131E10</v>
      </c>
      <c r="F942" s="8">
        <v>4.9081E9</v>
      </c>
      <c r="G942" s="8">
        <v>6.6067E9</v>
      </c>
      <c r="H942" s="8">
        <v>5.5313E9</v>
      </c>
      <c r="I942" s="8">
        <v>0.0</v>
      </c>
      <c r="J942" s="5" t="s">
        <v>28</v>
      </c>
      <c r="K942" s="5" t="s">
        <v>29</v>
      </c>
      <c r="L942">
        <f t="shared" si="1"/>
        <v>2013</v>
      </c>
      <c r="M942" s="9">
        <f t="shared" si="2"/>
        <v>18205000000</v>
      </c>
      <c r="N942" s="9">
        <f t="shared" si="3"/>
        <v>12138000000</v>
      </c>
      <c r="O942" s="9">
        <f t="shared" si="4"/>
        <v>10975100000</v>
      </c>
    </row>
    <row r="943">
      <c r="A943" s="5">
        <v>969.0</v>
      </c>
      <c r="B943" s="5" t="s">
        <v>360</v>
      </c>
      <c r="C943" s="6" t="s">
        <v>19</v>
      </c>
      <c r="D943" s="7">
        <v>42004.0</v>
      </c>
      <c r="E943" s="8">
        <v>1.96156E10</v>
      </c>
      <c r="F943" s="8">
        <v>4.9325E9</v>
      </c>
      <c r="G943" s="8">
        <v>6.2803E9</v>
      </c>
      <c r="H943" s="8">
        <v>4.7336E9</v>
      </c>
      <c r="I943" s="8">
        <v>0.0</v>
      </c>
      <c r="J943" s="5" t="s">
        <v>28</v>
      </c>
      <c r="K943" s="5" t="s">
        <v>29</v>
      </c>
      <c r="L943">
        <f t="shared" si="1"/>
        <v>2014</v>
      </c>
      <c r="M943" s="9">
        <f t="shared" si="2"/>
        <v>14683100000</v>
      </c>
      <c r="N943" s="9">
        <f t="shared" si="3"/>
        <v>11013900000</v>
      </c>
      <c r="O943" s="9">
        <f t="shared" si="4"/>
        <v>8601700000</v>
      </c>
    </row>
    <row r="944">
      <c r="A944" s="5">
        <v>970.0</v>
      </c>
      <c r="B944" s="5" t="s">
        <v>360</v>
      </c>
      <c r="C944" s="6" t="s">
        <v>20</v>
      </c>
      <c r="D944" s="7">
        <v>42369.0</v>
      </c>
      <c r="E944" s="8">
        <v>1.99587E10</v>
      </c>
      <c r="F944" s="8">
        <v>5.0372E9</v>
      </c>
      <c r="G944" s="8">
        <v>6.4324E9</v>
      </c>
      <c r="H944" s="8">
        <v>4.7964E9</v>
      </c>
      <c r="I944" s="8">
        <v>0.0</v>
      </c>
      <c r="J944" s="5" t="s">
        <v>28</v>
      </c>
      <c r="K944" s="5" t="s">
        <v>29</v>
      </c>
      <c r="L944">
        <f t="shared" si="1"/>
        <v>2015</v>
      </c>
      <c r="M944" s="9">
        <f t="shared" si="2"/>
        <v>14921500000</v>
      </c>
      <c r="N944" s="9">
        <f t="shared" si="3"/>
        <v>11228800000</v>
      </c>
      <c r="O944" s="9">
        <f t="shared" si="4"/>
        <v>8729900000</v>
      </c>
    </row>
    <row r="945">
      <c r="A945" s="5">
        <v>971.0</v>
      </c>
      <c r="B945" s="5" t="s">
        <v>361</v>
      </c>
      <c r="C945" s="6" t="s">
        <v>15</v>
      </c>
      <c r="D945" s="7">
        <v>41639.0</v>
      </c>
      <c r="E945" s="8">
        <v>4.5358E10</v>
      </c>
      <c r="F945" s="8">
        <v>4.1171E10</v>
      </c>
      <c r="G945" s="8">
        <v>-3.18E8</v>
      </c>
      <c r="H945" s="8">
        <v>0.0</v>
      </c>
      <c r="I945" s="8">
        <v>0.0</v>
      </c>
      <c r="J945" s="5" t="s">
        <v>16</v>
      </c>
      <c r="K945" s="5" t="s">
        <v>94</v>
      </c>
      <c r="L945">
        <f t="shared" si="1"/>
        <v>2013</v>
      </c>
      <c r="M945" s="9">
        <f t="shared" si="2"/>
        <v>4187000000</v>
      </c>
      <c r="N945" s="9">
        <f t="shared" si="3"/>
        <v>-318000000</v>
      </c>
      <c r="O945" s="9">
        <f t="shared" si="4"/>
        <v>45676000000</v>
      </c>
    </row>
    <row r="946">
      <c r="A946" s="5">
        <v>972.0</v>
      </c>
      <c r="B946" s="5" t="s">
        <v>361</v>
      </c>
      <c r="C946" s="6" t="s">
        <v>18</v>
      </c>
      <c r="D946" s="7">
        <v>42004.0</v>
      </c>
      <c r="E946" s="8">
        <v>3.9946E10</v>
      </c>
      <c r="F946" s="8">
        <v>3.5263E10</v>
      </c>
      <c r="G946" s="8">
        <v>-3.29E8</v>
      </c>
      <c r="H946" s="8">
        <v>0.0</v>
      </c>
      <c r="I946" s="8">
        <v>0.0</v>
      </c>
      <c r="J946" s="5" t="s">
        <v>16</v>
      </c>
      <c r="K946" s="5" t="s">
        <v>94</v>
      </c>
      <c r="L946">
        <f t="shared" si="1"/>
        <v>2014</v>
      </c>
      <c r="M946" s="9">
        <f t="shared" si="2"/>
        <v>4683000000</v>
      </c>
      <c r="N946" s="9">
        <f t="shared" si="3"/>
        <v>-329000000</v>
      </c>
      <c r="O946" s="9">
        <f t="shared" si="4"/>
        <v>40275000000</v>
      </c>
    </row>
    <row r="947">
      <c r="A947" s="5">
        <v>973.0</v>
      </c>
      <c r="B947" s="5" t="s">
        <v>361</v>
      </c>
      <c r="C947" s="6" t="s">
        <v>19</v>
      </c>
      <c r="D947" s="7">
        <v>42369.0</v>
      </c>
      <c r="E947" s="8">
        <v>4.0536E10</v>
      </c>
      <c r="F947" s="8">
        <v>3.6044E10</v>
      </c>
      <c r="G947" s="8">
        <v>-2.2E8</v>
      </c>
      <c r="H947" s="8">
        <v>0.0</v>
      </c>
      <c r="I947" s="8">
        <v>0.0</v>
      </c>
      <c r="J947" s="5" t="s">
        <v>16</v>
      </c>
      <c r="K947" s="5" t="s">
        <v>94</v>
      </c>
      <c r="L947">
        <f t="shared" si="1"/>
        <v>2015</v>
      </c>
      <c r="M947" s="9">
        <f t="shared" si="2"/>
        <v>4492000000</v>
      </c>
      <c r="N947" s="9">
        <f t="shared" si="3"/>
        <v>-220000000</v>
      </c>
      <c r="O947" s="9">
        <f t="shared" si="4"/>
        <v>40756000000</v>
      </c>
    </row>
    <row r="948">
      <c r="A948" s="5">
        <v>974.0</v>
      </c>
      <c r="B948" s="5" t="s">
        <v>361</v>
      </c>
      <c r="C948" s="6" t="s">
        <v>20</v>
      </c>
      <c r="D948" s="7">
        <v>42735.0</v>
      </c>
      <c r="E948" s="8">
        <v>4.7248E10</v>
      </c>
      <c r="F948" s="8">
        <v>4.2186E10</v>
      </c>
      <c r="G948" s="8">
        <v>-4.87E8</v>
      </c>
      <c r="H948" s="8">
        <v>0.0</v>
      </c>
      <c r="I948" s="8">
        <v>0.0</v>
      </c>
      <c r="J948" s="5" t="s">
        <v>16</v>
      </c>
      <c r="K948" s="5" t="s">
        <v>94</v>
      </c>
      <c r="L948">
        <f t="shared" si="1"/>
        <v>2016</v>
      </c>
      <c r="M948" s="9">
        <f t="shared" si="2"/>
        <v>5062000000</v>
      </c>
      <c r="N948" s="9">
        <f t="shared" si="3"/>
        <v>-487000000</v>
      </c>
      <c r="O948" s="9">
        <f t="shared" si="4"/>
        <v>47735000000</v>
      </c>
    </row>
    <row r="949">
      <c r="A949" s="5">
        <v>975.0</v>
      </c>
      <c r="B949" s="5" t="s">
        <v>362</v>
      </c>
      <c r="C949" s="6" t="s">
        <v>15</v>
      </c>
      <c r="D949" s="7">
        <v>41274.0</v>
      </c>
      <c r="E949" s="8">
        <v>3.0945E9</v>
      </c>
      <c r="F949" s="8">
        <v>2.1442E9</v>
      </c>
      <c r="G949" s="8">
        <v>9.82E7</v>
      </c>
      <c r="H949" s="8">
        <v>0.0</v>
      </c>
      <c r="I949" s="8">
        <v>3.324E8</v>
      </c>
      <c r="J949" s="5" t="s">
        <v>45</v>
      </c>
      <c r="K949" s="5" t="s">
        <v>48</v>
      </c>
      <c r="L949">
        <f t="shared" si="1"/>
        <v>2012</v>
      </c>
      <c r="M949" s="9">
        <f t="shared" si="2"/>
        <v>950300000</v>
      </c>
      <c r="N949" s="9">
        <f t="shared" si="3"/>
        <v>430600000</v>
      </c>
      <c r="O949" s="9">
        <f t="shared" si="4"/>
        <v>2663900000</v>
      </c>
    </row>
    <row r="950">
      <c r="A950" s="5">
        <v>976.0</v>
      </c>
      <c r="B950" s="5" t="s">
        <v>362</v>
      </c>
      <c r="C950" s="6" t="s">
        <v>18</v>
      </c>
      <c r="D950" s="7">
        <v>41639.0</v>
      </c>
      <c r="E950" s="8">
        <v>3.2768E9</v>
      </c>
      <c r="F950" s="8">
        <v>2.2724E9</v>
      </c>
      <c r="G950" s="8">
        <v>9.96E7</v>
      </c>
      <c r="H950" s="8">
        <v>0.0</v>
      </c>
      <c r="I950" s="8">
        <v>3.709E8</v>
      </c>
      <c r="J950" s="5" t="s">
        <v>45</v>
      </c>
      <c r="K950" s="5" t="s">
        <v>48</v>
      </c>
      <c r="L950">
        <f t="shared" si="1"/>
        <v>2013</v>
      </c>
      <c r="M950" s="9">
        <f t="shared" si="2"/>
        <v>1004400000</v>
      </c>
      <c r="N950" s="9">
        <f t="shared" si="3"/>
        <v>470500000</v>
      </c>
      <c r="O950" s="9">
        <f t="shared" si="4"/>
        <v>2806300000</v>
      </c>
    </row>
    <row r="951">
      <c r="A951" s="5">
        <v>977.0</v>
      </c>
      <c r="B951" s="5" t="s">
        <v>362</v>
      </c>
      <c r="C951" s="6" t="s">
        <v>19</v>
      </c>
      <c r="D951" s="7">
        <v>42004.0</v>
      </c>
      <c r="E951" s="8">
        <v>3.3503E9</v>
      </c>
      <c r="F951" s="8">
        <v>2.3175E9</v>
      </c>
      <c r="G951" s="8">
        <v>1.011E8</v>
      </c>
      <c r="H951" s="8">
        <v>0.0</v>
      </c>
      <c r="I951" s="8">
        <v>3.881E8</v>
      </c>
      <c r="J951" s="5" t="s">
        <v>45</v>
      </c>
      <c r="K951" s="5" t="s">
        <v>48</v>
      </c>
      <c r="L951">
        <f t="shared" si="1"/>
        <v>2014</v>
      </c>
      <c r="M951" s="9">
        <f t="shared" si="2"/>
        <v>1032800000</v>
      </c>
      <c r="N951" s="9">
        <f t="shared" si="3"/>
        <v>489200000</v>
      </c>
      <c r="O951" s="9">
        <f t="shared" si="4"/>
        <v>2861100000</v>
      </c>
    </row>
    <row r="952">
      <c r="A952" s="5">
        <v>978.0</v>
      </c>
      <c r="B952" s="5" t="s">
        <v>362</v>
      </c>
      <c r="C952" s="6" t="s">
        <v>20</v>
      </c>
      <c r="D952" s="7">
        <v>42369.0</v>
      </c>
      <c r="E952" s="8">
        <v>3.2536E9</v>
      </c>
      <c r="F952" s="8">
        <v>2.1716E9</v>
      </c>
      <c r="G952" s="8">
        <v>1.037E8</v>
      </c>
      <c r="H952" s="8">
        <v>0.0</v>
      </c>
      <c r="I952" s="8">
        <v>4.013E8</v>
      </c>
      <c r="J952" s="5" t="s">
        <v>45</v>
      </c>
      <c r="K952" s="5" t="s">
        <v>48</v>
      </c>
      <c r="L952">
        <f t="shared" si="1"/>
        <v>2015</v>
      </c>
      <c r="M952" s="9">
        <f t="shared" si="2"/>
        <v>1082000000</v>
      </c>
      <c r="N952" s="9">
        <f t="shared" si="3"/>
        <v>505000000</v>
      </c>
      <c r="O952" s="9">
        <f t="shared" si="4"/>
        <v>2748600000</v>
      </c>
    </row>
    <row r="953">
      <c r="A953" s="5">
        <v>979.0</v>
      </c>
      <c r="B953" s="5" t="s">
        <v>363</v>
      </c>
      <c r="C953" s="6" t="s">
        <v>15</v>
      </c>
      <c r="D953" s="7">
        <v>41306.0</v>
      </c>
      <c r="E953" s="8">
        <v>5.0521E10</v>
      </c>
      <c r="F953" s="8">
        <v>3.3194E10</v>
      </c>
      <c r="G953" s="8">
        <v>1.2244E10</v>
      </c>
      <c r="H953" s="8">
        <v>0.0</v>
      </c>
      <c r="I953" s="8">
        <v>1.523E9</v>
      </c>
      <c r="J953" s="5" t="s">
        <v>22</v>
      </c>
      <c r="K953" s="5" t="s">
        <v>297</v>
      </c>
      <c r="L953">
        <f t="shared" si="1"/>
        <v>2013</v>
      </c>
      <c r="M953" s="9">
        <f t="shared" si="2"/>
        <v>17327000000</v>
      </c>
      <c r="N953" s="9">
        <f t="shared" si="3"/>
        <v>13767000000</v>
      </c>
      <c r="O953" s="9">
        <f t="shared" si="4"/>
        <v>36754000000</v>
      </c>
    </row>
    <row r="954">
      <c r="A954" s="5">
        <v>980.0</v>
      </c>
      <c r="B954" s="5" t="s">
        <v>363</v>
      </c>
      <c r="C954" s="6" t="s">
        <v>18</v>
      </c>
      <c r="D954" s="7">
        <v>41670.0</v>
      </c>
      <c r="E954" s="8">
        <v>5.3417E10</v>
      </c>
      <c r="F954" s="8">
        <v>3.4941E10</v>
      </c>
      <c r="G954" s="8">
        <v>1.2865E10</v>
      </c>
      <c r="H954" s="8">
        <v>0.0</v>
      </c>
      <c r="I954" s="8">
        <v>1.462E9</v>
      </c>
      <c r="J954" s="5" t="s">
        <v>22</v>
      </c>
      <c r="K954" s="5" t="s">
        <v>297</v>
      </c>
      <c r="L954">
        <f t="shared" si="1"/>
        <v>2014</v>
      </c>
      <c r="M954" s="9">
        <f t="shared" si="2"/>
        <v>18476000000</v>
      </c>
      <c r="N954" s="9">
        <f t="shared" si="3"/>
        <v>14327000000</v>
      </c>
      <c r="O954" s="9">
        <f t="shared" si="4"/>
        <v>39090000000</v>
      </c>
    </row>
    <row r="955">
      <c r="A955" s="5">
        <v>981.0</v>
      </c>
      <c r="B955" s="5" t="s">
        <v>363</v>
      </c>
      <c r="C955" s="6" t="s">
        <v>19</v>
      </c>
      <c r="D955" s="7">
        <v>42034.0</v>
      </c>
      <c r="E955" s="8">
        <v>5.6223E10</v>
      </c>
      <c r="F955" s="8">
        <v>3.6665E10</v>
      </c>
      <c r="G955" s="8">
        <v>1.3281E10</v>
      </c>
      <c r="H955" s="8">
        <v>0.0</v>
      </c>
      <c r="I955" s="8">
        <v>1.485E9</v>
      </c>
      <c r="J955" s="5" t="s">
        <v>22</v>
      </c>
      <c r="K955" s="5" t="s">
        <v>297</v>
      </c>
      <c r="L955">
        <f t="shared" si="1"/>
        <v>2015</v>
      </c>
      <c r="M955" s="9">
        <f t="shared" si="2"/>
        <v>19558000000</v>
      </c>
      <c r="N955" s="9">
        <f t="shared" si="3"/>
        <v>14766000000</v>
      </c>
      <c r="O955" s="9">
        <f t="shared" si="4"/>
        <v>41457000000</v>
      </c>
    </row>
    <row r="956">
      <c r="A956" s="5">
        <v>982.0</v>
      </c>
      <c r="B956" s="5" t="s">
        <v>363</v>
      </c>
      <c r="C956" s="6" t="s">
        <v>20</v>
      </c>
      <c r="D956" s="7">
        <v>42398.0</v>
      </c>
      <c r="E956" s="8">
        <v>5.9074E10</v>
      </c>
      <c r="F956" s="8">
        <v>3.8504E10</v>
      </c>
      <c r="G956" s="8">
        <v>1.4115E10</v>
      </c>
      <c r="H956" s="8">
        <v>0.0</v>
      </c>
      <c r="I956" s="8">
        <v>1.484E9</v>
      </c>
      <c r="J956" s="5" t="s">
        <v>22</v>
      </c>
      <c r="K956" s="5" t="s">
        <v>297</v>
      </c>
      <c r="L956">
        <f t="shared" si="1"/>
        <v>2016</v>
      </c>
      <c r="M956" s="9">
        <f t="shared" si="2"/>
        <v>20570000000</v>
      </c>
      <c r="N956" s="9">
        <f t="shared" si="3"/>
        <v>15599000000</v>
      </c>
      <c r="O956" s="9">
        <f t="shared" si="4"/>
        <v>43475000000</v>
      </c>
    </row>
    <row r="957">
      <c r="A957" s="5">
        <v>983.0</v>
      </c>
      <c r="B957" s="5" t="s">
        <v>364</v>
      </c>
      <c r="C957" s="6" t="s">
        <v>15</v>
      </c>
      <c r="D957" s="7">
        <v>41455.0</v>
      </c>
      <c r="E957" s="8">
        <v>3.598916E9</v>
      </c>
      <c r="F957" s="8">
        <v>2.195857E9</v>
      </c>
      <c r="G957" s="8">
        <v>6.013E8</v>
      </c>
      <c r="H957" s="8">
        <v>6.83688E8</v>
      </c>
      <c r="I957" s="8">
        <v>0.0</v>
      </c>
      <c r="J957" s="5" t="s">
        <v>25</v>
      </c>
      <c r="K957" s="5" t="s">
        <v>71</v>
      </c>
      <c r="L957">
        <f t="shared" si="1"/>
        <v>2013</v>
      </c>
      <c r="M957" s="9">
        <f t="shared" si="2"/>
        <v>1403059000</v>
      </c>
      <c r="N957" s="9">
        <f t="shared" si="3"/>
        <v>1284988000</v>
      </c>
      <c r="O957" s="9">
        <f t="shared" si="4"/>
        <v>2313928000</v>
      </c>
    </row>
    <row r="958">
      <c r="A958" s="5">
        <v>984.0</v>
      </c>
      <c r="B958" s="5" t="s">
        <v>364</v>
      </c>
      <c r="C958" s="6" t="s">
        <v>18</v>
      </c>
      <c r="D958" s="7">
        <v>41819.0</v>
      </c>
      <c r="E958" s="8">
        <v>4.607309E9</v>
      </c>
      <c r="F958" s="8">
        <v>2.599828E9</v>
      </c>
      <c r="G958" s="8">
        <v>6.13341E8</v>
      </c>
      <c r="H958" s="8">
        <v>7.16471E8</v>
      </c>
      <c r="I958" s="8">
        <v>0.0</v>
      </c>
      <c r="J958" s="5" t="s">
        <v>25</v>
      </c>
      <c r="K958" s="5" t="s">
        <v>71</v>
      </c>
      <c r="L958">
        <f t="shared" si="1"/>
        <v>2014</v>
      </c>
      <c r="M958" s="9">
        <f t="shared" si="2"/>
        <v>2007481000</v>
      </c>
      <c r="N958" s="9">
        <f t="shared" si="3"/>
        <v>1329812000</v>
      </c>
      <c r="O958" s="9">
        <f t="shared" si="4"/>
        <v>3277497000</v>
      </c>
    </row>
    <row r="959">
      <c r="A959" s="5">
        <v>985.0</v>
      </c>
      <c r="B959" s="5" t="s">
        <v>364</v>
      </c>
      <c r="C959" s="6" t="s">
        <v>19</v>
      </c>
      <c r="D959" s="7">
        <v>42183.0</v>
      </c>
      <c r="E959" s="8">
        <v>5.259312E9</v>
      </c>
      <c r="F959" s="8">
        <v>2.974976E9</v>
      </c>
      <c r="G959" s="8">
        <v>5.91611E8</v>
      </c>
      <c r="H959" s="8">
        <v>8.25242E8</v>
      </c>
      <c r="I959" s="8">
        <v>0.0</v>
      </c>
      <c r="J959" s="5" t="s">
        <v>25</v>
      </c>
      <c r="K959" s="5" t="s">
        <v>71</v>
      </c>
      <c r="L959">
        <f t="shared" si="1"/>
        <v>2015</v>
      </c>
      <c r="M959" s="9">
        <f t="shared" si="2"/>
        <v>2284336000</v>
      </c>
      <c r="N959" s="9">
        <f t="shared" si="3"/>
        <v>1416853000</v>
      </c>
      <c r="O959" s="9">
        <f t="shared" si="4"/>
        <v>3842459000</v>
      </c>
    </row>
    <row r="960">
      <c r="A960" s="5">
        <v>986.0</v>
      </c>
      <c r="B960" s="5" t="s">
        <v>364</v>
      </c>
      <c r="C960" s="6" t="s">
        <v>20</v>
      </c>
      <c r="D960" s="7">
        <v>42547.0</v>
      </c>
      <c r="E960" s="8">
        <v>5.885893E9</v>
      </c>
      <c r="F960" s="8">
        <v>3.266971E9</v>
      </c>
      <c r="G960" s="8">
        <v>6.30954E8</v>
      </c>
      <c r="H960" s="8">
        <v>9.13712E8</v>
      </c>
      <c r="I960" s="8">
        <v>0.0</v>
      </c>
      <c r="J960" s="5" t="s">
        <v>25</v>
      </c>
      <c r="K960" s="5" t="s">
        <v>71</v>
      </c>
      <c r="L960">
        <f t="shared" si="1"/>
        <v>2016</v>
      </c>
      <c r="M960" s="9">
        <f t="shared" si="2"/>
        <v>2618922000</v>
      </c>
      <c r="N960" s="9">
        <f t="shared" si="3"/>
        <v>1544666000</v>
      </c>
      <c r="O960" s="9">
        <f t="shared" si="4"/>
        <v>4341227000</v>
      </c>
    </row>
    <row r="961">
      <c r="A961" s="5">
        <v>987.0</v>
      </c>
      <c r="B961" s="5" t="s">
        <v>365</v>
      </c>
      <c r="C961" s="6" t="s">
        <v>15</v>
      </c>
      <c r="D961" s="7">
        <v>41274.0</v>
      </c>
      <c r="E961" s="8">
        <v>7.81061E9</v>
      </c>
      <c r="F961" s="8">
        <v>7.479746E9</v>
      </c>
      <c r="G961" s="8">
        <v>3.60586E8</v>
      </c>
      <c r="H961" s="8">
        <v>0.0</v>
      </c>
      <c r="I961" s="8">
        <v>1.16388E8</v>
      </c>
      <c r="J961" s="5" t="s">
        <v>50</v>
      </c>
      <c r="K961" s="5" t="s">
        <v>366</v>
      </c>
      <c r="L961">
        <f t="shared" si="1"/>
        <v>2012</v>
      </c>
      <c r="M961" s="9">
        <f t="shared" si="2"/>
        <v>330864000</v>
      </c>
      <c r="N961" s="9">
        <f t="shared" si="3"/>
        <v>476974000</v>
      </c>
      <c r="O961" s="9">
        <f t="shared" si="4"/>
        <v>7333636000</v>
      </c>
    </row>
    <row r="962">
      <c r="A962" s="5">
        <v>988.0</v>
      </c>
      <c r="B962" s="5" t="s">
        <v>365</v>
      </c>
      <c r="C962" s="6" t="s">
        <v>18</v>
      </c>
      <c r="D962" s="7">
        <v>41639.0</v>
      </c>
      <c r="E962" s="8">
        <v>9.531778E9</v>
      </c>
      <c r="F962" s="8">
        <v>7.567707E9</v>
      </c>
      <c r="G962" s="8">
        <v>2.177616E9</v>
      </c>
      <c r="H962" s="8">
        <v>0.0</v>
      </c>
      <c r="I962" s="8">
        <v>1.67425E8</v>
      </c>
      <c r="J962" s="5" t="s">
        <v>50</v>
      </c>
      <c r="K962" s="5" t="s">
        <v>366</v>
      </c>
      <c r="L962">
        <f t="shared" si="1"/>
        <v>2013</v>
      </c>
      <c r="M962" s="9">
        <f t="shared" si="2"/>
        <v>1964071000</v>
      </c>
      <c r="N962" s="9">
        <f t="shared" si="3"/>
        <v>2345041000</v>
      </c>
      <c r="O962" s="9">
        <f t="shared" si="4"/>
        <v>7186737000</v>
      </c>
    </row>
    <row r="963">
      <c r="A963" s="5">
        <v>989.0</v>
      </c>
      <c r="B963" s="5" t="s">
        <v>365</v>
      </c>
      <c r="C963" s="6" t="s">
        <v>19</v>
      </c>
      <c r="D963" s="7">
        <v>42004.0</v>
      </c>
      <c r="E963" s="8">
        <v>1.0681897E10</v>
      </c>
      <c r="F963" s="8">
        <v>8.024286E9</v>
      </c>
      <c r="G963" s="8">
        <v>2.856642E9</v>
      </c>
      <c r="H963" s="8">
        <v>0.0</v>
      </c>
      <c r="I963" s="8">
        <v>1.85993E8</v>
      </c>
      <c r="J963" s="5" t="s">
        <v>50</v>
      </c>
      <c r="K963" s="5" t="s">
        <v>366</v>
      </c>
      <c r="L963">
        <f t="shared" si="1"/>
        <v>2014</v>
      </c>
      <c r="M963" s="9">
        <f t="shared" si="2"/>
        <v>2657611000</v>
      </c>
      <c r="N963" s="9">
        <f t="shared" si="3"/>
        <v>3042635000</v>
      </c>
      <c r="O963" s="9">
        <f t="shared" si="4"/>
        <v>7639262000</v>
      </c>
    </row>
    <row r="964">
      <c r="A964" s="5">
        <v>990.0</v>
      </c>
      <c r="B964" s="5" t="s">
        <v>365</v>
      </c>
      <c r="C964" s="6" t="s">
        <v>20</v>
      </c>
      <c r="D964" s="7">
        <v>42369.0</v>
      </c>
      <c r="E964" s="8">
        <v>1.0116502E10</v>
      </c>
      <c r="F964" s="8">
        <v>7.677233E9</v>
      </c>
      <c r="G964" s="8">
        <v>2.620072E9</v>
      </c>
      <c r="H964" s="8">
        <v>0.0</v>
      </c>
      <c r="I964" s="8">
        <v>2.24133E8</v>
      </c>
      <c r="J964" s="5" t="s">
        <v>50</v>
      </c>
      <c r="K964" s="5" t="s">
        <v>366</v>
      </c>
      <c r="L964">
        <f t="shared" si="1"/>
        <v>2015</v>
      </c>
      <c r="M964" s="9">
        <f t="shared" si="2"/>
        <v>2439269000</v>
      </c>
      <c r="N964" s="9">
        <f t="shared" si="3"/>
        <v>2844205000</v>
      </c>
      <c r="O964" s="9">
        <f t="shared" si="4"/>
        <v>7272297000</v>
      </c>
    </row>
    <row r="965">
      <c r="A965" s="5">
        <v>991.0</v>
      </c>
      <c r="B965" s="5" t="s">
        <v>367</v>
      </c>
      <c r="C965" s="6" t="s">
        <v>15</v>
      </c>
      <c r="D965" s="7">
        <v>41639.0</v>
      </c>
      <c r="E965" s="8">
        <v>1.7699E10</v>
      </c>
      <c r="F965" s="8">
        <v>8.307E9</v>
      </c>
      <c r="G965" s="8">
        <v>7.161E9</v>
      </c>
      <c r="H965" s="8">
        <v>0.0</v>
      </c>
      <c r="I965" s="8">
        <v>8.67E8</v>
      </c>
      <c r="J965" s="5" t="s">
        <v>16</v>
      </c>
      <c r="K965" s="5" t="s">
        <v>17</v>
      </c>
      <c r="L965">
        <f t="shared" si="1"/>
        <v>2013</v>
      </c>
      <c r="M965" s="9">
        <f t="shared" si="2"/>
        <v>9392000000</v>
      </c>
      <c r="N965" s="9">
        <f t="shared" si="3"/>
        <v>8028000000</v>
      </c>
      <c r="O965" s="9">
        <f t="shared" si="4"/>
        <v>9671000000</v>
      </c>
    </row>
    <row r="966">
      <c r="A966" s="5">
        <v>992.0</v>
      </c>
      <c r="B966" s="5" t="s">
        <v>367</v>
      </c>
      <c r="C966" s="6" t="s">
        <v>18</v>
      </c>
      <c r="D966" s="7">
        <v>42004.0</v>
      </c>
      <c r="E966" s="8">
        <v>1.8605E10</v>
      </c>
      <c r="F966" s="8">
        <v>7.677E9</v>
      </c>
      <c r="G966" s="8">
        <v>7.639E9</v>
      </c>
      <c r="H966" s="8">
        <v>0.0</v>
      </c>
      <c r="I966" s="8">
        <v>9.38E8</v>
      </c>
      <c r="J966" s="5" t="s">
        <v>16</v>
      </c>
      <c r="K966" s="5" t="s">
        <v>17</v>
      </c>
      <c r="L966">
        <f t="shared" si="1"/>
        <v>2014</v>
      </c>
      <c r="M966" s="9">
        <f t="shared" si="2"/>
        <v>10928000000</v>
      </c>
      <c r="N966" s="9">
        <f t="shared" si="3"/>
        <v>8577000000</v>
      </c>
      <c r="O966" s="9">
        <f t="shared" si="4"/>
        <v>10028000000</v>
      </c>
    </row>
    <row r="967">
      <c r="A967" s="5">
        <v>993.0</v>
      </c>
      <c r="B967" s="5" t="s">
        <v>367</v>
      </c>
      <c r="C967" s="6" t="s">
        <v>19</v>
      </c>
      <c r="D967" s="7">
        <v>42369.0</v>
      </c>
      <c r="E967" s="8">
        <v>1.982E10</v>
      </c>
      <c r="F967" s="8">
        <v>6.025E9</v>
      </c>
      <c r="G967" s="8">
        <v>8.625E9</v>
      </c>
      <c r="H967" s="8">
        <v>0.0</v>
      </c>
      <c r="I967" s="8">
        <v>1.015E9</v>
      </c>
      <c r="J967" s="5" t="s">
        <v>16</v>
      </c>
      <c r="K967" s="5" t="s">
        <v>17</v>
      </c>
      <c r="L967">
        <f t="shared" si="1"/>
        <v>2015</v>
      </c>
      <c r="M967" s="9">
        <f t="shared" si="2"/>
        <v>13795000000</v>
      </c>
      <c r="N967" s="9">
        <f t="shared" si="3"/>
        <v>9640000000</v>
      </c>
      <c r="O967" s="9">
        <f t="shared" si="4"/>
        <v>10180000000</v>
      </c>
    </row>
    <row r="968">
      <c r="A968" s="5">
        <v>994.0</v>
      </c>
      <c r="B968" s="5" t="s">
        <v>367</v>
      </c>
      <c r="C968" s="6" t="s">
        <v>20</v>
      </c>
      <c r="D968" s="7">
        <v>42735.0</v>
      </c>
      <c r="E968" s="8">
        <v>2.0425E10</v>
      </c>
      <c r="F968" s="8">
        <v>6.132E9</v>
      </c>
      <c r="G968" s="8">
        <v>9.312E9</v>
      </c>
      <c r="H968" s="8">
        <v>0.0</v>
      </c>
      <c r="I968" s="8">
        <v>1.221E9</v>
      </c>
      <c r="J968" s="5" t="s">
        <v>16</v>
      </c>
      <c r="K968" s="5" t="s">
        <v>17</v>
      </c>
      <c r="L968">
        <f t="shared" si="1"/>
        <v>2016</v>
      </c>
      <c r="M968" s="9">
        <f t="shared" si="2"/>
        <v>14293000000</v>
      </c>
      <c r="N968" s="9">
        <f t="shared" si="3"/>
        <v>10533000000</v>
      </c>
      <c r="O968" s="9">
        <f t="shared" si="4"/>
        <v>9892000000</v>
      </c>
    </row>
    <row r="969">
      <c r="A969" s="5">
        <v>995.0</v>
      </c>
      <c r="B969" s="5" t="s">
        <v>368</v>
      </c>
      <c r="C969" s="6" t="s">
        <v>15</v>
      </c>
      <c r="D969" s="7">
        <v>41274.0</v>
      </c>
      <c r="E969" s="8">
        <v>6.376E9</v>
      </c>
      <c r="F969" s="8">
        <v>3.851E9</v>
      </c>
      <c r="G969" s="8">
        <v>1.201E9</v>
      </c>
      <c r="H969" s="8">
        <v>0.0</v>
      </c>
      <c r="I969" s="8">
        <v>7.49E8</v>
      </c>
      <c r="J969" s="5" t="s">
        <v>185</v>
      </c>
      <c r="K969" s="5" t="s">
        <v>369</v>
      </c>
      <c r="L969">
        <f t="shared" si="1"/>
        <v>2012</v>
      </c>
      <c r="M969" s="9">
        <f t="shared" si="2"/>
        <v>2525000000</v>
      </c>
      <c r="N969" s="9">
        <f t="shared" si="3"/>
        <v>1950000000</v>
      </c>
      <c r="O969" s="9">
        <f t="shared" si="4"/>
        <v>4426000000</v>
      </c>
    </row>
    <row r="970">
      <c r="A970" s="5">
        <v>996.0</v>
      </c>
      <c r="B970" s="5" t="s">
        <v>368</v>
      </c>
      <c r="C970" s="6" t="s">
        <v>18</v>
      </c>
      <c r="D970" s="7">
        <v>41639.0</v>
      </c>
      <c r="E970" s="8">
        <v>6.313E9</v>
      </c>
      <c r="F970" s="8">
        <v>3.685E9</v>
      </c>
      <c r="G970" s="8">
        <v>1.162E9</v>
      </c>
      <c r="H970" s="8">
        <v>0.0</v>
      </c>
      <c r="I970" s="8">
        <v>8.0E8</v>
      </c>
      <c r="J970" s="5" t="s">
        <v>185</v>
      </c>
      <c r="K970" s="5" t="s">
        <v>369</v>
      </c>
      <c r="L970">
        <f t="shared" si="1"/>
        <v>2013</v>
      </c>
      <c r="M970" s="9">
        <f t="shared" si="2"/>
        <v>2628000000</v>
      </c>
      <c r="N970" s="9">
        <f t="shared" si="3"/>
        <v>1962000000</v>
      </c>
      <c r="O970" s="9">
        <f t="shared" si="4"/>
        <v>4351000000</v>
      </c>
    </row>
    <row r="971">
      <c r="A971" s="5">
        <v>997.0</v>
      </c>
      <c r="B971" s="5" t="s">
        <v>368</v>
      </c>
      <c r="C971" s="6" t="s">
        <v>19</v>
      </c>
      <c r="D971" s="7">
        <v>42004.0</v>
      </c>
      <c r="E971" s="8">
        <v>6.777E9</v>
      </c>
      <c r="F971" s="8">
        <v>3.775E9</v>
      </c>
      <c r="G971" s="8">
        <v>1.181E9</v>
      </c>
      <c r="H971" s="8">
        <v>0.0</v>
      </c>
      <c r="I971" s="8">
        <v>8.08E8</v>
      </c>
      <c r="J971" s="5" t="s">
        <v>185</v>
      </c>
      <c r="K971" s="5" t="s">
        <v>369</v>
      </c>
      <c r="L971">
        <f t="shared" si="1"/>
        <v>2014</v>
      </c>
      <c r="M971" s="9">
        <f t="shared" si="2"/>
        <v>3002000000</v>
      </c>
      <c r="N971" s="9">
        <f t="shared" si="3"/>
        <v>1989000000</v>
      </c>
      <c r="O971" s="9">
        <f t="shared" si="4"/>
        <v>4788000000</v>
      </c>
    </row>
    <row r="972">
      <c r="A972" s="5">
        <v>998.0</v>
      </c>
      <c r="B972" s="5" t="s">
        <v>368</v>
      </c>
      <c r="C972" s="6" t="s">
        <v>20</v>
      </c>
      <c r="D972" s="7">
        <v>42369.0</v>
      </c>
      <c r="E972" s="8">
        <v>8.229E9</v>
      </c>
      <c r="F972" s="8">
        <v>4.265E9</v>
      </c>
      <c r="G972" s="8">
        <v>1.467E9</v>
      </c>
      <c r="H972" s="8">
        <v>0.0</v>
      </c>
      <c r="I972" s="8">
        <v>1.166E9</v>
      </c>
      <c r="J972" s="5" t="s">
        <v>185</v>
      </c>
      <c r="K972" s="5" t="s">
        <v>369</v>
      </c>
      <c r="L972">
        <f t="shared" si="1"/>
        <v>2015</v>
      </c>
      <c r="M972" s="9">
        <f t="shared" si="2"/>
        <v>3964000000</v>
      </c>
      <c r="N972" s="9">
        <f t="shared" si="3"/>
        <v>2633000000</v>
      </c>
      <c r="O972" s="9">
        <f t="shared" si="4"/>
        <v>5596000000</v>
      </c>
    </row>
    <row r="973">
      <c r="A973" s="5">
        <v>999.0</v>
      </c>
      <c r="B973" s="5" t="s">
        <v>370</v>
      </c>
      <c r="C973" s="6" t="s">
        <v>15</v>
      </c>
      <c r="D973" s="7">
        <v>41274.0</v>
      </c>
      <c r="E973" s="8">
        <v>4.5352E10</v>
      </c>
      <c r="F973" s="8">
        <v>3.9595E10</v>
      </c>
      <c r="G973" s="8">
        <v>9.09E8</v>
      </c>
      <c r="H973" s="8">
        <v>1.72E8</v>
      </c>
      <c r="I973" s="8">
        <v>0.0</v>
      </c>
      <c r="J973" s="5" t="s">
        <v>62</v>
      </c>
      <c r="K973" s="5" t="s">
        <v>196</v>
      </c>
      <c r="L973">
        <f t="shared" si="1"/>
        <v>2012</v>
      </c>
      <c r="M973" s="9">
        <f t="shared" si="2"/>
        <v>5757000000</v>
      </c>
      <c r="N973" s="9">
        <f t="shared" si="3"/>
        <v>1081000000</v>
      </c>
      <c r="O973" s="9">
        <f t="shared" si="4"/>
        <v>44271000000</v>
      </c>
    </row>
    <row r="974">
      <c r="A974" s="5">
        <v>1000.0</v>
      </c>
      <c r="B974" s="5" t="s">
        <v>370</v>
      </c>
      <c r="C974" s="6" t="s">
        <v>18</v>
      </c>
      <c r="D974" s="7">
        <v>41639.0</v>
      </c>
      <c r="E974" s="8">
        <v>4.4062E10</v>
      </c>
      <c r="F974" s="8">
        <v>3.794E10</v>
      </c>
      <c r="G974" s="8">
        <v>8.7E8</v>
      </c>
      <c r="H974" s="8">
        <v>1.5E8</v>
      </c>
      <c r="I974" s="8">
        <v>0.0</v>
      </c>
      <c r="J974" s="5" t="s">
        <v>62</v>
      </c>
      <c r="K974" s="5" t="s">
        <v>196</v>
      </c>
      <c r="L974">
        <f t="shared" si="1"/>
        <v>2013</v>
      </c>
      <c r="M974" s="9">
        <f t="shared" si="2"/>
        <v>6122000000</v>
      </c>
      <c r="N974" s="9">
        <f t="shared" si="3"/>
        <v>1020000000</v>
      </c>
      <c r="O974" s="9">
        <f t="shared" si="4"/>
        <v>43042000000</v>
      </c>
    </row>
    <row r="975">
      <c r="A975" s="5">
        <v>1001.0</v>
      </c>
      <c r="B975" s="5" t="s">
        <v>370</v>
      </c>
      <c r="C975" s="6" t="s">
        <v>19</v>
      </c>
      <c r="D975" s="7">
        <v>42004.0</v>
      </c>
      <c r="E975" s="8">
        <v>4.5608E10</v>
      </c>
      <c r="F975" s="8">
        <v>3.8939E10</v>
      </c>
      <c r="G975" s="8">
        <v>8.06E8</v>
      </c>
      <c r="H975" s="8">
        <v>1.27E8</v>
      </c>
      <c r="I975" s="8">
        <v>0.0</v>
      </c>
      <c r="J975" s="5" t="s">
        <v>62</v>
      </c>
      <c r="K975" s="5" t="s">
        <v>196</v>
      </c>
      <c r="L975">
        <f t="shared" si="1"/>
        <v>2014</v>
      </c>
      <c r="M975" s="9">
        <f t="shared" si="2"/>
        <v>6669000000</v>
      </c>
      <c r="N975" s="9">
        <f t="shared" si="3"/>
        <v>933000000</v>
      </c>
      <c r="O975" s="9">
        <f t="shared" si="4"/>
        <v>44675000000</v>
      </c>
    </row>
    <row r="976">
      <c r="A976" s="5">
        <v>1002.0</v>
      </c>
      <c r="B976" s="5" t="s">
        <v>370</v>
      </c>
      <c r="C976" s="6" t="s">
        <v>20</v>
      </c>
      <c r="D976" s="7">
        <v>42369.0</v>
      </c>
      <c r="E976" s="8">
        <v>3.2735E10</v>
      </c>
      <c r="F976" s="8">
        <v>2.5683E10</v>
      </c>
      <c r="G976" s="8">
        <v>8.28E8</v>
      </c>
      <c r="H976" s="8">
        <v>1.02E8</v>
      </c>
      <c r="I976" s="8">
        <v>0.0</v>
      </c>
      <c r="J976" s="5" t="s">
        <v>62</v>
      </c>
      <c r="K976" s="5" t="s">
        <v>196</v>
      </c>
      <c r="L976">
        <f t="shared" si="1"/>
        <v>2015</v>
      </c>
      <c r="M976" s="9">
        <f t="shared" si="2"/>
        <v>7052000000</v>
      </c>
      <c r="N976" s="9">
        <f t="shared" si="3"/>
        <v>930000000</v>
      </c>
      <c r="O976" s="9">
        <f t="shared" si="4"/>
        <v>31805000000</v>
      </c>
    </row>
    <row r="977">
      <c r="A977" s="5">
        <v>1003.0</v>
      </c>
      <c r="B977" s="5" t="s">
        <v>371</v>
      </c>
      <c r="C977" s="6" t="s">
        <v>15</v>
      </c>
      <c r="D977" s="7">
        <v>41307.0</v>
      </c>
      <c r="E977" s="8">
        <v>2.7686E10</v>
      </c>
      <c r="F977" s="8">
        <v>1.6538E10</v>
      </c>
      <c r="G977" s="8">
        <v>8.482E9</v>
      </c>
      <c r="H977" s="8">
        <v>0.0</v>
      </c>
      <c r="I977" s="8">
        <v>0.0</v>
      </c>
      <c r="J977" s="5" t="s">
        <v>22</v>
      </c>
      <c r="K977" s="5" t="s">
        <v>337</v>
      </c>
      <c r="L977">
        <f t="shared" si="1"/>
        <v>2013</v>
      </c>
      <c r="M977" s="9">
        <f t="shared" si="2"/>
        <v>11148000000</v>
      </c>
      <c r="N977" s="9">
        <f t="shared" si="3"/>
        <v>8482000000</v>
      </c>
      <c r="O977" s="9">
        <f t="shared" si="4"/>
        <v>19204000000</v>
      </c>
    </row>
    <row r="978">
      <c r="A978" s="5">
        <v>1004.0</v>
      </c>
      <c r="B978" s="5" t="s">
        <v>371</v>
      </c>
      <c r="C978" s="6" t="s">
        <v>18</v>
      </c>
      <c r="D978" s="7">
        <v>41671.0</v>
      </c>
      <c r="E978" s="8">
        <v>2.7931E10</v>
      </c>
      <c r="F978" s="8">
        <v>1.6725E10</v>
      </c>
      <c r="G978" s="8">
        <v>8.44E9</v>
      </c>
      <c r="H978" s="8">
        <v>0.0</v>
      </c>
      <c r="I978" s="8">
        <v>0.0</v>
      </c>
      <c r="J978" s="5" t="s">
        <v>22</v>
      </c>
      <c r="K978" s="5" t="s">
        <v>337</v>
      </c>
      <c r="L978">
        <f t="shared" si="1"/>
        <v>2014</v>
      </c>
      <c r="M978" s="9">
        <f t="shared" si="2"/>
        <v>11206000000</v>
      </c>
      <c r="N978" s="9">
        <f t="shared" si="3"/>
        <v>8440000000</v>
      </c>
      <c r="O978" s="9">
        <f t="shared" si="4"/>
        <v>19491000000</v>
      </c>
    </row>
    <row r="979">
      <c r="A979" s="5">
        <v>1005.0</v>
      </c>
      <c r="B979" s="5" t="s">
        <v>371</v>
      </c>
      <c r="C979" s="6" t="s">
        <v>19</v>
      </c>
      <c r="D979" s="7">
        <v>42035.0</v>
      </c>
      <c r="E979" s="8">
        <v>2.8105E10</v>
      </c>
      <c r="F979" s="8">
        <v>1.6863E10</v>
      </c>
      <c r="G979" s="8">
        <v>8.355E9</v>
      </c>
      <c r="H979" s="8">
        <v>0.0</v>
      </c>
      <c r="I979" s="8">
        <v>0.0</v>
      </c>
      <c r="J979" s="5" t="s">
        <v>22</v>
      </c>
      <c r="K979" s="5" t="s">
        <v>337</v>
      </c>
      <c r="L979">
        <f t="shared" si="1"/>
        <v>2015</v>
      </c>
      <c r="M979" s="9">
        <f t="shared" si="2"/>
        <v>11242000000</v>
      </c>
      <c r="N979" s="9">
        <f t="shared" si="3"/>
        <v>8355000000</v>
      </c>
      <c r="O979" s="9">
        <f t="shared" si="4"/>
        <v>19750000000</v>
      </c>
    </row>
    <row r="980">
      <c r="A980" s="5">
        <v>1006.0</v>
      </c>
      <c r="B980" s="5" t="s">
        <v>371</v>
      </c>
      <c r="C980" s="6" t="s">
        <v>20</v>
      </c>
      <c r="D980" s="7">
        <v>42399.0</v>
      </c>
      <c r="E980" s="8">
        <v>2.7079E10</v>
      </c>
      <c r="F980" s="8">
        <v>1.6496E10</v>
      </c>
      <c r="G980" s="8">
        <v>8.256E9</v>
      </c>
      <c r="H980" s="8">
        <v>0.0</v>
      </c>
      <c r="I980" s="8">
        <v>0.0</v>
      </c>
      <c r="J980" s="5" t="s">
        <v>22</v>
      </c>
      <c r="K980" s="5" t="s">
        <v>337</v>
      </c>
      <c r="L980">
        <f t="shared" si="1"/>
        <v>2016</v>
      </c>
      <c r="M980" s="9">
        <f t="shared" si="2"/>
        <v>10583000000</v>
      </c>
      <c r="N980" s="9">
        <f t="shared" si="3"/>
        <v>8256000000</v>
      </c>
      <c r="O980" s="9">
        <f t="shared" si="4"/>
        <v>18823000000</v>
      </c>
    </row>
    <row r="981">
      <c r="A981" s="5">
        <v>1007.0</v>
      </c>
      <c r="B981" s="5" t="s">
        <v>372</v>
      </c>
      <c r="C981" s="6" t="s">
        <v>15</v>
      </c>
      <c r="D981" s="7">
        <v>41639.0</v>
      </c>
      <c r="E981" s="8">
        <v>8.312E9</v>
      </c>
      <c r="F981" s="8">
        <v>0.0</v>
      </c>
      <c r="G981" s="8">
        <v>3.456E9</v>
      </c>
      <c r="H981" s="8">
        <v>0.0</v>
      </c>
      <c r="I981" s="8">
        <v>2.58E8</v>
      </c>
      <c r="J981" s="5" t="s">
        <v>25</v>
      </c>
      <c r="K981" s="5" t="s">
        <v>60</v>
      </c>
      <c r="L981">
        <f t="shared" si="1"/>
        <v>2013</v>
      </c>
      <c r="M981" s="9">
        <f t="shared" si="2"/>
        <v>8312000000</v>
      </c>
      <c r="N981" s="9">
        <f t="shared" si="3"/>
        <v>3714000000</v>
      </c>
      <c r="O981" s="9">
        <f t="shared" si="4"/>
        <v>4598000000</v>
      </c>
    </row>
    <row r="982">
      <c r="A982" s="5">
        <v>1008.0</v>
      </c>
      <c r="B982" s="5" t="s">
        <v>372</v>
      </c>
      <c r="C982" s="6" t="s">
        <v>18</v>
      </c>
      <c r="D982" s="7">
        <v>42004.0</v>
      </c>
      <c r="E982" s="8">
        <v>9.441E9</v>
      </c>
      <c r="F982" s="8">
        <v>0.0</v>
      </c>
      <c r="G982" s="8">
        <v>4.014E9</v>
      </c>
      <c r="H982" s="8">
        <v>0.0</v>
      </c>
      <c r="I982" s="8">
        <v>3.21E8</v>
      </c>
      <c r="J982" s="5" t="s">
        <v>25</v>
      </c>
      <c r="K982" s="5" t="s">
        <v>60</v>
      </c>
      <c r="L982">
        <f t="shared" si="1"/>
        <v>2014</v>
      </c>
      <c r="M982" s="9">
        <f t="shared" si="2"/>
        <v>9441000000</v>
      </c>
      <c r="N982" s="9">
        <f t="shared" si="3"/>
        <v>4335000000</v>
      </c>
      <c r="O982" s="9">
        <f t="shared" si="4"/>
        <v>5106000000</v>
      </c>
    </row>
    <row r="983">
      <c r="A983" s="5">
        <v>1009.0</v>
      </c>
      <c r="B983" s="5" t="s">
        <v>372</v>
      </c>
      <c r="C983" s="6" t="s">
        <v>19</v>
      </c>
      <c r="D983" s="7">
        <v>42369.0</v>
      </c>
      <c r="E983" s="8">
        <v>9.667E9</v>
      </c>
      <c r="F983" s="8">
        <v>0.0</v>
      </c>
      <c r="G983" s="8">
        <v>4.162E9</v>
      </c>
      <c r="H983" s="8">
        <v>0.0</v>
      </c>
      <c r="I983" s="8">
        <v>3.66E8</v>
      </c>
      <c r="J983" s="5" t="s">
        <v>25</v>
      </c>
      <c r="K983" s="5" t="s">
        <v>60</v>
      </c>
      <c r="L983">
        <f t="shared" si="1"/>
        <v>2015</v>
      </c>
      <c r="M983" s="9">
        <f t="shared" si="2"/>
        <v>9667000000</v>
      </c>
      <c r="N983" s="9">
        <f t="shared" si="3"/>
        <v>4528000000</v>
      </c>
      <c r="O983" s="9">
        <f t="shared" si="4"/>
        <v>5139000000</v>
      </c>
    </row>
    <row r="984">
      <c r="A984" s="5">
        <v>1010.0</v>
      </c>
      <c r="B984" s="5" t="s">
        <v>372</v>
      </c>
      <c r="C984" s="6" t="s">
        <v>20</v>
      </c>
      <c r="D984" s="7">
        <v>42735.0</v>
      </c>
      <c r="E984" s="8">
        <v>1.0776E10</v>
      </c>
      <c r="F984" s="8">
        <v>0.0</v>
      </c>
      <c r="G984" s="8">
        <v>4.525E9</v>
      </c>
      <c r="H984" s="8">
        <v>0.0</v>
      </c>
      <c r="I984" s="8">
        <v>3.73E8</v>
      </c>
      <c r="J984" s="5" t="s">
        <v>25</v>
      </c>
      <c r="K984" s="5" t="s">
        <v>60</v>
      </c>
      <c r="L984">
        <f t="shared" si="1"/>
        <v>2016</v>
      </c>
      <c r="M984" s="9">
        <f t="shared" si="2"/>
        <v>10776000000</v>
      </c>
      <c r="N984" s="9">
        <f t="shared" si="3"/>
        <v>4898000000</v>
      </c>
      <c r="O984" s="9">
        <f t="shared" si="4"/>
        <v>5878000000</v>
      </c>
    </row>
    <row r="985">
      <c r="A985" s="5">
        <v>1011.0</v>
      </c>
      <c r="B985" s="5" t="s">
        <v>373</v>
      </c>
      <c r="C985" s="6" t="s">
        <v>15</v>
      </c>
      <c r="D985" s="7">
        <v>41274.0</v>
      </c>
      <c r="E985" s="8">
        <v>4.75888E8</v>
      </c>
      <c r="F985" s="8">
        <v>1.17275E8</v>
      </c>
      <c r="G985" s="8">
        <v>4.7115E7</v>
      </c>
      <c r="H985" s="8">
        <v>0.0</v>
      </c>
      <c r="I985" s="8">
        <v>1.21211E8</v>
      </c>
      <c r="J985" s="5" t="s">
        <v>55</v>
      </c>
      <c r="K985" s="5" t="s">
        <v>237</v>
      </c>
      <c r="L985">
        <f t="shared" si="1"/>
        <v>2012</v>
      </c>
      <c r="M985" s="9">
        <f t="shared" si="2"/>
        <v>358613000</v>
      </c>
      <c r="N985" s="9">
        <f t="shared" si="3"/>
        <v>168326000</v>
      </c>
      <c r="O985" s="9">
        <f t="shared" si="4"/>
        <v>307562000</v>
      </c>
    </row>
    <row r="986">
      <c r="A986" s="5">
        <v>1012.0</v>
      </c>
      <c r="B986" s="5" t="s">
        <v>373</v>
      </c>
      <c r="C986" s="6" t="s">
        <v>18</v>
      </c>
      <c r="D986" s="7">
        <v>41639.0</v>
      </c>
      <c r="E986" s="8">
        <v>6.3549E8</v>
      </c>
      <c r="F986" s="8">
        <v>1.7205E8</v>
      </c>
      <c r="G986" s="8">
        <v>4.372E7</v>
      </c>
      <c r="H986" s="8">
        <v>0.0</v>
      </c>
      <c r="I986" s="8">
        <v>1.86979E8</v>
      </c>
      <c r="J986" s="5" t="s">
        <v>55</v>
      </c>
      <c r="K986" s="5" t="s">
        <v>237</v>
      </c>
      <c r="L986">
        <f t="shared" si="1"/>
        <v>2013</v>
      </c>
      <c r="M986" s="9">
        <f t="shared" si="2"/>
        <v>463440000</v>
      </c>
      <c r="N986" s="9">
        <f t="shared" si="3"/>
        <v>230699000</v>
      </c>
      <c r="O986" s="9">
        <f t="shared" si="4"/>
        <v>404791000</v>
      </c>
    </row>
    <row r="987">
      <c r="A987" s="5">
        <v>1013.0</v>
      </c>
      <c r="B987" s="5" t="s">
        <v>373</v>
      </c>
      <c r="C987" s="6" t="s">
        <v>19</v>
      </c>
      <c r="D987" s="7">
        <v>42004.0</v>
      </c>
      <c r="E987" s="8">
        <v>9.92332E8</v>
      </c>
      <c r="F987" s="8">
        <v>2.75379E8</v>
      </c>
      <c r="G987" s="8">
        <v>5.7664E7</v>
      </c>
      <c r="H987" s="8">
        <v>0.0</v>
      </c>
      <c r="I987" s="8">
        <v>3.01812E8</v>
      </c>
      <c r="J987" s="5" t="s">
        <v>55</v>
      </c>
      <c r="K987" s="5" t="s">
        <v>237</v>
      </c>
      <c r="L987">
        <f t="shared" si="1"/>
        <v>2014</v>
      </c>
      <c r="M987" s="9">
        <f t="shared" si="2"/>
        <v>716953000</v>
      </c>
      <c r="N987" s="9">
        <f t="shared" si="3"/>
        <v>359476000</v>
      </c>
      <c r="O987" s="9">
        <f t="shared" si="4"/>
        <v>632856000</v>
      </c>
    </row>
    <row r="988">
      <c r="A988" s="5">
        <v>1014.0</v>
      </c>
      <c r="B988" s="5" t="s">
        <v>373</v>
      </c>
      <c r="C988" s="6" t="s">
        <v>20</v>
      </c>
      <c r="D988" s="7">
        <v>42369.0</v>
      </c>
      <c r="E988" s="8">
        <v>1.042779E9</v>
      </c>
      <c r="F988" s="8">
        <v>2.80901E8</v>
      </c>
      <c r="G988" s="8">
        <v>5.3992E7</v>
      </c>
      <c r="H988" s="8">
        <v>0.0</v>
      </c>
      <c r="I988" s="8">
        <v>2.9452E8</v>
      </c>
      <c r="J988" s="5" t="s">
        <v>55</v>
      </c>
      <c r="K988" s="5" t="s">
        <v>237</v>
      </c>
      <c r="L988">
        <f t="shared" si="1"/>
        <v>2015</v>
      </c>
      <c r="M988" s="9">
        <f t="shared" si="2"/>
        <v>761878000</v>
      </c>
      <c r="N988" s="9">
        <f t="shared" si="3"/>
        <v>348512000</v>
      </c>
      <c r="O988" s="9">
        <f t="shared" si="4"/>
        <v>694267000</v>
      </c>
    </row>
    <row r="989">
      <c r="A989" s="5">
        <v>1015.0</v>
      </c>
      <c r="B989" s="5" t="s">
        <v>374</v>
      </c>
      <c r="C989" s="6" t="s">
        <v>15</v>
      </c>
      <c r="D989" s="7">
        <v>41274.0</v>
      </c>
      <c r="E989" s="8">
        <v>7.97517E8</v>
      </c>
      <c r="F989" s="8">
        <v>3.37533E8</v>
      </c>
      <c r="G989" s="8">
        <v>2.0412E7</v>
      </c>
      <c r="H989" s="8">
        <v>0.0</v>
      </c>
      <c r="I989" s="8">
        <v>2.77621E8</v>
      </c>
      <c r="J989" s="5" t="s">
        <v>55</v>
      </c>
      <c r="K989" s="5" t="s">
        <v>268</v>
      </c>
      <c r="L989">
        <f t="shared" si="1"/>
        <v>2012</v>
      </c>
      <c r="M989" s="9">
        <f t="shared" si="2"/>
        <v>459984000</v>
      </c>
      <c r="N989" s="9">
        <f t="shared" si="3"/>
        <v>298033000</v>
      </c>
      <c r="O989" s="9">
        <f t="shared" si="4"/>
        <v>499484000</v>
      </c>
    </row>
    <row r="990">
      <c r="A990" s="5">
        <v>1016.0</v>
      </c>
      <c r="B990" s="5" t="s">
        <v>374</v>
      </c>
      <c r="C990" s="6" t="s">
        <v>18</v>
      </c>
      <c r="D990" s="7">
        <v>41639.0</v>
      </c>
      <c r="E990" s="8">
        <v>1.029475E9</v>
      </c>
      <c r="F990" s="8">
        <v>4.23256E8</v>
      </c>
      <c r="G990" s="8">
        <v>2.7772E7</v>
      </c>
      <c r="H990" s="8">
        <v>0.0</v>
      </c>
      <c r="I990" s="8">
        <v>3.57165E8</v>
      </c>
      <c r="J990" s="5" t="s">
        <v>55</v>
      </c>
      <c r="K990" s="5" t="s">
        <v>268</v>
      </c>
      <c r="L990">
        <f t="shared" si="1"/>
        <v>2013</v>
      </c>
      <c r="M990" s="9">
        <f t="shared" si="2"/>
        <v>606219000</v>
      </c>
      <c r="N990" s="9">
        <f t="shared" si="3"/>
        <v>384937000</v>
      </c>
      <c r="O990" s="9">
        <f t="shared" si="4"/>
        <v>644538000</v>
      </c>
    </row>
    <row r="991">
      <c r="A991" s="5">
        <v>1017.0</v>
      </c>
      <c r="B991" s="5" t="s">
        <v>374</v>
      </c>
      <c r="C991" s="6" t="s">
        <v>19</v>
      </c>
      <c r="D991" s="7">
        <v>42004.0</v>
      </c>
      <c r="E991" s="8">
        <v>1.105247E9</v>
      </c>
      <c r="F991" s="8">
        <v>4.41929E8</v>
      </c>
      <c r="G991" s="8">
        <v>2.9412E7</v>
      </c>
      <c r="H991" s="8">
        <v>0.0</v>
      </c>
      <c r="I991" s="8">
        <v>3.78716E8</v>
      </c>
      <c r="J991" s="5" t="s">
        <v>55</v>
      </c>
      <c r="K991" s="5" t="s">
        <v>268</v>
      </c>
      <c r="L991">
        <f t="shared" si="1"/>
        <v>2014</v>
      </c>
      <c r="M991" s="9">
        <f t="shared" si="2"/>
        <v>663318000</v>
      </c>
      <c r="N991" s="9">
        <f t="shared" si="3"/>
        <v>408128000</v>
      </c>
      <c r="O991" s="9">
        <f t="shared" si="4"/>
        <v>697119000</v>
      </c>
    </row>
    <row r="992">
      <c r="A992" s="5">
        <v>1018.0</v>
      </c>
      <c r="B992" s="5" t="s">
        <v>374</v>
      </c>
      <c r="C992" s="6" t="s">
        <v>20</v>
      </c>
      <c r="D992" s="7">
        <v>42369.0</v>
      </c>
      <c r="E992" s="8">
        <v>1.288149E9</v>
      </c>
      <c r="F992" s="8">
        <v>4.97359E8</v>
      </c>
      <c r="G992" s="8">
        <v>2.987E7</v>
      </c>
      <c r="H992" s="8">
        <v>0.0</v>
      </c>
      <c r="I992" s="8">
        <v>4.64472E8</v>
      </c>
      <c r="J992" s="5" t="s">
        <v>55</v>
      </c>
      <c r="K992" s="5" t="s">
        <v>268</v>
      </c>
      <c r="L992">
        <f t="shared" si="1"/>
        <v>2015</v>
      </c>
      <c r="M992" s="9">
        <f t="shared" si="2"/>
        <v>790790000</v>
      </c>
      <c r="N992" s="9">
        <f t="shared" si="3"/>
        <v>494342000</v>
      </c>
      <c r="O992" s="9">
        <f t="shared" si="4"/>
        <v>793807000</v>
      </c>
    </row>
    <row r="993">
      <c r="A993" s="5">
        <v>1019.0</v>
      </c>
      <c r="B993" s="5" t="s">
        <v>375</v>
      </c>
      <c r="C993" s="6" t="s">
        <v>15</v>
      </c>
      <c r="D993" s="7">
        <v>41274.0</v>
      </c>
      <c r="E993" s="8">
        <v>1.1814E10</v>
      </c>
      <c r="F993" s="8">
        <v>1.019E10</v>
      </c>
      <c r="G993" s="8">
        <v>5.82E8</v>
      </c>
      <c r="H993" s="8">
        <v>0.0</v>
      </c>
      <c r="I993" s="8">
        <v>1.02E8</v>
      </c>
      <c r="J993" s="5" t="s">
        <v>22</v>
      </c>
      <c r="K993" s="5" t="s">
        <v>136</v>
      </c>
      <c r="L993">
        <f t="shared" si="1"/>
        <v>2012</v>
      </c>
      <c r="M993" s="9">
        <f t="shared" si="2"/>
        <v>1624000000</v>
      </c>
      <c r="N993" s="9">
        <f t="shared" si="3"/>
        <v>684000000</v>
      </c>
      <c r="O993" s="9">
        <f t="shared" si="4"/>
        <v>11130000000</v>
      </c>
    </row>
    <row r="994">
      <c r="A994" s="5">
        <v>1020.0</v>
      </c>
      <c r="B994" s="5" t="s">
        <v>375</v>
      </c>
      <c r="C994" s="6" t="s">
        <v>18</v>
      </c>
      <c r="D994" s="7">
        <v>41639.0</v>
      </c>
      <c r="E994" s="8">
        <v>1.2784E10</v>
      </c>
      <c r="F994" s="8">
        <v>1.102E10</v>
      </c>
      <c r="G994" s="8">
        <v>6.49E8</v>
      </c>
      <c r="H994" s="8">
        <v>0.0</v>
      </c>
      <c r="I994" s="8">
        <v>1.27E8</v>
      </c>
      <c r="J994" s="5" t="s">
        <v>22</v>
      </c>
      <c r="K994" s="5" t="s">
        <v>136</v>
      </c>
      <c r="L994">
        <f t="shared" si="1"/>
        <v>2013</v>
      </c>
      <c r="M994" s="9">
        <f t="shared" si="2"/>
        <v>1764000000</v>
      </c>
      <c r="N994" s="9">
        <f t="shared" si="3"/>
        <v>776000000</v>
      </c>
      <c r="O994" s="9">
        <f t="shared" si="4"/>
        <v>12008000000</v>
      </c>
    </row>
    <row r="995">
      <c r="A995" s="5">
        <v>1021.0</v>
      </c>
      <c r="B995" s="5" t="s">
        <v>375</v>
      </c>
      <c r="C995" s="6" t="s">
        <v>19</v>
      </c>
      <c r="D995" s="7">
        <v>42004.0</v>
      </c>
      <c r="E995" s="8">
        <v>1.3796E10</v>
      </c>
      <c r="F995" s="8">
        <v>1.183E10</v>
      </c>
      <c r="G995" s="8">
        <v>6.59E8</v>
      </c>
      <c r="H995" s="8">
        <v>0.0</v>
      </c>
      <c r="I995" s="8">
        <v>1.48E8</v>
      </c>
      <c r="J995" s="5" t="s">
        <v>22</v>
      </c>
      <c r="K995" s="5" t="s">
        <v>136</v>
      </c>
      <c r="L995">
        <f t="shared" si="1"/>
        <v>2014</v>
      </c>
      <c r="M995" s="9">
        <f t="shared" si="2"/>
        <v>1966000000</v>
      </c>
      <c r="N995" s="9">
        <f t="shared" si="3"/>
        <v>807000000</v>
      </c>
      <c r="O995" s="9">
        <f t="shared" si="4"/>
        <v>12989000000</v>
      </c>
    </row>
    <row r="996">
      <c r="A996" s="5">
        <v>1022.0</v>
      </c>
      <c r="B996" s="5" t="s">
        <v>375</v>
      </c>
      <c r="C996" s="6" t="s">
        <v>20</v>
      </c>
      <c r="D996" s="7">
        <v>42369.0</v>
      </c>
      <c r="E996" s="8">
        <v>1.4486E10</v>
      </c>
      <c r="F996" s="8">
        <v>1.2363E10</v>
      </c>
      <c r="G996" s="8">
        <v>6.34E8</v>
      </c>
      <c r="H996" s="8">
        <v>0.0</v>
      </c>
      <c r="I996" s="8">
        <v>1.39E8</v>
      </c>
      <c r="J996" s="5" t="s">
        <v>22</v>
      </c>
      <c r="K996" s="5" t="s">
        <v>136</v>
      </c>
      <c r="L996">
        <f t="shared" si="1"/>
        <v>2015</v>
      </c>
      <c r="M996" s="9">
        <f t="shared" si="2"/>
        <v>2123000000</v>
      </c>
      <c r="N996" s="9">
        <f t="shared" si="3"/>
        <v>773000000</v>
      </c>
      <c r="O996" s="9">
        <f t="shared" si="4"/>
        <v>13713000000</v>
      </c>
    </row>
    <row r="997">
      <c r="A997" s="5">
        <v>1023.0</v>
      </c>
      <c r="B997" s="5" t="s">
        <v>376</v>
      </c>
      <c r="C997" s="6" t="s">
        <v>15</v>
      </c>
      <c r="D997" s="7">
        <v>41639.0</v>
      </c>
      <c r="E997" s="8">
        <v>6.761E9</v>
      </c>
      <c r="F997" s="8">
        <v>4.802E9</v>
      </c>
      <c r="G997" s="8">
        <v>1.347E9</v>
      </c>
      <c r="H997" s="8">
        <v>0.0</v>
      </c>
      <c r="I997" s="8">
        <v>0.0</v>
      </c>
      <c r="J997" s="5" t="s">
        <v>16</v>
      </c>
      <c r="K997" s="5" t="s">
        <v>67</v>
      </c>
      <c r="L997">
        <f t="shared" si="1"/>
        <v>2013</v>
      </c>
      <c r="M997" s="9">
        <f t="shared" si="2"/>
        <v>1959000000</v>
      </c>
      <c r="N997" s="9">
        <f t="shared" si="3"/>
        <v>1347000000</v>
      </c>
      <c r="O997" s="9">
        <f t="shared" si="4"/>
        <v>5414000000</v>
      </c>
    </row>
    <row r="998">
      <c r="A998" s="5">
        <v>1024.0</v>
      </c>
      <c r="B998" s="5" t="s">
        <v>376</v>
      </c>
      <c r="C998" s="6" t="s">
        <v>18</v>
      </c>
      <c r="D998" s="7">
        <v>42004.0</v>
      </c>
      <c r="E998" s="8">
        <v>7.006E9</v>
      </c>
      <c r="F998" s="8">
        <v>4.946E9</v>
      </c>
      <c r="G998" s="8">
        <v>1.338E9</v>
      </c>
      <c r="H998" s="8">
        <v>0.0</v>
      </c>
      <c r="I998" s="8">
        <v>0.0</v>
      </c>
      <c r="J998" s="5" t="s">
        <v>16</v>
      </c>
      <c r="K998" s="5" t="s">
        <v>67</v>
      </c>
      <c r="L998">
        <f t="shared" si="1"/>
        <v>2014</v>
      </c>
      <c r="M998" s="9">
        <f t="shared" si="2"/>
        <v>2060000000</v>
      </c>
      <c r="N998" s="9">
        <f t="shared" si="3"/>
        <v>1338000000</v>
      </c>
      <c r="O998" s="9">
        <f t="shared" si="4"/>
        <v>5668000000</v>
      </c>
    </row>
    <row r="999">
      <c r="A999" s="5">
        <v>1025.0</v>
      </c>
      <c r="B999" s="5" t="s">
        <v>376</v>
      </c>
      <c r="C999" s="6" t="s">
        <v>19</v>
      </c>
      <c r="D999" s="7">
        <v>42369.0</v>
      </c>
      <c r="E999" s="8">
        <v>7.142E9</v>
      </c>
      <c r="F999" s="8">
        <v>4.889E9</v>
      </c>
      <c r="G999" s="8">
        <v>1.339E9</v>
      </c>
      <c r="H999" s="8">
        <v>0.0</v>
      </c>
      <c r="I999" s="8">
        <v>0.0</v>
      </c>
      <c r="J999" s="5" t="s">
        <v>16</v>
      </c>
      <c r="K999" s="5" t="s">
        <v>67</v>
      </c>
      <c r="L999">
        <f t="shared" si="1"/>
        <v>2015</v>
      </c>
      <c r="M999" s="9">
        <f t="shared" si="2"/>
        <v>2253000000</v>
      </c>
      <c r="N999" s="9">
        <f t="shared" si="3"/>
        <v>1339000000</v>
      </c>
      <c r="O999" s="9">
        <f t="shared" si="4"/>
        <v>5803000000</v>
      </c>
    </row>
    <row r="1000">
      <c r="A1000" s="5">
        <v>1026.0</v>
      </c>
      <c r="B1000" s="5" t="s">
        <v>376</v>
      </c>
      <c r="C1000" s="6" t="s">
        <v>20</v>
      </c>
      <c r="D1000" s="7">
        <v>42735.0</v>
      </c>
      <c r="E1000" s="8">
        <v>7.357E9</v>
      </c>
      <c r="F1000" s="8">
        <v>4.901E9</v>
      </c>
      <c r="G1000" s="8">
        <v>1.403E9</v>
      </c>
      <c r="H1000" s="8">
        <v>0.0</v>
      </c>
      <c r="I1000" s="8">
        <v>0.0</v>
      </c>
      <c r="J1000" s="5" t="s">
        <v>16</v>
      </c>
      <c r="K1000" s="5" t="s">
        <v>67</v>
      </c>
      <c r="L1000">
        <f t="shared" si="1"/>
        <v>2016</v>
      </c>
      <c r="M1000" s="9">
        <f t="shared" si="2"/>
        <v>2456000000</v>
      </c>
      <c r="N1000" s="9">
        <f t="shared" si="3"/>
        <v>1403000000</v>
      </c>
      <c r="O1000" s="9">
        <f t="shared" si="4"/>
        <v>5954000000</v>
      </c>
    </row>
    <row r="1001">
      <c r="A1001" s="5">
        <v>1027.0</v>
      </c>
      <c r="B1001" s="5" t="s">
        <v>377</v>
      </c>
      <c r="C1001" s="6" t="s">
        <v>15</v>
      </c>
      <c r="D1001" s="7">
        <v>41274.0</v>
      </c>
      <c r="E1001" s="8">
        <v>6.420881E9</v>
      </c>
      <c r="F1001" s="8">
        <v>3.011684E9</v>
      </c>
      <c r="G1001" s="8">
        <v>2.388182E9</v>
      </c>
      <c r="H1001" s="8">
        <v>0.0</v>
      </c>
      <c r="I1001" s="8">
        <v>0.0</v>
      </c>
      <c r="J1001" s="5" t="s">
        <v>22</v>
      </c>
      <c r="K1001" s="5" t="s">
        <v>289</v>
      </c>
      <c r="L1001">
        <f t="shared" si="1"/>
        <v>2012</v>
      </c>
      <c r="M1001" s="9">
        <f t="shared" si="2"/>
        <v>3409197000</v>
      </c>
      <c r="N1001" s="9">
        <f t="shared" si="3"/>
        <v>2388182000</v>
      </c>
      <c r="O1001" s="9">
        <f t="shared" si="4"/>
        <v>4032699000</v>
      </c>
    </row>
    <row r="1002">
      <c r="A1002" s="5">
        <v>1028.0</v>
      </c>
      <c r="B1002" s="5" t="s">
        <v>377</v>
      </c>
      <c r="C1002" s="6" t="s">
        <v>18</v>
      </c>
      <c r="D1002" s="7">
        <v>41639.0</v>
      </c>
      <c r="E1002" s="8">
        <v>6.484892E9</v>
      </c>
      <c r="F1002" s="8">
        <v>3.006009E9</v>
      </c>
      <c r="G1002" s="8">
        <v>2.31078E9</v>
      </c>
      <c r="H1002" s="8">
        <v>0.0</v>
      </c>
      <c r="I1002" s="8">
        <v>0.0</v>
      </c>
      <c r="J1002" s="5" t="s">
        <v>22</v>
      </c>
      <c r="K1002" s="5" t="s">
        <v>289</v>
      </c>
      <c r="L1002">
        <f t="shared" si="1"/>
        <v>2013</v>
      </c>
      <c r="M1002" s="9">
        <f t="shared" si="2"/>
        <v>3478883000</v>
      </c>
      <c r="N1002" s="9">
        <f t="shared" si="3"/>
        <v>2310780000</v>
      </c>
      <c r="O1002" s="9">
        <f t="shared" si="4"/>
        <v>4174112000</v>
      </c>
    </row>
    <row r="1003">
      <c r="A1003" s="5">
        <v>1029.0</v>
      </c>
      <c r="B1003" s="5" t="s">
        <v>377</v>
      </c>
      <c r="C1003" s="6" t="s">
        <v>19</v>
      </c>
      <c r="D1003" s="7">
        <v>42004.0</v>
      </c>
      <c r="E1003" s="8">
        <v>6.023819E9</v>
      </c>
      <c r="F1003" s="8">
        <v>3.022797E9</v>
      </c>
      <c r="G1003" s="8">
        <v>2.347308E9</v>
      </c>
      <c r="H1003" s="8">
        <v>0.0</v>
      </c>
      <c r="I1003" s="8">
        <v>0.0</v>
      </c>
      <c r="J1003" s="5" t="s">
        <v>22</v>
      </c>
      <c r="K1003" s="5" t="s">
        <v>289</v>
      </c>
      <c r="L1003">
        <f t="shared" si="1"/>
        <v>2014</v>
      </c>
      <c r="M1003" s="9">
        <f t="shared" si="2"/>
        <v>3001022000</v>
      </c>
      <c r="N1003" s="9">
        <f t="shared" si="3"/>
        <v>2347308000</v>
      </c>
      <c r="O1003" s="9">
        <f t="shared" si="4"/>
        <v>3676511000</v>
      </c>
    </row>
    <row r="1004">
      <c r="A1004" s="5">
        <v>1030.0</v>
      </c>
      <c r="B1004" s="5" t="s">
        <v>377</v>
      </c>
      <c r="C1004" s="6" t="s">
        <v>20</v>
      </c>
      <c r="D1004" s="7">
        <v>42369.0</v>
      </c>
      <c r="E1004" s="8">
        <v>5.702613E9</v>
      </c>
      <c r="F1004" s="8">
        <v>2.896255E9</v>
      </c>
      <c r="G1004" s="8">
        <v>2.265436E9</v>
      </c>
      <c r="H1004" s="8">
        <v>0.0</v>
      </c>
      <c r="I1004" s="8">
        <v>0.0</v>
      </c>
      <c r="J1004" s="5" t="s">
        <v>22</v>
      </c>
      <c r="K1004" s="5" t="s">
        <v>289</v>
      </c>
      <c r="L1004">
        <f t="shared" si="1"/>
        <v>2015</v>
      </c>
      <c r="M1004" s="9">
        <f t="shared" si="2"/>
        <v>2806358000</v>
      </c>
      <c r="N1004" s="9">
        <f t="shared" si="3"/>
        <v>2265436000</v>
      </c>
      <c r="O1004" s="9">
        <f t="shared" si="4"/>
        <v>3437177000</v>
      </c>
    </row>
    <row r="1005">
      <c r="A1005" s="5">
        <v>1031.0</v>
      </c>
      <c r="B1005" s="5" t="s">
        <v>378</v>
      </c>
      <c r="C1005" s="6" t="s">
        <v>15</v>
      </c>
      <c r="D1005" s="7">
        <v>41274.0</v>
      </c>
      <c r="E1005" s="8">
        <v>2.7567E10</v>
      </c>
      <c r="F1005" s="8">
        <v>1.67507E10</v>
      </c>
      <c r="G1005" s="8">
        <v>2.2117E9</v>
      </c>
      <c r="H1005" s="8">
        <v>0.0</v>
      </c>
      <c r="I1005" s="8">
        <v>0.0</v>
      </c>
      <c r="J1005" s="5" t="s">
        <v>22</v>
      </c>
      <c r="K1005" s="5" t="s">
        <v>158</v>
      </c>
      <c r="L1005">
        <f t="shared" si="1"/>
        <v>2012</v>
      </c>
      <c r="M1005" s="9">
        <f t="shared" si="2"/>
        <v>10816300000</v>
      </c>
      <c r="N1005" s="9">
        <f t="shared" si="3"/>
        <v>2211700000</v>
      </c>
      <c r="O1005" s="9">
        <f t="shared" si="4"/>
        <v>25355300000</v>
      </c>
    </row>
    <row r="1006">
      <c r="A1006" s="5">
        <v>1032.0</v>
      </c>
      <c r="B1006" s="5" t="s">
        <v>378</v>
      </c>
      <c r="C1006" s="6" t="s">
        <v>18</v>
      </c>
      <c r="D1006" s="7">
        <v>41639.0</v>
      </c>
      <c r="E1006" s="8">
        <v>2.81057E10</v>
      </c>
      <c r="F1006" s="8">
        <v>1.7203E10</v>
      </c>
      <c r="G1006" s="8">
        <v>2.1384E9</v>
      </c>
      <c r="H1006" s="8">
        <v>0.0</v>
      </c>
      <c r="I1006" s="8">
        <v>0.0</v>
      </c>
      <c r="J1006" s="5" t="s">
        <v>22</v>
      </c>
      <c r="K1006" s="5" t="s">
        <v>158</v>
      </c>
      <c r="L1006">
        <f t="shared" si="1"/>
        <v>2013</v>
      </c>
      <c r="M1006" s="9">
        <f t="shared" si="2"/>
        <v>10902700000</v>
      </c>
      <c r="N1006" s="9">
        <f t="shared" si="3"/>
        <v>2138400000</v>
      </c>
      <c r="O1006" s="9">
        <f t="shared" si="4"/>
        <v>25967300000</v>
      </c>
    </row>
    <row r="1007">
      <c r="A1007" s="5">
        <v>1033.0</v>
      </c>
      <c r="B1007" s="5" t="s">
        <v>378</v>
      </c>
      <c r="C1007" s="6" t="s">
        <v>19</v>
      </c>
      <c r="D1007" s="7">
        <v>42004.0</v>
      </c>
      <c r="E1007" s="8">
        <v>2.74413E10</v>
      </c>
      <c r="F1007" s="8">
        <v>1.69856E10</v>
      </c>
      <c r="G1007" s="8">
        <v>2.5065E9</v>
      </c>
      <c r="H1007" s="8">
        <v>0.0</v>
      </c>
      <c r="I1007" s="8">
        <v>0.0</v>
      </c>
      <c r="J1007" s="5" t="s">
        <v>22</v>
      </c>
      <c r="K1007" s="5" t="s">
        <v>158</v>
      </c>
      <c r="L1007">
        <f t="shared" si="1"/>
        <v>2014</v>
      </c>
      <c r="M1007" s="9">
        <f t="shared" si="2"/>
        <v>10455700000</v>
      </c>
      <c r="N1007" s="9">
        <f t="shared" si="3"/>
        <v>2506500000</v>
      </c>
      <c r="O1007" s="9">
        <f t="shared" si="4"/>
        <v>24934800000</v>
      </c>
    </row>
    <row r="1008">
      <c r="A1008" s="5">
        <v>1034.0</v>
      </c>
      <c r="B1008" s="5" t="s">
        <v>378</v>
      </c>
      <c r="C1008" s="6" t="s">
        <v>20</v>
      </c>
      <c r="D1008" s="7">
        <v>42369.0</v>
      </c>
      <c r="E1008" s="8">
        <v>2.5413E10</v>
      </c>
      <c r="F1008" s="8">
        <v>1.56238E10</v>
      </c>
      <c r="G1008" s="8">
        <v>2.6437E9</v>
      </c>
      <c r="H1008" s="8">
        <v>0.0</v>
      </c>
      <c r="I1008" s="8">
        <v>0.0</v>
      </c>
      <c r="J1008" s="5" t="s">
        <v>22</v>
      </c>
      <c r="K1008" s="5" t="s">
        <v>158</v>
      </c>
      <c r="L1008">
        <f t="shared" si="1"/>
        <v>2015</v>
      </c>
      <c r="M1008" s="9">
        <f t="shared" si="2"/>
        <v>9789200000</v>
      </c>
      <c r="N1008" s="9">
        <f t="shared" si="3"/>
        <v>2643700000</v>
      </c>
      <c r="O1008" s="9">
        <f t="shared" si="4"/>
        <v>22769300000</v>
      </c>
    </row>
    <row r="1009">
      <c r="A1009" s="5">
        <v>1035.0</v>
      </c>
      <c r="B1009" s="5" t="s">
        <v>379</v>
      </c>
      <c r="C1009" s="6" t="s">
        <v>15</v>
      </c>
      <c r="D1009" s="7">
        <v>41364.0</v>
      </c>
      <c r="E1009" s="8">
        <v>1.581623E9</v>
      </c>
      <c r="F1009" s="8">
        <v>7.43164E8</v>
      </c>
      <c r="G1009" s="8">
        <v>2.61471E8</v>
      </c>
      <c r="H1009" s="8">
        <v>2.54723E8</v>
      </c>
      <c r="I1009" s="8">
        <v>1.11537E8</v>
      </c>
      <c r="J1009" s="5" t="s">
        <v>25</v>
      </c>
      <c r="K1009" s="5" t="s">
        <v>37</v>
      </c>
      <c r="L1009">
        <f t="shared" si="1"/>
        <v>2013</v>
      </c>
      <c r="M1009" s="9">
        <f t="shared" si="2"/>
        <v>838459000</v>
      </c>
      <c r="N1009" s="9">
        <f t="shared" si="3"/>
        <v>627731000</v>
      </c>
      <c r="O1009" s="9">
        <f t="shared" si="4"/>
        <v>953892000</v>
      </c>
    </row>
    <row r="1010">
      <c r="A1010" s="5">
        <v>1036.0</v>
      </c>
      <c r="B1010" s="5" t="s">
        <v>379</v>
      </c>
      <c r="C1010" s="6" t="s">
        <v>18</v>
      </c>
      <c r="D1010" s="7">
        <v>41729.0</v>
      </c>
      <c r="E1010" s="8">
        <v>1.931217E9</v>
      </c>
      <c r="F1010" s="8">
        <v>8.02474E8</v>
      </c>
      <c r="G1010" s="8">
        <v>2.67278E8</v>
      </c>
      <c r="H1010" s="8">
        <v>3.05043E8</v>
      </c>
      <c r="I1010" s="8">
        <v>9.4534E7</v>
      </c>
      <c r="J1010" s="5" t="s">
        <v>25</v>
      </c>
      <c r="K1010" s="5" t="s">
        <v>37</v>
      </c>
      <c r="L1010">
        <f t="shared" si="1"/>
        <v>2014</v>
      </c>
      <c r="M1010" s="9">
        <f t="shared" si="2"/>
        <v>1128743000</v>
      </c>
      <c r="N1010" s="9">
        <f t="shared" si="3"/>
        <v>666855000</v>
      </c>
      <c r="O1010" s="9">
        <f t="shared" si="4"/>
        <v>1264362000</v>
      </c>
    </row>
    <row r="1011">
      <c r="A1011" s="5">
        <v>1037.0</v>
      </c>
      <c r="B1011" s="5" t="s">
        <v>379</v>
      </c>
      <c r="C1011" s="6" t="s">
        <v>19</v>
      </c>
      <c r="D1011" s="7">
        <v>42094.0</v>
      </c>
      <c r="E1011" s="8">
        <v>2.147036E9</v>
      </c>
      <c r="F1011" s="8">
        <v>9.17472E8</v>
      </c>
      <c r="G1011" s="8">
        <v>2.74815E8</v>
      </c>
      <c r="H1011" s="8">
        <v>3.49543E8</v>
      </c>
      <c r="I1011" s="8">
        <v>1.76746E8</v>
      </c>
      <c r="J1011" s="5" t="s">
        <v>25</v>
      </c>
      <c r="K1011" s="5" t="s">
        <v>37</v>
      </c>
      <c r="L1011">
        <f t="shared" si="1"/>
        <v>2015</v>
      </c>
      <c r="M1011" s="9">
        <f t="shared" si="2"/>
        <v>1229564000</v>
      </c>
      <c r="N1011" s="9">
        <f t="shared" si="3"/>
        <v>801104000</v>
      </c>
      <c r="O1011" s="9">
        <f t="shared" si="4"/>
        <v>1345932000</v>
      </c>
    </row>
    <row r="1012">
      <c r="A1012" s="5">
        <v>1038.0</v>
      </c>
      <c r="B1012" s="5" t="s">
        <v>379</v>
      </c>
      <c r="C1012" s="6" t="s">
        <v>20</v>
      </c>
      <c r="D1012" s="7">
        <v>42460.0</v>
      </c>
      <c r="E1012" s="8">
        <v>2.173334E9</v>
      </c>
      <c r="F1012" s="8">
        <v>9.6787E8</v>
      </c>
      <c r="G1012" s="8">
        <v>3.0167E8</v>
      </c>
      <c r="H1012" s="8">
        <v>3.72596E8</v>
      </c>
      <c r="I1012" s="8">
        <v>1.74896E8</v>
      </c>
      <c r="J1012" s="5" t="s">
        <v>25</v>
      </c>
      <c r="K1012" s="5" t="s">
        <v>37</v>
      </c>
      <c r="L1012">
        <f t="shared" si="1"/>
        <v>2016</v>
      </c>
      <c r="M1012" s="9">
        <f t="shared" si="2"/>
        <v>1205464000</v>
      </c>
      <c r="N1012" s="9">
        <f t="shared" si="3"/>
        <v>849162000</v>
      </c>
      <c r="O1012" s="9">
        <f t="shared" si="4"/>
        <v>1324172000</v>
      </c>
    </row>
    <row r="1013">
      <c r="A1013" s="5">
        <v>1039.0</v>
      </c>
      <c r="B1013" s="5" t="s">
        <v>380</v>
      </c>
      <c r="C1013" s="6" t="s">
        <v>15</v>
      </c>
      <c r="D1013" s="7">
        <v>41364.0</v>
      </c>
      <c r="E1013" s="8">
        <v>1.22196E11</v>
      </c>
      <c r="F1013" s="8">
        <v>1.15315E11</v>
      </c>
      <c r="G1013" s="8">
        <v>4.11E9</v>
      </c>
      <c r="H1013" s="8">
        <v>4.33E8</v>
      </c>
      <c r="I1013" s="8">
        <v>0.0</v>
      </c>
      <c r="J1013" s="5" t="s">
        <v>28</v>
      </c>
      <c r="K1013" s="5" t="s">
        <v>31</v>
      </c>
      <c r="L1013">
        <f t="shared" si="1"/>
        <v>2013</v>
      </c>
      <c r="M1013" s="9">
        <f t="shared" si="2"/>
        <v>6881000000</v>
      </c>
      <c r="N1013" s="9">
        <f t="shared" si="3"/>
        <v>4543000000</v>
      </c>
      <c r="O1013" s="9">
        <f t="shared" si="4"/>
        <v>117653000000</v>
      </c>
    </row>
    <row r="1014">
      <c r="A1014" s="5">
        <v>1040.0</v>
      </c>
      <c r="B1014" s="5" t="s">
        <v>380</v>
      </c>
      <c r="C1014" s="6" t="s">
        <v>18</v>
      </c>
      <c r="D1014" s="7">
        <v>41729.0</v>
      </c>
      <c r="E1014" s="8">
        <v>1.37392E11</v>
      </c>
      <c r="F1014" s="8">
        <v>1.2904E11</v>
      </c>
      <c r="G1014" s="8">
        <v>5.388E9</v>
      </c>
      <c r="H1014" s="8">
        <v>4.57E8</v>
      </c>
      <c r="I1014" s="8">
        <v>0.0</v>
      </c>
      <c r="J1014" s="5" t="s">
        <v>28</v>
      </c>
      <c r="K1014" s="5" t="s">
        <v>31</v>
      </c>
      <c r="L1014">
        <f t="shared" si="1"/>
        <v>2014</v>
      </c>
      <c r="M1014" s="9">
        <f t="shared" si="2"/>
        <v>8352000000</v>
      </c>
      <c r="N1014" s="9">
        <f t="shared" si="3"/>
        <v>5845000000</v>
      </c>
      <c r="O1014" s="9">
        <f t="shared" si="4"/>
        <v>131547000000</v>
      </c>
    </row>
    <row r="1015">
      <c r="A1015" s="5">
        <v>1041.0</v>
      </c>
      <c r="B1015" s="5" t="s">
        <v>380</v>
      </c>
      <c r="C1015" s="6" t="s">
        <v>19</v>
      </c>
      <c r="D1015" s="7">
        <v>42094.0</v>
      </c>
      <c r="E1015" s="8">
        <v>1.79045E11</v>
      </c>
      <c r="F1015" s="8">
        <v>1.67634E11</v>
      </c>
      <c r="G1015" s="8">
        <v>7.901E9</v>
      </c>
      <c r="H1015" s="8">
        <v>3.92E8</v>
      </c>
      <c r="I1015" s="8">
        <v>0.0</v>
      </c>
      <c r="J1015" s="5" t="s">
        <v>28</v>
      </c>
      <c r="K1015" s="5" t="s">
        <v>31</v>
      </c>
      <c r="L1015">
        <f t="shared" si="1"/>
        <v>2015</v>
      </c>
      <c r="M1015" s="9">
        <f t="shared" si="2"/>
        <v>11411000000</v>
      </c>
      <c r="N1015" s="9">
        <f t="shared" si="3"/>
        <v>8293000000</v>
      </c>
      <c r="O1015" s="9">
        <f t="shared" si="4"/>
        <v>170752000000</v>
      </c>
    </row>
    <row r="1016">
      <c r="A1016" s="5">
        <v>1042.0</v>
      </c>
      <c r="B1016" s="5" t="s">
        <v>380</v>
      </c>
      <c r="C1016" s="6" t="s">
        <v>20</v>
      </c>
      <c r="D1016" s="7">
        <v>42460.0</v>
      </c>
      <c r="E1016" s="8">
        <v>1.90884E11</v>
      </c>
      <c r="F1016" s="8">
        <v>1.79468E11</v>
      </c>
      <c r="G1016" s="8">
        <v>7.276E9</v>
      </c>
      <c r="H1016" s="8">
        <v>3.92E8</v>
      </c>
      <c r="I1016" s="8">
        <v>0.0</v>
      </c>
      <c r="J1016" s="5" t="s">
        <v>28</v>
      </c>
      <c r="K1016" s="5" t="s">
        <v>31</v>
      </c>
      <c r="L1016">
        <f t="shared" si="1"/>
        <v>2016</v>
      </c>
      <c r="M1016" s="9">
        <f t="shared" si="2"/>
        <v>11416000000</v>
      </c>
      <c r="N1016" s="9">
        <f t="shared" si="3"/>
        <v>7668000000</v>
      </c>
      <c r="O1016" s="9">
        <f t="shared" si="4"/>
        <v>183216000000</v>
      </c>
    </row>
    <row r="1017">
      <c r="A1017" s="5">
        <v>1043.0</v>
      </c>
      <c r="B1017" s="5" t="s">
        <v>381</v>
      </c>
      <c r="C1017" s="6" t="s">
        <v>15</v>
      </c>
      <c r="D1017" s="7">
        <v>41274.0</v>
      </c>
      <c r="E1017" s="8">
        <v>2.7303E9</v>
      </c>
      <c r="F1017" s="8">
        <v>7.95E8</v>
      </c>
      <c r="G1017" s="8">
        <v>7.522E8</v>
      </c>
      <c r="H1017" s="8">
        <v>0.0</v>
      </c>
      <c r="I1017" s="8">
        <v>9.35E7</v>
      </c>
      <c r="J1017" s="5" t="s">
        <v>50</v>
      </c>
      <c r="K1017" s="5" t="s">
        <v>382</v>
      </c>
      <c r="L1017">
        <f t="shared" si="1"/>
        <v>2012</v>
      </c>
      <c r="M1017" s="9">
        <f t="shared" si="2"/>
        <v>1935300000</v>
      </c>
      <c r="N1017" s="9">
        <f t="shared" si="3"/>
        <v>845700000</v>
      </c>
      <c r="O1017" s="9">
        <f t="shared" si="4"/>
        <v>1884600000</v>
      </c>
    </row>
    <row r="1018">
      <c r="A1018" s="5">
        <v>1044.0</v>
      </c>
      <c r="B1018" s="5" t="s">
        <v>381</v>
      </c>
      <c r="C1018" s="6" t="s">
        <v>18</v>
      </c>
      <c r="D1018" s="7">
        <v>41639.0</v>
      </c>
      <c r="E1018" s="8">
        <v>2.9725E9</v>
      </c>
      <c r="F1018" s="8">
        <v>8.224E8</v>
      </c>
      <c r="G1018" s="8">
        <v>8.221E8</v>
      </c>
      <c r="H1018" s="8">
        <v>0.0</v>
      </c>
      <c r="I1018" s="8">
        <v>9.34E7</v>
      </c>
      <c r="J1018" s="5" t="s">
        <v>50</v>
      </c>
      <c r="K1018" s="5" t="s">
        <v>382</v>
      </c>
      <c r="L1018">
        <f t="shared" si="1"/>
        <v>2013</v>
      </c>
      <c r="M1018" s="9">
        <f t="shared" si="2"/>
        <v>2150100000</v>
      </c>
      <c r="N1018" s="9">
        <f t="shared" si="3"/>
        <v>915500000</v>
      </c>
      <c r="O1018" s="9">
        <f t="shared" si="4"/>
        <v>2057000000</v>
      </c>
    </row>
    <row r="1019">
      <c r="A1019" s="5">
        <v>1045.0</v>
      </c>
      <c r="B1019" s="5" t="s">
        <v>381</v>
      </c>
      <c r="C1019" s="6" t="s">
        <v>19</v>
      </c>
      <c r="D1019" s="7">
        <v>42004.0</v>
      </c>
      <c r="E1019" s="8">
        <v>3.3343E9</v>
      </c>
      <c r="F1019" s="8">
        <v>9.303E8</v>
      </c>
      <c r="G1019" s="8">
        <v>8.693E8</v>
      </c>
      <c r="H1019" s="8">
        <v>0.0</v>
      </c>
      <c r="I1019" s="8">
        <v>9.56E7</v>
      </c>
      <c r="J1019" s="5" t="s">
        <v>50</v>
      </c>
      <c r="K1019" s="5" t="s">
        <v>382</v>
      </c>
      <c r="L1019">
        <f t="shared" si="1"/>
        <v>2014</v>
      </c>
      <c r="M1019" s="9">
        <f t="shared" si="2"/>
        <v>2404000000</v>
      </c>
      <c r="N1019" s="9">
        <f t="shared" si="3"/>
        <v>964900000</v>
      </c>
      <c r="O1019" s="9">
        <f t="shared" si="4"/>
        <v>2369400000</v>
      </c>
    </row>
    <row r="1020">
      <c r="A1020" s="5">
        <v>1046.0</v>
      </c>
      <c r="B1020" s="5" t="s">
        <v>381</v>
      </c>
      <c r="C1020" s="6" t="s">
        <v>20</v>
      </c>
      <c r="D1020" s="7">
        <v>42369.0</v>
      </c>
      <c r="E1020" s="8">
        <v>3.4845E9</v>
      </c>
      <c r="F1020" s="8">
        <v>9.763E8</v>
      </c>
      <c r="G1020" s="8">
        <v>9.213E8</v>
      </c>
      <c r="H1020" s="8">
        <v>0.0</v>
      </c>
      <c r="I1020" s="8">
        <v>1.135E8</v>
      </c>
      <c r="J1020" s="5" t="s">
        <v>50</v>
      </c>
      <c r="K1020" s="5" t="s">
        <v>382</v>
      </c>
      <c r="L1020">
        <f t="shared" si="1"/>
        <v>2015</v>
      </c>
      <c r="M1020" s="9">
        <f t="shared" si="2"/>
        <v>2508200000</v>
      </c>
      <c r="N1020" s="9">
        <f t="shared" si="3"/>
        <v>1034800000</v>
      </c>
      <c r="O1020" s="9">
        <f t="shared" si="4"/>
        <v>2449700000</v>
      </c>
    </row>
    <row r="1021">
      <c r="A1021" s="5">
        <v>1047.0</v>
      </c>
      <c r="B1021" s="5" t="s">
        <v>383</v>
      </c>
      <c r="C1021" s="6" t="s">
        <v>15</v>
      </c>
      <c r="D1021" s="7">
        <v>41274.0</v>
      </c>
      <c r="E1021" s="8">
        <v>3.5015E10</v>
      </c>
      <c r="F1021" s="8">
        <v>2.1939E10</v>
      </c>
      <c r="G1021" s="8">
        <v>9.176E9</v>
      </c>
      <c r="H1021" s="8">
        <v>0.0</v>
      </c>
      <c r="I1021" s="8">
        <v>2.17E8</v>
      </c>
      <c r="J1021" s="5" t="s">
        <v>39</v>
      </c>
      <c r="K1021" s="5" t="s">
        <v>127</v>
      </c>
      <c r="L1021">
        <f t="shared" si="1"/>
        <v>2012</v>
      </c>
      <c r="M1021" s="9">
        <f t="shared" si="2"/>
        <v>13076000000</v>
      </c>
      <c r="N1021" s="9">
        <f t="shared" si="3"/>
        <v>9393000000</v>
      </c>
      <c r="O1021" s="9">
        <f t="shared" si="4"/>
        <v>25622000000</v>
      </c>
    </row>
    <row r="1022">
      <c r="A1022" s="5">
        <v>1048.0</v>
      </c>
      <c r="B1022" s="5" t="s">
        <v>383</v>
      </c>
      <c r="C1022" s="6" t="s">
        <v>18</v>
      </c>
      <c r="D1022" s="7">
        <v>41639.0</v>
      </c>
      <c r="E1022" s="8">
        <v>3.5299E10</v>
      </c>
      <c r="F1022" s="8">
        <v>2.2189E10</v>
      </c>
      <c r="G1022" s="8">
        <v>8.679E9</v>
      </c>
      <c r="H1022" s="8">
        <v>0.0</v>
      </c>
      <c r="I1022" s="8">
        <v>2.17E8</v>
      </c>
      <c r="J1022" s="5" t="s">
        <v>39</v>
      </c>
      <c r="K1022" s="5" t="s">
        <v>127</v>
      </c>
      <c r="L1022">
        <f t="shared" si="1"/>
        <v>2013</v>
      </c>
      <c r="M1022" s="9">
        <f t="shared" si="2"/>
        <v>13110000000</v>
      </c>
      <c r="N1022" s="9">
        <f t="shared" si="3"/>
        <v>8896000000</v>
      </c>
      <c r="O1022" s="9">
        <f t="shared" si="4"/>
        <v>26403000000</v>
      </c>
    </row>
    <row r="1023">
      <c r="A1023" s="5">
        <v>1049.0</v>
      </c>
      <c r="B1023" s="5" t="s">
        <v>383</v>
      </c>
      <c r="C1023" s="6" t="s">
        <v>19</v>
      </c>
      <c r="D1023" s="7">
        <v>42004.0</v>
      </c>
      <c r="E1023" s="8">
        <v>3.4244E10</v>
      </c>
      <c r="F1023" s="8">
        <v>2.1647E10</v>
      </c>
      <c r="G1023" s="8">
        <v>8.457E9</v>
      </c>
      <c r="H1023" s="8">
        <v>0.0</v>
      </c>
      <c r="I1023" s="8">
        <v>2.06E8</v>
      </c>
      <c r="J1023" s="5" t="s">
        <v>39</v>
      </c>
      <c r="K1023" s="5" t="s">
        <v>127</v>
      </c>
      <c r="L1023">
        <f t="shared" si="1"/>
        <v>2014</v>
      </c>
      <c r="M1023" s="9">
        <f t="shared" si="2"/>
        <v>12597000000</v>
      </c>
      <c r="N1023" s="9">
        <f t="shared" si="3"/>
        <v>8663000000</v>
      </c>
      <c r="O1023" s="9">
        <f t="shared" si="4"/>
        <v>25581000000</v>
      </c>
    </row>
    <row r="1024">
      <c r="A1024" s="5">
        <v>1050.0</v>
      </c>
      <c r="B1024" s="5" t="s">
        <v>383</v>
      </c>
      <c r="C1024" s="6" t="s">
        <v>20</v>
      </c>
      <c r="D1024" s="7">
        <v>42369.0</v>
      </c>
      <c r="E1024" s="8">
        <v>2.9636E10</v>
      </c>
      <c r="F1024" s="8">
        <v>1.8124E10</v>
      </c>
      <c r="G1024" s="8">
        <v>7.577E9</v>
      </c>
      <c r="H1024" s="8">
        <v>0.0</v>
      </c>
      <c r="I1024" s="8">
        <v>1.81E8</v>
      </c>
      <c r="J1024" s="5" t="s">
        <v>39</v>
      </c>
      <c r="K1024" s="5" t="s">
        <v>127</v>
      </c>
      <c r="L1024">
        <f t="shared" si="1"/>
        <v>2015</v>
      </c>
      <c r="M1024" s="9">
        <f t="shared" si="2"/>
        <v>11512000000</v>
      </c>
      <c r="N1024" s="9">
        <f t="shared" si="3"/>
        <v>7758000000</v>
      </c>
      <c r="O1024" s="9">
        <f t="shared" si="4"/>
        <v>21878000000</v>
      </c>
    </row>
    <row r="1025">
      <c r="A1025" s="5">
        <v>1051.0</v>
      </c>
      <c r="B1025" s="5" t="s">
        <v>384</v>
      </c>
      <c r="C1025" s="6" t="s">
        <v>15</v>
      </c>
      <c r="D1025" s="7">
        <v>41274.0</v>
      </c>
      <c r="E1025" s="8">
        <v>6.815E10</v>
      </c>
      <c r="F1025" s="8">
        <v>3.7987E10</v>
      </c>
      <c r="G1025" s="8">
        <v>9.098E9</v>
      </c>
      <c r="H1025" s="8">
        <v>0.0</v>
      </c>
      <c r="I1025" s="8">
        <v>1.7755E10</v>
      </c>
      <c r="J1025" s="5" t="s">
        <v>50</v>
      </c>
      <c r="K1025" s="5" t="s">
        <v>51</v>
      </c>
      <c r="L1025">
        <f t="shared" si="1"/>
        <v>2012</v>
      </c>
      <c r="M1025" s="9">
        <f t="shared" si="2"/>
        <v>30163000000</v>
      </c>
      <c r="N1025" s="9">
        <f t="shared" si="3"/>
        <v>26853000000</v>
      </c>
      <c r="O1025" s="9">
        <f t="shared" si="4"/>
        <v>41297000000</v>
      </c>
    </row>
    <row r="1026">
      <c r="A1026" s="5">
        <v>1052.0</v>
      </c>
      <c r="B1026" s="5" t="s">
        <v>384</v>
      </c>
      <c r="C1026" s="6" t="s">
        <v>18</v>
      </c>
      <c r="D1026" s="7">
        <v>41639.0</v>
      </c>
      <c r="E1026" s="8">
        <v>6.8199E10</v>
      </c>
      <c r="F1026" s="8">
        <v>3.8107E10</v>
      </c>
      <c r="G1026" s="8">
        <v>9.438E9</v>
      </c>
      <c r="H1026" s="8">
        <v>0.0</v>
      </c>
      <c r="I1026" s="8">
        <v>1.6602E10</v>
      </c>
      <c r="J1026" s="5" t="s">
        <v>50</v>
      </c>
      <c r="K1026" s="5" t="s">
        <v>51</v>
      </c>
      <c r="L1026">
        <f t="shared" si="1"/>
        <v>2013</v>
      </c>
      <c r="M1026" s="9">
        <f t="shared" si="2"/>
        <v>30092000000</v>
      </c>
      <c r="N1026" s="9">
        <f t="shared" si="3"/>
        <v>26040000000</v>
      </c>
      <c r="O1026" s="9">
        <f t="shared" si="4"/>
        <v>42159000000</v>
      </c>
    </row>
    <row r="1027">
      <c r="A1027" s="5">
        <v>1053.0</v>
      </c>
      <c r="B1027" s="5" t="s">
        <v>384</v>
      </c>
      <c r="C1027" s="6" t="s">
        <v>19</v>
      </c>
      <c r="D1027" s="7">
        <v>42004.0</v>
      </c>
      <c r="E1027" s="8">
        <v>7.3316E10</v>
      </c>
      <c r="F1027" s="8">
        <v>3.9102E10</v>
      </c>
      <c r="G1027" s="8">
        <v>8.319E9</v>
      </c>
      <c r="H1027" s="8">
        <v>0.0</v>
      </c>
      <c r="I1027" s="8">
        <v>1.7091E10</v>
      </c>
      <c r="J1027" s="5" t="s">
        <v>50</v>
      </c>
      <c r="K1027" s="5" t="s">
        <v>51</v>
      </c>
      <c r="L1027">
        <f t="shared" si="1"/>
        <v>2014</v>
      </c>
      <c r="M1027" s="9">
        <f t="shared" si="2"/>
        <v>34214000000</v>
      </c>
      <c r="N1027" s="9">
        <f t="shared" si="3"/>
        <v>25410000000</v>
      </c>
      <c r="O1027" s="9">
        <f t="shared" si="4"/>
        <v>47906000000</v>
      </c>
    </row>
    <row r="1028">
      <c r="A1028" s="5">
        <v>1054.0</v>
      </c>
      <c r="B1028" s="5" t="s">
        <v>384</v>
      </c>
      <c r="C1028" s="6" t="s">
        <v>20</v>
      </c>
      <c r="D1028" s="7">
        <v>42369.0</v>
      </c>
      <c r="E1028" s="8">
        <v>6.9951E10</v>
      </c>
      <c r="F1028" s="8">
        <v>3.8714E10</v>
      </c>
      <c r="G1028" s="8">
        <v>6.998E9</v>
      </c>
      <c r="H1028" s="8">
        <v>0.0</v>
      </c>
      <c r="I1028" s="8">
        <v>1.6769E10</v>
      </c>
      <c r="J1028" s="5" t="s">
        <v>50</v>
      </c>
      <c r="K1028" s="5" t="s">
        <v>51</v>
      </c>
      <c r="L1028">
        <f t="shared" si="1"/>
        <v>2015</v>
      </c>
      <c r="M1028" s="9">
        <f t="shared" si="2"/>
        <v>31237000000</v>
      </c>
      <c r="N1028" s="9">
        <f t="shared" si="3"/>
        <v>23767000000</v>
      </c>
      <c r="O1028" s="9">
        <f t="shared" si="4"/>
        <v>46184000000</v>
      </c>
    </row>
    <row r="1029">
      <c r="A1029" s="5">
        <v>1055.0</v>
      </c>
      <c r="B1029" s="5" t="s">
        <v>385</v>
      </c>
      <c r="C1029" s="6" t="s">
        <v>15</v>
      </c>
      <c r="D1029" s="7">
        <v>41274.0</v>
      </c>
      <c r="E1029" s="8">
        <v>5.78798E9</v>
      </c>
      <c r="F1029" s="8">
        <v>4.297922E9</v>
      </c>
      <c r="G1029" s="8">
        <v>1.11055E9</v>
      </c>
      <c r="H1029" s="8">
        <v>0.0</v>
      </c>
      <c r="I1029" s="8">
        <v>0.0</v>
      </c>
      <c r="J1029" s="5" t="s">
        <v>22</v>
      </c>
      <c r="K1029" s="5" t="s">
        <v>386</v>
      </c>
      <c r="L1029">
        <f t="shared" si="1"/>
        <v>2012</v>
      </c>
      <c r="M1029" s="9">
        <f t="shared" si="2"/>
        <v>1490058000</v>
      </c>
      <c r="N1029" s="9">
        <f t="shared" si="3"/>
        <v>1110550000</v>
      </c>
      <c r="O1029" s="9">
        <f t="shared" si="4"/>
        <v>4677430000</v>
      </c>
    </row>
    <row r="1030">
      <c r="A1030" s="5">
        <v>1056.0</v>
      </c>
      <c r="B1030" s="5" t="s">
        <v>385</v>
      </c>
      <c r="C1030" s="6" t="s">
        <v>18</v>
      </c>
      <c r="D1030" s="7">
        <v>41639.0</v>
      </c>
      <c r="E1030" s="8">
        <v>7.348754E9</v>
      </c>
      <c r="F1030" s="8">
        <v>5.427945E9</v>
      </c>
      <c r="G1030" s="8">
        <v>1.373878E9</v>
      </c>
      <c r="H1030" s="8">
        <v>0.0</v>
      </c>
      <c r="I1030" s="8">
        <v>0.0</v>
      </c>
      <c r="J1030" s="5" t="s">
        <v>22</v>
      </c>
      <c r="K1030" s="5" t="s">
        <v>386</v>
      </c>
      <c r="L1030">
        <f t="shared" si="1"/>
        <v>2013</v>
      </c>
      <c r="M1030" s="9">
        <f t="shared" si="2"/>
        <v>1920809000</v>
      </c>
      <c r="N1030" s="9">
        <f t="shared" si="3"/>
        <v>1373878000</v>
      </c>
      <c r="O1030" s="9">
        <f t="shared" si="4"/>
        <v>5974876000</v>
      </c>
    </row>
    <row r="1031">
      <c r="A1031" s="5">
        <v>1057.0</v>
      </c>
      <c r="B1031" s="5" t="s">
        <v>385</v>
      </c>
      <c r="C1031" s="6" t="s">
        <v>19</v>
      </c>
      <c r="D1031" s="7">
        <v>42004.0</v>
      </c>
      <c r="E1031" s="8">
        <v>7.803446E9</v>
      </c>
      <c r="F1031" s="8">
        <v>5.649254E9</v>
      </c>
      <c r="G1031" s="8">
        <v>1.381396E9</v>
      </c>
      <c r="H1031" s="8">
        <v>0.0</v>
      </c>
      <c r="I1031" s="8">
        <v>0.0</v>
      </c>
      <c r="J1031" s="5" t="s">
        <v>22</v>
      </c>
      <c r="K1031" s="5" t="s">
        <v>386</v>
      </c>
      <c r="L1031">
        <f t="shared" si="1"/>
        <v>2014</v>
      </c>
      <c r="M1031" s="9">
        <f t="shared" si="2"/>
        <v>2154192000</v>
      </c>
      <c r="N1031" s="9">
        <f t="shared" si="3"/>
        <v>1381396000</v>
      </c>
      <c r="O1031" s="9">
        <f t="shared" si="4"/>
        <v>6422050000</v>
      </c>
    </row>
    <row r="1032">
      <c r="A1032" s="5">
        <v>1058.0</v>
      </c>
      <c r="B1032" s="5" t="s">
        <v>385</v>
      </c>
      <c r="C1032" s="6" t="s">
        <v>20</v>
      </c>
      <c r="D1032" s="7">
        <v>42369.0</v>
      </c>
      <c r="E1032" s="8">
        <v>8.071563E9</v>
      </c>
      <c r="F1032" s="8">
        <v>5.660877E9</v>
      </c>
      <c r="G1032" s="8">
        <v>1.57312E9</v>
      </c>
      <c r="H1032" s="8">
        <v>0.0</v>
      </c>
      <c r="I1032" s="8">
        <v>0.0</v>
      </c>
      <c r="J1032" s="5" t="s">
        <v>22</v>
      </c>
      <c r="K1032" s="5" t="s">
        <v>386</v>
      </c>
      <c r="L1032">
        <f t="shared" si="1"/>
        <v>2015</v>
      </c>
      <c r="M1032" s="9">
        <f t="shared" si="2"/>
        <v>2410686000</v>
      </c>
      <c r="N1032" s="9">
        <f t="shared" si="3"/>
        <v>1573120000</v>
      </c>
      <c r="O1032" s="9">
        <f t="shared" si="4"/>
        <v>6498443000</v>
      </c>
    </row>
    <row r="1033">
      <c r="A1033" s="5">
        <v>1059.0</v>
      </c>
      <c r="B1033" s="5" t="s">
        <v>387</v>
      </c>
      <c r="C1033" s="6" t="s">
        <v>15</v>
      </c>
      <c r="D1033" s="7">
        <v>41274.0</v>
      </c>
      <c r="E1033" s="8">
        <v>3.9013E9</v>
      </c>
      <c r="F1033" s="8">
        <v>1.5038E9</v>
      </c>
      <c r="G1033" s="8">
        <v>1.4573E9</v>
      </c>
      <c r="H1033" s="8">
        <v>1.001E8</v>
      </c>
      <c r="I1033" s="8">
        <v>0.0</v>
      </c>
      <c r="J1033" s="5" t="s">
        <v>39</v>
      </c>
      <c r="K1033" s="5" t="s">
        <v>127</v>
      </c>
      <c r="L1033">
        <f t="shared" si="1"/>
        <v>2012</v>
      </c>
      <c r="M1033" s="9">
        <f t="shared" si="2"/>
        <v>2397500000</v>
      </c>
      <c r="N1033" s="9">
        <f t="shared" si="3"/>
        <v>1557400000</v>
      </c>
      <c r="O1033" s="9">
        <f t="shared" si="4"/>
        <v>2343900000</v>
      </c>
    </row>
    <row r="1034">
      <c r="A1034" s="5">
        <v>1060.0</v>
      </c>
      <c r="B1034" s="5" t="s">
        <v>387</v>
      </c>
      <c r="C1034" s="6" t="s">
        <v>18</v>
      </c>
      <c r="D1034" s="7">
        <v>41639.0</v>
      </c>
      <c r="E1034" s="8">
        <v>4.2007E9</v>
      </c>
      <c r="F1034" s="8">
        <v>1.5285E9</v>
      </c>
      <c r="G1034" s="8">
        <v>1.5486E9</v>
      </c>
      <c r="H1034" s="8">
        <v>1.002E8</v>
      </c>
      <c r="I1034" s="8">
        <v>0.0</v>
      </c>
      <c r="J1034" s="5" t="s">
        <v>39</v>
      </c>
      <c r="K1034" s="5" t="s">
        <v>127</v>
      </c>
      <c r="L1034">
        <f t="shared" si="1"/>
        <v>2013</v>
      </c>
      <c r="M1034" s="9">
        <f t="shared" si="2"/>
        <v>2672200000</v>
      </c>
      <c r="N1034" s="9">
        <f t="shared" si="3"/>
        <v>1648800000</v>
      </c>
      <c r="O1034" s="9">
        <f t="shared" si="4"/>
        <v>2551900000</v>
      </c>
    </row>
    <row r="1035">
      <c r="A1035" s="5">
        <v>1061.0</v>
      </c>
      <c r="B1035" s="5" t="s">
        <v>387</v>
      </c>
      <c r="C1035" s="6" t="s">
        <v>19</v>
      </c>
      <c r="D1035" s="7">
        <v>42004.0</v>
      </c>
      <c r="E1035" s="8">
        <v>4.4093E9</v>
      </c>
      <c r="F1035" s="8">
        <v>1.7006E9</v>
      </c>
      <c r="G1035" s="8">
        <v>1.6176E9</v>
      </c>
      <c r="H1035" s="8">
        <v>1.151E8</v>
      </c>
      <c r="I1035" s="8">
        <v>0.0</v>
      </c>
      <c r="J1035" s="5" t="s">
        <v>39</v>
      </c>
      <c r="K1035" s="5" t="s">
        <v>127</v>
      </c>
      <c r="L1035">
        <f t="shared" si="1"/>
        <v>2014</v>
      </c>
      <c r="M1035" s="9">
        <f t="shared" si="2"/>
        <v>2708700000</v>
      </c>
      <c r="N1035" s="9">
        <f t="shared" si="3"/>
        <v>1732700000</v>
      </c>
      <c r="O1035" s="9">
        <f t="shared" si="4"/>
        <v>2676600000</v>
      </c>
    </row>
    <row r="1036">
      <c r="A1036" s="5">
        <v>1062.0</v>
      </c>
      <c r="B1036" s="5" t="s">
        <v>387</v>
      </c>
      <c r="C1036" s="6" t="s">
        <v>20</v>
      </c>
      <c r="D1036" s="7">
        <v>42369.0</v>
      </c>
      <c r="E1036" s="8">
        <v>4.0713E9</v>
      </c>
      <c r="F1036" s="8">
        <v>1.4553E9</v>
      </c>
      <c r="G1036" s="8">
        <v>1.5324E9</v>
      </c>
      <c r="H1036" s="8">
        <v>1.084E8</v>
      </c>
      <c r="I1036" s="8">
        <v>0.0</v>
      </c>
      <c r="J1036" s="5" t="s">
        <v>39</v>
      </c>
      <c r="K1036" s="5" t="s">
        <v>127</v>
      </c>
      <c r="L1036">
        <f t="shared" si="1"/>
        <v>2015</v>
      </c>
      <c r="M1036" s="9">
        <f t="shared" si="2"/>
        <v>2616000000</v>
      </c>
      <c r="N1036" s="9">
        <f t="shared" si="3"/>
        <v>1640800000</v>
      </c>
      <c r="O1036" s="9">
        <f t="shared" si="4"/>
        <v>2430500000</v>
      </c>
    </row>
    <row r="1037">
      <c r="A1037" s="5">
        <v>1063.0</v>
      </c>
      <c r="B1037" s="5" t="s">
        <v>388</v>
      </c>
      <c r="C1037" s="6" t="s">
        <v>15</v>
      </c>
      <c r="D1037" s="7">
        <v>41608.0</v>
      </c>
      <c r="E1037" s="8">
        <v>4.1234E9</v>
      </c>
      <c r="F1037" s="8">
        <v>2.4576E9</v>
      </c>
      <c r="G1037" s="8">
        <v>1.0903E9</v>
      </c>
      <c r="H1037" s="8">
        <v>0.0</v>
      </c>
      <c r="I1037" s="8">
        <v>0.0</v>
      </c>
      <c r="J1037" s="5" t="s">
        <v>39</v>
      </c>
      <c r="K1037" s="5" t="s">
        <v>127</v>
      </c>
      <c r="L1037">
        <f t="shared" si="1"/>
        <v>2013</v>
      </c>
      <c r="M1037" s="9">
        <f t="shared" si="2"/>
        <v>1665800000</v>
      </c>
      <c r="N1037" s="9">
        <f t="shared" si="3"/>
        <v>1090300000</v>
      </c>
      <c r="O1037" s="9">
        <f t="shared" si="4"/>
        <v>3033100000</v>
      </c>
    </row>
    <row r="1038">
      <c r="A1038" s="5">
        <v>1064.0</v>
      </c>
      <c r="B1038" s="5" t="s">
        <v>388</v>
      </c>
      <c r="C1038" s="6" t="s">
        <v>18</v>
      </c>
      <c r="D1038" s="7">
        <v>41973.0</v>
      </c>
      <c r="E1038" s="8">
        <v>4.2432E9</v>
      </c>
      <c r="F1038" s="8">
        <v>2.513E9</v>
      </c>
      <c r="G1038" s="8">
        <v>1.122E9</v>
      </c>
      <c r="H1038" s="8">
        <v>0.0</v>
      </c>
      <c r="I1038" s="8">
        <v>0.0</v>
      </c>
      <c r="J1038" s="5" t="s">
        <v>39</v>
      </c>
      <c r="K1038" s="5" t="s">
        <v>127</v>
      </c>
      <c r="L1038">
        <f t="shared" si="1"/>
        <v>2014</v>
      </c>
      <c r="M1038" s="9">
        <f t="shared" si="2"/>
        <v>1730200000</v>
      </c>
      <c r="N1038" s="9">
        <f t="shared" si="3"/>
        <v>1122000000</v>
      </c>
      <c r="O1038" s="9">
        <f t="shared" si="4"/>
        <v>3121200000</v>
      </c>
    </row>
    <row r="1039">
      <c r="A1039" s="5">
        <v>1065.0</v>
      </c>
      <c r="B1039" s="5" t="s">
        <v>388</v>
      </c>
      <c r="C1039" s="6" t="s">
        <v>19</v>
      </c>
      <c r="D1039" s="7">
        <v>42338.0</v>
      </c>
      <c r="E1039" s="8">
        <v>4.2963E9</v>
      </c>
      <c r="F1039" s="8">
        <v>2.559E9</v>
      </c>
      <c r="G1039" s="8">
        <v>1.1274E9</v>
      </c>
      <c r="H1039" s="8">
        <v>0.0</v>
      </c>
      <c r="I1039" s="8">
        <v>0.0</v>
      </c>
      <c r="J1039" s="5" t="s">
        <v>39</v>
      </c>
      <c r="K1039" s="5" t="s">
        <v>127</v>
      </c>
      <c r="L1039">
        <f t="shared" si="1"/>
        <v>2015</v>
      </c>
      <c r="M1039" s="9">
        <f t="shared" si="2"/>
        <v>1737300000</v>
      </c>
      <c r="N1039" s="9">
        <f t="shared" si="3"/>
        <v>1127400000</v>
      </c>
      <c r="O1039" s="9">
        <f t="shared" si="4"/>
        <v>3168900000</v>
      </c>
    </row>
    <row r="1040">
      <c r="A1040" s="5">
        <v>1066.0</v>
      </c>
      <c r="B1040" s="5" t="s">
        <v>388</v>
      </c>
      <c r="C1040" s="6" t="s">
        <v>20</v>
      </c>
      <c r="D1040" s="7">
        <v>42704.0</v>
      </c>
      <c r="E1040" s="8">
        <v>4.4115E9</v>
      </c>
      <c r="F1040" s="8">
        <v>2.5798E9</v>
      </c>
      <c r="G1040" s="8">
        <v>1.175E9</v>
      </c>
      <c r="H1040" s="8">
        <v>0.0</v>
      </c>
      <c r="I1040" s="8">
        <v>0.0</v>
      </c>
      <c r="J1040" s="5" t="s">
        <v>39</v>
      </c>
      <c r="K1040" s="5" t="s">
        <v>127</v>
      </c>
      <c r="L1040">
        <f t="shared" si="1"/>
        <v>2016</v>
      </c>
      <c r="M1040" s="9">
        <f t="shared" si="2"/>
        <v>1831700000</v>
      </c>
      <c r="N1040" s="9">
        <f t="shared" si="3"/>
        <v>1175000000</v>
      </c>
      <c r="O1040" s="9">
        <f t="shared" si="4"/>
        <v>3236500000</v>
      </c>
    </row>
    <row r="1041">
      <c r="A1041" s="5">
        <v>1067.0</v>
      </c>
      <c r="B1041" s="5" t="s">
        <v>389</v>
      </c>
      <c r="C1041" s="6" t="s">
        <v>15</v>
      </c>
      <c r="D1041" s="7">
        <v>41274.0</v>
      </c>
      <c r="E1041" s="8">
        <v>2.031901E9</v>
      </c>
      <c r="F1041" s="8">
        <v>1.704767E9</v>
      </c>
      <c r="G1041" s="8">
        <v>1.35824E8</v>
      </c>
      <c r="H1041" s="8">
        <v>0.0</v>
      </c>
      <c r="I1041" s="8">
        <v>0.0</v>
      </c>
      <c r="J1041" s="5" t="s">
        <v>62</v>
      </c>
      <c r="K1041" s="5" t="s">
        <v>390</v>
      </c>
      <c r="L1041">
        <f t="shared" si="1"/>
        <v>2012</v>
      </c>
      <c r="M1041" s="9">
        <f t="shared" si="2"/>
        <v>327134000</v>
      </c>
      <c r="N1041" s="9">
        <f t="shared" si="3"/>
        <v>135824000</v>
      </c>
      <c r="O1041" s="9">
        <f t="shared" si="4"/>
        <v>1896077000</v>
      </c>
    </row>
    <row r="1042">
      <c r="A1042" s="5">
        <v>1068.0</v>
      </c>
      <c r="B1042" s="5" t="s">
        <v>389</v>
      </c>
      <c r="C1042" s="6" t="s">
        <v>18</v>
      </c>
      <c r="D1042" s="7">
        <v>41639.0</v>
      </c>
      <c r="E1042" s="8">
        <v>2.155551E9</v>
      </c>
      <c r="F1042" s="8">
        <v>1.791594E9</v>
      </c>
      <c r="G1042" s="8">
        <v>1.45298E8</v>
      </c>
      <c r="H1042" s="8">
        <v>0.0</v>
      </c>
      <c r="I1042" s="8">
        <v>0.0</v>
      </c>
      <c r="J1042" s="5" t="s">
        <v>62</v>
      </c>
      <c r="K1042" s="5" t="s">
        <v>390</v>
      </c>
      <c r="L1042">
        <f t="shared" si="1"/>
        <v>2013</v>
      </c>
      <c r="M1042" s="9">
        <f t="shared" si="2"/>
        <v>363957000</v>
      </c>
      <c r="N1042" s="9">
        <f t="shared" si="3"/>
        <v>145298000</v>
      </c>
      <c r="O1042" s="9">
        <f t="shared" si="4"/>
        <v>2010253000</v>
      </c>
    </row>
    <row r="1043">
      <c r="A1043" s="5">
        <v>1069.0</v>
      </c>
      <c r="B1043" s="5" t="s">
        <v>389</v>
      </c>
      <c r="C1043" s="6" t="s">
        <v>19</v>
      </c>
      <c r="D1043" s="7">
        <v>42004.0</v>
      </c>
      <c r="E1043" s="8">
        <v>2.957951E9</v>
      </c>
      <c r="F1043" s="8">
        <v>2.435591E9</v>
      </c>
      <c r="G1043" s="8">
        <v>1.64596E8</v>
      </c>
      <c r="H1043" s="8">
        <v>0.0</v>
      </c>
      <c r="I1043" s="8">
        <v>0.0</v>
      </c>
      <c r="J1043" s="5" t="s">
        <v>62</v>
      </c>
      <c r="K1043" s="5" t="s">
        <v>390</v>
      </c>
      <c r="L1043">
        <f t="shared" si="1"/>
        <v>2014</v>
      </c>
      <c r="M1043" s="9">
        <f t="shared" si="2"/>
        <v>522360000</v>
      </c>
      <c r="N1043" s="9">
        <f t="shared" si="3"/>
        <v>164596000</v>
      </c>
      <c r="O1043" s="9">
        <f t="shared" si="4"/>
        <v>2793355000</v>
      </c>
    </row>
    <row r="1044">
      <c r="A1044" s="5">
        <v>1070.0</v>
      </c>
      <c r="B1044" s="5" t="s">
        <v>389</v>
      </c>
      <c r="C1044" s="6" t="s">
        <v>20</v>
      </c>
      <c r="D1044" s="7">
        <v>42369.0</v>
      </c>
      <c r="E1044" s="8">
        <v>3.53957E9</v>
      </c>
      <c r="F1044" s="8">
        <v>2.817803E9</v>
      </c>
      <c r="G1044" s="8">
        <v>2.33887E8</v>
      </c>
      <c r="H1044" s="8">
        <v>0.0</v>
      </c>
      <c r="I1044" s="8">
        <v>0.0</v>
      </c>
      <c r="J1044" s="5" t="s">
        <v>62</v>
      </c>
      <c r="K1044" s="5" t="s">
        <v>390</v>
      </c>
      <c r="L1044">
        <f t="shared" si="1"/>
        <v>2015</v>
      </c>
      <c r="M1044" s="9">
        <f t="shared" si="2"/>
        <v>721767000</v>
      </c>
      <c r="N1044" s="9">
        <f t="shared" si="3"/>
        <v>233887000</v>
      </c>
      <c r="O1044" s="9">
        <f t="shared" si="4"/>
        <v>3305683000</v>
      </c>
    </row>
    <row r="1045">
      <c r="A1045" s="5">
        <v>1071.0</v>
      </c>
      <c r="B1045" s="5" t="s">
        <v>391</v>
      </c>
      <c r="C1045" s="6" t="s">
        <v>15</v>
      </c>
      <c r="D1045" s="7">
        <v>41274.0</v>
      </c>
      <c r="E1045" s="8">
        <v>1.1924E10</v>
      </c>
      <c r="F1045" s="8">
        <v>0.0</v>
      </c>
      <c r="G1045" s="8">
        <v>7.134E9</v>
      </c>
      <c r="H1045" s="8">
        <v>0.0</v>
      </c>
      <c r="I1045" s="8">
        <v>2.961E9</v>
      </c>
      <c r="J1045" s="5" t="s">
        <v>50</v>
      </c>
      <c r="K1045" s="5" t="s">
        <v>392</v>
      </c>
      <c r="L1045">
        <f t="shared" si="1"/>
        <v>2012</v>
      </c>
      <c r="M1045" s="9">
        <f t="shared" si="2"/>
        <v>11924000000</v>
      </c>
      <c r="N1045" s="9">
        <f t="shared" si="3"/>
        <v>10095000000</v>
      </c>
      <c r="O1045" s="9">
        <f t="shared" si="4"/>
        <v>1829000000</v>
      </c>
    </row>
    <row r="1046">
      <c r="A1046" s="5">
        <v>1072.0</v>
      </c>
      <c r="B1046" s="5" t="s">
        <v>391</v>
      </c>
      <c r="C1046" s="6" t="s">
        <v>18</v>
      </c>
      <c r="D1046" s="7">
        <v>41639.0</v>
      </c>
      <c r="E1046" s="8">
        <v>1.2261E10</v>
      </c>
      <c r="F1046" s="8">
        <v>0.0</v>
      </c>
      <c r="G1046" s="8">
        <v>7.226E9</v>
      </c>
      <c r="H1046" s="8">
        <v>0.0</v>
      </c>
      <c r="I1046" s="8">
        <v>2.958E9</v>
      </c>
      <c r="J1046" s="5" t="s">
        <v>50</v>
      </c>
      <c r="K1046" s="5" t="s">
        <v>392</v>
      </c>
      <c r="L1046">
        <f t="shared" si="1"/>
        <v>2013</v>
      </c>
      <c r="M1046" s="9">
        <f t="shared" si="2"/>
        <v>12261000000</v>
      </c>
      <c r="N1046" s="9">
        <f t="shared" si="3"/>
        <v>10184000000</v>
      </c>
      <c r="O1046" s="9">
        <f t="shared" si="4"/>
        <v>2077000000</v>
      </c>
    </row>
    <row r="1047">
      <c r="A1047" s="5">
        <v>1073.0</v>
      </c>
      <c r="B1047" s="5" t="s">
        <v>391</v>
      </c>
      <c r="C1047" s="6" t="s">
        <v>19</v>
      </c>
      <c r="D1047" s="7">
        <v>42004.0</v>
      </c>
      <c r="E1047" s="8">
        <v>1.2951E10</v>
      </c>
      <c r="F1047" s="8">
        <v>0.0</v>
      </c>
      <c r="G1047" s="8">
        <v>7.515E9</v>
      </c>
      <c r="H1047" s="8">
        <v>0.0</v>
      </c>
      <c r="I1047" s="8">
        <v>3.135E9</v>
      </c>
      <c r="J1047" s="5" t="s">
        <v>50</v>
      </c>
      <c r="K1047" s="5" t="s">
        <v>392</v>
      </c>
      <c r="L1047">
        <f t="shared" si="1"/>
        <v>2014</v>
      </c>
      <c r="M1047" s="9">
        <f t="shared" si="2"/>
        <v>12951000000</v>
      </c>
      <c r="N1047" s="9">
        <f t="shared" si="3"/>
        <v>10650000000</v>
      </c>
      <c r="O1047" s="9">
        <f t="shared" si="4"/>
        <v>2301000000</v>
      </c>
    </row>
    <row r="1048">
      <c r="A1048" s="5">
        <v>1074.0</v>
      </c>
      <c r="B1048" s="5" t="s">
        <v>391</v>
      </c>
      <c r="C1048" s="6" t="s">
        <v>20</v>
      </c>
      <c r="D1048" s="7">
        <v>42369.0</v>
      </c>
      <c r="E1048" s="8">
        <v>1.2893E10</v>
      </c>
      <c r="F1048" s="8">
        <v>0.0</v>
      </c>
      <c r="G1048" s="8">
        <v>7.334E9</v>
      </c>
      <c r="H1048" s="8">
        <v>0.0</v>
      </c>
      <c r="I1048" s="8">
        <v>3.14E9</v>
      </c>
      <c r="J1048" s="5" t="s">
        <v>50</v>
      </c>
      <c r="K1048" s="5" t="s">
        <v>392</v>
      </c>
      <c r="L1048">
        <f t="shared" si="1"/>
        <v>2015</v>
      </c>
      <c r="M1048" s="9">
        <f t="shared" si="2"/>
        <v>12893000000</v>
      </c>
      <c r="N1048" s="9">
        <f t="shared" si="3"/>
        <v>10474000000</v>
      </c>
      <c r="O1048" s="9">
        <f t="shared" si="4"/>
        <v>2419000000</v>
      </c>
    </row>
    <row r="1049">
      <c r="A1049" s="5">
        <v>1075.0</v>
      </c>
      <c r="B1049" s="5" t="s">
        <v>393</v>
      </c>
      <c r="C1049" s="6" t="s">
        <v>15</v>
      </c>
      <c r="D1049" s="7">
        <v>41639.0</v>
      </c>
      <c r="E1049" s="8">
        <v>3.0871E10</v>
      </c>
      <c r="F1049" s="8">
        <v>1.6106E10</v>
      </c>
      <c r="G1049" s="8">
        <v>6.384E9</v>
      </c>
      <c r="H1049" s="8">
        <v>1.715E9</v>
      </c>
      <c r="I1049" s="8">
        <v>0.0</v>
      </c>
      <c r="J1049" s="5" t="s">
        <v>16</v>
      </c>
      <c r="K1049" s="5" t="s">
        <v>167</v>
      </c>
      <c r="L1049">
        <f t="shared" si="1"/>
        <v>2013</v>
      </c>
      <c r="M1049" s="9">
        <f t="shared" si="2"/>
        <v>14765000000</v>
      </c>
      <c r="N1049" s="9">
        <f t="shared" si="3"/>
        <v>8099000000</v>
      </c>
      <c r="O1049" s="9">
        <f t="shared" si="4"/>
        <v>22772000000</v>
      </c>
    </row>
    <row r="1050">
      <c r="A1050" s="5">
        <v>1076.0</v>
      </c>
      <c r="B1050" s="5" t="s">
        <v>393</v>
      </c>
      <c r="C1050" s="6" t="s">
        <v>18</v>
      </c>
      <c r="D1050" s="7">
        <v>42004.0</v>
      </c>
      <c r="E1050" s="8">
        <v>3.1821E10</v>
      </c>
      <c r="F1050" s="8">
        <v>1.6447E10</v>
      </c>
      <c r="G1050" s="8">
        <v>6.469E9</v>
      </c>
      <c r="H1050" s="8">
        <v>1.77E9</v>
      </c>
      <c r="I1050" s="8">
        <v>0.0</v>
      </c>
      <c r="J1050" s="5" t="s">
        <v>16</v>
      </c>
      <c r="K1050" s="5" t="s">
        <v>167</v>
      </c>
      <c r="L1050">
        <f t="shared" si="1"/>
        <v>2014</v>
      </c>
      <c r="M1050" s="9">
        <f t="shared" si="2"/>
        <v>15374000000</v>
      </c>
      <c r="N1050" s="9">
        <f t="shared" si="3"/>
        <v>8239000000</v>
      </c>
      <c r="O1050" s="9">
        <f t="shared" si="4"/>
        <v>23582000000</v>
      </c>
    </row>
    <row r="1051">
      <c r="A1051" s="5">
        <v>1077.0</v>
      </c>
      <c r="B1051" s="5" t="s">
        <v>393</v>
      </c>
      <c r="C1051" s="6" t="s">
        <v>19</v>
      </c>
      <c r="D1051" s="7">
        <v>42369.0</v>
      </c>
      <c r="E1051" s="8">
        <v>3.0274E10</v>
      </c>
      <c r="F1051" s="8">
        <v>1.5383E10</v>
      </c>
      <c r="G1051" s="8">
        <v>6.182E9</v>
      </c>
      <c r="H1051" s="8">
        <v>1.763E9</v>
      </c>
      <c r="I1051" s="8">
        <v>0.0</v>
      </c>
      <c r="J1051" s="5" t="s">
        <v>16</v>
      </c>
      <c r="K1051" s="5" t="s">
        <v>167</v>
      </c>
      <c r="L1051">
        <f t="shared" si="1"/>
        <v>2015</v>
      </c>
      <c r="M1051" s="9">
        <f t="shared" si="2"/>
        <v>14891000000</v>
      </c>
      <c r="N1051" s="9">
        <f t="shared" si="3"/>
        <v>7945000000</v>
      </c>
      <c r="O1051" s="9">
        <f t="shared" si="4"/>
        <v>22329000000</v>
      </c>
    </row>
    <row r="1052">
      <c r="A1052" s="5">
        <v>1078.0</v>
      </c>
      <c r="B1052" s="5" t="s">
        <v>393</v>
      </c>
      <c r="C1052" s="6" t="s">
        <v>20</v>
      </c>
      <c r="D1052" s="7">
        <v>42735.0</v>
      </c>
      <c r="E1052" s="8">
        <v>3.0109E10</v>
      </c>
      <c r="F1052" s="8">
        <v>1.504E10</v>
      </c>
      <c r="G1052" s="8">
        <v>6.111E9</v>
      </c>
      <c r="H1052" s="8">
        <v>1.735E9</v>
      </c>
      <c r="I1052" s="8">
        <v>0.0</v>
      </c>
      <c r="J1052" s="5" t="s">
        <v>16</v>
      </c>
      <c r="K1052" s="5" t="s">
        <v>167</v>
      </c>
      <c r="L1052">
        <f t="shared" si="1"/>
        <v>2016</v>
      </c>
      <c r="M1052" s="9">
        <f t="shared" si="2"/>
        <v>15069000000</v>
      </c>
      <c r="N1052" s="9">
        <f t="shared" si="3"/>
        <v>7846000000</v>
      </c>
      <c r="O1052" s="9">
        <f t="shared" si="4"/>
        <v>22263000000</v>
      </c>
    </row>
    <row r="1053">
      <c r="A1053" s="5">
        <v>1079.0</v>
      </c>
      <c r="B1053" s="5" t="s">
        <v>394</v>
      </c>
      <c r="C1053" s="6" t="s">
        <v>15</v>
      </c>
      <c r="D1053" s="7">
        <v>41274.0</v>
      </c>
      <c r="E1053" s="8">
        <v>2.060702E9</v>
      </c>
      <c r="F1053" s="8">
        <v>9.95046E8</v>
      </c>
      <c r="G1053" s="8">
        <v>0.0</v>
      </c>
      <c r="H1053" s="8">
        <v>0.0</v>
      </c>
      <c r="I1053" s="8">
        <v>0.0</v>
      </c>
      <c r="J1053" s="5" t="s">
        <v>39</v>
      </c>
      <c r="K1053" s="5" t="s">
        <v>217</v>
      </c>
      <c r="L1053">
        <f t="shared" si="1"/>
        <v>2012</v>
      </c>
      <c r="M1053" s="9">
        <f t="shared" si="2"/>
        <v>1065656000</v>
      </c>
      <c r="N1053" s="9">
        <f t="shared" si="3"/>
        <v>0</v>
      </c>
      <c r="O1053" s="9">
        <f t="shared" si="4"/>
        <v>2060702000</v>
      </c>
    </row>
    <row r="1054">
      <c r="A1054" s="5">
        <v>1080.0</v>
      </c>
      <c r="B1054" s="5" t="s">
        <v>394</v>
      </c>
      <c r="C1054" s="6" t="s">
        <v>18</v>
      </c>
      <c r="D1054" s="7">
        <v>41639.0</v>
      </c>
      <c r="E1054" s="8">
        <v>2.246428E9</v>
      </c>
      <c r="F1054" s="8">
        <v>1.073497E9</v>
      </c>
      <c r="G1054" s="8">
        <v>0.0</v>
      </c>
      <c r="H1054" s="8">
        <v>0.0</v>
      </c>
      <c r="I1054" s="8">
        <v>0.0</v>
      </c>
      <c r="J1054" s="5" t="s">
        <v>39</v>
      </c>
      <c r="K1054" s="5" t="s">
        <v>217</v>
      </c>
      <c r="L1054">
        <f t="shared" si="1"/>
        <v>2013</v>
      </c>
      <c r="M1054" s="9">
        <f t="shared" si="2"/>
        <v>1172931000</v>
      </c>
      <c r="N1054" s="9">
        <f t="shared" si="3"/>
        <v>0</v>
      </c>
      <c r="O1054" s="9">
        <f t="shared" si="4"/>
        <v>2246428000</v>
      </c>
    </row>
    <row r="1055">
      <c r="A1055" s="5">
        <v>1081.0</v>
      </c>
      <c r="B1055" s="5" t="s">
        <v>394</v>
      </c>
      <c r="C1055" s="6" t="s">
        <v>19</v>
      </c>
      <c r="D1055" s="7">
        <v>42004.0</v>
      </c>
      <c r="E1055" s="8">
        <v>2.464867E9</v>
      </c>
      <c r="F1055" s="8">
        <v>1.125057E9</v>
      </c>
      <c r="G1055" s="8">
        <v>0.0</v>
      </c>
      <c r="H1055" s="8">
        <v>0.0</v>
      </c>
      <c r="I1055" s="8">
        <v>0.0</v>
      </c>
      <c r="J1055" s="5" t="s">
        <v>39</v>
      </c>
      <c r="K1055" s="5" t="s">
        <v>217</v>
      </c>
      <c r="L1055">
        <f t="shared" si="1"/>
        <v>2014</v>
      </c>
      <c r="M1055" s="9">
        <f t="shared" si="2"/>
        <v>1339810000</v>
      </c>
      <c r="N1055" s="9">
        <f t="shared" si="3"/>
        <v>0</v>
      </c>
      <c r="O1055" s="9">
        <f t="shared" si="4"/>
        <v>2464867000</v>
      </c>
    </row>
    <row r="1056">
      <c r="A1056" s="5">
        <v>1082.0</v>
      </c>
      <c r="B1056" s="5" t="s">
        <v>394</v>
      </c>
      <c r="C1056" s="6" t="s">
        <v>20</v>
      </c>
      <c r="D1056" s="7">
        <v>42369.0</v>
      </c>
      <c r="E1056" s="8">
        <v>2.722564E9</v>
      </c>
      <c r="F1056" s="8">
        <v>1.090263E9</v>
      </c>
      <c r="G1056" s="8">
        <v>0.0</v>
      </c>
      <c r="H1056" s="8">
        <v>0.0</v>
      </c>
      <c r="I1056" s="8">
        <v>0.0</v>
      </c>
      <c r="J1056" s="5" t="s">
        <v>39</v>
      </c>
      <c r="K1056" s="5" t="s">
        <v>217</v>
      </c>
      <c r="L1056">
        <f t="shared" si="1"/>
        <v>2015</v>
      </c>
      <c r="M1056" s="9">
        <f t="shared" si="2"/>
        <v>1632301000</v>
      </c>
      <c r="N1056" s="9">
        <f t="shared" si="3"/>
        <v>0</v>
      </c>
      <c r="O1056" s="9">
        <f t="shared" si="4"/>
        <v>2722564000</v>
      </c>
    </row>
    <row r="1057">
      <c r="A1057" s="5">
        <v>1083.0</v>
      </c>
      <c r="B1057" s="5" t="s">
        <v>395</v>
      </c>
      <c r="C1057" s="6" t="s">
        <v>15</v>
      </c>
      <c r="D1057" s="7">
        <v>41274.0</v>
      </c>
      <c r="E1057" s="8">
        <v>2.4618E10</v>
      </c>
      <c r="F1057" s="8">
        <v>1.5055E10</v>
      </c>
      <c r="G1057" s="8">
        <v>2.249E9</v>
      </c>
      <c r="H1057" s="8">
        <v>0.0</v>
      </c>
      <c r="I1057" s="8">
        <v>0.0</v>
      </c>
      <c r="J1057" s="5" t="s">
        <v>39</v>
      </c>
      <c r="K1057" s="5" t="s">
        <v>396</v>
      </c>
      <c r="L1057">
        <f t="shared" si="1"/>
        <v>2012</v>
      </c>
      <c r="M1057" s="9">
        <f t="shared" si="2"/>
        <v>9563000000</v>
      </c>
      <c r="N1057" s="9">
        <f t="shared" si="3"/>
        <v>2249000000</v>
      </c>
      <c r="O1057" s="9">
        <f t="shared" si="4"/>
        <v>22369000000</v>
      </c>
    </row>
    <row r="1058">
      <c r="A1058" s="5">
        <v>1084.0</v>
      </c>
      <c r="B1058" s="5" t="s">
        <v>395</v>
      </c>
      <c r="C1058" s="6" t="s">
        <v>18</v>
      </c>
      <c r="D1058" s="7">
        <v>41639.0</v>
      </c>
      <c r="E1058" s="8">
        <v>2.4466E10</v>
      </c>
      <c r="F1058" s="8">
        <v>1.4009E10</v>
      </c>
      <c r="G1058" s="8">
        <v>2.362E9</v>
      </c>
      <c r="H1058" s="8">
        <v>0.0</v>
      </c>
      <c r="I1058" s="8">
        <v>0.0</v>
      </c>
      <c r="J1058" s="5" t="s">
        <v>39</v>
      </c>
      <c r="K1058" s="5" t="s">
        <v>396</v>
      </c>
      <c r="L1058">
        <f t="shared" si="1"/>
        <v>2013</v>
      </c>
      <c r="M1058" s="9">
        <f t="shared" si="2"/>
        <v>10457000000</v>
      </c>
      <c r="N1058" s="9">
        <f t="shared" si="3"/>
        <v>2362000000</v>
      </c>
      <c r="O1058" s="9">
        <f t="shared" si="4"/>
        <v>22104000000</v>
      </c>
    </row>
    <row r="1059">
      <c r="A1059" s="5">
        <v>1085.0</v>
      </c>
      <c r="B1059" s="5" t="s">
        <v>395</v>
      </c>
      <c r="C1059" s="6" t="s">
        <v>19</v>
      </c>
      <c r="D1059" s="7">
        <v>42004.0</v>
      </c>
      <c r="E1059" s="8">
        <v>2.4522E10</v>
      </c>
      <c r="F1059" s="8">
        <v>1.4362E10</v>
      </c>
      <c r="G1059" s="8">
        <v>2.541E9</v>
      </c>
      <c r="H1059" s="8">
        <v>0.0</v>
      </c>
      <c r="I1059" s="8">
        <v>0.0</v>
      </c>
      <c r="J1059" s="5" t="s">
        <v>39</v>
      </c>
      <c r="K1059" s="5" t="s">
        <v>396</v>
      </c>
      <c r="L1059">
        <f t="shared" si="1"/>
        <v>2014</v>
      </c>
      <c r="M1059" s="9">
        <f t="shared" si="2"/>
        <v>10160000000</v>
      </c>
      <c r="N1059" s="9">
        <f t="shared" si="3"/>
        <v>2541000000</v>
      </c>
      <c r="O1059" s="9">
        <f t="shared" si="4"/>
        <v>21981000000</v>
      </c>
    </row>
    <row r="1060">
      <c r="A1060" s="5">
        <v>1086.0</v>
      </c>
      <c r="B1060" s="5" t="s">
        <v>395</v>
      </c>
      <c r="C1060" s="6" t="s">
        <v>20</v>
      </c>
      <c r="D1060" s="7">
        <v>42369.0</v>
      </c>
      <c r="E1060" s="8">
        <v>2.5434E10</v>
      </c>
      <c r="F1060" s="8">
        <v>1.432E10</v>
      </c>
      <c r="G1060" s="8">
        <v>2.749E9</v>
      </c>
      <c r="H1060" s="8">
        <v>0.0</v>
      </c>
      <c r="I1060" s="8">
        <v>0.0</v>
      </c>
      <c r="J1060" s="5" t="s">
        <v>39</v>
      </c>
      <c r="K1060" s="5" t="s">
        <v>396</v>
      </c>
      <c r="L1060">
        <f t="shared" si="1"/>
        <v>2015</v>
      </c>
      <c r="M1060" s="9">
        <f t="shared" si="2"/>
        <v>11114000000</v>
      </c>
      <c r="N1060" s="9">
        <f t="shared" si="3"/>
        <v>2749000000</v>
      </c>
      <c r="O1060" s="9">
        <f t="shared" si="4"/>
        <v>22685000000</v>
      </c>
    </row>
    <row r="1061">
      <c r="A1061" s="5">
        <v>1087.0</v>
      </c>
      <c r="B1061" s="5" t="s">
        <v>397</v>
      </c>
      <c r="C1061" s="6" t="s">
        <v>15</v>
      </c>
      <c r="D1061" s="7">
        <v>41517.0</v>
      </c>
      <c r="E1061" s="8">
        <v>1.4861E10</v>
      </c>
      <c r="F1061" s="8">
        <v>7.208E9</v>
      </c>
      <c r="G1061" s="8">
        <v>2.55E9</v>
      </c>
      <c r="H1061" s="8">
        <v>1.533E9</v>
      </c>
      <c r="I1061" s="8">
        <v>0.0</v>
      </c>
      <c r="J1061" s="5" t="s">
        <v>62</v>
      </c>
      <c r="K1061" s="5" t="s">
        <v>141</v>
      </c>
      <c r="L1061">
        <f t="shared" si="1"/>
        <v>2013</v>
      </c>
      <c r="M1061" s="9">
        <f t="shared" si="2"/>
        <v>7653000000</v>
      </c>
      <c r="N1061" s="9">
        <f t="shared" si="3"/>
        <v>4083000000</v>
      </c>
      <c r="O1061" s="9">
        <f t="shared" si="4"/>
        <v>10778000000</v>
      </c>
    </row>
    <row r="1062">
      <c r="A1062" s="5">
        <v>1088.0</v>
      </c>
      <c r="B1062" s="5" t="s">
        <v>397</v>
      </c>
      <c r="C1062" s="6" t="s">
        <v>18</v>
      </c>
      <c r="D1062" s="7">
        <v>41882.0</v>
      </c>
      <c r="E1062" s="8">
        <v>1.5855E10</v>
      </c>
      <c r="F1062" s="8">
        <v>7.281E9</v>
      </c>
      <c r="G1062" s="8">
        <v>2.774E9</v>
      </c>
      <c r="H1062" s="8">
        <v>1.725E9</v>
      </c>
      <c r="I1062" s="8">
        <v>0.0</v>
      </c>
      <c r="J1062" s="5" t="s">
        <v>62</v>
      </c>
      <c r="K1062" s="5" t="s">
        <v>141</v>
      </c>
      <c r="L1062">
        <f t="shared" si="1"/>
        <v>2014</v>
      </c>
      <c r="M1062" s="9">
        <f t="shared" si="2"/>
        <v>8574000000</v>
      </c>
      <c r="N1062" s="9">
        <f t="shared" si="3"/>
        <v>4499000000</v>
      </c>
      <c r="O1062" s="9">
        <f t="shared" si="4"/>
        <v>11356000000</v>
      </c>
    </row>
    <row r="1063">
      <c r="A1063" s="5">
        <v>1089.0</v>
      </c>
      <c r="B1063" s="5" t="s">
        <v>397</v>
      </c>
      <c r="C1063" s="6" t="s">
        <v>19</v>
      </c>
      <c r="D1063" s="7">
        <v>42247.0</v>
      </c>
      <c r="E1063" s="8">
        <v>1.5001E10</v>
      </c>
      <c r="F1063" s="8">
        <v>6.819E9</v>
      </c>
      <c r="G1063" s="8">
        <v>2.686E9</v>
      </c>
      <c r="H1063" s="8">
        <v>1.58E9</v>
      </c>
      <c r="I1063" s="8">
        <v>0.0</v>
      </c>
      <c r="J1063" s="5" t="s">
        <v>62</v>
      </c>
      <c r="K1063" s="5" t="s">
        <v>141</v>
      </c>
      <c r="L1063">
        <f t="shared" si="1"/>
        <v>2015</v>
      </c>
      <c r="M1063" s="9">
        <f t="shared" si="2"/>
        <v>8182000000</v>
      </c>
      <c r="N1063" s="9">
        <f t="shared" si="3"/>
        <v>4266000000</v>
      </c>
      <c r="O1063" s="9">
        <f t="shared" si="4"/>
        <v>10735000000</v>
      </c>
    </row>
    <row r="1064">
      <c r="A1064" s="5">
        <v>1090.0</v>
      </c>
      <c r="B1064" s="5" t="s">
        <v>397</v>
      </c>
      <c r="C1064" s="6" t="s">
        <v>20</v>
      </c>
      <c r="D1064" s="7">
        <v>42613.0</v>
      </c>
      <c r="E1064" s="8">
        <v>1.3502E10</v>
      </c>
      <c r="F1064" s="8">
        <v>6.485E9</v>
      </c>
      <c r="G1064" s="8">
        <v>2.833E9</v>
      </c>
      <c r="H1064" s="8">
        <v>1.512E9</v>
      </c>
      <c r="I1064" s="8">
        <v>0.0</v>
      </c>
      <c r="J1064" s="5" t="s">
        <v>62</v>
      </c>
      <c r="K1064" s="5" t="s">
        <v>141</v>
      </c>
      <c r="L1064">
        <f t="shared" si="1"/>
        <v>2016</v>
      </c>
      <c r="M1064" s="9">
        <f t="shared" si="2"/>
        <v>7017000000</v>
      </c>
      <c r="N1064" s="9">
        <f t="shared" si="3"/>
        <v>4345000000</v>
      </c>
      <c r="O1064" s="9">
        <f t="shared" si="4"/>
        <v>9157000000</v>
      </c>
    </row>
    <row r="1065">
      <c r="A1065" s="5">
        <v>1091.0</v>
      </c>
      <c r="B1065" s="5" t="s">
        <v>398</v>
      </c>
      <c r="C1065" s="6" t="s">
        <v>15</v>
      </c>
      <c r="D1065" s="7">
        <v>41425.0</v>
      </c>
      <c r="E1065" s="8">
        <v>9.9741E9</v>
      </c>
      <c r="F1065" s="8">
        <v>7.2139E9</v>
      </c>
      <c r="G1065" s="8">
        <v>5.506E8</v>
      </c>
      <c r="H1065" s="8">
        <v>0.0</v>
      </c>
      <c r="I1065" s="8">
        <v>0.0</v>
      </c>
      <c r="J1065" s="5" t="s">
        <v>62</v>
      </c>
      <c r="K1065" s="5" t="s">
        <v>141</v>
      </c>
      <c r="L1065">
        <f t="shared" si="1"/>
        <v>2013</v>
      </c>
      <c r="M1065" s="9">
        <f t="shared" si="2"/>
        <v>2760200000</v>
      </c>
      <c r="N1065" s="9">
        <f t="shared" si="3"/>
        <v>550600000</v>
      </c>
      <c r="O1065" s="9">
        <f t="shared" si="4"/>
        <v>9423500000</v>
      </c>
    </row>
    <row r="1066">
      <c r="A1066" s="5">
        <v>1092.0</v>
      </c>
      <c r="B1066" s="5" t="s">
        <v>398</v>
      </c>
      <c r="C1066" s="6" t="s">
        <v>18</v>
      </c>
      <c r="D1066" s="7">
        <v>42004.0</v>
      </c>
      <c r="E1066" s="8">
        <v>9.0558E9</v>
      </c>
      <c r="F1066" s="8">
        <v>7.1292E9</v>
      </c>
      <c r="G1066" s="8">
        <v>5.058E8</v>
      </c>
      <c r="H1066" s="8">
        <v>0.0</v>
      </c>
      <c r="I1066" s="8">
        <v>0.0</v>
      </c>
      <c r="J1066" s="5" t="s">
        <v>62</v>
      </c>
      <c r="K1066" s="5" t="s">
        <v>141</v>
      </c>
      <c r="L1066">
        <f t="shared" si="1"/>
        <v>2014</v>
      </c>
      <c r="M1066" s="9">
        <f t="shared" si="2"/>
        <v>1926600000</v>
      </c>
      <c r="N1066" s="9">
        <f t="shared" si="3"/>
        <v>505800000</v>
      </c>
      <c r="O1066" s="9">
        <f t="shared" si="4"/>
        <v>8550000000</v>
      </c>
    </row>
    <row r="1067">
      <c r="A1067" s="5">
        <v>1093.0</v>
      </c>
      <c r="B1067" s="5" t="s">
        <v>398</v>
      </c>
      <c r="C1067" s="6" t="s">
        <v>19</v>
      </c>
      <c r="D1067" s="7">
        <v>42369.0</v>
      </c>
      <c r="E1067" s="8">
        <v>8.8953E9</v>
      </c>
      <c r="F1067" s="8">
        <v>7.1774E9</v>
      </c>
      <c r="G1067" s="8">
        <v>4.391E8</v>
      </c>
      <c r="H1067" s="8">
        <v>0.0</v>
      </c>
      <c r="I1067" s="8">
        <v>0.0</v>
      </c>
      <c r="J1067" s="5" t="s">
        <v>62</v>
      </c>
      <c r="K1067" s="5" t="s">
        <v>141</v>
      </c>
      <c r="L1067">
        <f t="shared" si="1"/>
        <v>2015</v>
      </c>
      <c r="M1067" s="9">
        <f t="shared" si="2"/>
        <v>1717900000</v>
      </c>
      <c r="N1067" s="9">
        <f t="shared" si="3"/>
        <v>439100000</v>
      </c>
      <c r="O1067" s="9">
        <f t="shared" si="4"/>
        <v>8456200000</v>
      </c>
    </row>
    <row r="1068">
      <c r="A1068" s="5">
        <v>1094.0</v>
      </c>
      <c r="B1068" s="5" t="s">
        <v>398</v>
      </c>
      <c r="C1068" s="6" t="s">
        <v>20</v>
      </c>
      <c r="D1068" s="7">
        <v>42735.0</v>
      </c>
      <c r="E1068" s="8">
        <v>7.1628E9</v>
      </c>
      <c r="F1068" s="8">
        <v>6.3528E9</v>
      </c>
      <c r="G1068" s="8">
        <v>4.91E8</v>
      </c>
      <c r="H1068" s="8">
        <v>0.0</v>
      </c>
      <c r="I1068" s="8">
        <v>0.0</v>
      </c>
      <c r="J1068" s="5" t="s">
        <v>62</v>
      </c>
      <c r="K1068" s="5" t="s">
        <v>141</v>
      </c>
      <c r="L1068">
        <f t="shared" si="1"/>
        <v>2016</v>
      </c>
      <c r="M1068" s="9">
        <f t="shared" si="2"/>
        <v>810000000</v>
      </c>
      <c r="N1068" s="9">
        <f t="shared" si="3"/>
        <v>491000000</v>
      </c>
      <c r="O1068" s="9">
        <f t="shared" si="4"/>
        <v>6671800000</v>
      </c>
    </row>
    <row r="1069">
      <c r="A1069" s="5">
        <v>1095.0</v>
      </c>
      <c r="B1069" s="5" t="s">
        <v>399</v>
      </c>
      <c r="C1069" s="6" t="s">
        <v>15</v>
      </c>
      <c r="D1069" s="7">
        <v>41274.0</v>
      </c>
      <c r="E1069" s="8">
        <v>8.2243E10</v>
      </c>
      <c r="F1069" s="8">
        <v>6.8948E10</v>
      </c>
      <c r="G1069" s="8">
        <v>7.202E9</v>
      </c>
      <c r="H1069" s="8">
        <v>0.0</v>
      </c>
      <c r="I1069" s="8">
        <v>9.95E8</v>
      </c>
      <c r="J1069" s="5" t="s">
        <v>86</v>
      </c>
      <c r="K1069" s="5" t="s">
        <v>344</v>
      </c>
      <c r="L1069">
        <f t="shared" si="1"/>
        <v>2012</v>
      </c>
      <c r="M1069" s="9">
        <f t="shared" si="2"/>
        <v>13295000000</v>
      </c>
      <c r="N1069" s="9">
        <f t="shared" si="3"/>
        <v>8197000000</v>
      </c>
      <c r="O1069" s="9">
        <f t="shared" si="4"/>
        <v>74046000000</v>
      </c>
    </row>
    <row r="1070">
      <c r="A1070" s="5">
        <v>1096.0</v>
      </c>
      <c r="B1070" s="5" t="s">
        <v>399</v>
      </c>
      <c r="C1070" s="6" t="s">
        <v>18</v>
      </c>
      <c r="D1070" s="7">
        <v>41639.0</v>
      </c>
      <c r="E1070" s="8">
        <v>1.0016E11</v>
      </c>
      <c r="F1070" s="8">
        <v>8.7758E10</v>
      </c>
      <c r="G1070" s="8">
        <v>7.851E9</v>
      </c>
      <c r="H1070" s="8">
        <v>0.0</v>
      </c>
      <c r="I1070" s="8">
        <v>1.22E9</v>
      </c>
      <c r="J1070" s="5" t="s">
        <v>86</v>
      </c>
      <c r="K1070" s="5" t="s">
        <v>344</v>
      </c>
      <c r="L1070">
        <f t="shared" si="1"/>
        <v>2013</v>
      </c>
      <c r="M1070" s="9">
        <f t="shared" si="2"/>
        <v>12402000000</v>
      </c>
      <c r="N1070" s="9">
        <f t="shared" si="3"/>
        <v>9071000000</v>
      </c>
      <c r="O1070" s="9">
        <f t="shared" si="4"/>
        <v>91089000000</v>
      </c>
    </row>
    <row r="1071">
      <c r="A1071" s="5">
        <v>1097.0</v>
      </c>
      <c r="B1071" s="5" t="s">
        <v>399</v>
      </c>
      <c r="C1071" s="6" t="s">
        <v>19</v>
      </c>
      <c r="D1071" s="7">
        <v>42004.0</v>
      </c>
      <c r="E1071" s="8">
        <v>9.7817E10</v>
      </c>
      <c r="F1071" s="8">
        <v>8.4275E10</v>
      </c>
      <c r="G1071" s="8">
        <v>8.45E9</v>
      </c>
      <c r="H1071" s="8">
        <v>0.0</v>
      </c>
      <c r="I1071" s="8">
        <v>1.326E9</v>
      </c>
      <c r="J1071" s="5" t="s">
        <v>86</v>
      </c>
      <c r="K1071" s="5" t="s">
        <v>344</v>
      </c>
      <c r="L1071">
        <f t="shared" si="1"/>
        <v>2014</v>
      </c>
      <c r="M1071" s="9">
        <f t="shared" si="2"/>
        <v>13542000000</v>
      </c>
      <c r="N1071" s="9">
        <f t="shared" si="3"/>
        <v>9776000000</v>
      </c>
      <c r="O1071" s="9">
        <f t="shared" si="4"/>
        <v>88041000000</v>
      </c>
    </row>
    <row r="1072">
      <c r="A1072" s="5">
        <v>1098.0</v>
      </c>
      <c r="B1072" s="5" t="s">
        <v>399</v>
      </c>
      <c r="C1072" s="6" t="s">
        <v>20</v>
      </c>
      <c r="D1072" s="7">
        <v>42369.0</v>
      </c>
      <c r="E1072" s="8">
        <v>7.2051E10</v>
      </c>
      <c r="F1072" s="8">
        <v>5.5891E10</v>
      </c>
      <c r="G1072" s="8">
        <v>1.0029E10</v>
      </c>
      <c r="H1072" s="8">
        <v>0.0</v>
      </c>
      <c r="I1072" s="8">
        <v>1.646E9</v>
      </c>
      <c r="J1072" s="5" t="s">
        <v>86</v>
      </c>
      <c r="K1072" s="5" t="s">
        <v>344</v>
      </c>
      <c r="L1072">
        <f t="shared" si="1"/>
        <v>2015</v>
      </c>
      <c r="M1072" s="9">
        <f t="shared" si="2"/>
        <v>16160000000</v>
      </c>
      <c r="N1072" s="9">
        <f t="shared" si="3"/>
        <v>11675000000</v>
      </c>
      <c r="O1072" s="9">
        <f t="shared" si="4"/>
        <v>60376000000</v>
      </c>
    </row>
    <row r="1073">
      <c r="A1073" s="5">
        <v>1099.0</v>
      </c>
      <c r="B1073" s="5" t="s">
        <v>400</v>
      </c>
      <c r="C1073" s="6" t="s">
        <v>15</v>
      </c>
      <c r="D1073" s="7">
        <v>41274.0</v>
      </c>
      <c r="E1073" s="8">
        <v>4.7267E10</v>
      </c>
      <c r="F1073" s="8">
        <v>1.6446E10</v>
      </c>
      <c r="G1073" s="8">
        <v>1.2776E10</v>
      </c>
      <c r="H1073" s="8">
        <v>8.168E9</v>
      </c>
      <c r="I1073" s="8">
        <v>0.0</v>
      </c>
      <c r="J1073" s="5" t="s">
        <v>28</v>
      </c>
      <c r="K1073" s="5" t="s">
        <v>29</v>
      </c>
      <c r="L1073">
        <f t="shared" si="1"/>
        <v>2012</v>
      </c>
      <c r="M1073" s="9">
        <f t="shared" si="2"/>
        <v>30821000000</v>
      </c>
      <c r="N1073" s="9">
        <f t="shared" si="3"/>
        <v>20944000000</v>
      </c>
      <c r="O1073" s="9">
        <f t="shared" si="4"/>
        <v>26323000000</v>
      </c>
    </row>
    <row r="1074">
      <c r="A1074" s="5">
        <v>1100.0</v>
      </c>
      <c r="B1074" s="5" t="s">
        <v>400</v>
      </c>
      <c r="C1074" s="6" t="s">
        <v>18</v>
      </c>
      <c r="D1074" s="7">
        <v>41639.0</v>
      </c>
      <c r="E1074" s="8">
        <v>4.4033E10</v>
      </c>
      <c r="F1074" s="8">
        <v>1.6954E10</v>
      </c>
      <c r="G1074" s="8">
        <v>1.1911E10</v>
      </c>
      <c r="H1074" s="8">
        <v>7.503E9</v>
      </c>
      <c r="I1074" s="8">
        <v>0.0</v>
      </c>
      <c r="J1074" s="5" t="s">
        <v>28</v>
      </c>
      <c r="K1074" s="5" t="s">
        <v>29</v>
      </c>
      <c r="L1074">
        <f t="shared" si="1"/>
        <v>2013</v>
      </c>
      <c r="M1074" s="9">
        <f t="shared" si="2"/>
        <v>27079000000</v>
      </c>
      <c r="N1074" s="9">
        <f t="shared" si="3"/>
        <v>19414000000</v>
      </c>
      <c r="O1074" s="9">
        <f t="shared" si="4"/>
        <v>24619000000</v>
      </c>
    </row>
    <row r="1075">
      <c r="A1075" s="5">
        <v>1101.0</v>
      </c>
      <c r="B1075" s="5" t="s">
        <v>400</v>
      </c>
      <c r="C1075" s="6" t="s">
        <v>19</v>
      </c>
      <c r="D1075" s="7">
        <v>42004.0</v>
      </c>
      <c r="E1075" s="8">
        <v>4.2237E10</v>
      </c>
      <c r="F1075" s="8">
        <v>1.6768E10</v>
      </c>
      <c r="G1075" s="8">
        <v>1.1606E10</v>
      </c>
      <c r="H1075" s="8">
        <v>7.18E9</v>
      </c>
      <c r="I1075" s="8">
        <v>0.0</v>
      </c>
      <c r="J1075" s="5" t="s">
        <v>28</v>
      </c>
      <c r="K1075" s="5" t="s">
        <v>29</v>
      </c>
      <c r="L1075">
        <f t="shared" si="1"/>
        <v>2014</v>
      </c>
      <c r="M1075" s="9">
        <f t="shared" si="2"/>
        <v>25469000000</v>
      </c>
      <c r="N1075" s="9">
        <f t="shared" si="3"/>
        <v>18786000000</v>
      </c>
      <c r="O1075" s="9">
        <f t="shared" si="4"/>
        <v>23451000000</v>
      </c>
    </row>
    <row r="1076">
      <c r="A1076" s="5">
        <v>1102.0</v>
      </c>
      <c r="B1076" s="5" t="s">
        <v>400</v>
      </c>
      <c r="C1076" s="6" t="s">
        <v>20</v>
      </c>
      <c r="D1076" s="7">
        <v>42369.0</v>
      </c>
      <c r="E1076" s="8">
        <v>3.9498E10</v>
      </c>
      <c r="F1076" s="8">
        <v>1.4934E10</v>
      </c>
      <c r="G1076" s="8">
        <v>1.0313E10</v>
      </c>
      <c r="H1076" s="8">
        <v>6.704E9</v>
      </c>
      <c r="I1076" s="8">
        <v>0.0</v>
      </c>
      <c r="J1076" s="5" t="s">
        <v>28</v>
      </c>
      <c r="K1076" s="5" t="s">
        <v>29</v>
      </c>
      <c r="L1076">
        <f t="shared" si="1"/>
        <v>2015</v>
      </c>
      <c r="M1076" s="9">
        <f t="shared" si="2"/>
        <v>24564000000</v>
      </c>
      <c r="N1076" s="9">
        <f t="shared" si="3"/>
        <v>17017000000</v>
      </c>
      <c r="O1076" s="9">
        <f t="shared" si="4"/>
        <v>22481000000</v>
      </c>
    </row>
    <row r="1077">
      <c r="A1077" s="5">
        <v>1103.0</v>
      </c>
      <c r="B1077" s="5" t="s">
        <v>401</v>
      </c>
      <c r="C1077" s="6" t="s">
        <v>15</v>
      </c>
      <c r="D1077" s="7">
        <v>41274.0</v>
      </c>
      <c r="E1077" s="8">
        <v>1.1966E10</v>
      </c>
      <c r="F1077" s="8">
        <v>2.079E9</v>
      </c>
      <c r="G1077" s="8">
        <v>4.017E9</v>
      </c>
      <c r="H1077" s="8">
        <v>0.0</v>
      </c>
      <c r="I1077" s="8">
        <v>2.008E9</v>
      </c>
      <c r="J1077" s="5" t="s">
        <v>86</v>
      </c>
      <c r="K1077" s="5" t="s">
        <v>87</v>
      </c>
      <c r="L1077">
        <f t="shared" si="1"/>
        <v>2012</v>
      </c>
      <c r="M1077" s="9">
        <f t="shared" si="2"/>
        <v>9887000000</v>
      </c>
      <c r="N1077" s="9">
        <f t="shared" si="3"/>
        <v>6025000000</v>
      </c>
      <c r="O1077" s="9">
        <f t="shared" si="4"/>
        <v>5941000000</v>
      </c>
    </row>
    <row r="1078">
      <c r="A1078" s="5">
        <v>1104.0</v>
      </c>
      <c r="B1078" s="5" t="s">
        <v>401</v>
      </c>
      <c r="C1078" s="6" t="s">
        <v>18</v>
      </c>
      <c r="D1078" s="7">
        <v>41639.0</v>
      </c>
      <c r="E1078" s="8">
        <v>1.1325E10</v>
      </c>
      <c r="F1078" s="8">
        <v>2.156E9</v>
      </c>
      <c r="G1078" s="8">
        <v>3.469E9</v>
      </c>
      <c r="H1078" s="8">
        <v>0.0</v>
      </c>
      <c r="I1078" s="8">
        <v>2.5E9</v>
      </c>
      <c r="J1078" s="5" t="s">
        <v>86</v>
      </c>
      <c r="K1078" s="5" t="s">
        <v>87</v>
      </c>
      <c r="L1078">
        <f t="shared" si="1"/>
        <v>2013</v>
      </c>
      <c r="M1078" s="9">
        <f t="shared" si="2"/>
        <v>9169000000</v>
      </c>
      <c r="N1078" s="9">
        <f t="shared" si="3"/>
        <v>5969000000</v>
      </c>
      <c r="O1078" s="9">
        <f t="shared" si="4"/>
        <v>5356000000</v>
      </c>
    </row>
    <row r="1079">
      <c r="A1079" s="5">
        <v>1105.0</v>
      </c>
      <c r="B1079" s="5" t="s">
        <v>401</v>
      </c>
      <c r="C1079" s="6" t="s">
        <v>19</v>
      </c>
      <c r="D1079" s="7">
        <v>42004.0</v>
      </c>
      <c r="E1079" s="8">
        <v>1.0846E10</v>
      </c>
      <c r="F1079" s="8">
        <v>2.246E9</v>
      </c>
      <c r="G1079" s="8">
        <v>3.627E9</v>
      </c>
      <c r="H1079" s="8">
        <v>0.0</v>
      </c>
      <c r="I1079" s="8">
        <v>2.861E9</v>
      </c>
      <c r="J1079" s="5" t="s">
        <v>86</v>
      </c>
      <c r="K1079" s="5" t="s">
        <v>87</v>
      </c>
      <c r="L1079">
        <f t="shared" si="1"/>
        <v>2014</v>
      </c>
      <c r="M1079" s="9">
        <f t="shared" si="2"/>
        <v>8600000000</v>
      </c>
      <c r="N1079" s="9">
        <f t="shared" si="3"/>
        <v>6488000000</v>
      </c>
      <c r="O1079" s="9">
        <f t="shared" si="4"/>
        <v>4358000000</v>
      </c>
    </row>
    <row r="1080">
      <c r="A1080" s="5">
        <v>1106.0</v>
      </c>
      <c r="B1080" s="5" t="s">
        <v>401</v>
      </c>
      <c r="C1080" s="6" t="s">
        <v>20</v>
      </c>
      <c r="D1080" s="7">
        <v>42369.0</v>
      </c>
      <c r="E1080" s="8">
        <v>5.522E9</v>
      </c>
      <c r="F1080" s="8">
        <v>1.694E9</v>
      </c>
      <c r="G1080" s="8">
        <v>1.831E9</v>
      </c>
      <c r="H1080" s="8">
        <v>0.0</v>
      </c>
      <c r="I1080" s="8">
        <v>2.957E9</v>
      </c>
      <c r="J1080" s="5" t="s">
        <v>86</v>
      </c>
      <c r="K1080" s="5" t="s">
        <v>87</v>
      </c>
      <c r="L1080">
        <f t="shared" si="1"/>
        <v>2015</v>
      </c>
      <c r="M1080" s="9">
        <f t="shared" si="2"/>
        <v>3828000000</v>
      </c>
      <c r="N1080" s="9">
        <f t="shared" si="3"/>
        <v>4788000000</v>
      </c>
      <c r="O1080" s="9">
        <f t="shared" si="4"/>
        <v>734000000</v>
      </c>
    </row>
    <row r="1081">
      <c r="A1081" s="5">
        <v>1107.0</v>
      </c>
      <c r="B1081" s="5" t="s">
        <v>402</v>
      </c>
      <c r="C1081" s="6" t="s">
        <v>15</v>
      </c>
      <c r="D1081" s="7">
        <v>41455.0</v>
      </c>
      <c r="E1081" s="8">
        <v>7.7849E10</v>
      </c>
      <c r="F1081" s="8">
        <v>2.0385E10</v>
      </c>
      <c r="G1081" s="8">
        <v>2.0289E10</v>
      </c>
      <c r="H1081" s="8">
        <v>1.0411E10</v>
      </c>
      <c r="I1081" s="8">
        <v>0.0</v>
      </c>
      <c r="J1081" s="5" t="s">
        <v>25</v>
      </c>
      <c r="K1081" s="5" t="s">
        <v>403</v>
      </c>
      <c r="L1081">
        <f t="shared" si="1"/>
        <v>2013</v>
      </c>
      <c r="M1081" s="9">
        <f t="shared" si="2"/>
        <v>57464000000</v>
      </c>
      <c r="N1081" s="9">
        <f t="shared" si="3"/>
        <v>30700000000</v>
      </c>
      <c r="O1081" s="9">
        <f t="shared" si="4"/>
        <v>47149000000</v>
      </c>
    </row>
    <row r="1082">
      <c r="A1082" s="5">
        <v>1108.0</v>
      </c>
      <c r="B1082" s="5" t="s">
        <v>402</v>
      </c>
      <c r="C1082" s="6" t="s">
        <v>18</v>
      </c>
      <c r="D1082" s="7">
        <v>41820.0</v>
      </c>
      <c r="E1082" s="8">
        <v>8.6833E10</v>
      </c>
      <c r="F1082" s="8">
        <v>2.7078E10</v>
      </c>
      <c r="G1082" s="8">
        <v>2.0488E10</v>
      </c>
      <c r="H1082" s="8">
        <v>1.1381E10</v>
      </c>
      <c r="I1082" s="8">
        <v>0.0</v>
      </c>
      <c r="J1082" s="5" t="s">
        <v>25</v>
      </c>
      <c r="K1082" s="5" t="s">
        <v>403</v>
      </c>
      <c r="L1082">
        <f t="shared" si="1"/>
        <v>2014</v>
      </c>
      <c r="M1082" s="9">
        <f t="shared" si="2"/>
        <v>59755000000</v>
      </c>
      <c r="N1082" s="9">
        <f t="shared" si="3"/>
        <v>31869000000</v>
      </c>
      <c r="O1082" s="9">
        <f t="shared" si="4"/>
        <v>54964000000</v>
      </c>
    </row>
    <row r="1083">
      <c r="A1083" s="5">
        <v>1109.0</v>
      </c>
      <c r="B1083" s="5" t="s">
        <v>402</v>
      </c>
      <c r="C1083" s="6" t="s">
        <v>19</v>
      </c>
      <c r="D1083" s="7">
        <v>42185.0</v>
      </c>
      <c r="E1083" s="8">
        <v>9.358E10</v>
      </c>
      <c r="F1083" s="8">
        <v>3.3038E10</v>
      </c>
      <c r="G1083" s="8">
        <v>2.0324E10</v>
      </c>
      <c r="H1083" s="8">
        <v>1.2046E10</v>
      </c>
      <c r="I1083" s="8">
        <v>0.0</v>
      </c>
      <c r="J1083" s="5" t="s">
        <v>25</v>
      </c>
      <c r="K1083" s="5" t="s">
        <v>403</v>
      </c>
      <c r="L1083">
        <f t="shared" si="1"/>
        <v>2015</v>
      </c>
      <c r="M1083" s="9">
        <f t="shared" si="2"/>
        <v>60542000000</v>
      </c>
      <c r="N1083" s="9">
        <f t="shared" si="3"/>
        <v>32370000000</v>
      </c>
      <c r="O1083" s="9">
        <f t="shared" si="4"/>
        <v>61210000000</v>
      </c>
    </row>
    <row r="1084">
      <c r="A1084" s="5">
        <v>1110.0</v>
      </c>
      <c r="B1084" s="5" t="s">
        <v>402</v>
      </c>
      <c r="C1084" s="6" t="s">
        <v>20</v>
      </c>
      <c r="D1084" s="7">
        <v>42551.0</v>
      </c>
      <c r="E1084" s="8">
        <v>8.532E10</v>
      </c>
      <c r="F1084" s="8">
        <v>3.278E10</v>
      </c>
      <c r="G1084" s="8">
        <v>1.926E10</v>
      </c>
      <c r="H1084" s="8">
        <v>1.1988E10</v>
      </c>
      <c r="I1084" s="8">
        <v>0.0</v>
      </c>
      <c r="J1084" s="5" t="s">
        <v>25</v>
      </c>
      <c r="K1084" s="5" t="s">
        <v>403</v>
      </c>
      <c r="L1084">
        <f t="shared" si="1"/>
        <v>2016</v>
      </c>
      <c r="M1084" s="9">
        <f t="shared" si="2"/>
        <v>52540000000</v>
      </c>
      <c r="N1084" s="9">
        <f t="shared" si="3"/>
        <v>31248000000</v>
      </c>
      <c r="O1084" s="9">
        <f t="shared" si="4"/>
        <v>54072000000</v>
      </c>
    </row>
    <row r="1085">
      <c r="A1085" s="5">
        <v>1111.0</v>
      </c>
      <c r="B1085" s="5" t="s">
        <v>404</v>
      </c>
      <c r="C1085" s="6" t="s">
        <v>15</v>
      </c>
      <c r="D1085" s="7">
        <v>41274.0</v>
      </c>
      <c r="E1085" s="8">
        <v>4.608955E9</v>
      </c>
      <c r="F1085" s="8">
        <v>1.16586E8</v>
      </c>
      <c r="G1085" s="8">
        <v>2.448629E9</v>
      </c>
      <c r="H1085" s="8">
        <v>0.0</v>
      </c>
      <c r="I1085" s="8">
        <v>2.64631E8</v>
      </c>
      <c r="J1085" s="5" t="s">
        <v>50</v>
      </c>
      <c r="K1085" s="5" t="s">
        <v>108</v>
      </c>
      <c r="L1085">
        <f t="shared" si="1"/>
        <v>2012</v>
      </c>
      <c r="M1085" s="9">
        <f t="shared" si="2"/>
        <v>4492369000</v>
      </c>
      <c r="N1085" s="9">
        <f t="shared" si="3"/>
        <v>2713260000</v>
      </c>
      <c r="O1085" s="9">
        <f t="shared" si="4"/>
        <v>1895695000</v>
      </c>
    </row>
    <row r="1086">
      <c r="A1086" s="5">
        <v>1112.0</v>
      </c>
      <c r="B1086" s="5" t="s">
        <v>404</v>
      </c>
      <c r="C1086" s="6" t="s">
        <v>18</v>
      </c>
      <c r="D1086" s="7">
        <v>41639.0</v>
      </c>
      <c r="E1086" s="8">
        <v>4.822539E9</v>
      </c>
      <c r="F1086" s="8">
        <v>8.3692E7</v>
      </c>
      <c r="G1086" s="8">
        <v>2.540954E9</v>
      </c>
      <c r="H1086" s="8">
        <v>0.0</v>
      </c>
      <c r="I1086" s="8">
        <v>2.31912E8</v>
      </c>
      <c r="J1086" s="5" t="s">
        <v>50</v>
      </c>
      <c r="K1086" s="5" t="s">
        <v>108</v>
      </c>
      <c r="L1086">
        <f t="shared" si="1"/>
        <v>2013</v>
      </c>
      <c r="M1086" s="9">
        <f t="shared" si="2"/>
        <v>4738847000</v>
      </c>
      <c r="N1086" s="9">
        <f t="shared" si="3"/>
        <v>2772866000</v>
      </c>
      <c r="O1086" s="9">
        <f t="shared" si="4"/>
        <v>2049673000</v>
      </c>
    </row>
    <row r="1087">
      <c r="A1087" s="5">
        <v>1113.0</v>
      </c>
      <c r="B1087" s="5" t="s">
        <v>404</v>
      </c>
      <c r="C1087" s="6" t="s">
        <v>19</v>
      </c>
      <c r="D1087" s="7">
        <v>42004.0</v>
      </c>
      <c r="E1087" s="8">
        <v>4.73615E9</v>
      </c>
      <c r="F1087" s="8">
        <v>6.3083E7</v>
      </c>
      <c r="G1087" s="8">
        <v>2.65565E9</v>
      </c>
      <c r="H1087" s="8">
        <v>0.0</v>
      </c>
      <c r="I1087" s="8">
        <v>1.57824E8</v>
      </c>
      <c r="J1087" s="5" t="s">
        <v>50</v>
      </c>
      <c r="K1087" s="5" t="s">
        <v>108</v>
      </c>
      <c r="L1087">
        <f t="shared" si="1"/>
        <v>2014</v>
      </c>
      <c r="M1087" s="9">
        <f t="shared" si="2"/>
        <v>4673067000</v>
      </c>
      <c r="N1087" s="9">
        <f t="shared" si="3"/>
        <v>2813474000</v>
      </c>
      <c r="O1087" s="9">
        <f t="shared" si="4"/>
        <v>1922676000</v>
      </c>
    </row>
    <row r="1088">
      <c r="A1088" s="5">
        <v>1114.0</v>
      </c>
      <c r="B1088" s="5" t="s">
        <v>404</v>
      </c>
      <c r="C1088" s="6" t="s">
        <v>20</v>
      </c>
      <c r="D1088" s="7">
        <v>42369.0</v>
      </c>
      <c r="E1088" s="8">
        <v>4.995881E9</v>
      </c>
      <c r="F1088" s="8">
        <v>7.3814E7</v>
      </c>
      <c r="G1088" s="8">
        <v>2.796508E9</v>
      </c>
      <c r="H1088" s="8">
        <v>0.0</v>
      </c>
      <c r="I1088" s="8">
        <v>1.96424E8</v>
      </c>
      <c r="J1088" s="5" t="s">
        <v>50</v>
      </c>
      <c r="K1088" s="5" t="s">
        <v>108</v>
      </c>
      <c r="L1088">
        <f t="shared" si="1"/>
        <v>2015</v>
      </c>
      <c r="M1088" s="9">
        <f t="shared" si="2"/>
        <v>4922067000</v>
      </c>
      <c r="N1088" s="9">
        <f t="shared" si="3"/>
        <v>2992932000</v>
      </c>
      <c r="O1088" s="9">
        <f t="shared" si="4"/>
        <v>2002949000</v>
      </c>
    </row>
    <row r="1089">
      <c r="A1089" s="5">
        <v>1115.0</v>
      </c>
      <c r="B1089" s="5" t="s">
        <v>405</v>
      </c>
      <c r="C1089" s="6" t="s">
        <v>15</v>
      </c>
      <c r="D1089" s="7">
        <v>41639.0</v>
      </c>
      <c r="E1089" s="8">
        <v>2.378972E9</v>
      </c>
      <c r="F1089" s="8">
        <v>1.097041E9</v>
      </c>
      <c r="G1089" s="8">
        <v>6.92693E8</v>
      </c>
      <c r="H1089" s="8">
        <v>1.16346E8</v>
      </c>
      <c r="I1089" s="8">
        <v>2.4539E7</v>
      </c>
      <c r="J1089" s="5" t="s">
        <v>28</v>
      </c>
      <c r="K1089" s="5" t="s">
        <v>321</v>
      </c>
      <c r="L1089">
        <f t="shared" si="1"/>
        <v>2013</v>
      </c>
      <c r="M1089" s="9">
        <f t="shared" si="2"/>
        <v>1281931000</v>
      </c>
      <c r="N1089" s="9">
        <f t="shared" si="3"/>
        <v>833578000</v>
      </c>
      <c r="O1089" s="9">
        <f t="shared" si="4"/>
        <v>1545394000</v>
      </c>
    </row>
    <row r="1090">
      <c r="A1090" s="5">
        <v>1116.0</v>
      </c>
      <c r="B1090" s="5" t="s">
        <v>405</v>
      </c>
      <c r="C1090" s="6" t="s">
        <v>18</v>
      </c>
      <c r="D1090" s="7">
        <v>42004.0</v>
      </c>
      <c r="E1090" s="8">
        <v>2.485983E9</v>
      </c>
      <c r="F1090" s="8">
        <v>1.127233E9</v>
      </c>
      <c r="G1090" s="8">
        <v>7.28582E8</v>
      </c>
      <c r="H1090" s="8">
        <v>1.23297E8</v>
      </c>
      <c r="I1090" s="8">
        <v>2.9185E7</v>
      </c>
      <c r="J1090" s="5" t="s">
        <v>28</v>
      </c>
      <c r="K1090" s="5" t="s">
        <v>321</v>
      </c>
      <c r="L1090">
        <f t="shared" si="1"/>
        <v>2014</v>
      </c>
      <c r="M1090" s="9">
        <f t="shared" si="2"/>
        <v>1358750000</v>
      </c>
      <c r="N1090" s="9">
        <f t="shared" si="3"/>
        <v>881064000</v>
      </c>
      <c r="O1090" s="9">
        <f t="shared" si="4"/>
        <v>1604919000</v>
      </c>
    </row>
    <row r="1091">
      <c r="A1091" s="5">
        <v>1117.0</v>
      </c>
      <c r="B1091" s="5" t="s">
        <v>405</v>
      </c>
      <c r="C1091" s="6" t="s">
        <v>19</v>
      </c>
      <c r="D1091" s="7">
        <v>42369.0</v>
      </c>
      <c r="E1091" s="8">
        <v>2.395447E9</v>
      </c>
      <c r="F1091" s="8">
        <v>1.043454E9</v>
      </c>
      <c r="G1091" s="8">
        <v>7.0081E8</v>
      </c>
      <c r="H1091" s="8">
        <v>1.19076E8</v>
      </c>
      <c r="I1091" s="8">
        <v>3.0951E7</v>
      </c>
      <c r="J1091" s="5" t="s">
        <v>28</v>
      </c>
      <c r="K1091" s="5" t="s">
        <v>321</v>
      </c>
      <c r="L1091">
        <f t="shared" si="1"/>
        <v>2015</v>
      </c>
      <c r="M1091" s="9">
        <f t="shared" si="2"/>
        <v>1351993000</v>
      </c>
      <c r="N1091" s="9">
        <f t="shared" si="3"/>
        <v>850837000</v>
      </c>
      <c r="O1091" s="9">
        <f t="shared" si="4"/>
        <v>1544610000</v>
      </c>
    </row>
    <row r="1092">
      <c r="A1092" s="5">
        <v>1118.0</v>
      </c>
      <c r="B1092" s="5" t="s">
        <v>405</v>
      </c>
      <c r="C1092" s="6" t="s">
        <v>20</v>
      </c>
      <c r="D1092" s="7">
        <v>42735.0</v>
      </c>
      <c r="E1092" s="8">
        <v>2.508257E9</v>
      </c>
      <c r="F1092" s="8">
        <v>1.07267E9</v>
      </c>
      <c r="G1092" s="8">
        <v>7.32622E8</v>
      </c>
      <c r="H1092" s="8">
        <v>1.19968E8</v>
      </c>
      <c r="I1092" s="8">
        <v>3.6052E7</v>
      </c>
      <c r="J1092" s="5" t="s">
        <v>28</v>
      </c>
      <c r="K1092" s="5" t="s">
        <v>321</v>
      </c>
      <c r="L1092">
        <f t="shared" si="1"/>
        <v>2016</v>
      </c>
      <c r="M1092" s="9">
        <f t="shared" si="2"/>
        <v>1435587000</v>
      </c>
      <c r="N1092" s="9">
        <f t="shared" si="3"/>
        <v>888642000</v>
      </c>
      <c r="O1092" s="9">
        <f t="shared" si="4"/>
        <v>1619615000</v>
      </c>
    </row>
    <row r="1093">
      <c r="A1093" s="5">
        <v>1119.0</v>
      </c>
      <c r="B1093" s="5" t="s">
        <v>406</v>
      </c>
      <c r="C1093" s="6" t="s">
        <v>15</v>
      </c>
      <c r="D1093" s="7">
        <v>41515.0</v>
      </c>
      <c r="E1093" s="8">
        <v>9.073E9</v>
      </c>
      <c r="F1093" s="8">
        <v>7.226E9</v>
      </c>
      <c r="G1093" s="8">
        <v>5.54E8</v>
      </c>
      <c r="H1093" s="8">
        <v>9.31E8</v>
      </c>
      <c r="I1093" s="8">
        <v>0.0</v>
      </c>
      <c r="J1093" s="5" t="s">
        <v>25</v>
      </c>
      <c r="K1093" s="5" t="s">
        <v>37</v>
      </c>
      <c r="L1093">
        <f t="shared" si="1"/>
        <v>2013</v>
      </c>
      <c r="M1093" s="9">
        <f t="shared" si="2"/>
        <v>1847000000</v>
      </c>
      <c r="N1093" s="9">
        <f t="shared" si="3"/>
        <v>1485000000</v>
      </c>
      <c r="O1093" s="9">
        <f t="shared" si="4"/>
        <v>7588000000</v>
      </c>
    </row>
    <row r="1094">
      <c r="A1094" s="5">
        <v>1120.0</v>
      </c>
      <c r="B1094" s="5" t="s">
        <v>406</v>
      </c>
      <c r="C1094" s="6" t="s">
        <v>18</v>
      </c>
      <c r="D1094" s="7">
        <v>41879.0</v>
      </c>
      <c r="E1094" s="8">
        <v>1.6358E10</v>
      </c>
      <c r="F1094" s="8">
        <v>1.0921E10</v>
      </c>
      <c r="G1094" s="8">
        <v>9.39E8</v>
      </c>
      <c r="H1094" s="8">
        <v>1.371E9</v>
      </c>
      <c r="I1094" s="8">
        <v>0.0</v>
      </c>
      <c r="J1094" s="5" t="s">
        <v>25</v>
      </c>
      <c r="K1094" s="5" t="s">
        <v>37</v>
      </c>
      <c r="L1094">
        <f t="shared" si="1"/>
        <v>2014</v>
      </c>
      <c r="M1094" s="9">
        <f t="shared" si="2"/>
        <v>5437000000</v>
      </c>
      <c r="N1094" s="9">
        <f t="shared" si="3"/>
        <v>2310000000</v>
      </c>
      <c r="O1094" s="9">
        <f t="shared" si="4"/>
        <v>14048000000</v>
      </c>
    </row>
    <row r="1095">
      <c r="A1095" s="5">
        <v>1121.0</v>
      </c>
      <c r="B1095" s="5" t="s">
        <v>406</v>
      </c>
      <c r="C1095" s="6" t="s">
        <v>19</v>
      </c>
      <c r="D1095" s="7">
        <v>42250.0</v>
      </c>
      <c r="E1095" s="8">
        <v>1.6192E10</v>
      </c>
      <c r="F1095" s="8">
        <v>1.0977E10</v>
      </c>
      <c r="G1095" s="8">
        <v>6.74E8</v>
      </c>
      <c r="H1095" s="8">
        <v>1.54E9</v>
      </c>
      <c r="I1095" s="8">
        <v>0.0</v>
      </c>
      <c r="J1095" s="5" t="s">
        <v>25</v>
      </c>
      <c r="K1095" s="5" t="s">
        <v>37</v>
      </c>
      <c r="L1095">
        <f t="shared" si="1"/>
        <v>2015</v>
      </c>
      <c r="M1095" s="9">
        <f t="shared" si="2"/>
        <v>5215000000</v>
      </c>
      <c r="N1095" s="9">
        <f t="shared" si="3"/>
        <v>2214000000</v>
      </c>
      <c r="O1095" s="9">
        <f t="shared" si="4"/>
        <v>13978000000</v>
      </c>
    </row>
    <row r="1096">
      <c r="A1096" s="5">
        <v>1122.0</v>
      </c>
      <c r="B1096" s="5" t="s">
        <v>406</v>
      </c>
      <c r="C1096" s="6" t="s">
        <v>20</v>
      </c>
      <c r="D1096" s="7">
        <v>42614.0</v>
      </c>
      <c r="E1096" s="8">
        <v>1.2399E10</v>
      </c>
      <c r="F1096" s="8">
        <v>9.894E9</v>
      </c>
      <c r="G1096" s="8">
        <v>6.53E8</v>
      </c>
      <c r="H1096" s="8">
        <v>1.617E9</v>
      </c>
      <c r="I1096" s="8">
        <v>0.0</v>
      </c>
      <c r="J1096" s="5" t="s">
        <v>25</v>
      </c>
      <c r="K1096" s="5" t="s">
        <v>37</v>
      </c>
      <c r="L1096">
        <f t="shared" si="1"/>
        <v>2016</v>
      </c>
      <c r="M1096" s="9">
        <f t="shared" si="2"/>
        <v>2505000000</v>
      </c>
      <c r="N1096" s="9">
        <f t="shared" si="3"/>
        <v>2270000000</v>
      </c>
      <c r="O1096" s="9">
        <f t="shared" si="4"/>
        <v>10129000000</v>
      </c>
    </row>
    <row r="1097">
      <c r="A1097" s="5">
        <v>1123.0</v>
      </c>
      <c r="B1097" s="5" t="s">
        <v>407</v>
      </c>
      <c r="C1097" s="6" t="s">
        <v>15</v>
      </c>
      <c r="D1097" s="7">
        <v>41274.0</v>
      </c>
      <c r="E1097" s="8">
        <v>4.608563E9</v>
      </c>
      <c r="F1097" s="8">
        <v>1.079136E9</v>
      </c>
      <c r="G1097" s="8">
        <v>2.85144E8</v>
      </c>
      <c r="H1097" s="8">
        <v>0.0</v>
      </c>
      <c r="I1097" s="8">
        <v>1.291456E9</v>
      </c>
      <c r="J1097" s="5" t="s">
        <v>86</v>
      </c>
      <c r="K1097" s="5" t="s">
        <v>147</v>
      </c>
      <c r="L1097">
        <f t="shared" si="1"/>
        <v>2012</v>
      </c>
      <c r="M1097" s="9">
        <f t="shared" si="2"/>
        <v>3529427000</v>
      </c>
      <c r="N1097" s="9">
        <f t="shared" si="3"/>
        <v>1576600000</v>
      </c>
      <c r="O1097" s="9">
        <f t="shared" si="4"/>
        <v>3031963000</v>
      </c>
    </row>
    <row r="1098">
      <c r="A1098" s="5">
        <v>1124.0</v>
      </c>
      <c r="B1098" s="5" t="s">
        <v>407</v>
      </c>
      <c r="C1098" s="6" t="s">
        <v>18</v>
      </c>
      <c r="D1098" s="7">
        <v>41639.0</v>
      </c>
      <c r="E1098" s="8">
        <v>5.312686E9</v>
      </c>
      <c r="F1098" s="8">
        <v>1.252812E9</v>
      </c>
      <c r="G1098" s="8">
        <v>4.66498E8</v>
      </c>
      <c r="H1098" s="8">
        <v>0.0</v>
      </c>
      <c r="I1098" s="8">
        <v>1.60239E9</v>
      </c>
      <c r="J1098" s="5" t="s">
        <v>86</v>
      </c>
      <c r="K1098" s="5" t="s">
        <v>147</v>
      </c>
      <c r="L1098">
        <f t="shared" si="1"/>
        <v>2013</v>
      </c>
      <c r="M1098" s="9">
        <f t="shared" si="2"/>
        <v>4059874000</v>
      </c>
      <c r="N1098" s="9">
        <f t="shared" si="3"/>
        <v>2068888000</v>
      </c>
      <c r="O1098" s="9">
        <f t="shared" si="4"/>
        <v>3243798000</v>
      </c>
    </row>
    <row r="1099">
      <c r="A1099" s="5">
        <v>1125.0</v>
      </c>
      <c r="B1099" s="5" t="s">
        <v>407</v>
      </c>
      <c r="C1099" s="6" t="s">
        <v>19</v>
      </c>
      <c r="D1099" s="7">
        <v>42004.0</v>
      </c>
      <c r="E1099" s="8">
        <v>5.288933E9</v>
      </c>
      <c r="F1099" s="8">
        <v>1.089888E9</v>
      </c>
      <c r="G1099" s="8">
        <v>4.71219E8</v>
      </c>
      <c r="H1099" s="8">
        <v>0.0</v>
      </c>
      <c r="I1099" s="8">
        <v>1.957025E9</v>
      </c>
      <c r="J1099" s="5" t="s">
        <v>86</v>
      </c>
      <c r="K1099" s="5" t="s">
        <v>147</v>
      </c>
      <c r="L1099">
        <f t="shared" si="1"/>
        <v>2014</v>
      </c>
      <c r="M1099" s="9">
        <f t="shared" si="2"/>
        <v>4199045000</v>
      </c>
      <c r="N1099" s="9">
        <f t="shared" si="3"/>
        <v>2428244000</v>
      </c>
      <c r="O1099" s="9">
        <f t="shared" si="4"/>
        <v>2860689000</v>
      </c>
    </row>
    <row r="1100">
      <c r="A1100" s="5">
        <v>1126.0</v>
      </c>
      <c r="B1100" s="5" t="s">
        <v>407</v>
      </c>
      <c r="C1100" s="6" t="s">
        <v>20</v>
      </c>
      <c r="D1100" s="7">
        <v>42369.0</v>
      </c>
      <c r="E1100" s="8">
        <v>2.787116E9</v>
      </c>
      <c r="F1100" s="8">
        <v>8.32306E8</v>
      </c>
      <c r="G1100" s="8">
        <v>3.72457E8</v>
      </c>
      <c r="H1100" s="8">
        <v>0.0</v>
      </c>
      <c r="I1100" s="8">
        <v>1.668489E9</v>
      </c>
      <c r="J1100" s="5" t="s">
        <v>86</v>
      </c>
      <c r="K1100" s="5" t="s">
        <v>147</v>
      </c>
      <c r="L1100">
        <f t="shared" si="1"/>
        <v>2015</v>
      </c>
      <c r="M1100" s="9">
        <f t="shared" si="2"/>
        <v>1954810000</v>
      </c>
      <c r="N1100" s="9">
        <f t="shared" si="3"/>
        <v>2040946000</v>
      </c>
      <c r="O1100" s="9">
        <f t="shared" si="4"/>
        <v>746170000</v>
      </c>
    </row>
    <row r="1101">
      <c r="A1101" s="5">
        <v>1127.0</v>
      </c>
      <c r="B1101" s="5" t="s">
        <v>408</v>
      </c>
      <c r="C1101" s="6" t="s">
        <v>15</v>
      </c>
      <c r="D1101" s="7">
        <v>42004.0</v>
      </c>
      <c r="E1101" s="8">
        <v>7.7196E9</v>
      </c>
      <c r="F1101" s="8">
        <v>4.1916E9</v>
      </c>
      <c r="G1101" s="8">
        <v>1.5457E9</v>
      </c>
      <c r="H1101" s="8">
        <v>5.818E8</v>
      </c>
      <c r="I1101" s="8">
        <v>0.0</v>
      </c>
      <c r="J1101" s="5" t="s">
        <v>28</v>
      </c>
      <c r="K1101" s="5" t="s">
        <v>29</v>
      </c>
      <c r="L1101">
        <f t="shared" si="1"/>
        <v>2014</v>
      </c>
      <c r="M1101" s="9">
        <f t="shared" si="2"/>
        <v>3528000000</v>
      </c>
      <c r="N1101" s="9">
        <f t="shared" si="3"/>
        <v>2127500000</v>
      </c>
      <c r="O1101" s="9">
        <f t="shared" si="4"/>
        <v>5592100000</v>
      </c>
    </row>
    <row r="1102">
      <c r="A1102" s="5">
        <v>1128.0</v>
      </c>
      <c r="B1102" s="5" t="s">
        <v>408</v>
      </c>
      <c r="C1102" s="6" t="s">
        <v>18</v>
      </c>
      <c r="D1102" s="7">
        <v>42369.0</v>
      </c>
      <c r="E1102" s="8">
        <v>9.4293E9</v>
      </c>
      <c r="F1102" s="8">
        <v>5.2132E9</v>
      </c>
      <c r="G1102" s="8">
        <v>2.1807E9</v>
      </c>
      <c r="H1102" s="8">
        <v>6.719E8</v>
      </c>
      <c r="I1102" s="8">
        <v>0.0</v>
      </c>
      <c r="J1102" s="5" t="s">
        <v>28</v>
      </c>
      <c r="K1102" s="5" t="s">
        <v>29</v>
      </c>
      <c r="L1102">
        <f t="shared" si="1"/>
        <v>2015</v>
      </c>
      <c r="M1102" s="9">
        <f t="shared" si="2"/>
        <v>4216100000</v>
      </c>
      <c r="N1102" s="9">
        <f t="shared" si="3"/>
        <v>2852600000</v>
      </c>
      <c r="O1102" s="9">
        <f t="shared" si="4"/>
        <v>6576700000</v>
      </c>
    </row>
    <row r="1103">
      <c r="A1103" s="5">
        <v>1132.0</v>
      </c>
      <c r="B1103" s="5" t="s">
        <v>409</v>
      </c>
      <c r="C1103" s="6" t="s">
        <v>15</v>
      </c>
      <c r="D1103" s="7">
        <v>41639.0</v>
      </c>
      <c r="E1103" s="8">
        <v>5.015E9</v>
      </c>
      <c r="F1103" s="8">
        <v>8.44E8</v>
      </c>
      <c r="G1103" s="8">
        <v>4.46E8</v>
      </c>
      <c r="H1103" s="8">
        <v>0.0</v>
      </c>
      <c r="I1103" s="8">
        <v>1.568E9</v>
      </c>
      <c r="J1103" s="5" t="s">
        <v>86</v>
      </c>
      <c r="K1103" s="5" t="s">
        <v>87</v>
      </c>
      <c r="L1103">
        <f t="shared" si="1"/>
        <v>2013</v>
      </c>
      <c r="M1103" s="9">
        <f t="shared" si="2"/>
        <v>4171000000</v>
      </c>
      <c r="N1103" s="9">
        <f t="shared" si="3"/>
        <v>2014000000</v>
      </c>
      <c r="O1103" s="9">
        <f t="shared" si="4"/>
        <v>3001000000</v>
      </c>
      <c r="P1103" s="5" t="s">
        <v>410</v>
      </c>
    </row>
    <row r="1104">
      <c r="A1104" s="5">
        <v>1133.0</v>
      </c>
      <c r="B1104" s="5" t="s">
        <v>409</v>
      </c>
      <c r="C1104" s="6" t="s">
        <v>18</v>
      </c>
      <c r="D1104" s="7">
        <v>42004.0</v>
      </c>
      <c r="E1104" s="8">
        <v>5.115E9</v>
      </c>
      <c r="F1104" s="8">
        <v>9.45E8</v>
      </c>
      <c r="G1104" s="8">
        <v>4.95E8</v>
      </c>
      <c r="H1104" s="8">
        <v>0.0</v>
      </c>
      <c r="I1104" s="8">
        <v>1.759E9</v>
      </c>
      <c r="J1104" s="5" t="s">
        <v>86</v>
      </c>
      <c r="K1104" s="5" t="s">
        <v>87</v>
      </c>
      <c r="L1104">
        <f t="shared" si="1"/>
        <v>2014</v>
      </c>
      <c r="M1104" s="9">
        <f t="shared" si="2"/>
        <v>4170000000</v>
      </c>
      <c r="N1104" s="9">
        <f t="shared" si="3"/>
        <v>2254000000</v>
      </c>
      <c r="O1104" s="9">
        <f t="shared" si="4"/>
        <v>2861000000</v>
      </c>
    </row>
    <row r="1105">
      <c r="A1105" s="5">
        <v>1134.0</v>
      </c>
      <c r="B1105" s="5" t="s">
        <v>409</v>
      </c>
      <c r="C1105" s="6" t="s">
        <v>19</v>
      </c>
      <c r="D1105" s="7">
        <v>42369.0</v>
      </c>
      <c r="E1105" s="8">
        <v>3.183E9</v>
      </c>
      <c r="F1105" s="8">
        <v>9.79E8</v>
      </c>
      <c r="G1105" s="8">
        <v>7.45E8</v>
      </c>
      <c r="H1105" s="8">
        <v>0.0</v>
      </c>
      <c r="I1105" s="8">
        <v>2.131E9</v>
      </c>
      <c r="J1105" s="5" t="s">
        <v>86</v>
      </c>
      <c r="K1105" s="5" t="s">
        <v>87</v>
      </c>
      <c r="L1105">
        <f t="shared" si="1"/>
        <v>2015</v>
      </c>
      <c r="M1105" s="9">
        <f t="shared" si="2"/>
        <v>2204000000</v>
      </c>
      <c r="N1105" s="9">
        <f t="shared" si="3"/>
        <v>2876000000</v>
      </c>
      <c r="O1105" s="9">
        <f t="shared" si="4"/>
        <v>307000000</v>
      </c>
    </row>
    <row r="1106">
      <c r="A1106" s="5">
        <v>1135.0</v>
      </c>
      <c r="B1106" s="5" t="s">
        <v>409</v>
      </c>
      <c r="C1106" s="6" t="s">
        <v>20</v>
      </c>
      <c r="D1106" s="7">
        <v>42735.0</v>
      </c>
      <c r="E1106" s="8">
        <v>3.491E9</v>
      </c>
      <c r="F1106" s="8">
        <v>1.083E9</v>
      </c>
      <c r="G1106" s="8">
        <v>2.33E8</v>
      </c>
      <c r="H1106" s="8">
        <v>0.0</v>
      </c>
      <c r="I1106" s="8">
        <v>2.454E9</v>
      </c>
      <c r="J1106" s="5" t="s">
        <v>86</v>
      </c>
      <c r="K1106" s="5" t="s">
        <v>87</v>
      </c>
      <c r="L1106">
        <f t="shared" si="1"/>
        <v>2016</v>
      </c>
      <c r="M1106" s="9">
        <f t="shared" si="2"/>
        <v>2408000000</v>
      </c>
      <c r="N1106" s="9">
        <f t="shared" si="3"/>
        <v>2687000000</v>
      </c>
      <c r="O1106" s="9">
        <f t="shared" si="4"/>
        <v>804000000</v>
      </c>
    </row>
    <row r="1107">
      <c r="A1107" s="5">
        <v>1136.0</v>
      </c>
      <c r="B1107" s="5" t="s">
        <v>411</v>
      </c>
      <c r="C1107" s="6" t="s">
        <v>15</v>
      </c>
      <c r="D1107" s="7">
        <v>41274.0</v>
      </c>
      <c r="E1107" s="8">
        <v>3.023E9</v>
      </c>
      <c r="F1107" s="8">
        <v>1.446E9</v>
      </c>
      <c r="G1107" s="8">
        <v>8.32E8</v>
      </c>
      <c r="H1107" s="8">
        <v>0.0</v>
      </c>
      <c r="I1107" s="8">
        <v>1.04E8</v>
      </c>
      <c r="J1107" s="5" t="s">
        <v>50</v>
      </c>
      <c r="K1107" s="5" t="s">
        <v>382</v>
      </c>
      <c r="L1107">
        <f t="shared" si="1"/>
        <v>2012</v>
      </c>
      <c r="M1107" s="9">
        <f t="shared" si="2"/>
        <v>1577000000</v>
      </c>
      <c r="N1107" s="9">
        <f t="shared" si="3"/>
        <v>936000000</v>
      </c>
      <c r="O1107" s="9">
        <f t="shared" si="4"/>
        <v>2087000000</v>
      </c>
    </row>
    <row r="1108">
      <c r="A1108" s="5">
        <v>1137.0</v>
      </c>
      <c r="B1108" s="5" t="s">
        <v>411</v>
      </c>
      <c r="C1108" s="6" t="s">
        <v>18</v>
      </c>
      <c r="D1108" s="7">
        <v>41639.0</v>
      </c>
      <c r="E1108" s="8">
        <v>3.1E9</v>
      </c>
      <c r="F1108" s="8">
        <v>1.316E9</v>
      </c>
      <c r="G1108" s="8">
        <v>1.054E9</v>
      </c>
      <c r="H1108" s="8">
        <v>0.0</v>
      </c>
      <c r="I1108" s="8">
        <v>1.22E8</v>
      </c>
      <c r="J1108" s="5" t="s">
        <v>50</v>
      </c>
      <c r="K1108" s="5" t="s">
        <v>382</v>
      </c>
      <c r="L1108">
        <f t="shared" si="1"/>
        <v>2013</v>
      </c>
      <c r="M1108" s="9">
        <f t="shared" si="2"/>
        <v>1784000000</v>
      </c>
      <c r="N1108" s="9">
        <f t="shared" si="3"/>
        <v>1176000000</v>
      </c>
      <c r="O1108" s="9">
        <f t="shared" si="4"/>
        <v>1924000000</v>
      </c>
    </row>
    <row r="1109">
      <c r="A1109" s="5">
        <v>1138.0</v>
      </c>
      <c r="B1109" s="5" t="s">
        <v>411</v>
      </c>
      <c r="C1109" s="6" t="s">
        <v>19</v>
      </c>
      <c r="D1109" s="7">
        <v>42004.0</v>
      </c>
      <c r="E1109" s="8">
        <v>3.383E9</v>
      </c>
      <c r="F1109" s="8">
        <v>1.433E9</v>
      </c>
      <c r="G1109" s="8">
        <v>1.095E9</v>
      </c>
      <c r="H1109" s="8">
        <v>0.0</v>
      </c>
      <c r="I1109" s="8">
        <v>1.37E8</v>
      </c>
      <c r="J1109" s="5" t="s">
        <v>50</v>
      </c>
      <c r="K1109" s="5" t="s">
        <v>382</v>
      </c>
      <c r="L1109">
        <f t="shared" si="1"/>
        <v>2014</v>
      </c>
      <c r="M1109" s="9">
        <f t="shared" si="2"/>
        <v>1950000000</v>
      </c>
      <c r="N1109" s="9">
        <f t="shared" si="3"/>
        <v>1232000000</v>
      </c>
      <c r="O1109" s="9">
        <f t="shared" si="4"/>
        <v>2151000000</v>
      </c>
    </row>
    <row r="1110">
      <c r="A1110" s="5">
        <v>1139.0</v>
      </c>
      <c r="B1110" s="5" t="s">
        <v>411</v>
      </c>
      <c r="C1110" s="6" t="s">
        <v>20</v>
      </c>
      <c r="D1110" s="7">
        <v>42369.0</v>
      </c>
      <c r="E1110" s="8">
        <v>3.292E9</v>
      </c>
      <c r="F1110" s="8">
        <v>1.313E9</v>
      </c>
      <c r="G1110" s="8">
        <v>1.05E9</v>
      </c>
      <c r="H1110" s="8">
        <v>0.0</v>
      </c>
      <c r="I1110" s="8">
        <v>1.38E8</v>
      </c>
      <c r="J1110" s="5" t="s">
        <v>50</v>
      </c>
      <c r="K1110" s="5" t="s">
        <v>382</v>
      </c>
      <c r="L1110">
        <f t="shared" si="1"/>
        <v>2015</v>
      </c>
      <c r="M1110" s="9">
        <f t="shared" si="2"/>
        <v>1979000000</v>
      </c>
      <c r="N1110" s="9">
        <f t="shared" si="3"/>
        <v>1188000000</v>
      </c>
      <c r="O1110" s="9">
        <f t="shared" si="4"/>
        <v>2104000000</v>
      </c>
    </row>
    <row r="1111">
      <c r="A1111" s="5">
        <v>1140.0</v>
      </c>
      <c r="B1111" s="5" t="s">
        <v>412</v>
      </c>
      <c r="C1111" s="6" t="s">
        <v>15</v>
      </c>
      <c r="D1111" s="7">
        <v>41274.0</v>
      </c>
      <c r="E1111" s="8">
        <v>1.4256E10</v>
      </c>
      <c r="F1111" s="8">
        <v>8.276E9</v>
      </c>
      <c r="G1111" s="8">
        <v>1.186E9</v>
      </c>
      <c r="H1111" s="8">
        <v>0.0</v>
      </c>
      <c r="I1111" s="8">
        <v>1.518E9</v>
      </c>
      <c r="J1111" s="5" t="s">
        <v>45</v>
      </c>
      <c r="K1111" s="5" t="s">
        <v>46</v>
      </c>
      <c r="L1111">
        <f t="shared" si="1"/>
        <v>2012</v>
      </c>
      <c r="M1111" s="9">
        <f t="shared" si="2"/>
        <v>5980000000</v>
      </c>
      <c r="N1111" s="9">
        <f t="shared" si="3"/>
        <v>2704000000</v>
      </c>
      <c r="O1111" s="9">
        <f t="shared" si="4"/>
        <v>11552000000</v>
      </c>
    </row>
    <row r="1112">
      <c r="A1112" s="5">
        <v>1141.0</v>
      </c>
      <c r="B1112" s="5" t="s">
        <v>412</v>
      </c>
      <c r="C1112" s="6" t="s">
        <v>18</v>
      </c>
      <c r="D1112" s="7">
        <v>41639.0</v>
      </c>
      <c r="E1112" s="8">
        <v>1.5136E10</v>
      </c>
      <c r="F1112" s="8">
        <v>8.152E9</v>
      </c>
      <c r="G1112" s="8">
        <v>1.28E9</v>
      </c>
      <c r="H1112" s="8">
        <v>0.0</v>
      </c>
      <c r="I1112" s="8">
        <v>2.163E9</v>
      </c>
      <c r="J1112" s="5" t="s">
        <v>45</v>
      </c>
      <c r="K1112" s="5" t="s">
        <v>46</v>
      </c>
      <c r="L1112">
        <f t="shared" si="1"/>
        <v>2013</v>
      </c>
      <c r="M1112" s="9">
        <f t="shared" si="2"/>
        <v>6984000000</v>
      </c>
      <c r="N1112" s="9">
        <f t="shared" si="3"/>
        <v>3443000000</v>
      </c>
      <c r="O1112" s="9">
        <f t="shared" si="4"/>
        <v>11693000000</v>
      </c>
    </row>
    <row r="1113">
      <c r="A1113" s="5">
        <v>1142.0</v>
      </c>
      <c r="B1113" s="5" t="s">
        <v>412</v>
      </c>
      <c r="C1113" s="6" t="s">
        <v>19</v>
      </c>
      <c r="D1113" s="7">
        <v>42004.0</v>
      </c>
      <c r="E1113" s="8">
        <v>1.7021E10</v>
      </c>
      <c r="F1113" s="8">
        <v>8.751E9</v>
      </c>
      <c r="G1113" s="8">
        <v>1.324E9</v>
      </c>
      <c r="H1113" s="8">
        <v>0.0</v>
      </c>
      <c r="I1113" s="8">
        <v>2.551E9</v>
      </c>
      <c r="J1113" s="5" t="s">
        <v>45</v>
      </c>
      <c r="K1113" s="5" t="s">
        <v>46</v>
      </c>
      <c r="L1113">
        <f t="shared" si="1"/>
        <v>2014</v>
      </c>
      <c r="M1113" s="9">
        <f t="shared" si="2"/>
        <v>8270000000</v>
      </c>
      <c r="N1113" s="9">
        <f t="shared" si="3"/>
        <v>3875000000</v>
      </c>
      <c r="O1113" s="9">
        <f t="shared" si="4"/>
        <v>13146000000</v>
      </c>
    </row>
    <row r="1114">
      <c r="A1114" s="5">
        <v>1143.0</v>
      </c>
      <c r="B1114" s="5" t="s">
        <v>412</v>
      </c>
      <c r="C1114" s="6" t="s">
        <v>20</v>
      </c>
      <c r="D1114" s="7">
        <v>42369.0</v>
      </c>
      <c r="E1114" s="8">
        <v>1.7486E10</v>
      </c>
      <c r="F1114" s="8">
        <v>8.596E9</v>
      </c>
      <c r="G1114" s="8">
        <v>1.399E9</v>
      </c>
      <c r="H1114" s="8">
        <v>0.0</v>
      </c>
      <c r="I1114" s="8">
        <v>2.831E9</v>
      </c>
      <c r="J1114" s="5" t="s">
        <v>45</v>
      </c>
      <c r="K1114" s="5" t="s">
        <v>46</v>
      </c>
      <c r="L1114">
        <f t="shared" si="1"/>
        <v>2015</v>
      </c>
      <c r="M1114" s="9">
        <f t="shared" si="2"/>
        <v>8890000000</v>
      </c>
      <c r="N1114" s="9">
        <f t="shared" si="3"/>
        <v>4230000000</v>
      </c>
      <c r="O1114" s="9">
        <f t="shared" si="4"/>
        <v>13256000000</v>
      </c>
    </row>
    <row r="1115">
      <c r="A1115" s="5">
        <v>1144.0</v>
      </c>
      <c r="B1115" s="5" t="s">
        <v>413</v>
      </c>
      <c r="C1115" s="6" t="s">
        <v>15</v>
      </c>
      <c r="D1115" s="7">
        <v>41274.0</v>
      </c>
      <c r="E1115" s="8">
        <v>9.964E9</v>
      </c>
      <c r="F1115" s="8">
        <v>4.334E9</v>
      </c>
      <c r="G1115" s="8">
        <v>7.57E8</v>
      </c>
      <c r="H1115" s="8">
        <v>7.04E8</v>
      </c>
      <c r="I1115" s="8">
        <v>1.032E9</v>
      </c>
      <c r="J1115" s="5" t="s">
        <v>62</v>
      </c>
      <c r="K1115" s="5" t="s">
        <v>414</v>
      </c>
      <c r="L1115">
        <f t="shared" si="1"/>
        <v>2012</v>
      </c>
      <c r="M1115" s="9">
        <f t="shared" si="2"/>
        <v>5630000000</v>
      </c>
      <c r="N1115" s="9">
        <f t="shared" si="3"/>
        <v>2493000000</v>
      </c>
      <c r="O1115" s="9">
        <f t="shared" si="4"/>
        <v>7471000000</v>
      </c>
    </row>
    <row r="1116">
      <c r="A1116" s="5">
        <v>1145.0</v>
      </c>
      <c r="B1116" s="5" t="s">
        <v>413</v>
      </c>
      <c r="C1116" s="6" t="s">
        <v>18</v>
      </c>
      <c r="D1116" s="7">
        <v>41639.0</v>
      </c>
      <c r="E1116" s="8">
        <v>8.414E9</v>
      </c>
      <c r="F1116" s="8">
        <v>5.299E9</v>
      </c>
      <c r="G1116" s="8">
        <v>5.84E8</v>
      </c>
      <c r="H1116" s="8">
        <v>4.69E8</v>
      </c>
      <c r="I1116" s="8">
        <v>1.362E9</v>
      </c>
      <c r="J1116" s="5" t="s">
        <v>62</v>
      </c>
      <c r="K1116" s="5" t="s">
        <v>414</v>
      </c>
      <c r="L1116">
        <f t="shared" si="1"/>
        <v>2013</v>
      </c>
      <c r="M1116" s="9">
        <f t="shared" si="2"/>
        <v>3115000000</v>
      </c>
      <c r="N1116" s="9">
        <f t="shared" si="3"/>
        <v>2415000000</v>
      </c>
      <c r="O1116" s="9">
        <f t="shared" si="4"/>
        <v>5999000000</v>
      </c>
    </row>
    <row r="1117">
      <c r="A1117" s="5">
        <v>1146.0</v>
      </c>
      <c r="B1117" s="5" t="s">
        <v>413</v>
      </c>
      <c r="C1117" s="6" t="s">
        <v>19</v>
      </c>
      <c r="D1117" s="7">
        <v>42004.0</v>
      </c>
      <c r="E1117" s="8">
        <v>7.292E9</v>
      </c>
      <c r="F1117" s="8">
        <v>4.457E9</v>
      </c>
      <c r="G1117" s="8">
        <v>5.45E8</v>
      </c>
      <c r="H1117" s="8">
        <v>3.25E8</v>
      </c>
      <c r="I1117" s="8">
        <v>1.229E9</v>
      </c>
      <c r="J1117" s="5" t="s">
        <v>62</v>
      </c>
      <c r="K1117" s="5" t="s">
        <v>414</v>
      </c>
      <c r="L1117">
        <f t="shared" si="1"/>
        <v>2014</v>
      </c>
      <c r="M1117" s="9">
        <f t="shared" si="2"/>
        <v>2835000000</v>
      </c>
      <c r="N1117" s="9">
        <f t="shared" si="3"/>
        <v>2099000000</v>
      </c>
      <c r="O1117" s="9">
        <f t="shared" si="4"/>
        <v>5193000000</v>
      </c>
    </row>
    <row r="1118">
      <c r="A1118" s="5">
        <v>1147.0</v>
      </c>
      <c r="B1118" s="5" t="s">
        <v>413</v>
      </c>
      <c r="C1118" s="6" t="s">
        <v>20</v>
      </c>
      <c r="D1118" s="7">
        <v>42369.0</v>
      </c>
      <c r="E1118" s="8">
        <v>7.729E9</v>
      </c>
      <c r="F1118" s="8">
        <v>4.312E9</v>
      </c>
      <c r="G1118" s="8">
        <v>6.7E8</v>
      </c>
      <c r="H1118" s="8">
        <v>2.89E8</v>
      </c>
      <c r="I1118" s="8">
        <v>1.239E9</v>
      </c>
      <c r="J1118" s="5" t="s">
        <v>62</v>
      </c>
      <c r="K1118" s="5" t="s">
        <v>414</v>
      </c>
      <c r="L1118">
        <f t="shared" si="1"/>
        <v>2015</v>
      </c>
      <c r="M1118" s="9">
        <f t="shared" si="2"/>
        <v>3417000000</v>
      </c>
      <c r="N1118" s="9">
        <f t="shared" si="3"/>
        <v>2198000000</v>
      </c>
      <c r="O1118" s="9">
        <f t="shared" si="4"/>
        <v>5531000000</v>
      </c>
    </row>
    <row r="1119">
      <c r="A1119" s="5">
        <v>1148.0</v>
      </c>
      <c r="B1119" s="5" t="s">
        <v>415</v>
      </c>
      <c r="C1119" s="6" t="s">
        <v>15</v>
      </c>
      <c r="D1119" s="7">
        <v>41639.0</v>
      </c>
      <c r="E1119" s="8">
        <v>4.374562E9</v>
      </c>
      <c r="F1119" s="8">
        <v>3.117203E9</v>
      </c>
      <c r="G1119" s="8">
        <v>6.50243E8</v>
      </c>
      <c r="H1119" s="8">
        <v>3.78769E8</v>
      </c>
      <c r="I1119" s="8">
        <v>0.0</v>
      </c>
      <c r="J1119" s="5" t="s">
        <v>25</v>
      </c>
      <c r="K1119" s="5" t="s">
        <v>60</v>
      </c>
      <c r="L1119">
        <f t="shared" si="1"/>
        <v>2013</v>
      </c>
      <c r="M1119" s="9">
        <f t="shared" si="2"/>
        <v>1257359000</v>
      </c>
      <c r="N1119" s="9">
        <f t="shared" si="3"/>
        <v>1029012000</v>
      </c>
      <c r="O1119" s="9">
        <f t="shared" si="4"/>
        <v>3345550000</v>
      </c>
    </row>
    <row r="1120">
      <c r="A1120" s="5">
        <v>1149.0</v>
      </c>
      <c r="B1120" s="5" t="s">
        <v>415</v>
      </c>
      <c r="C1120" s="6" t="s">
        <v>18</v>
      </c>
      <c r="D1120" s="7">
        <v>42004.0</v>
      </c>
      <c r="E1120" s="8">
        <v>5.504656E9</v>
      </c>
      <c r="F1120" s="8">
        <v>3.75276E9</v>
      </c>
      <c r="G1120" s="8">
        <v>8.76927E8</v>
      </c>
      <c r="H1120" s="8">
        <v>4.72321E8</v>
      </c>
      <c r="I1120" s="8">
        <v>0.0</v>
      </c>
      <c r="J1120" s="5" t="s">
        <v>25</v>
      </c>
      <c r="K1120" s="5" t="s">
        <v>60</v>
      </c>
      <c r="L1120">
        <f t="shared" si="1"/>
        <v>2014</v>
      </c>
      <c r="M1120" s="9">
        <f t="shared" si="2"/>
        <v>1751896000</v>
      </c>
      <c r="N1120" s="9">
        <f t="shared" si="3"/>
        <v>1349248000</v>
      </c>
      <c r="O1120" s="9">
        <f t="shared" si="4"/>
        <v>4155408000</v>
      </c>
    </row>
    <row r="1121">
      <c r="A1121" s="5">
        <v>1150.0</v>
      </c>
      <c r="B1121" s="5" t="s">
        <v>415</v>
      </c>
      <c r="C1121" s="6" t="s">
        <v>19</v>
      </c>
      <c r="D1121" s="7">
        <v>42369.0</v>
      </c>
      <c r="E1121" s="8">
        <v>6.779511E9</v>
      </c>
      <c r="F1121" s="8">
        <v>4.591476E9</v>
      </c>
      <c r="G1121" s="8">
        <v>1.231421E9</v>
      </c>
      <c r="H1121" s="8">
        <v>6.50788E8</v>
      </c>
      <c r="I1121" s="8">
        <v>0.0</v>
      </c>
      <c r="J1121" s="5" t="s">
        <v>25</v>
      </c>
      <c r="K1121" s="5" t="s">
        <v>60</v>
      </c>
      <c r="L1121">
        <f t="shared" si="1"/>
        <v>2015</v>
      </c>
      <c r="M1121" s="9">
        <f t="shared" si="2"/>
        <v>2188035000</v>
      </c>
      <c r="N1121" s="9">
        <f t="shared" si="3"/>
        <v>1882209000</v>
      </c>
      <c r="O1121" s="9">
        <f t="shared" si="4"/>
        <v>4897302000</v>
      </c>
    </row>
    <row r="1122">
      <c r="A1122" s="5">
        <v>1151.0</v>
      </c>
      <c r="B1122" s="5" t="s">
        <v>415</v>
      </c>
      <c r="C1122" s="6" t="s">
        <v>20</v>
      </c>
      <c r="D1122" s="7">
        <v>42735.0</v>
      </c>
      <c r="E1122" s="8">
        <v>8.830669E9</v>
      </c>
      <c r="F1122" s="8">
        <v>6.029901E9</v>
      </c>
      <c r="G1122" s="8">
        <v>1.568877E9</v>
      </c>
      <c r="H1122" s="8">
        <v>8.52098E8</v>
      </c>
      <c r="I1122" s="8">
        <v>0.0</v>
      </c>
      <c r="J1122" s="5" t="s">
        <v>25</v>
      </c>
      <c r="K1122" s="5" t="s">
        <v>60</v>
      </c>
      <c r="L1122">
        <f t="shared" si="1"/>
        <v>2016</v>
      </c>
      <c r="M1122" s="9">
        <f t="shared" si="2"/>
        <v>2800768000</v>
      </c>
      <c r="N1122" s="9">
        <f t="shared" si="3"/>
        <v>2420975000</v>
      </c>
      <c r="O1122" s="9">
        <f t="shared" si="4"/>
        <v>6409694000</v>
      </c>
    </row>
    <row r="1123">
      <c r="A1123" s="5">
        <v>1152.0</v>
      </c>
      <c r="B1123" s="5" t="s">
        <v>416</v>
      </c>
      <c r="C1123" s="6" t="s">
        <v>15</v>
      </c>
      <c r="D1123" s="7">
        <v>41274.0</v>
      </c>
      <c r="E1123" s="8">
        <v>1.562E9</v>
      </c>
      <c r="F1123" s="8">
        <v>4.13E8</v>
      </c>
      <c r="G1123" s="8">
        <v>3.11E8</v>
      </c>
      <c r="H1123" s="8">
        <v>0.0</v>
      </c>
      <c r="I1123" s="8">
        <v>7.04E8</v>
      </c>
      <c r="J1123" s="5" t="s">
        <v>86</v>
      </c>
      <c r="K1123" s="5" t="s">
        <v>87</v>
      </c>
      <c r="L1123">
        <f t="shared" si="1"/>
        <v>2012</v>
      </c>
      <c r="M1123" s="9">
        <f t="shared" si="2"/>
        <v>1149000000</v>
      </c>
      <c r="N1123" s="9">
        <f t="shared" si="3"/>
        <v>1015000000</v>
      </c>
      <c r="O1123" s="9">
        <f t="shared" si="4"/>
        <v>547000000</v>
      </c>
    </row>
    <row r="1124">
      <c r="A1124" s="5">
        <v>1153.0</v>
      </c>
      <c r="B1124" s="5" t="s">
        <v>416</v>
      </c>
      <c r="C1124" s="6" t="s">
        <v>18</v>
      </c>
      <c r="D1124" s="7">
        <v>41639.0</v>
      </c>
      <c r="E1124" s="8">
        <v>1.857E9</v>
      </c>
      <c r="F1124" s="8">
        <v>4.11E8</v>
      </c>
      <c r="G1124" s="8">
        <v>3.11E8</v>
      </c>
      <c r="H1124" s="8">
        <v>0.0</v>
      </c>
      <c r="I1124" s="8">
        <v>6.85E8</v>
      </c>
      <c r="J1124" s="5" t="s">
        <v>86</v>
      </c>
      <c r="K1124" s="5" t="s">
        <v>87</v>
      </c>
      <c r="L1124">
        <f t="shared" si="1"/>
        <v>2013</v>
      </c>
      <c r="M1124" s="9">
        <f t="shared" si="2"/>
        <v>1446000000</v>
      </c>
      <c r="N1124" s="9">
        <f t="shared" si="3"/>
        <v>996000000</v>
      </c>
      <c r="O1124" s="9">
        <f t="shared" si="4"/>
        <v>861000000</v>
      </c>
    </row>
    <row r="1125">
      <c r="A1125" s="5">
        <v>1154.0</v>
      </c>
      <c r="B1125" s="5" t="s">
        <v>416</v>
      </c>
      <c r="C1125" s="6" t="s">
        <v>19</v>
      </c>
      <c r="D1125" s="7">
        <v>42004.0</v>
      </c>
      <c r="E1125" s="8">
        <v>2.288E9</v>
      </c>
      <c r="F1125" s="8">
        <v>4.85E8</v>
      </c>
      <c r="G1125" s="8">
        <v>3.58E8</v>
      </c>
      <c r="H1125" s="8">
        <v>0.0</v>
      </c>
      <c r="I1125" s="8">
        <v>8.7E8</v>
      </c>
      <c r="J1125" s="5" t="s">
        <v>86</v>
      </c>
      <c r="K1125" s="5" t="s">
        <v>87</v>
      </c>
      <c r="L1125">
        <f t="shared" si="1"/>
        <v>2014</v>
      </c>
      <c r="M1125" s="9">
        <f t="shared" si="2"/>
        <v>1803000000</v>
      </c>
      <c r="N1125" s="9">
        <f t="shared" si="3"/>
        <v>1228000000</v>
      </c>
      <c r="O1125" s="9">
        <f t="shared" si="4"/>
        <v>1060000000</v>
      </c>
    </row>
    <row r="1126">
      <c r="A1126" s="5">
        <v>1155.0</v>
      </c>
      <c r="B1126" s="5" t="s">
        <v>416</v>
      </c>
      <c r="C1126" s="6" t="s">
        <v>20</v>
      </c>
      <c r="D1126" s="7">
        <v>42369.0</v>
      </c>
      <c r="E1126" s="8">
        <v>1.557E9</v>
      </c>
      <c r="F1126" s="8">
        <v>4.97E8</v>
      </c>
      <c r="G1126" s="8">
        <v>5.204E9</v>
      </c>
      <c r="H1126" s="8">
        <v>0.0</v>
      </c>
      <c r="I1126" s="8">
        <v>9.17E8</v>
      </c>
      <c r="J1126" s="5" t="s">
        <v>86</v>
      </c>
      <c r="K1126" s="5" t="s">
        <v>87</v>
      </c>
      <c r="L1126">
        <f t="shared" si="1"/>
        <v>2015</v>
      </c>
      <c r="M1126" s="9">
        <f t="shared" si="2"/>
        <v>1060000000</v>
      </c>
      <c r="N1126" s="9">
        <f t="shared" si="3"/>
        <v>6121000000</v>
      </c>
      <c r="O1126" s="9">
        <f t="shared" si="4"/>
        <v>-4564000000</v>
      </c>
    </row>
    <row r="1127">
      <c r="A1127" s="5">
        <v>1156.0</v>
      </c>
      <c r="B1127" s="5" t="s">
        <v>417</v>
      </c>
      <c r="C1127" s="6" t="s">
        <v>15</v>
      </c>
      <c r="D1127" s="7">
        <v>41425.0</v>
      </c>
      <c r="E1127" s="8">
        <v>2.5313E10</v>
      </c>
      <c r="F1127" s="8">
        <v>1.4279E10</v>
      </c>
      <c r="G1127" s="8">
        <v>7.796E9</v>
      </c>
      <c r="H1127" s="8">
        <v>0.0</v>
      </c>
      <c r="I1127" s="8">
        <v>0.0</v>
      </c>
      <c r="J1127" s="5" t="s">
        <v>22</v>
      </c>
      <c r="K1127" s="5" t="s">
        <v>292</v>
      </c>
      <c r="L1127">
        <f t="shared" si="1"/>
        <v>2013</v>
      </c>
      <c r="M1127" s="9">
        <f t="shared" si="2"/>
        <v>11034000000</v>
      </c>
      <c r="N1127" s="9">
        <f t="shared" si="3"/>
        <v>7796000000</v>
      </c>
      <c r="O1127" s="9">
        <f t="shared" si="4"/>
        <v>17517000000</v>
      </c>
    </row>
    <row r="1128">
      <c r="A1128" s="5">
        <v>1157.0</v>
      </c>
      <c r="B1128" s="5" t="s">
        <v>417</v>
      </c>
      <c r="C1128" s="6" t="s">
        <v>18</v>
      </c>
      <c r="D1128" s="7">
        <v>41790.0</v>
      </c>
      <c r="E1128" s="8">
        <v>2.7799E10</v>
      </c>
      <c r="F1128" s="8">
        <v>1.5353E10</v>
      </c>
      <c r="G1128" s="8">
        <v>8.766E9</v>
      </c>
      <c r="H1128" s="8">
        <v>0.0</v>
      </c>
      <c r="I1128" s="8">
        <v>0.0</v>
      </c>
      <c r="J1128" s="5" t="s">
        <v>22</v>
      </c>
      <c r="K1128" s="5" t="s">
        <v>292</v>
      </c>
      <c r="L1128">
        <f t="shared" si="1"/>
        <v>2014</v>
      </c>
      <c r="M1128" s="9">
        <f t="shared" si="2"/>
        <v>12446000000</v>
      </c>
      <c r="N1128" s="9">
        <f t="shared" si="3"/>
        <v>8766000000</v>
      </c>
      <c r="O1128" s="9">
        <f t="shared" si="4"/>
        <v>19033000000</v>
      </c>
    </row>
    <row r="1129">
      <c r="A1129" s="5">
        <v>1158.0</v>
      </c>
      <c r="B1129" s="5" t="s">
        <v>417</v>
      </c>
      <c r="C1129" s="6" t="s">
        <v>19</v>
      </c>
      <c r="D1129" s="7">
        <v>42155.0</v>
      </c>
      <c r="E1129" s="8">
        <v>3.0601E10</v>
      </c>
      <c r="F1129" s="8">
        <v>1.6534E10</v>
      </c>
      <c r="G1129" s="8">
        <v>9.892E9</v>
      </c>
      <c r="H1129" s="8">
        <v>0.0</v>
      </c>
      <c r="I1129" s="8">
        <v>0.0</v>
      </c>
      <c r="J1129" s="5" t="s">
        <v>22</v>
      </c>
      <c r="K1129" s="5" t="s">
        <v>292</v>
      </c>
      <c r="L1129">
        <f t="shared" si="1"/>
        <v>2015</v>
      </c>
      <c r="M1129" s="9">
        <f t="shared" si="2"/>
        <v>14067000000</v>
      </c>
      <c r="N1129" s="9">
        <f t="shared" si="3"/>
        <v>9892000000</v>
      </c>
      <c r="O1129" s="9">
        <f t="shared" si="4"/>
        <v>20709000000</v>
      </c>
    </row>
    <row r="1130">
      <c r="A1130" s="5">
        <v>1159.0</v>
      </c>
      <c r="B1130" s="5" t="s">
        <v>417</v>
      </c>
      <c r="C1130" s="6" t="s">
        <v>20</v>
      </c>
      <c r="D1130" s="7">
        <v>42521.0</v>
      </c>
      <c r="E1130" s="8">
        <v>3.2376E10</v>
      </c>
      <c r="F1130" s="8">
        <v>1.7405E10</v>
      </c>
      <c r="G1130" s="8">
        <v>1.0469E10</v>
      </c>
      <c r="H1130" s="8">
        <v>0.0</v>
      </c>
      <c r="I1130" s="8">
        <v>0.0</v>
      </c>
      <c r="J1130" s="5" t="s">
        <v>22</v>
      </c>
      <c r="K1130" s="5" t="s">
        <v>292</v>
      </c>
      <c r="L1130">
        <f t="shared" si="1"/>
        <v>2016</v>
      </c>
      <c r="M1130" s="9">
        <f t="shared" si="2"/>
        <v>14971000000</v>
      </c>
      <c r="N1130" s="9">
        <f t="shared" si="3"/>
        <v>10469000000</v>
      </c>
      <c r="O1130" s="9">
        <f t="shared" si="4"/>
        <v>21907000000</v>
      </c>
    </row>
    <row r="1131">
      <c r="A1131" s="5">
        <v>1160.0</v>
      </c>
      <c r="B1131" s="5" t="s">
        <v>418</v>
      </c>
      <c r="C1131" s="6" t="s">
        <v>15</v>
      </c>
      <c r="D1131" s="7">
        <v>41639.0</v>
      </c>
      <c r="E1131" s="8">
        <v>5.703E9</v>
      </c>
      <c r="F1131" s="8">
        <v>2.398E9</v>
      </c>
      <c r="G1131" s="8">
        <v>1.815E9</v>
      </c>
      <c r="H1131" s="8">
        <v>0.0</v>
      </c>
      <c r="I1131" s="8">
        <v>5.1E8</v>
      </c>
      <c r="J1131" s="5" t="s">
        <v>16</v>
      </c>
      <c r="K1131" s="5" t="s">
        <v>214</v>
      </c>
      <c r="L1131">
        <f t="shared" si="1"/>
        <v>2013</v>
      </c>
      <c r="M1131" s="9">
        <f t="shared" si="2"/>
        <v>3305000000</v>
      </c>
      <c r="N1131" s="9">
        <f t="shared" si="3"/>
        <v>2325000000</v>
      </c>
      <c r="O1131" s="9">
        <f t="shared" si="4"/>
        <v>3378000000</v>
      </c>
    </row>
    <row r="1132">
      <c r="A1132" s="5">
        <v>1161.0</v>
      </c>
      <c r="B1132" s="5" t="s">
        <v>418</v>
      </c>
      <c r="C1132" s="6" t="s">
        <v>18</v>
      </c>
      <c r="D1132" s="7">
        <v>42004.0</v>
      </c>
      <c r="E1132" s="8">
        <v>6.288E9</v>
      </c>
      <c r="F1132" s="8">
        <v>2.62E9</v>
      </c>
      <c r="G1132" s="8">
        <v>1.917E9</v>
      </c>
      <c r="H1132" s="8">
        <v>0.0</v>
      </c>
      <c r="I1132" s="8">
        <v>5.73E8</v>
      </c>
      <c r="J1132" s="5" t="s">
        <v>16</v>
      </c>
      <c r="K1132" s="5" t="s">
        <v>214</v>
      </c>
      <c r="L1132">
        <f t="shared" si="1"/>
        <v>2014</v>
      </c>
      <c r="M1132" s="9">
        <f t="shared" si="2"/>
        <v>3668000000</v>
      </c>
      <c r="N1132" s="9">
        <f t="shared" si="3"/>
        <v>2490000000</v>
      </c>
      <c r="O1132" s="9">
        <f t="shared" si="4"/>
        <v>3798000000</v>
      </c>
    </row>
    <row r="1133">
      <c r="A1133" s="5">
        <v>1162.0</v>
      </c>
      <c r="B1133" s="5" t="s">
        <v>418</v>
      </c>
      <c r="C1133" s="6" t="s">
        <v>19</v>
      </c>
      <c r="D1133" s="7">
        <v>42369.0</v>
      </c>
      <c r="E1133" s="8">
        <v>6.172E9</v>
      </c>
      <c r="F1133" s="8">
        <v>2.539E9</v>
      </c>
      <c r="G1133" s="8">
        <v>1.915E9</v>
      </c>
      <c r="H1133" s="8">
        <v>0.0</v>
      </c>
      <c r="I1133" s="8">
        <v>5.74E8</v>
      </c>
      <c r="J1133" s="5" t="s">
        <v>16</v>
      </c>
      <c r="K1133" s="5" t="s">
        <v>214</v>
      </c>
      <c r="L1133">
        <f t="shared" si="1"/>
        <v>2015</v>
      </c>
      <c r="M1133" s="9">
        <f t="shared" si="2"/>
        <v>3633000000</v>
      </c>
      <c r="N1133" s="9">
        <f t="shared" si="3"/>
        <v>2489000000</v>
      </c>
      <c r="O1133" s="9">
        <f t="shared" si="4"/>
        <v>3683000000</v>
      </c>
    </row>
    <row r="1134">
      <c r="A1134" s="5">
        <v>1163.0</v>
      </c>
      <c r="B1134" s="5" t="s">
        <v>418</v>
      </c>
      <c r="C1134" s="6" t="s">
        <v>20</v>
      </c>
      <c r="D1134" s="7">
        <v>42735.0</v>
      </c>
      <c r="E1134" s="8">
        <v>6.309E9</v>
      </c>
      <c r="F1134" s="8">
        <v>2.607E9</v>
      </c>
      <c r="G1134" s="8">
        <v>1.851E9</v>
      </c>
      <c r="H1134" s="8">
        <v>0.0</v>
      </c>
      <c r="I1134" s="8">
        <v>6.03E8</v>
      </c>
      <c r="J1134" s="5" t="s">
        <v>16</v>
      </c>
      <c r="K1134" s="5" t="s">
        <v>214</v>
      </c>
      <c r="L1134">
        <f t="shared" si="1"/>
        <v>2016</v>
      </c>
      <c r="M1134" s="9">
        <f t="shared" si="2"/>
        <v>3702000000</v>
      </c>
      <c r="N1134" s="9">
        <f t="shared" si="3"/>
        <v>2454000000</v>
      </c>
      <c r="O1134" s="9">
        <f t="shared" si="4"/>
        <v>3855000000</v>
      </c>
    </row>
    <row r="1135">
      <c r="A1135" s="5">
        <v>1164.0</v>
      </c>
      <c r="B1135" s="5" t="s">
        <v>419</v>
      </c>
      <c r="C1135" s="6" t="s">
        <v>15</v>
      </c>
      <c r="D1135" s="7">
        <v>41274.0</v>
      </c>
      <c r="E1135" s="8">
        <v>1.7194E10</v>
      </c>
      <c r="F1135" s="8">
        <v>1.2151E10</v>
      </c>
      <c r="G1135" s="8">
        <v>1.654E9</v>
      </c>
      <c r="H1135" s="8">
        <v>0.0</v>
      </c>
      <c r="I1135" s="8">
        <v>0.0</v>
      </c>
      <c r="J1135" s="5" t="s">
        <v>86</v>
      </c>
      <c r="K1135" s="5" t="s">
        <v>117</v>
      </c>
      <c r="L1135">
        <f t="shared" si="1"/>
        <v>2012</v>
      </c>
      <c r="M1135" s="9">
        <f t="shared" si="2"/>
        <v>5043000000</v>
      </c>
      <c r="N1135" s="9">
        <f t="shared" si="3"/>
        <v>1654000000</v>
      </c>
      <c r="O1135" s="9">
        <f t="shared" si="4"/>
        <v>15540000000</v>
      </c>
    </row>
    <row r="1136">
      <c r="A1136" s="5">
        <v>1165.0</v>
      </c>
      <c r="B1136" s="5" t="s">
        <v>419</v>
      </c>
      <c r="C1136" s="6" t="s">
        <v>18</v>
      </c>
      <c r="D1136" s="7">
        <v>41639.0</v>
      </c>
      <c r="E1136" s="8">
        <v>1.9221E10</v>
      </c>
      <c r="F1136" s="8">
        <v>1.4117E10</v>
      </c>
      <c r="G1136" s="8">
        <v>1.905E9</v>
      </c>
      <c r="H1136" s="8">
        <v>0.0</v>
      </c>
      <c r="I1136" s="8">
        <v>0.0</v>
      </c>
      <c r="J1136" s="5" t="s">
        <v>86</v>
      </c>
      <c r="K1136" s="5" t="s">
        <v>117</v>
      </c>
      <c r="L1136">
        <f t="shared" si="1"/>
        <v>2013</v>
      </c>
      <c r="M1136" s="9">
        <f t="shared" si="2"/>
        <v>5104000000</v>
      </c>
      <c r="N1136" s="9">
        <f t="shared" si="3"/>
        <v>1905000000</v>
      </c>
      <c r="O1136" s="9">
        <f t="shared" si="4"/>
        <v>17316000000</v>
      </c>
    </row>
    <row r="1137">
      <c r="A1137" s="5">
        <v>1166.0</v>
      </c>
      <c r="B1137" s="5" t="s">
        <v>419</v>
      </c>
      <c r="C1137" s="6" t="s">
        <v>19</v>
      </c>
      <c r="D1137" s="7">
        <v>42004.0</v>
      </c>
      <c r="E1137" s="8">
        <v>2.144E10</v>
      </c>
      <c r="F1137" s="8">
        <v>1.5631E10</v>
      </c>
      <c r="G1137" s="8">
        <v>2.092E9</v>
      </c>
      <c r="H1137" s="8">
        <v>0.0</v>
      </c>
      <c r="I1137" s="8">
        <v>0.0</v>
      </c>
      <c r="J1137" s="5" t="s">
        <v>86</v>
      </c>
      <c r="K1137" s="5" t="s">
        <v>117</v>
      </c>
      <c r="L1137">
        <f t="shared" si="1"/>
        <v>2014</v>
      </c>
      <c r="M1137" s="9">
        <f t="shared" si="2"/>
        <v>5809000000</v>
      </c>
      <c r="N1137" s="9">
        <f t="shared" si="3"/>
        <v>2092000000</v>
      </c>
      <c r="O1137" s="9">
        <f t="shared" si="4"/>
        <v>19348000000</v>
      </c>
    </row>
    <row r="1138">
      <c r="A1138" s="5">
        <v>1167.0</v>
      </c>
      <c r="B1138" s="5" t="s">
        <v>419</v>
      </c>
      <c r="C1138" s="6" t="s">
        <v>20</v>
      </c>
      <c r="D1138" s="7">
        <v>42369.0</v>
      </c>
      <c r="E1138" s="8">
        <v>1.4757E10</v>
      </c>
      <c r="F1138" s="8">
        <v>1.1694E10</v>
      </c>
      <c r="G1138" s="8">
        <v>1.764E9</v>
      </c>
      <c r="H1138" s="8">
        <v>0.0</v>
      </c>
      <c r="I1138" s="8">
        <v>0.0</v>
      </c>
      <c r="J1138" s="5" t="s">
        <v>86</v>
      </c>
      <c r="K1138" s="5" t="s">
        <v>117</v>
      </c>
      <c r="L1138">
        <f t="shared" si="1"/>
        <v>2015</v>
      </c>
      <c r="M1138" s="9">
        <f t="shared" si="2"/>
        <v>3063000000</v>
      </c>
      <c r="N1138" s="9">
        <f t="shared" si="3"/>
        <v>1764000000</v>
      </c>
      <c r="O1138" s="9">
        <f t="shared" si="4"/>
        <v>12993000000</v>
      </c>
    </row>
    <row r="1139">
      <c r="A1139" s="5">
        <v>1168.0</v>
      </c>
      <c r="B1139" s="5" t="s">
        <v>420</v>
      </c>
      <c r="C1139" s="6" t="s">
        <v>15</v>
      </c>
      <c r="D1139" s="7">
        <v>41639.0</v>
      </c>
      <c r="E1139" s="8">
        <v>1.1245E10</v>
      </c>
      <c r="F1139" s="8">
        <v>4.07E9</v>
      </c>
      <c r="G1139" s="8">
        <v>3.002E9</v>
      </c>
      <c r="H1139" s="8">
        <v>0.0</v>
      </c>
      <c r="I1139" s="8">
        <v>9.16E8</v>
      </c>
      <c r="J1139" s="5" t="s">
        <v>16</v>
      </c>
      <c r="K1139" s="5" t="s">
        <v>181</v>
      </c>
      <c r="L1139">
        <f t="shared" si="1"/>
        <v>2013</v>
      </c>
      <c r="M1139" s="9">
        <f t="shared" si="2"/>
        <v>7175000000</v>
      </c>
      <c r="N1139" s="9">
        <f t="shared" si="3"/>
        <v>3918000000</v>
      </c>
      <c r="O1139" s="9">
        <f t="shared" si="4"/>
        <v>7327000000</v>
      </c>
    </row>
    <row r="1140">
      <c r="A1140" s="5">
        <v>1169.0</v>
      </c>
      <c r="B1140" s="5" t="s">
        <v>420</v>
      </c>
      <c r="C1140" s="6" t="s">
        <v>18</v>
      </c>
      <c r="D1140" s="7">
        <v>42004.0</v>
      </c>
      <c r="E1140" s="8">
        <v>1.1624E10</v>
      </c>
      <c r="F1140" s="8">
        <v>4.201E9</v>
      </c>
      <c r="G1140" s="8">
        <v>2.897E9</v>
      </c>
      <c r="H1140" s="8">
        <v>0.0</v>
      </c>
      <c r="I1140" s="8">
        <v>9.51E8</v>
      </c>
      <c r="J1140" s="5" t="s">
        <v>16</v>
      </c>
      <c r="K1140" s="5" t="s">
        <v>181</v>
      </c>
      <c r="L1140">
        <f t="shared" si="1"/>
        <v>2014</v>
      </c>
      <c r="M1140" s="9">
        <f t="shared" si="2"/>
        <v>7423000000</v>
      </c>
      <c r="N1140" s="9">
        <f t="shared" si="3"/>
        <v>3848000000</v>
      </c>
      <c r="O1140" s="9">
        <f t="shared" si="4"/>
        <v>7776000000</v>
      </c>
    </row>
    <row r="1141">
      <c r="A1141" s="5">
        <v>1170.0</v>
      </c>
      <c r="B1141" s="5" t="s">
        <v>420</v>
      </c>
      <c r="C1141" s="6" t="s">
        <v>19</v>
      </c>
      <c r="D1141" s="7">
        <v>42369.0</v>
      </c>
      <c r="E1141" s="8">
        <v>1.0511E10</v>
      </c>
      <c r="F1141" s="8">
        <v>3.662E9</v>
      </c>
      <c r="G1141" s="8">
        <v>2.911E9</v>
      </c>
      <c r="H1141" s="8">
        <v>0.0</v>
      </c>
      <c r="I1141" s="8">
        <v>1.054E9</v>
      </c>
      <c r="J1141" s="5" t="s">
        <v>16</v>
      </c>
      <c r="K1141" s="5" t="s">
        <v>181</v>
      </c>
      <c r="L1141">
        <f t="shared" si="1"/>
        <v>2015</v>
      </c>
      <c r="M1141" s="9">
        <f t="shared" si="2"/>
        <v>6849000000</v>
      </c>
      <c r="N1141" s="9">
        <f t="shared" si="3"/>
        <v>3965000000</v>
      </c>
      <c r="O1141" s="9">
        <f t="shared" si="4"/>
        <v>6546000000</v>
      </c>
    </row>
    <row r="1142">
      <c r="A1142" s="5">
        <v>1171.0</v>
      </c>
      <c r="B1142" s="5" t="s">
        <v>420</v>
      </c>
      <c r="C1142" s="6" t="s">
        <v>20</v>
      </c>
      <c r="D1142" s="7">
        <v>42735.0</v>
      </c>
      <c r="E1142" s="8">
        <v>9.888E9</v>
      </c>
      <c r="F1142" s="8">
        <v>3.045E9</v>
      </c>
      <c r="G1142" s="8">
        <v>2.743E9</v>
      </c>
      <c r="H1142" s="8">
        <v>0.0</v>
      </c>
      <c r="I1142" s="8">
        <v>1.026E9</v>
      </c>
      <c r="J1142" s="5" t="s">
        <v>16</v>
      </c>
      <c r="K1142" s="5" t="s">
        <v>181</v>
      </c>
      <c r="L1142">
        <f t="shared" si="1"/>
        <v>2016</v>
      </c>
      <c r="M1142" s="9">
        <f t="shared" si="2"/>
        <v>6843000000</v>
      </c>
      <c r="N1142" s="9">
        <f t="shared" si="3"/>
        <v>3769000000</v>
      </c>
      <c r="O1142" s="9">
        <f t="shared" si="4"/>
        <v>6119000000</v>
      </c>
    </row>
    <row r="1143">
      <c r="A1143" s="5">
        <v>1172.0</v>
      </c>
      <c r="B1143" s="5" t="s">
        <v>421</v>
      </c>
      <c r="C1143" s="6" t="s">
        <v>15</v>
      </c>
      <c r="D1143" s="7">
        <v>41390.0</v>
      </c>
      <c r="E1143" s="8">
        <v>6.3324E9</v>
      </c>
      <c r="F1143" s="8">
        <v>2.5713E9</v>
      </c>
      <c r="G1143" s="8">
        <v>2.2474E9</v>
      </c>
      <c r="H1143" s="8">
        <v>9.042E8</v>
      </c>
      <c r="I1143" s="8">
        <v>0.0</v>
      </c>
      <c r="J1143" s="5" t="s">
        <v>25</v>
      </c>
      <c r="K1143" s="5" t="s">
        <v>60</v>
      </c>
      <c r="L1143">
        <f t="shared" si="1"/>
        <v>2013</v>
      </c>
      <c r="M1143" s="9">
        <f t="shared" si="2"/>
        <v>3761100000</v>
      </c>
      <c r="N1143" s="9">
        <f t="shared" si="3"/>
        <v>3151600000</v>
      </c>
      <c r="O1143" s="9">
        <f t="shared" si="4"/>
        <v>3180800000</v>
      </c>
    </row>
    <row r="1144">
      <c r="A1144" s="5">
        <v>1173.0</v>
      </c>
      <c r="B1144" s="5" t="s">
        <v>421</v>
      </c>
      <c r="C1144" s="6" t="s">
        <v>18</v>
      </c>
      <c r="D1144" s="7">
        <v>41754.0</v>
      </c>
      <c r="E1144" s="8">
        <v>6.325E9</v>
      </c>
      <c r="F1144" s="8">
        <v>2.406E9</v>
      </c>
      <c r="G1144" s="8">
        <v>2.179E9</v>
      </c>
      <c r="H1144" s="8">
        <v>9.18E8</v>
      </c>
      <c r="I1144" s="8">
        <v>0.0</v>
      </c>
      <c r="J1144" s="5" t="s">
        <v>25</v>
      </c>
      <c r="K1144" s="5" t="s">
        <v>60</v>
      </c>
      <c r="L1144">
        <f t="shared" si="1"/>
        <v>2014</v>
      </c>
      <c r="M1144" s="9">
        <f t="shared" si="2"/>
        <v>3919000000</v>
      </c>
      <c r="N1144" s="9">
        <f t="shared" si="3"/>
        <v>3097000000</v>
      </c>
      <c r="O1144" s="9">
        <f t="shared" si="4"/>
        <v>3228000000</v>
      </c>
    </row>
    <row r="1145">
      <c r="A1145" s="5">
        <v>1174.0</v>
      </c>
      <c r="B1145" s="5" t="s">
        <v>421</v>
      </c>
      <c r="C1145" s="6" t="s">
        <v>19</v>
      </c>
      <c r="D1145" s="7">
        <v>42118.0</v>
      </c>
      <c r="E1145" s="8">
        <v>6.123E9</v>
      </c>
      <c r="F1145" s="8">
        <v>2.29E9</v>
      </c>
      <c r="G1145" s="8">
        <v>2.197E9</v>
      </c>
      <c r="H1145" s="8">
        <v>9.2E8</v>
      </c>
      <c r="I1145" s="8">
        <v>0.0</v>
      </c>
      <c r="J1145" s="5" t="s">
        <v>25</v>
      </c>
      <c r="K1145" s="5" t="s">
        <v>60</v>
      </c>
      <c r="L1145">
        <f t="shared" si="1"/>
        <v>2015</v>
      </c>
      <c r="M1145" s="9">
        <f t="shared" si="2"/>
        <v>3833000000</v>
      </c>
      <c r="N1145" s="9">
        <f t="shared" si="3"/>
        <v>3117000000</v>
      </c>
      <c r="O1145" s="9">
        <f t="shared" si="4"/>
        <v>3006000000</v>
      </c>
    </row>
    <row r="1146">
      <c r="A1146" s="5">
        <v>1175.0</v>
      </c>
      <c r="B1146" s="5" t="s">
        <v>421</v>
      </c>
      <c r="C1146" s="6" t="s">
        <v>20</v>
      </c>
      <c r="D1146" s="7">
        <v>42489.0</v>
      </c>
      <c r="E1146" s="8">
        <v>5.546E9</v>
      </c>
      <c r="F1146" s="8">
        <v>2.173E9</v>
      </c>
      <c r="G1146" s="8">
        <v>2.099E9</v>
      </c>
      <c r="H1146" s="8">
        <v>8.61E8</v>
      </c>
      <c r="I1146" s="8">
        <v>0.0</v>
      </c>
      <c r="J1146" s="5" t="s">
        <v>25</v>
      </c>
      <c r="K1146" s="5" t="s">
        <v>60</v>
      </c>
      <c r="L1146">
        <f t="shared" si="1"/>
        <v>2016</v>
      </c>
      <c r="M1146" s="9">
        <f t="shared" si="2"/>
        <v>3373000000</v>
      </c>
      <c r="N1146" s="9">
        <f t="shared" si="3"/>
        <v>2960000000</v>
      </c>
      <c r="O1146" s="9">
        <f t="shared" si="4"/>
        <v>2586000000</v>
      </c>
    </row>
    <row r="1147">
      <c r="A1147" s="5">
        <v>1180.0</v>
      </c>
      <c r="B1147" s="5" t="s">
        <v>422</v>
      </c>
      <c r="C1147" s="6" t="s">
        <v>15</v>
      </c>
      <c r="D1147" s="7">
        <v>41274.0</v>
      </c>
      <c r="E1147" s="8">
        <v>1.9429273E10</v>
      </c>
      <c r="F1147" s="8">
        <v>1.7915735E10</v>
      </c>
      <c r="G1147" s="8">
        <v>4.549E8</v>
      </c>
      <c r="H1147" s="8">
        <v>0.0</v>
      </c>
      <c r="I1147" s="8">
        <v>0.0</v>
      </c>
      <c r="J1147" s="5" t="s">
        <v>62</v>
      </c>
      <c r="K1147" s="5" t="s">
        <v>423</v>
      </c>
      <c r="L1147">
        <f t="shared" si="1"/>
        <v>2012</v>
      </c>
      <c r="M1147" s="9">
        <f t="shared" si="2"/>
        <v>1513538000</v>
      </c>
      <c r="N1147" s="9">
        <f t="shared" si="3"/>
        <v>454900000</v>
      </c>
      <c r="O1147" s="9">
        <f t="shared" si="4"/>
        <v>18974373000</v>
      </c>
    </row>
    <row r="1148">
      <c r="A1148" s="5">
        <v>1181.0</v>
      </c>
      <c r="B1148" s="5" t="s">
        <v>422</v>
      </c>
      <c r="C1148" s="6" t="s">
        <v>18</v>
      </c>
      <c r="D1148" s="7">
        <v>41639.0</v>
      </c>
      <c r="E1148" s="8">
        <v>1.9052046E10</v>
      </c>
      <c r="F1148" s="8">
        <v>1.7641421E10</v>
      </c>
      <c r="G1148" s="8">
        <v>4.67904E8</v>
      </c>
      <c r="H1148" s="8">
        <v>0.0</v>
      </c>
      <c r="I1148" s="8">
        <v>0.0</v>
      </c>
      <c r="J1148" s="5" t="s">
        <v>62</v>
      </c>
      <c r="K1148" s="5" t="s">
        <v>423</v>
      </c>
      <c r="L1148">
        <f t="shared" si="1"/>
        <v>2013</v>
      </c>
      <c r="M1148" s="9">
        <f t="shared" si="2"/>
        <v>1410625000</v>
      </c>
      <c r="N1148" s="9">
        <f t="shared" si="3"/>
        <v>467904000</v>
      </c>
      <c r="O1148" s="9">
        <f t="shared" si="4"/>
        <v>18584142000</v>
      </c>
    </row>
    <row r="1149">
      <c r="A1149" s="5">
        <v>1182.0</v>
      </c>
      <c r="B1149" s="5" t="s">
        <v>422</v>
      </c>
      <c r="C1149" s="6" t="s">
        <v>19</v>
      </c>
      <c r="D1149" s="7">
        <v>42004.0</v>
      </c>
      <c r="E1149" s="8">
        <v>2.1105141E10</v>
      </c>
      <c r="F1149" s="8">
        <v>1.9198615E10</v>
      </c>
      <c r="G1149" s="8">
        <v>5.20805E8</v>
      </c>
      <c r="H1149" s="8">
        <v>0.0</v>
      </c>
      <c r="I1149" s="8">
        <v>0.0</v>
      </c>
      <c r="J1149" s="5" t="s">
        <v>62</v>
      </c>
      <c r="K1149" s="5" t="s">
        <v>423</v>
      </c>
      <c r="L1149">
        <f t="shared" si="1"/>
        <v>2014</v>
      </c>
      <c r="M1149" s="9">
        <f t="shared" si="2"/>
        <v>1906526000</v>
      </c>
      <c r="N1149" s="9">
        <f t="shared" si="3"/>
        <v>520805000</v>
      </c>
      <c r="O1149" s="9">
        <f t="shared" si="4"/>
        <v>20584336000</v>
      </c>
    </row>
    <row r="1150">
      <c r="A1150" s="5">
        <v>1183.0</v>
      </c>
      <c r="B1150" s="5" t="s">
        <v>422</v>
      </c>
      <c r="C1150" s="6" t="s">
        <v>20</v>
      </c>
      <c r="D1150" s="7">
        <v>42369.0</v>
      </c>
      <c r="E1150" s="8">
        <v>1.6439276E10</v>
      </c>
      <c r="F1150" s="8">
        <v>1.4858014E10</v>
      </c>
      <c r="G1150" s="8">
        <v>4.58989E8</v>
      </c>
      <c r="H1150" s="8">
        <v>0.0</v>
      </c>
      <c r="I1150" s="8">
        <v>0.0</v>
      </c>
      <c r="J1150" s="5" t="s">
        <v>62</v>
      </c>
      <c r="K1150" s="5" t="s">
        <v>423</v>
      </c>
      <c r="L1150">
        <f t="shared" si="1"/>
        <v>2015</v>
      </c>
      <c r="M1150" s="9">
        <f t="shared" si="2"/>
        <v>1581262000</v>
      </c>
      <c r="N1150" s="9">
        <f t="shared" si="3"/>
        <v>458989000</v>
      </c>
      <c r="O1150" s="9">
        <f t="shared" si="4"/>
        <v>15980287000</v>
      </c>
    </row>
    <row r="1151">
      <c r="A1151" s="5">
        <v>1184.0</v>
      </c>
      <c r="B1151" s="5" t="s">
        <v>424</v>
      </c>
      <c r="C1151" s="6" t="s">
        <v>15</v>
      </c>
      <c r="D1151" s="7">
        <v>41301.0</v>
      </c>
      <c r="E1151" s="8">
        <v>4.280159E9</v>
      </c>
      <c r="F1151" s="8">
        <v>2.053816E9</v>
      </c>
      <c r="G1151" s="8">
        <v>4.30822E8</v>
      </c>
      <c r="H1151" s="8">
        <v>1.147282E9</v>
      </c>
      <c r="I1151" s="8">
        <v>0.0</v>
      </c>
      <c r="J1151" s="5" t="s">
        <v>25</v>
      </c>
      <c r="K1151" s="5" t="s">
        <v>37</v>
      </c>
      <c r="L1151">
        <f t="shared" si="1"/>
        <v>2013</v>
      </c>
      <c r="M1151" s="9">
        <f t="shared" si="2"/>
        <v>2226343000</v>
      </c>
      <c r="N1151" s="9">
        <f t="shared" si="3"/>
        <v>1578104000</v>
      </c>
      <c r="O1151" s="9">
        <f t="shared" si="4"/>
        <v>2702055000</v>
      </c>
    </row>
    <row r="1152">
      <c r="A1152" s="5">
        <v>1185.0</v>
      </c>
      <c r="B1152" s="5" t="s">
        <v>424</v>
      </c>
      <c r="C1152" s="6" t="s">
        <v>18</v>
      </c>
      <c r="D1152" s="7">
        <v>41665.0</v>
      </c>
      <c r="E1152" s="8">
        <v>4.13E9</v>
      </c>
      <c r="F1152" s="8">
        <v>1.862E9</v>
      </c>
      <c r="G1152" s="8">
        <v>4.36E8</v>
      </c>
      <c r="H1152" s="8">
        <v>1.336E9</v>
      </c>
      <c r="I1152" s="8">
        <v>0.0</v>
      </c>
      <c r="J1152" s="5" t="s">
        <v>25</v>
      </c>
      <c r="K1152" s="5" t="s">
        <v>37</v>
      </c>
      <c r="L1152">
        <f t="shared" si="1"/>
        <v>2014</v>
      </c>
      <c r="M1152" s="9">
        <f t="shared" si="2"/>
        <v>2268000000</v>
      </c>
      <c r="N1152" s="9">
        <f t="shared" si="3"/>
        <v>1772000000</v>
      </c>
      <c r="O1152" s="9">
        <f t="shared" si="4"/>
        <v>2358000000</v>
      </c>
    </row>
    <row r="1153">
      <c r="A1153" s="5">
        <v>1186.0</v>
      </c>
      <c r="B1153" s="5" t="s">
        <v>424</v>
      </c>
      <c r="C1153" s="6" t="s">
        <v>19</v>
      </c>
      <c r="D1153" s="7">
        <v>42029.0</v>
      </c>
      <c r="E1153" s="8">
        <v>4.682E9</v>
      </c>
      <c r="F1153" s="8">
        <v>2.083E9</v>
      </c>
      <c r="G1153" s="8">
        <v>4.8E8</v>
      </c>
      <c r="H1153" s="8">
        <v>1.36E9</v>
      </c>
      <c r="I1153" s="8">
        <v>0.0</v>
      </c>
      <c r="J1153" s="5" t="s">
        <v>25</v>
      </c>
      <c r="K1153" s="5" t="s">
        <v>37</v>
      </c>
      <c r="L1153">
        <f t="shared" si="1"/>
        <v>2015</v>
      </c>
      <c r="M1153" s="9">
        <f t="shared" si="2"/>
        <v>2599000000</v>
      </c>
      <c r="N1153" s="9">
        <f t="shared" si="3"/>
        <v>1840000000</v>
      </c>
      <c r="O1153" s="9">
        <f t="shared" si="4"/>
        <v>2842000000</v>
      </c>
    </row>
    <row r="1154">
      <c r="A1154" s="5">
        <v>1187.0</v>
      </c>
      <c r="B1154" s="5" t="s">
        <v>424</v>
      </c>
      <c r="C1154" s="6" t="s">
        <v>20</v>
      </c>
      <c r="D1154" s="7">
        <v>42400.0</v>
      </c>
      <c r="E1154" s="8">
        <v>5.01E9</v>
      </c>
      <c r="F1154" s="8">
        <v>2.199E9</v>
      </c>
      <c r="G1154" s="8">
        <v>6.02E8</v>
      </c>
      <c r="H1154" s="8">
        <v>1.331E9</v>
      </c>
      <c r="I1154" s="8">
        <v>0.0</v>
      </c>
      <c r="J1154" s="5" t="s">
        <v>25</v>
      </c>
      <c r="K1154" s="5" t="s">
        <v>37</v>
      </c>
      <c r="L1154">
        <f t="shared" si="1"/>
        <v>2016</v>
      </c>
      <c r="M1154" s="9">
        <f t="shared" si="2"/>
        <v>2811000000</v>
      </c>
      <c r="N1154" s="9">
        <f t="shared" si="3"/>
        <v>1933000000</v>
      </c>
      <c r="O1154" s="9">
        <f t="shared" si="4"/>
        <v>3077000000</v>
      </c>
    </row>
    <row r="1155">
      <c r="A1155" s="5">
        <v>1188.0</v>
      </c>
      <c r="B1155" s="5" t="s">
        <v>425</v>
      </c>
      <c r="C1155" s="6" t="s">
        <v>15</v>
      </c>
      <c r="D1155" s="7">
        <v>41274.0</v>
      </c>
      <c r="E1155" s="8">
        <v>5.5085E9</v>
      </c>
      <c r="F1155" s="8">
        <v>3.4144E9</v>
      </c>
      <c r="G1155" s="8">
        <v>1.4035E9</v>
      </c>
      <c r="H1155" s="8">
        <v>0.0</v>
      </c>
      <c r="I1155" s="8">
        <v>0.0</v>
      </c>
      <c r="J1155" s="5" t="s">
        <v>22</v>
      </c>
      <c r="K1155" s="5" t="s">
        <v>426</v>
      </c>
      <c r="L1155">
        <f t="shared" si="1"/>
        <v>2012</v>
      </c>
      <c r="M1155" s="9">
        <f t="shared" si="2"/>
        <v>2094100000</v>
      </c>
      <c r="N1155" s="9">
        <f t="shared" si="3"/>
        <v>1403500000</v>
      </c>
      <c r="O1155" s="9">
        <f t="shared" si="4"/>
        <v>4105000000</v>
      </c>
    </row>
    <row r="1156">
      <c r="A1156" s="5">
        <v>1189.0</v>
      </c>
      <c r="B1156" s="5" t="s">
        <v>425</v>
      </c>
      <c r="C1156" s="6" t="s">
        <v>18</v>
      </c>
      <c r="D1156" s="7">
        <v>41639.0</v>
      </c>
      <c r="E1156" s="8">
        <v>5.607E9</v>
      </c>
      <c r="F1156" s="8">
        <v>3.4821E9</v>
      </c>
      <c r="G1156" s="8">
        <v>1.3995E9</v>
      </c>
      <c r="H1156" s="8">
        <v>0.0</v>
      </c>
      <c r="I1156" s="8">
        <v>0.0</v>
      </c>
      <c r="J1156" s="5" t="s">
        <v>22</v>
      </c>
      <c r="K1156" s="5" t="s">
        <v>426</v>
      </c>
      <c r="L1156">
        <f t="shared" si="1"/>
        <v>2013</v>
      </c>
      <c r="M1156" s="9">
        <f t="shared" si="2"/>
        <v>2124900000</v>
      </c>
      <c r="N1156" s="9">
        <f t="shared" si="3"/>
        <v>1399500000</v>
      </c>
      <c r="O1156" s="9">
        <f t="shared" si="4"/>
        <v>4207500000</v>
      </c>
    </row>
    <row r="1157">
      <c r="A1157" s="5">
        <v>1190.0</v>
      </c>
      <c r="B1157" s="5" t="s">
        <v>425</v>
      </c>
      <c r="C1157" s="6" t="s">
        <v>19</v>
      </c>
      <c r="D1157" s="7">
        <v>42004.0</v>
      </c>
      <c r="E1157" s="8">
        <v>5.727E9</v>
      </c>
      <c r="F1157" s="8">
        <v>3.5236E9</v>
      </c>
      <c r="G1157" s="8">
        <v>1.5459E9</v>
      </c>
      <c r="H1157" s="8">
        <v>0.0</v>
      </c>
      <c r="I1157" s="8">
        <v>0.0</v>
      </c>
      <c r="J1157" s="5" t="s">
        <v>22</v>
      </c>
      <c r="K1157" s="5" t="s">
        <v>426</v>
      </c>
      <c r="L1157">
        <f t="shared" si="1"/>
        <v>2014</v>
      </c>
      <c r="M1157" s="9">
        <f t="shared" si="2"/>
        <v>2203400000</v>
      </c>
      <c r="N1157" s="9">
        <f t="shared" si="3"/>
        <v>1545900000</v>
      </c>
      <c r="O1157" s="9">
        <f t="shared" si="4"/>
        <v>4181100000</v>
      </c>
    </row>
    <row r="1158">
      <c r="A1158" s="5">
        <v>1191.0</v>
      </c>
      <c r="B1158" s="5" t="s">
        <v>425</v>
      </c>
      <c r="C1158" s="6" t="s">
        <v>20</v>
      </c>
      <c r="D1158" s="7">
        <v>42369.0</v>
      </c>
      <c r="E1158" s="8">
        <v>5.9157E9</v>
      </c>
      <c r="F1158" s="8">
        <v>3.6111E9</v>
      </c>
      <c r="G1158" s="8">
        <v>1.626E9</v>
      </c>
      <c r="H1158" s="8">
        <v>0.0</v>
      </c>
      <c r="I1158" s="8">
        <v>0.0</v>
      </c>
      <c r="J1158" s="5" t="s">
        <v>22</v>
      </c>
      <c r="K1158" s="5" t="s">
        <v>426</v>
      </c>
      <c r="L1158">
        <f t="shared" si="1"/>
        <v>2015</v>
      </c>
      <c r="M1158" s="9">
        <f t="shared" si="2"/>
        <v>2304600000</v>
      </c>
      <c r="N1158" s="9">
        <f t="shared" si="3"/>
        <v>1626000000</v>
      </c>
      <c r="O1158" s="9">
        <f t="shared" si="4"/>
        <v>4289700000</v>
      </c>
    </row>
    <row r="1159">
      <c r="A1159" s="5">
        <v>1200.0</v>
      </c>
      <c r="B1159" s="5" t="s">
        <v>427</v>
      </c>
      <c r="C1159" s="6" t="s">
        <v>15</v>
      </c>
      <c r="D1159" s="7">
        <v>41274.0</v>
      </c>
      <c r="E1159" s="8">
        <v>4.84581E8</v>
      </c>
      <c r="F1159" s="8">
        <v>2.1306E7</v>
      </c>
      <c r="G1159" s="8">
        <v>3.8123E7</v>
      </c>
      <c r="H1159" s="8">
        <v>0.0</v>
      </c>
      <c r="I1159" s="8">
        <v>1.47515E8</v>
      </c>
      <c r="J1159" s="5" t="s">
        <v>55</v>
      </c>
      <c r="K1159" s="5" t="s">
        <v>268</v>
      </c>
      <c r="L1159">
        <f t="shared" si="1"/>
        <v>2012</v>
      </c>
      <c r="M1159" s="9">
        <f t="shared" si="2"/>
        <v>463275000</v>
      </c>
      <c r="N1159" s="9">
        <f t="shared" si="3"/>
        <v>185638000</v>
      </c>
      <c r="O1159" s="9">
        <f t="shared" si="4"/>
        <v>298943000</v>
      </c>
    </row>
    <row r="1160">
      <c r="A1160" s="5">
        <v>1201.0</v>
      </c>
      <c r="B1160" s="5" t="s">
        <v>427</v>
      </c>
      <c r="C1160" s="6" t="s">
        <v>18</v>
      </c>
      <c r="D1160" s="7">
        <v>41639.0</v>
      </c>
      <c r="E1160" s="8">
        <v>7.80209E8</v>
      </c>
      <c r="F1160" s="8">
        <v>3.8851E7</v>
      </c>
      <c r="G1160" s="8">
        <v>5.6881E7</v>
      </c>
      <c r="H1160" s="8">
        <v>0.0</v>
      </c>
      <c r="I1160" s="8">
        <v>3.06769E8</v>
      </c>
      <c r="J1160" s="5" t="s">
        <v>55</v>
      </c>
      <c r="K1160" s="5" t="s">
        <v>268</v>
      </c>
      <c r="L1160">
        <f t="shared" si="1"/>
        <v>2013</v>
      </c>
      <c r="M1160" s="9">
        <f t="shared" si="2"/>
        <v>741358000</v>
      </c>
      <c r="N1160" s="9">
        <f t="shared" si="3"/>
        <v>363650000</v>
      </c>
      <c r="O1160" s="9">
        <f t="shared" si="4"/>
        <v>416559000</v>
      </c>
    </row>
    <row r="1161">
      <c r="A1161" s="5">
        <v>1202.0</v>
      </c>
      <c r="B1161" s="5" t="s">
        <v>427</v>
      </c>
      <c r="C1161" s="6" t="s">
        <v>19</v>
      </c>
      <c r="D1161" s="7">
        <v>42004.0</v>
      </c>
      <c r="E1161" s="8">
        <v>9.33505E8</v>
      </c>
      <c r="F1161" s="8">
        <v>5.3871E7</v>
      </c>
      <c r="G1161" s="8">
        <v>5.1085E7</v>
      </c>
      <c r="H1161" s="8">
        <v>0.0</v>
      </c>
      <c r="I1161" s="8">
        <v>3.74661E8</v>
      </c>
      <c r="J1161" s="5" t="s">
        <v>55</v>
      </c>
      <c r="K1161" s="5" t="s">
        <v>268</v>
      </c>
      <c r="L1161">
        <f t="shared" si="1"/>
        <v>2014</v>
      </c>
      <c r="M1161" s="9">
        <f t="shared" si="2"/>
        <v>879634000</v>
      </c>
      <c r="N1161" s="9">
        <f t="shared" si="3"/>
        <v>425746000</v>
      </c>
      <c r="O1161" s="9">
        <f t="shared" si="4"/>
        <v>507759000</v>
      </c>
    </row>
    <row r="1162">
      <c r="A1162" s="5">
        <v>1203.0</v>
      </c>
      <c r="B1162" s="5" t="s">
        <v>427</v>
      </c>
      <c r="C1162" s="6" t="s">
        <v>20</v>
      </c>
      <c r="D1162" s="7">
        <v>42369.0</v>
      </c>
      <c r="E1162" s="8">
        <v>1.023285E9</v>
      </c>
      <c r="F1162" s="8">
        <v>5.5352E7</v>
      </c>
      <c r="G1162" s="8">
        <v>4.9298E7</v>
      </c>
      <c r="H1162" s="8">
        <v>0.0</v>
      </c>
      <c r="I1162" s="8">
        <v>4.09215E8</v>
      </c>
      <c r="J1162" s="5" t="s">
        <v>55</v>
      </c>
      <c r="K1162" s="5" t="s">
        <v>268</v>
      </c>
      <c r="L1162">
        <f t="shared" si="1"/>
        <v>2015</v>
      </c>
      <c r="M1162" s="9">
        <f t="shared" si="2"/>
        <v>967933000</v>
      </c>
      <c r="N1162" s="9">
        <f t="shared" si="3"/>
        <v>458513000</v>
      </c>
      <c r="O1162" s="9">
        <f t="shared" si="4"/>
        <v>564772000</v>
      </c>
    </row>
    <row r="1163">
      <c r="A1163" s="5">
        <v>1204.0</v>
      </c>
      <c r="B1163" s="5" t="s">
        <v>428</v>
      </c>
      <c r="C1163" s="6" t="s">
        <v>15</v>
      </c>
      <c r="D1163" s="7">
        <v>41274.0</v>
      </c>
      <c r="E1163" s="8">
        <v>1.0184121E10</v>
      </c>
      <c r="F1163" s="8">
        <v>8.540319E9</v>
      </c>
      <c r="G1163" s="8">
        <v>4.91725E8</v>
      </c>
      <c r="H1163" s="8">
        <v>0.0</v>
      </c>
      <c r="I1163" s="8">
        <v>2.05334E8</v>
      </c>
      <c r="J1163" s="5" t="s">
        <v>86</v>
      </c>
      <c r="K1163" s="5" t="s">
        <v>87</v>
      </c>
      <c r="L1163">
        <f t="shared" si="1"/>
        <v>2012</v>
      </c>
      <c r="M1163" s="9">
        <f t="shared" si="2"/>
        <v>1643802000</v>
      </c>
      <c r="N1163" s="9">
        <f t="shared" si="3"/>
        <v>697059000</v>
      </c>
      <c r="O1163" s="9">
        <f t="shared" si="4"/>
        <v>9487062000</v>
      </c>
    </row>
    <row r="1164">
      <c r="A1164" s="5">
        <v>1205.0</v>
      </c>
      <c r="B1164" s="5" t="s">
        <v>428</v>
      </c>
      <c r="C1164" s="6" t="s">
        <v>18</v>
      </c>
      <c r="D1164" s="7">
        <v>41639.0</v>
      </c>
      <c r="E1164" s="8">
        <v>1.1871879E10</v>
      </c>
      <c r="F1164" s="8">
        <v>1.0222213E10</v>
      </c>
      <c r="G1164" s="8">
        <v>5.41586E8</v>
      </c>
      <c r="H1164" s="8">
        <v>0.0</v>
      </c>
      <c r="I1164" s="8">
        <v>2.39343E8</v>
      </c>
      <c r="J1164" s="5" t="s">
        <v>86</v>
      </c>
      <c r="K1164" s="5" t="s">
        <v>87</v>
      </c>
      <c r="L1164">
        <f t="shared" si="1"/>
        <v>2013</v>
      </c>
      <c r="M1164" s="9">
        <f t="shared" si="2"/>
        <v>1649666000</v>
      </c>
      <c r="N1164" s="9">
        <f t="shared" si="3"/>
        <v>780929000</v>
      </c>
      <c r="O1164" s="9">
        <f t="shared" si="4"/>
        <v>11090950000</v>
      </c>
    </row>
    <row r="1165">
      <c r="A1165" s="5">
        <v>1206.0</v>
      </c>
      <c r="B1165" s="5" t="s">
        <v>428</v>
      </c>
      <c r="C1165" s="6" t="s">
        <v>19</v>
      </c>
      <c r="D1165" s="7">
        <v>42004.0</v>
      </c>
      <c r="E1165" s="8">
        <v>1.2195091E10</v>
      </c>
      <c r="F1165" s="8">
        <v>1.0088548E10</v>
      </c>
      <c r="G1165" s="8">
        <v>6.74887E8</v>
      </c>
      <c r="H1165" s="8">
        <v>0.0</v>
      </c>
      <c r="I1165" s="8">
        <v>2.94684E8</v>
      </c>
      <c r="J1165" s="5" t="s">
        <v>86</v>
      </c>
      <c r="K1165" s="5" t="s">
        <v>87</v>
      </c>
      <c r="L1165">
        <f t="shared" si="1"/>
        <v>2014</v>
      </c>
      <c r="M1165" s="9">
        <f t="shared" si="2"/>
        <v>2106543000</v>
      </c>
      <c r="N1165" s="9">
        <f t="shared" si="3"/>
        <v>969571000</v>
      </c>
      <c r="O1165" s="9">
        <f t="shared" si="4"/>
        <v>11225520000</v>
      </c>
    </row>
    <row r="1166">
      <c r="A1166" s="5">
        <v>1207.0</v>
      </c>
      <c r="B1166" s="5" t="s">
        <v>428</v>
      </c>
      <c r="C1166" s="6" t="s">
        <v>20</v>
      </c>
      <c r="D1166" s="7">
        <v>42369.0</v>
      </c>
      <c r="E1166" s="8">
        <v>7.763206E9</v>
      </c>
      <c r="F1166" s="8">
        <v>5.641052E9</v>
      </c>
      <c r="G1166" s="8">
        <v>6.93331E8</v>
      </c>
      <c r="H1166" s="8">
        <v>0.0</v>
      </c>
      <c r="I1166" s="8">
        <v>3.5462E8</v>
      </c>
      <c r="J1166" s="5" t="s">
        <v>86</v>
      </c>
      <c r="K1166" s="5" t="s">
        <v>87</v>
      </c>
      <c r="L1166">
        <f t="shared" si="1"/>
        <v>2015</v>
      </c>
      <c r="M1166" s="9">
        <f t="shared" si="2"/>
        <v>2122154000</v>
      </c>
      <c r="N1166" s="9">
        <f t="shared" si="3"/>
        <v>1047951000</v>
      </c>
      <c r="O1166" s="9">
        <f t="shared" si="4"/>
        <v>6715255000</v>
      </c>
    </row>
    <row r="1167">
      <c r="A1167" s="5">
        <v>1209.0</v>
      </c>
      <c r="B1167" s="5" t="s">
        <v>429</v>
      </c>
      <c r="C1167" s="6" t="s">
        <v>15</v>
      </c>
      <c r="D1167" s="7">
        <v>42004.0</v>
      </c>
      <c r="E1167" s="8">
        <v>1.53178E10</v>
      </c>
      <c r="F1167" s="8">
        <v>1.26021E10</v>
      </c>
      <c r="G1167" s="8">
        <v>4.772E8</v>
      </c>
      <c r="H1167" s="8">
        <v>0.0</v>
      </c>
      <c r="I1167" s="8">
        <v>2.944E8</v>
      </c>
      <c r="J1167" s="5" t="s">
        <v>22</v>
      </c>
      <c r="K1167" s="5" t="s">
        <v>326</v>
      </c>
      <c r="L1167">
        <f t="shared" si="1"/>
        <v>2014</v>
      </c>
      <c r="M1167" s="9">
        <f t="shared" si="2"/>
        <v>2715700000</v>
      </c>
      <c r="N1167" s="9">
        <f t="shared" si="3"/>
        <v>771600000</v>
      </c>
      <c r="O1167" s="9">
        <f t="shared" si="4"/>
        <v>14546200000</v>
      </c>
    </row>
    <row r="1168">
      <c r="A1168" s="5">
        <v>1210.0</v>
      </c>
      <c r="B1168" s="5" t="s">
        <v>429</v>
      </c>
      <c r="C1168" s="6" t="s">
        <v>18</v>
      </c>
      <c r="D1168" s="7">
        <v>42369.0</v>
      </c>
      <c r="E1168" s="8">
        <v>1.51344E10</v>
      </c>
      <c r="F1168" s="8">
        <v>1.24914E10</v>
      </c>
      <c r="G1168" s="8">
        <v>4.318E8</v>
      </c>
      <c r="H1168" s="8">
        <v>0.0</v>
      </c>
      <c r="I1168" s="8">
        <v>2.911E8</v>
      </c>
      <c r="J1168" s="5" t="s">
        <v>22</v>
      </c>
      <c r="K1168" s="5" t="s">
        <v>326</v>
      </c>
      <c r="L1168">
        <f t="shared" si="1"/>
        <v>2015</v>
      </c>
      <c r="M1168" s="9">
        <f t="shared" si="2"/>
        <v>2643000000</v>
      </c>
      <c r="N1168" s="9">
        <f t="shared" si="3"/>
        <v>722900000</v>
      </c>
      <c r="O1168" s="9">
        <f t="shared" si="4"/>
        <v>14411500000</v>
      </c>
    </row>
    <row r="1169">
      <c r="A1169" s="5">
        <v>1211.0</v>
      </c>
      <c r="B1169" s="5" t="s">
        <v>429</v>
      </c>
      <c r="C1169" s="6" t="s">
        <v>19</v>
      </c>
      <c r="D1169" s="7">
        <v>42735.0</v>
      </c>
      <c r="E1169" s="8">
        <v>1.54169E10</v>
      </c>
      <c r="F1169" s="8">
        <v>1.26712E10</v>
      </c>
      <c r="G1169" s="8">
        <v>4.439E8</v>
      </c>
      <c r="H1169" s="8">
        <v>0.0</v>
      </c>
      <c r="I1169" s="8">
        <v>2.929E8</v>
      </c>
      <c r="J1169" s="5" t="s">
        <v>22</v>
      </c>
      <c r="K1169" s="5" t="s">
        <v>326</v>
      </c>
      <c r="L1169">
        <f t="shared" si="1"/>
        <v>2016</v>
      </c>
      <c r="M1169" s="9">
        <f t="shared" si="2"/>
        <v>2745700000</v>
      </c>
      <c r="N1169" s="9">
        <f t="shared" si="3"/>
        <v>736800000</v>
      </c>
      <c r="O1169" s="9">
        <f t="shared" si="4"/>
        <v>14680100000</v>
      </c>
    </row>
    <row r="1170">
      <c r="A1170" s="5">
        <v>1212.0</v>
      </c>
      <c r="B1170" s="5" t="s">
        <v>430</v>
      </c>
      <c r="C1170" s="6" t="s">
        <v>15</v>
      </c>
      <c r="D1170" s="7">
        <v>41274.0</v>
      </c>
      <c r="E1170" s="8">
        <v>6.182184E9</v>
      </c>
      <c r="F1170" s="8">
        <v>3.084766E9</v>
      </c>
      <c r="G1170" s="8">
        <v>2.120025E9</v>
      </c>
      <c r="H1170" s="8">
        <v>0.0</v>
      </c>
      <c r="I1170" s="8">
        <v>0.0</v>
      </c>
      <c r="J1170" s="5" t="s">
        <v>22</v>
      </c>
      <c r="K1170" s="5" t="s">
        <v>82</v>
      </c>
      <c r="L1170">
        <f t="shared" si="1"/>
        <v>2012</v>
      </c>
      <c r="M1170" s="9">
        <f t="shared" si="2"/>
        <v>3097418000</v>
      </c>
      <c r="N1170" s="9">
        <f t="shared" si="3"/>
        <v>2120025000</v>
      </c>
      <c r="O1170" s="9">
        <f t="shared" si="4"/>
        <v>4062159000</v>
      </c>
    </row>
    <row r="1171">
      <c r="A1171" s="5">
        <v>1213.0</v>
      </c>
      <c r="B1171" s="5" t="s">
        <v>430</v>
      </c>
      <c r="C1171" s="6" t="s">
        <v>18</v>
      </c>
      <c r="D1171" s="7">
        <v>41639.0</v>
      </c>
      <c r="E1171" s="8">
        <v>6.649237E9</v>
      </c>
      <c r="F1171" s="8">
        <v>3.280236E9</v>
      </c>
      <c r="G1171" s="8">
        <v>2.265516E9</v>
      </c>
      <c r="H1171" s="8">
        <v>0.0</v>
      </c>
      <c r="I1171" s="8">
        <v>0.0</v>
      </c>
      <c r="J1171" s="5" t="s">
        <v>22</v>
      </c>
      <c r="K1171" s="5" t="s">
        <v>82</v>
      </c>
      <c r="L1171">
        <f t="shared" si="1"/>
        <v>2013</v>
      </c>
      <c r="M1171" s="9">
        <f t="shared" si="2"/>
        <v>3369001000</v>
      </c>
      <c r="N1171" s="9">
        <f t="shared" si="3"/>
        <v>2265516000</v>
      </c>
      <c r="O1171" s="9">
        <f t="shared" si="4"/>
        <v>4383721000</v>
      </c>
    </row>
    <row r="1172">
      <c r="A1172" s="5">
        <v>1214.0</v>
      </c>
      <c r="B1172" s="5" t="s">
        <v>430</v>
      </c>
      <c r="C1172" s="6" t="s">
        <v>19</v>
      </c>
      <c r="D1172" s="7">
        <v>42004.0</v>
      </c>
      <c r="E1172" s="8">
        <v>7.216081E9</v>
      </c>
      <c r="F1172" s="8">
        <v>3.50718E9</v>
      </c>
      <c r="G1172" s="8">
        <v>2.438527E9</v>
      </c>
      <c r="H1172" s="8">
        <v>0.0</v>
      </c>
      <c r="I1172" s="8">
        <v>0.0</v>
      </c>
      <c r="J1172" s="5" t="s">
        <v>22</v>
      </c>
      <c r="K1172" s="5" t="s">
        <v>82</v>
      </c>
      <c r="L1172">
        <f t="shared" si="1"/>
        <v>2014</v>
      </c>
      <c r="M1172" s="9">
        <f t="shared" si="2"/>
        <v>3708901000</v>
      </c>
      <c r="N1172" s="9">
        <f t="shared" si="3"/>
        <v>2438527000</v>
      </c>
      <c r="O1172" s="9">
        <f t="shared" si="4"/>
        <v>4777554000</v>
      </c>
    </row>
    <row r="1173">
      <c r="A1173" s="5">
        <v>1215.0</v>
      </c>
      <c r="B1173" s="5" t="s">
        <v>430</v>
      </c>
      <c r="C1173" s="6" t="s">
        <v>20</v>
      </c>
      <c r="D1173" s="7">
        <v>42369.0</v>
      </c>
      <c r="E1173" s="8">
        <v>7.966674E9</v>
      </c>
      <c r="F1173" s="8">
        <v>3.804031E9</v>
      </c>
      <c r="G1173" s="8">
        <v>2.648622E9</v>
      </c>
      <c r="H1173" s="8">
        <v>0.0</v>
      </c>
      <c r="I1173" s="8">
        <v>0.0</v>
      </c>
      <c r="J1173" s="5" t="s">
        <v>22</v>
      </c>
      <c r="K1173" s="5" t="s">
        <v>82</v>
      </c>
      <c r="L1173">
        <f t="shared" si="1"/>
        <v>2015</v>
      </c>
      <c r="M1173" s="9">
        <f t="shared" si="2"/>
        <v>4162643000</v>
      </c>
      <c r="N1173" s="9">
        <f t="shared" si="3"/>
        <v>2648622000</v>
      </c>
      <c r="O1173" s="9">
        <f t="shared" si="4"/>
        <v>5318052000</v>
      </c>
    </row>
    <row r="1174">
      <c r="A1174" s="5">
        <v>1216.0</v>
      </c>
      <c r="B1174" s="5" t="s">
        <v>431</v>
      </c>
      <c r="C1174" s="6" t="s">
        <v>15</v>
      </c>
      <c r="D1174" s="7">
        <v>41274.0</v>
      </c>
      <c r="E1174" s="8">
        <v>2.01E10</v>
      </c>
      <c r="F1174" s="8">
        <v>6.53E9</v>
      </c>
      <c r="G1174" s="8">
        <v>1.879E9</v>
      </c>
      <c r="H1174" s="8">
        <v>0.0</v>
      </c>
      <c r="I1174" s="8">
        <v>3.585E9</v>
      </c>
      <c r="J1174" s="5" t="s">
        <v>86</v>
      </c>
      <c r="K1174" s="5" t="s">
        <v>87</v>
      </c>
      <c r="L1174">
        <f t="shared" si="1"/>
        <v>2012</v>
      </c>
      <c r="M1174" s="9">
        <f t="shared" si="2"/>
        <v>13570000000</v>
      </c>
      <c r="N1174" s="9">
        <f t="shared" si="3"/>
        <v>5464000000</v>
      </c>
      <c r="O1174" s="9">
        <f t="shared" si="4"/>
        <v>14636000000</v>
      </c>
    </row>
    <row r="1175">
      <c r="A1175" s="5">
        <v>1217.0</v>
      </c>
      <c r="B1175" s="5" t="s">
        <v>431</v>
      </c>
      <c r="C1175" s="6" t="s">
        <v>18</v>
      </c>
      <c r="D1175" s="7">
        <v>41639.0</v>
      </c>
      <c r="E1175" s="8">
        <v>2.017E10</v>
      </c>
      <c r="F1175" s="8">
        <v>6.497E9</v>
      </c>
      <c r="G1175" s="8">
        <v>2.108E9</v>
      </c>
      <c r="H1175" s="8">
        <v>0.0</v>
      </c>
      <c r="I1175" s="8">
        <v>4.203E9</v>
      </c>
      <c r="J1175" s="5" t="s">
        <v>86</v>
      </c>
      <c r="K1175" s="5" t="s">
        <v>87</v>
      </c>
      <c r="L1175">
        <f t="shared" si="1"/>
        <v>2013</v>
      </c>
      <c r="M1175" s="9">
        <f t="shared" si="2"/>
        <v>13673000000</v>
      </c>
      <c r="N1175" s="9">
        <f t="shared" si="3"/>
        <v>6311000000</v>
      </c>
      <c r="O1175" s="9">
        <f t="shared" si="4"/>
        <v>13859000000</v>
      </c>
    </row>
    <row r="1176">
      <c r="A1176" s="5">
        <v>1218.0</v>
      </c>
      <c r="B1176" s="5" t="s">
        <v>431</v>
      </c>
      <c r="C1176" s="6" t="s">
        <v>19</v>
      </c>
      <c r="D1176" s="7">
        <v>42004.0</v>
      </c>
      <c r="E1176" s="8">
        <v>1.9312E10</v>
      </c>
      <c r="F1176" s="8">
        <v>6.803E9</v>
      </c>
      <c r="G1176" s="8">
        <v>2.053E9</v>
      </c>
      <c r="H1176" s="8">
        <v>0.0</v>
      </c>
      <c r="I1176" s="8">
        <v>4.261E9</v>
      </c>
      <c r="J1176" s="5" t="s">
        <v>86</v>
      </c>
      <c r="K1176" s="5" t="s">
        <v>87</v>
      </c>
      <c r="L1176">
        <f t="shared" si="1"/>
        <v>2014</v>
      </c>
      <c r="M1176" s="9">
        <f t="shared" si="2"/>
        <v>12509000000</v>
      </c>
      <c r="N1176" s="9">
        <f t="shared" si="3"/>
        <v>6314000000</v>
      </c>
      <c r="O1176" s="9">
        <f t="shared" si="4"/>
        <v>12998000000</v>
      </c>
    </row>
    <row r="1177">
      <c r="A1177" s="5">
        <v>1219.0</v>
      </c>
      <c r="B1177" s="5" t="s">
        <v>431</v>
      </c>
      <c r="C1177" s="6" t="s">
        <v>20</v>
      </c>
      <c r="D1177" s="7">
        <v>42369.0</v>
      </c>
      <c r="E1177" s="8">
        <v>1.248E10</v>
      </c>
      <c r="F1177" s="8">
        <v>5.804E9</v>
      </c>
      <c r="G1177" s="8">
        <v>1.613E9</v>
      </c>
      <c r="H1177" s="8">
        <v>0.0</v>
      </c>
      <c r="I1177" s="8">
        <v>4.544E9</v>
      </c>
      <c r="J1177" s="5" t="s">
        <v>86</v>
      </c>
      <c r="K1177" s="5" t="s">
        <v>87</v>
      </c>
      <c r="L1177">
        <f t="shared" si="1"/>
        <v>2015</v>
      </c>
      <c r="M1177" s="9">
        <f t="shared" si="2"/>
        <v>6676000000</v>
      </c>
      <c r="N1177" s="9">
        <f t="shared" si="3"/>
        <v>6157000000</v>
      </c>
      <c r="O1177" s="9">
        <f t="shared" si="4"/>
        <v>6323000000</v>
      </c>
    </row>
    <row r="1178">
      <c r="A1178" s="5">
        <v>1224.0</v>
      </c>
      <c r="B1178" s="5" t="s">
        <v>432</v>
      </c>
      <c r="C1178" s="6" t="s">
        <v>15</v>
      </c>
      <c r="D1178" s="7">
        <v>41274.0</v>
      </c>
      <c r="E1178" s="8">
        <v>1.3553E9</v>
      </c>
      <c r="F1178" s="8">
        <v>9.08E7</v>
      </c>
      <c r="G1178" s="8">
        <v>8.038E8</v>
      </c>
      <c r="H1178" s="8">
        <v>0.0</v>
      </c>
      <c r="I1178" s="8">
        <v>7.6E7</v>
      </c>
      <c r="J1178" s="5" t="s">
        <v>50</v>
      </c>
      <c r="K1178" s="5" t="s">
        <v>433</v>
      </c>
      <c r="L1178">
        <f t="shared" si="1"/>
        <v>2012</v>
      </c>
      <c r="M1178" s="9">
        <f t="shared" si="2"/>
        <v>1264500000</v>
      </c>
      <c r="N1178" s="9">
        <f t="shared" si="3"/>
        <v>879800000</v>
      </c>
      <c r="O1178" s="9">
        <f t="shared" si="4"/>
        <v>475500000</v>
      </c>
    </row>
    <row r="1179">
      <c r="A1179" s="5">
        <v>1225.0</v>
      </c>
      <c r="B1179" s="5" t="s">
        <v>432</v>
      </c>
      <c r="C1179" s="6" t="s">
        <v>18</v>
      </c>
      <c r="D1179" s="7">
        <v>41639.0</v>
      </c>
      <c r="E1179" s="8">
        <v>1.3461E9</v>
      </c>
      <c r="F1179" s="8">
        <v>8.11E7</v>
      </c>
      <c r="G1179" s="8">
        <v>8.128E8</v>
      </c>
      <c r="H1179" s="8">
        <v>0.0</v>
      </c>
      <c r="I1179" s="8">
        <v>6.99E7</v>
      </c>
      <c r="J1179" s="5" t="s">
        <v>50</v>
      </c>
      <c r="K1179" s="5" t="s">
        <v>433</v>
      </c>
      <c r="L1179">
        <f t="shared" si="1"/>
        <v>2013</v>
      </c>
      <c r="M1179" s="9">
        <f t="shared" si="2"/>
        <v>1265000000</v>
      </c>
      <c r="N1179" s="9">
        <f t="shared" si="3"/>
        <v>882700000</v>
      </c>
      <c r="O1179" s="9">
        <f t="shared" si="4"/>
        <v>463400000</v>
      </c>
    </row>
    <row r="1180">
      <c r="A1180" s="5">
        <v>1226.0</v>
      </c>
      <c r="B1180" s="5" t="s">
        <v>432</v>
      </c>
      <c r="C1180" s="6" t="s">
        <v>19</v>
      </c>
      <c r="D1180" s="7">
        <v>42004.0</v>
      </c>
      <c r="E1180" s="8">
        <v>1.3814E9</v>
      </c>
      <c r="F1180" s="8">
        <v>8.09E7</v>
      </c>
      <c r="G1180" s="8">
        <v>8.167E8</v>
      </c>
      <c r="H1180" s="8">
        <v>0.0</v>
      </c>
      <c r="I1180" s="8">
        <v>6.54E7</v>
      </c>
      <c r="J1180" s="5" t="s">
        <v>50</v>
      </c>
      <c r="K1180" s="5" t="s">
        <v>433</v>
      </c>
      <c r="L1180">
        <f t="shared" si="1"/>
        <v>2014</v>
      </c>
      <c r="M1180" s="9">
        <f t="shared" si="2"/>
        <v>1300500000</v>
      </c>
      <c r="N1180" s="9">
        <f t="shared" si="3"/>
        <v>882100000</v>
      </c>
      <c r="O1180" s="9">
        <f t="shared" si="4"/>
        <v>499300000</v>
      </c>
    </row>
    <row r="1181">
      <c r="A1181" s="5">
        <v>1227.0</v>
      </c>
      <c r="B1181" s="5" t="s">
        <v>432</v>
      </c>
      <c r="C1181" s="6" t="s">
        <v>20</v>
      </c>
      <c r="D1181" s="7">
        <v>42369.0</v>
      </c>
      <c r="E1181" s="8">
        <v>1.4213E9</v>
      </c>
      <c r="F1181" s="8">
        <v>9.55E7</v>
      </c>
      <c r="G1181" s="8">
        <v>8.367E8</v>
      </c>
      <c r="H1181" s="8">
        <v>0.0</v>
      </c>
      <c r="I1181" s="8">
        <v>5.73E7</v>
      </c>
      <c r="J1181" s="5" t="s">
        <v>50</v>
      </c>
      <c r="K1181" s="5" t="s">
        <v>433</v>
      </c>
      <c r="L1181">
        <f t="shared" si="1"/>
        <v>2015</v>
      </c>
      <c r="M1181" s="9">
        <f t="shared" si="2"/>
        <v>1325800000</v>
      </c>
      <c r="N1181" s="9">
        <f t="shared" si="3"/>
        <v>894000000</v>
      </c>
      <c r="O1181" s="9">
        <f t="shared" si="4"/>
        <v>527300000</v>
      </c>
    </row>
    <row r="1182">
      <c r="A1182" s="5">
        <v>1228.0</v>
      </c>
      <c r="B1182" s="5" t="s">
        <v>434</v>
      </c>
      <c r="C1182" s="6" t="s">
        <v>15</v>
      </c>
      <c r="D1182" s="7">
        <v>41274.0</v>
      </c>
      <c r="E1182" s="8">
        <v>3.823713E9</v>
      </c>
      <c r="F1182" s="8">
        <v>1.582398E9</v>
      </c>
      <c r="G1182" s="8">
        <v>1.489735E9</v>
      </c>
      <c r="H1182" s="8">
        <v>1.1425E8</v>
      </c>
      <c r="I1182" s="8">
        <v>0.0</v>
      </c>
      <c r="J1182" s="5" t="s">
        <v>16</v>
      </c>
      <c r="K1182" s="5" t="s">
        <v>435</v>
      </c>
      <c r="L1182">
        <f t="shared" si="1"/>
        <v>2012</v>
      </c>
      <c r="M1182" s="9">
        <f t="shared" si="2"/>
        <v>2241315000</v>
      </c>
      <c r="N1182" s="9">
        <f t="shared" si="3"/>
        <v>1603985000</v>
      </c>
      <c r="O1182" s="9">
        <f t="shared" si="4"/>
        <v>2219728000</v>
      </c>
    </row>
    <row r="1183">
      <c r="A1183" s="5">
        <v>1229.0</v>
      </c>
      <c r="B1183" s="5" t="s">
        <v>434</v>
      </c>
      <c r="C1183" s="6" t="s">
        <v>18</v>
      </c>
      <c r="D1183" s="7">
        <v>41639.0</v>
      </c>
      <c r="E1183" s="8">
        <v>3.791335E9</v>
      </c>
      <c r="F1183" s="8">
        <v>1.650622E9</v>
      </c>
      <c r="G1183" s="8">
        <v>1.420096E9</v>
      </c>
      <c r="H1183" s="8">
        <v>1.10412E8</v>
      </c>
      <c r="I1183" s="8">
        <v>0.0</v>
      </c>
      <c r="J1183" s="5" t="s">
        <v>16</v>
      </c>
      <c r="K1183" s="5" t="s">
        <v>435</v>
      </c>
      <c r="L1183">
        <f t="shared" si="1"/>
        <v>2013</v>
      </c>
      <c r="M1183" s="9">
        <f t="shared" si="2"/>
        <v>2140713000</v>
      </c>
      <c r="N1183" s="9">
        <f t="shared" si="3"/>
        <v>1530508000</v>
      </c>
      <c r="O1183" s="9">
        <f t="shared" si="4"/>
        <v>2260827000</v>
      </c>
    </row>
    <row r="1184">
      <c r="A1184" s="5">
        <v>1230.0</v>
      </c>
      <c r="B1184" s="5" t="s">
        <v>434</v>
      </c>
      <c r="C1184" s="6" t="s">
        <v>19</v>
      </c>
      <c r="D1184" s="7">
        <v>42004.0</v>
      </c>
      <c r="E1184" s="8">
        <v>3.821504E9</v>
      </c>
      <c r="F1184" s="8">
        <v>1.680791E9</v>
      </c>
      <c r="G1184" s="8">
        <v>1.3784E9</v>
      </c>
      <c r="H1184" s="8">
        <v>1.09931E8</v>
      </c>
      <c r="I1184" s="8">
        <v>0.0</v>
      </c>
      <c r="J1184" s="5" t="s">
        <v>16</v>
      </c>
      <c r="K1184" s="5" t="s">
        <v>435</v>
      </c>
      <c r="L1184">
        <f t="shared" si="1"/>
        <v>2014</v>
      </c>
      <c r="M1184" s="9">
        <f t="shared" si="2"/>
        <v>2140713000</v>
      </c>
      <c r="N1184" s="9">
        <f t="shared" si="3"/>
        <v>1488331000</v>
      </c>
      <c r="O1184" s="9">
        <f t="shared" si="4"/>
        <v>2333173000</v>
      </c>
    </row>
    <row r="1185">
      <c r="A1185" s="5">
        <v>1231.0</v>
      </c>
      <c r="B1185" s="5" t="s">
        <v>434</v>
      </c>
      <c r="C1185" s="6" t="s">
        <v>20</v>
      </c>
      <c r="D1185" s="7">
        <v>42369.0</v>
      </c>
      <c r="E1185" s="8">
        <v>3.57806E9</v>
      </c>
      <c r="F1185" s="8">
        <v>1.558591E9</v>
      </c>
      <c r="G1185" s="8">
        <v>1.279961E9</v>
      </c>
      <c r="H1185" s="8">
        <v>1.10156E8</v>
      </c>
      <c r="I1185" s="8">
        <v>0.0</v>
      </c>
      <c r="J1185" s="5" t="s">
        <v>16</v>
      </c>
      <c r="K1185" s="5" t="s">
        <v>435</v>
      </c>
      <c r="L1185">
        <f t="shared" si="1"/>
        <v>2015</v>
      </c>
      <c r="M1185" s="9">
        <f t="shared" si="2"/>
        <v>2019469000</v>
      </c>
      <c r="N1185" s="9">
        <f t="shared" si="3"/>
        <v>1390117000</v>
      </c>
      <c r="O1185" s="9">
        <f t="shared" si="4"/>
        <v>2187943000</v>
      </c>
    </row>
    <row r="1186">
      <c r="A1186" s="5">
        <v>1232.0</v>
      </c>
      <c r="B1186" s="5" t="s">
        <v>436</v>
      </c>
      <c r="C1186" s="6" t="s">
        <v>15</v>
      </c>
      <c r="D1186" s="7">
        <v>41274.0</v>
      </c>
      <c r="E1186" s="8">
        <v>1.65968E10</v>
      </c>
      <c r="F1186" s="8">
        <v>1.39083E10</v>
      </c>
      <c r="G1186" s="8">
        <v>5.716E8</v>
      </c>
      <c r="H1186" s="8">
        <v>2.793E8</v>
      </c>
      <c r="I1186" s="8">
        <v>5.174E8</v>
      </c>
      <c r="J1186" s="5" t="s">
        <v>16</v>
      </c>
      <c r="K1186" s="5" t="s">
        <v>130</v>
      </c>
      <c r="L1186">
        <f t="shared" si="1"/>
        <v>2012</v>
      </c>
      <c r="M1186" s="9">
        <f t="shared" si="2"/>
        <v>2688500000</v>
      </c>
      <c r="N1186" s="9">
        <f t="shared" si="3"/>
        <v>1368300000</v>
      </c>
      <c r="O1186" s="9">
        <f t="shared" si="4"/>
        <v>15228500000</v>
      </c>
    </row>
    <row r="1187">
      <c r="A1187" s="5">
        <v>1233.0</v>
      </c>
      <c r="B1187" s="5" t="s">
        <v>436</v>
      </c>
      <c r="C1187" s="6" t="s">
        <v>18</v>
      </c>
      <c r="D1187" s="7">
        <v>41639.0</v>
      </c>
      <c r="E1187" s="8">
        <v>1.6661E10</v>
      </c>
      <c r="F1187" s="8">
        <v>1.39007E10</v>
      </c>
      <c r="G1187" s="8">
        <v>5.595E8</v>
      </c>
      <c r="H1187" s="8">
        <v>2.514E8</v>
      </c>
      <c r="I1187" s="8">
        <v>5.717E8</v>
      </c>
      <c r="J1187" s="5" t="s">
        <v>16</v>
      </c>
      <c r="K1187" s="5" t="s">
        <v>130</v>
      </c>
      <c r="L1187">
        <f t="shared" si="1"/>
        <v>2013</v>
      </c>
      <c r="M1187" s="9">
        <f t="shared" si="2"/>
        <v>2760300000</v>
      </c>
      <c r="N1187" s="9">
        <f t="shared" si="3"/>
        <v>1382600000</v>
      </c>
      <c r="O1187" s="9">
        <f t="shared" si="4"/>
        <v>15278400000</v>
      </c>
    </row>
    <row r="1188">
      <c r="A1188" s="5">
        <v>1234.0</v>
      </c>
      <c r="B1188" s="5" t="s">
        <v>436</v>
      </c>
      <c r="C1188" s="6" t="s">
        <v>19</v>
      </c>
      <c r="D1188" s="7">
        <v>42004.0</v>
      </c>
      <c r="E1188" s="8">
        <v>1.85344E10</v>
      </c>
      <c r="F1188" s="8">
        <v>1.54816E10</v>
      </c>
      <c r="G1188" s="8">
        <v>5.614E8</v>
      </c>
      <c r="H1188" s="8">
        <v>2.156E8</v>
      </c>
      <c r="I1188" s="8">
        <v>5.885E8</v>
      </c>
      <c r="J1188" s="5" t="s">
        <v>16</v>
      </c>
      <c r="K1188" s="5" t="s">
        <v>130</v>
      </c>
      <c r="L1188">
        <f t="shared" si="1"/>
        <v>2014</v>
      </c>
      <c r="M1188" s="9">
        <f t="shared" si="2"/>
        <v>3052800000</v>
      </c>
      <c r="N1188" s="9">
        <f t="shared" si="3"/>
        <v>1365500000</v>
      </c>
      <c r="O1188" s="9">
        <f t="shared" si="4"/>
        <v>17168900000</v>
      </c>
    </row>
    <row r="1189">
      <c r="A1189" s="5">
        <v>1235.0</v>
      </c>
      <c r="B1189" s="5" t="s">
        <v>436</v>
      </c>
      <c r="C1189" s="6" t="s">
        <v>20</v>
      </c>
      <c r="D1189" s="7">
        <v>42369.0</v>
      </c>
      <c r="E1189" s="8">
        <v>1.86713E10</v>
      </c>
      <c r="F1189" s="8">
        <v>1.52921E10</v>
      </c>
      <c r="G1189" s="8">
        <v>5.415E8</v>
      </c>
      <c r="H1189" s="8">
        <v>2.398E8</v>
      </c>
      <c r="I1189" s="8">
        <v>5.837E8</v>
      </c>
      <c r="J1189" s="5" t="s">
        <v>16</v>
      </c>
      <c r="K1189" s="5" t="s">
        <v>130</v>
      </c>
      <c r="L1189">
        <f t="shared" si="1"/>
        <v>2015</v>
      </c>
      <c r="M1189" s="9">
        <f t="shared" si="2"/>
        <v>3379200000</v>
      </c>
      <c r="N1189" s="9">
        <f t="shared" si="3"/>
        <v>1365000000</v>
      </c>
      <c r="O1189" s="9">
        <f t="shared" si="4"/>
        <v>17306300000</v>
      </c>
    </row>
    <row r="1190">
      <c r="A1190" s="5">
        <v>1236.0</v>
      </c>
      <c r="B1190" s="5" t="s">
        <v>437</v>
      </c>
      <c r="C1190" s="6" t="s">
        <v>15</v>
      </c>
      <c r="D1190" s="7">
        <v>41639.0</v>
      </c>
      <c r="E1190" s="8">
        <v>1.5598E10</v>
      </c>
      <c r="F1190" s="8">
        <v>1.1759E10</v>
      </c>
      <c r="G1190" s="8">
        <v>0.0</v>
      </c>
      <c r="H1190" s="8">
        <v>0.0</v>
      </c>
      <c r="I1190" s="8">
        <v>2.077E9</v>
      </c>
      <c r="J1190" s="5" t="s">
        <v>45</v>
      </c>
      <c r="K1190" s="5" t="s">
        <v>46</v>
      </c>
      <c r="L1190">
        <f t="shared" si="1"/>
        <v>2013</v>
      </c>
      <c r="M1190" s="9">
        <f t="shared" si="2"/>
        <v>3839000000</v>
      </c>
      <c r="N1190" s="9">
        <f t="shared" si="3"/>
        <v>2077000000</v>
      </c>
      <c r="O1190" s="9">
        <f t="shared" si="4"/>
        <v>13521000000</v>
      </c>
    </row>
    <row r="1191">
      <c r="A1191" s="5">
        <v>1237.0</v>
      </c>
      <c r="B1191" s="5" t="s">
        <v>437</v>
      </c>
      <c r="C1191" s="6" t="s">
        <v>18</v>
      </c>
      <c r="D1191" s="7">
        <v>42004.0</v>
      </c>
      <c r="E1191" s="8">
        <v>1.709E10</v>
      </c>
      <c r="F1191" s="8">
        <v>1.2207E10</v>
      </c>
      <c r="G1191" s="8">
        <v>0.0</v>
      </c>
      <c r="H1191" s="8">
        <v>0.0</v>
      </c>
      <c r="I1191" s="8">
        <v>2.433E9</v>
      </c>
      <c r="J1191" s="5" t="s">
        <v>45</v>
      </c>
      <c r="K1191" s="5" t="s">
        <v>46</v>
      </c>
      <c r="L1191">
        <f t="shared" si="1"/>
        <v>2014</v>
      </c>
      <c r="M1191" s="9">
        <f t="shared" si="2"/>
        <v>4883000000</v>
      </c>
      <c r="N1191" s="9">
        <f t="shared" si="3"/>
        <v>2433000000</v>
      </c>
      <c r="O1191" s="9">
        <f t="shared" si="4"/>
        <v>14657000000</v>
      </c>
    </row>
    <row r="1192">
      <c r="A1192" s="5">
        <v>1238.0</v>
      </c>
      <c r="B1192" s="5" t="s">
        <v>437</v>
      </c>
      <c r="C1192" s="6" t="s">
        <v>19</v>
      </c>
      <c r="D1192" s="7">
        <v>42369.0</v>
      </c>
      <c r="E1192" s="8">
        <v>1.6833E10</v>
      </c>
      <c r="F1192" s="8">
        <v>1.2713E10</v>
      </c>
      <c r="G1192" s="8">
        <v>0.0</v>
      </c>
      <c r="H1192" s="8">
        <v>0.0</v>
      </c>
      <c r="I1192" s="8">
        <v>2.612E9</v>
      </c>
      <c r="J1192" s="5" t="s">
        <v>45</v>
      </c>
      <c r="K1192" s="5" t="s">
        <v>46</v>
      </c>
      <c r="L1192">
        <f t="shared" si="1"/>
        <v>2015</v>
      </c>
      <c r="M1192" s="9">
        <f t="shared" si="2"/>
        <v>4120000000</v>
      </c>
      <c r="N1192" s="9">
        <f t="shared" si="3"/>
        <v>2612000000</v>
      </c>
      <c r="O1192" s="9">
        <f t="shared" si="4"/>
        <v>14221000000</v>
      </c>
    </row>
    <row r="1193">
      <c r="A1193" s="5">
        <v>1239.0</v>
      </c>
      <c r="B1193" s="5" t="s">
        <v>437</v>
      </c>
      <c r="C1193" s="6" t="s">
        <v>20</v>
      </c>
      <c r="D1193" s="7">
        <v>42735.0</v>
      </c>
      <c r="E1193" s="8">
        <v>1.7666E10</v>
      </c>
      <c r="F1193" s="8">
        <v>1.2734E10</v>
      </c>
      <c r="G1193" s="8">
        <v>0.0</v>
      </c>
      <c r="H1193" s="8">
        <v>0.0</v>
      </c>
      <c r="I1193" s="8">
        <v>2.755E9</v>
      </c>
      <c r="J1193" s="5" t="s">
        <v>45</v>
      </c>
      <c r="K1193" s="5" t="s">
        <v>46</v>
      </c>
      <c r="L1193">
        <f t="shared" si="1"/>
        <v>2016</v>
      </c>
      <c r="M1193" s="9">
        <f t="shared" si="2"/>
        <v>4932000000</v>
      </c>
      <c r="N1193" s="9">
        <f t="shared" si="3"/>
        <v>2755000000</v>
      </c>
      <c r="O1193" s="9">
        <f t="shared" si="4"/>
        <v>14911000000</v>
      </c>
    </row>
    <row r="1194">
      <c r="A1194" s="5">
        <v>1240.0</v>
      </c>
      <c r="B1194" s="5" t="s">
        <v>438</v>
      </c>
      <c r="C1194" s="6" t="s">
        <v>15</v>
      </c>
      <c r="D1194" s="7">
        <v>41274.0</v>
      </c>
      <c r="E1194" s="8">
        <v>5.260956E9</v>
      </c>
      <c r="F1194" s="8">
        <v>1.177275E9</v>
      </c>
      <c r="G1194" s="8">
        <v>2.188747E9</v>
      </c>
      <c r="H1194" s="8">
        <v>0.0</v>
      </c>
      <c r="I1194" s="8">
        <v>6.5141E7</v>
      </c>
      <c r="J1194" s="5" t="s">
        <v>22</v>
      </c>
      <c r="K1194" s="5" t="s">
        <v>80</v>
      </c>
      <c r="L1194">
        <f t="shared" si="1"/>
        <v>2012</v>
      </c>
      <c r="M1194" s="9">
        <f t="shared" si="2"/>
        <v>4083681000</v>
      </c>
      <c r="N1194" s="9">
        <f t="shared" si="3"/>
        <v>2253888000</v>
      </c>
      <c r="O1194" s="9">
        <f t="shared" si="4"/>
        <v>3007068000</v>
      </c>
    </row>
    <row r="1195">
      <c r="A1195" s="5">
        <v>1241.0</v>
      </c>
      <c r="B1195" s="5" t="s">
        <v>438</v>
      </c>
      <c r="C1195" s="6" t="s">
        <v>18</v>
      </c>
      <c r="D1195" s="7">
        <v>41639.0</v>
      </c>
      <c r="E1195" s="8">
        <v>6.793306E9</v>
      </c>
      <c r="F1195" s="8">
        <v>1.07742E9</v>
      </c>
      <c r="G1195" s="8">
        <v>3.185497E9</v>
      </c>
      <c r="H1195" s="8">
        <v>0.0</v>
      </c>
      <c r="I1195" s="8">
        <v>1.17975E8</v>
      </c>
      <c r="J1195" s="5" t="s">
        <v>22</v>
      </c>
      <c r="K1195" s="5" t="s">
        <v>80</v>
      </c>
      <c r="L1195">
        <f t="shared" si="1"/>
        <v>2013</v>
      </c>
      <c r="M1195" s="9">
        <f t="shared" si="2"/>
        <v>5715886000</v>
      </c>
      <c r="N1195" s="9">
        <f t="shared" si="3"/>
        <v>3303472000</v>
      </c>
      <c r="O1195" s="9">
        <f t="shared" si="4"/>
        <v>3489834000</v>
      </c>
    </row>
    <row r="1196">
      <c r="A1196" s="5">
        <v>1242.0</v>
      </c>
      <c r="B1196" s="5" t="s">
        <v>438</v>
      </c>
      <c r="C1196" s="6" t="s">
        <v>19</v>
      </c>
      <c r="D1196" s="7">
        <v>42004.0</v>
      </c>
      <c r="E1196" s="8">
        <v>8.441971E9</v>
      </c>
      <c r="F1196" s="8">
        <v>8.57841E8</v>
      </c>
      <c r="G1196" s="8">
        <v>4.302998E9</v>
      </c>
      <c r="H1196" s="8">
        <v>0.0</v>
      </c>
      <c r="I1196" s="8">
        <v>2.0782E8</v>
      </c>
      <c r="J1196" s="5" t="s">
        <v>22</v>
      </c>
      <c r="K1196" s="5" t="s">
        <v>80</v>
      </c>
      <c r="L1196">
        <f t="shared" si="1"/>
        <v>2014</v>
      </c>
      <c r="M1196" s="9">
        <f t="shared" si="2"/>
        <v>7584130000</v>
      </c>
      <c r="N1196" s="9">
        <f t="shared" si="3"/>
        <v>4510818000</v>
      </c>
      <c r="O1196" s="9">
        <f t="shared" si="4"/>
        <v>3931153000</v>
      </c>
    </row>
    <row r="1197">
      <c r="A1197" s="5">
        <v>1243.0</v>
      </c>
      <c r="B1197" s="5" t="s">
        <v>438</v>
      </c>
      <c r="C1197" s="6" t="s">
        <v>20</v>
      </c>
      <c r="D1197" s="7">
        <v>42369.0</v>
      </c>
      <c r="E1197" s="8">
        <v>9.223987E9</v>
      </c>
      <c r="F1197" s="8">
        <v>6.3218E8</v>
      </c>
      <c r="G1197" s="8">
        <v>5.060406E9</v>
      </c>
      <c r="H1197" s="8">
        <v>0.0</v>
      </c>
      <c r="I1197" s="8">
        <v>2.72494E8</v>
      </c>
      <c r="J1197" s="5" t="s">
        <v>22</v>
      </c>
      <c r="K1197" s="5" t="s">
        <v>80</v>
      </c>
      <c r="L1197">
        <f t="shared" si="1"/>
        <v>2015</v>
      </c>
      <c r="M1197" s="9">
        <f t="shared" si="2"/>
        <v>8591807000</v>
      </c>
      <c r="N1197" s="9">
        <f t="shared" si="3"/>
        <v>5332900000</v>
      </c>
      <c r="O1197" s="9">
        <f t="shared" si="4"/>
        <v>3891087000</v>
      </c>
    </row>
    <row r="1198">
      <c r="A1198" s="5">
        <v>1244.0</v>
      </c>
      <c r="B1198" s="5" t="s">
        <v>439</v>
      </c>
      <c r="C1198" s="6" t="s">
        <v>15</v>
      </c>
      <c r="D1198" s="7">
        <v>41391.0</v>
      </c>
      <c r="E1198" s="8">
        <v>3.637212E9</v>
      </c>
      <c r="F1198" s="8">
        <v>2.446443E9</v>
      </c>
      <c r="G1198" s="8">
        <v>0.0</v>
      </c>
      <c r="H1198" s="8">
        <v>0.0</v>
      </c>
      <c r="I1198" s="8">
        <v>0.0</v>
      </c>
      <c r="J1198" s="5" t="s">
        <v>28</v>
      </c>
      <c r="K1198" s="5" t="s">
        <v>169</v>
      </c>
      <c r="L1198">
        <f t="shared" si="1"/>
        <v>2013</v>
      </c>
      <c r="M1198" s="9">
        <f t="shared" si="2"/>
        <v>1190769000</v>
      </c>
      <c r="N1198" s="9">
        <f t="shared" si="3"/>
        <v>0</v>
      </c>
      <c r="O1198" s="9">
        <f t="shared" si="4"/>
        <v>3637212000</v>
      </c>
    </row>
    <row r="1199">
      <c r="A1199" s="5">
        <v>1245.0</v>
      </c>
      <c r="B1199" s="5" t="s">
        <v>439</v>
      </c>
      <c r="C1199" s="6" t="s">
        <v>18</v>
      </c>
      <c r="D1199" s="7">
        <v>41755.0</v>
      </c>
      <c r="E1199" s="8">
        <v>3.585141E9</v>
      </c>
      <c r="F1199" s="8">
        <v>2.566444E9</v>
      </c>
      <c r="G1199" s="8">
        <v>0.0</v>
      </c>
      <c r="H1199" s="8">
        <v>0.0</v>
      </c>
      <c r="I1199" s="8">
        <v>0.0</v>
      </c>
      <c r="J1199" s="5" t="s">
        <v>28</v>
      </c>
      <c r="K1199" s="5" t="s">
        <v>169</v>
      </c>
      <c r="L1199">
        <f t="shared" si="1"/>
        <v>2014</v>
      </c>
      <c r="M1199" s="9">
        <f t="shared" si="2"/>
        <v>1018697000</v>
      </c>
      <c r="N1199" s="9">
        <f t="shared" si="3"/>
        <v>0</v>
      </c>
      <c r="O1199" s="9">
        <f t="shared" si="4"/>
        <v>3585141000</v>
      </c>
    </row>
    <row r="1200">
      <c r="A1200" s="5">
        <v>1246.0</v>
      </c>
      <c r="B1200" s="5" t="s">
        <v>439</v>
      </c>
      <c r="C1200" s="6" t="s">
        <v>19</v>
      </c>
      <c r="D1200" s="7">
        <v>42119.0</v>
      </c>
      <c r="E1200" s="8">
        <v>3.910865E9</v>
      </c>
      <c r="F1200" s="8">
        <v>2.850316E9</v>
      </c>
      <c r="G1200" s="8">
        <v>0.0</v>
      </c>
      <c r="H1200" s="8">
        <v>0.0</v>
      </c>
      <c r="I1200" s="8">
        <v>0.0</v>
      </c>
      <c r="J1200" s="5" t="s">
        <v>28</v>
      </c>
      <c r="K1200" s="5" t="s">
        <v>169</v>
      </c>
      <c r="L1200">
        <f t="shared" si="1"/>
        <v>2015</v>
      </c>
      <c r="M1200" s="9">
        <f t="shared" si="2"/>
        <v>1060549000</v>
      </c>
      <c r="N1200" s="9">
        <f t="shared" si="3"/>
        <v>0</v>
      </c>
      <c r="O1200" s="9">
        <f t="shared" si="4"/>
        <v>3910865000</v>
      </c>
    </row>
    <row r="1201">
      <c r="A1201" s="5">
        <v>1247.0</v>
      </c>
      <c r="B1201" s="5" t="s">
        <v>439</v>
      </c>
      <c r="C1201" s="6" t="s">
        <v>20</v>
      </c>
      <c r="D1201" s="7">
        <v>42490.0</v>
      </c>
      <c r="E1201" s="8">
        <v>5.386703E9</v>
      </c>
      <c r="F1201" s="8">
        <v>4.063955E9</v>
      </c>
      <c r="G1201" s="8">
        <v>0.0</v>
      </c>
      <c r="H1201" s="8">
        <v>0.0</v>
      </c>
      <c r="I1201" s="8">
        <v>0.0</v>
      </c>
      <c r="J1201" s="5" t="s">
        <v>28</v>
      </c>
      <c r="K1201" s="5" t="s">
        <v>169</v>
      </c>
      <c r="L1201">
        <f t="shared" si="1"/>
        <v>2016</v>
      </c>
      <c r="M1201" s="9">
        <f t="shared" si="2"/>
        <v>1322748000</v>
      </c>
      <c r="N1201" s="9">
        <f t="shared" si="3"/>
        <v>0</v>
      </c>
      <c r="O1201" s="9">
        <f t="shared" si="4"/>
        <v>5386703000</v>
      </c>
    </row>
    <row r="1202">
      <c r="A1202" s="5">
        <v>1248.0</v>
      </c>
      <c r="B1202" s="5" t="s">
        <v>440</v>
      </c>
      <c r="C1202" s="6" t="s">
        <v>15</v>
      </c>
      <c r="D1202" s="7">
        <v>41274.0</v>
      </c>
      <c r="E1202" s="8">
        <v>9.781E9</v>
      </c>
      <c r="F1202" s="8">
        <v>6.351E9</v>
      </c>
      <c r="G1202" s="8">
        <v>9.8E7</v>
      </c>
      <c r="H1202" s="8">
        <v>0.0</v>
      </c>
      <c r="I1202" s="8">
        <v>1.054E9</v>
      </c>
      <c r="J1202" s="5" t="s">
        <v>45</v>
      </c>
      <c r="K1202" s="5" t="s">
        <v>48</v>
      </c>
      <c r="L1202">
        <f t="shared" si="1"/>
        <v>2012</v>
      </c>
      <c r="M1202" s="9">
        <f t="shared" si="2"/>
        <v>3430000000</v>
      </c>
      <c r="N1202" s="9">
        <f t="shared" si="3"/>
        <v>1152000000</v>
      </c>
      <c r="O1202" s="9">
        <f t="shared" si="4"/>
        <v>8629000000</v>
      </c>
    </row>
    <row r="1203">
      <c r="A1203" s="5">
        <v>1249.0</v>
      </c>
      <c r="B1203" s="5" t="s">
        <v>440</v>
      </c>
      <c r="C1203" s="6" t="s">
        <v>18</v>
      </c>
      <c r="D1203" s="7">
        <v>41639.0</v>
      </c>
      <c r="E1203" s="8">
        <v>9.968E9</v>
      </c>
      <c r="F1203" s="8">
        <v>6.423E9</v>
      </c>
      <c r="G1203" s="8">
        <v>6.8E7</v>
      </c>
      <c r="H1203" s="8">
        <v>0.0</v>
      </c>
      <c r="I1203" s="8">
        <v>1.178E9</v>
      </c>
      <c r="J1203" s="5" t="s">
        <v>45</v>
      </c>
      <c r="K1203" s="5" t="s">
        <v>48</v>
      </c>
      <c r="L1203">
        <f t="shared" si="1"/>
        <v>2013</v>
      </c>
      <c r="M1203" s="9">
        <f t="shared" si="2"/>
        <v>3545000000</v>
      </c>
      <c r="N1203" s="9">
        <f t="shared" si="3"/>
        <v>1246000000</v>
      </c>
      <c r="O1203" s="9">
        <f t="shared" si="4"/>
        <v>8722000000</v>
      </c>
    </row>
    <row r="1204">
      <c r="A1204" s="5">
        <v>1250.0</v>
      </c>
      <c r="B1204" s="5" t="s">
        <v>440</v>
      </c>
      <c r="C1204" s="6" t="s">
        <v>19</v>
      </c>
      <c r="D1204" s="7">
        <v>42004.0</v>
      </c>
      <c r="E1204" s="8">
        <v>1.0886E10</v>
      </c>
      <c r="F1204" s="8">
        <v>7.036E9</v>
      </c>
      <c r="G1204" s="8">
        <v>0.0</v>
      </c>
      <c r="H1204" s="8">
        <v>0.0</v>
      </c>
      <c r="I1204" s="8">
        <v>1.227E9</v>
      </c>
      <c r="J1204" s="5" t="s">
        <v>45</v>
      </c>
      <c r="K1204" s="5" t="s">
        <v>48</v>
      </c>
      <c r="L1204">
        <f t="shared" si="1"/>
        <v>2014</v>
      </c>
      <c r="M1204" s="9">
        <f t="shared" si="2"/>
        <v>3850000000</v>
      </c>
      <c r="N1204" s="9">
        <f t="shared" si="3"/>
        <v>1227000000</v>
      </c>
      <c r="O1204" s="9">
        <f t="shared" si="4"/>
        <v>9659000000</v>
      </c>
    </row>
    <row r="1205">
      <c r="A1205" s="5">
        <v>1251.0</v>
      </c>
      <c r="B1205" s="5" t="s">
        <v>440</v>
      </c>
      <c r="C1205" s="6" t="s">
        <v>20</v>
      </c>
      <c r="D1205" s="7">
        <v>42369.0</v>
      </c>
      <c r="E1205" s="8">
        <v>1.0415E10</v>
      </c>
      <c r="F1205" s="8">
        <v>6.239E9</v>
      </c>
      <c r="G1205" s="8">
        <v>0.0</v>
      </c>
      <c r="H1205" s="8">
        <v>0.0</v>
      </c>
      <c r="I1205" s="8">
        <v>1.214E9</v>
      </c>
      <c r="J1205" s="5" t="s">
        <v>45</v>
      </c>
      <c r="K1205" s="5" t="s">
        <v>48</v>
      </c>
      <c r="L1205">
        <f t="shared" si="1"/>
        <v>2015</v>
      </c>
      <c r="M1205" s="9">
        <f t="shared" si="2"/>
        <v>4176000000</v>
      </c>
      <c r="N1205" s="9">
        <f t="shared" si="3"/>
        <v>1214000000</v>
      </c>
      <c r="O1205" s="9">
        <f t="shared" si="4"/>
        <v>9201000000</v>
      </c>
    </row>
    <row r="1206">
      <c r="A1206" s="5">
        <v>1252.0</v>
      </c>
      <c r="B1206" s="5" t="s">
        <v>441</v>
      </c>
      <c r="C1206" s="6" t="s">
        <v>15</v>
      </c>
      <c r="D1206" s="7">
        <v>41636.0</v>
      </c>
      <c r="E1206" s="8">
        <v>6.6415E10</v>
      </c>
      <c r="F1206" s="8">
        <v>3.1243E10</v>
      </c>
      <c r="G1206" s="8">
        <v>2.5357E10</v>
      </c>
      <c r="H1206" s="8">
        <v>0.0</v>
      </c>
      <c r="I1206" s="8">
        <v>1.1E8</v>
      </c>
      <c r="J1206" s="5" t="s">
        <v>39</v>
      </c>
      <c r="K1206" s="5" t="s">
        <v>217</v>
      </c>
      <c r="L1206">
        <f t="shared" si="1"/>
        <v>2013</v>
      </c>
      <c r="M1206" s="9">
        <f t="shared" si="2"/>
        <v>35172000000</v>
      </c>
      <c r="N1206" s="9">
        <f t="shared" si="3"/>
        <v>25467000000</v>
      </c>
      <c r="O1206" s="9">
        <f t="shared" si="4"/>
        <v>40948000000</v>
      </c>
    </row>
    <row r="1207">
      <c r="A1207" s="5">
        <v>1253.0</v>
      </c>
      <c r="B1207" s="5" t="s">
        <v>441</v>
      </c>
      <c r="C1207" s="6" t="s">
        <v>18</v>
      </c>
      <c r="D1207" s="7">
        <v>42000.0</v>
      </c>
      <c r="E1207" s="8">
        <v>6.6683E10</v>
      </c>
      <c r="F1207" s="8">
        <v>3.1238E10</v>
      </c>
      <c r="G1207" s="8">
        <v>2.5772E10</v>
      </c>
      <c r="H1207" s="8">
        <v>0.0</v>
      </c>
      <c r="I1207" s="8">
        <v>9.2E7</v>
      </c>
      <c r="J1207" s="5" t="s">
        <v>39</v>
      </c>
      <c r="K1207" s="5" t="s">
        <v>217</v>
      </c>
      <c r="L1207">
        <f t="shared" si="1"/>
        <v>2014</v>
      </c>
      <c r="M1207" s="9">
        <f t="shared" si="2"/>
        <v>35445000000</v>
      </c>
      <c r="N1207" s="9">
        <f t="shared" si="3"/>
        <v>25864000000</v>
      </c>
      <c r="O1207" s="9">
        <f t="shared" si="4"/>
        <v>40819000000</v>
      </c>
    </row>
    <row r="1208">
      <c r="A1208" s="5">
        <v>1254.0</v>
      </c>
      <c r="B1208" s="5" t="s">
        <v>441</v>
      </c>
      <c r="C1208" s="6" t="s">
        <v>19</v>
      </c>
      <c r="D1208" s="7">
        <v>42364.0</v>
      </c>
      <c r="E1208" s="8">
        <v>6.3056E10</v>
      </c>
      <c r="F1208" s="8">
        <v>2.8731E10</v>
      </c>
      <c r="G1208" s="8">
        <v>2.4538E10</v>
      </c>
      <c r="H1208" s="8">
        <v>0.0</v>
      </c>
      <c r="I1208" s="8">
        <v>7.5E7</v>
      </c>
      <c r="J1208" s="5" t="s">
        <v>39</v>
      </c>
      <c r="K1208" s="5" t="s">
        <v>217</v>
      </c>
      <c r="L1208">
        <f t="shared" si="1"/>
        <v>2015</v>
      </c>
      <c r="M1208" s="9">
        <f t="shared" si="2"/>
        <v>34325000000</v>
      </c>
      <c r="N1208" s="9">
        <f t="shared" si="3"/>
        <v>24613000000</v>
      </c>
      <c r="O1208" s="9">
        <f t="shared" si="4"/>
        <v>38443000000</v>
      </c>
    </row>
    <row r="1209">
      <c r="A1209" s="5">
        <v>1255.0</v>
      </c>
      <c r="B1209" s="5" t="s">
        <v>441</v>
      </c>
      <c r="C1209" s="6" t="s">
        <v>20</v>
      </c>
      <c r="D1209" s="7">
        <v>42735.0</v>
      </c>
      <c r="E1209" s="8">
        <v>6.2799E10</v>
      </c>
      <c r="F1209" s="8">
        <v>2.8209E10</v>
      </c>
      <c r="G1209" s="8">
        <v>2.4735E10</v>
      </c>
      <c r="H1209" s="8">
        <v>0.0</v>
      </c>
      <c r="I1209" s="8">
        <v>7.0E7</v>
      </c>
      <c r="J1209" s="5" t="s">
        <v>39</v>
      </c>
      <c r="K1209" s="5" t="s">
        <v>217</v>
      </c>
      <c r="L1209">
        <f t="shared" si="1"/>
        <v>2016</v>
      </c>
      <c r="M1209" s="9">
        <f t="shared" si="2"/>
        <v>34590000000</v>
      </c>
      <c r="N1209" s="9">
        <f t="shared" si="3"/>
        <v>24805000000</v>
      </c>
      <c r="O1209" s="9">
        <f t="shared" si="4"/>
        <v>37994000000</v>
      </c>
    </row>
    <row r="1210">
      <c r="A1210" s="5">
        <v>1256.0</v>
      </c>
      <c r="B1210" s="5" t="s">
        <v>442</v>
      </c>
      <c r="C1210" s="6" t="s">
        <v>15</v>
      </c>
      <c r="D1210" s="7">
        <v>41274.0</v>
      </c>
      <c r="E1210" s="8">
        <v>5.4657E10</v>
      </c>
      <c r="F1210" s="8">
        <v>9.821E9</v>
      </c>
      <c r="G1210" s="8">
        <v>1.5171E10</v>
      </c>
      <c r="H1210" s="8">
        <v>7.482E9</v>
      </c>
      <c r="I1210" s="8">
        <v>5.109E9</v>
      </c>
      <c r="J1210" s="5" t="s">
        <v>28</v>
      </c>
      <c r="K1210" s="5" t="s">
        <v>29</v>
      </c>
      <c r="L1210">
        <f t="shared" si="1"/>
        <v>2012</v>
      </c>
      <c r="M1210" s="9">
        <f t="shared" si="2"/>
        <v>44836000000</v>
      </c>
      <c r="N1210" s="9">
        <f t="shared" si="3"/>
        <v>27762000000</v>
      </c>
      <c r="O1210" s="9">
        <f t="shared" si="4"/>
        <v>26895000000</v>
      </c>
    </row>
    <row r="1211">
      <c r="A1211" s="5">
        <v>1257.0</v>
      </c>
      <c r="B1211" s="5" t="s">
        <v>442</v>
      </c>
      <c r="C1211" s="6" t="s">
        <v>18</v>
      </c>
      <c r="D1211" s="7">
        <v>41639.0</v>
      </c>
      <c r="E1211" s="8">
        <v>5.1584E10</v>
      </c>
      <c r="F1211" s="8">
        <v>9.586E9</v>
      </c>
      <c r="G1211" s="8">
        <v>1.4355E10</v>
      </c>
      <c r="H1211" s="8">
        <v>6.678E9</v>
      </c>
      <c r="I1211" s="8">
        <v>4.599E9</v>
      </c>
      <c r="J1211" s="5" t="s">
        <v>28</v>
      </c>
      <c r="K1211" s="5" t="s">
        <v>29</v>
      </c>
      <c r="L1211">
        <f t="shared" si="1"/>
        <v>2013</v>
      </c>
      <c r="M1211" s="9">
        <f t="shared" si="2"/>
        <v>41998000000</v>
      </c>
      <c r="N1211" s="9">
        <f t="shared" si="3"/>
        <v>25632000000</v>
      </c>
      <c r="O1211" s="9">
        <f t="shared" si="4"/>
        <v>25952000000</v>
      </c>
    </row>
    <row r="1212">
      <c r="A1212" s="5">
        <v>1258.0</v>
      </c>
      <c r="B1212" s="5" t="s">
        <v>442</v>
      </c>
      <c r="C1212" s="6" t="s">
        <v>19</v>
      </c>
      <c r="D1212" s="7">
        <v>42004.0</v>
      </c>
      <c r="E1212" s="8">
        <v>4.9605E10</v>
      </c>
      <c r="F1212" s="8">
        <v>9.577E9</v>
      </c>
      <c r="G1212" s="8">
        <v>1.4097E10</v>
      </c>
      <c r="H1212" s="8">
        <v>8.393E9</v>
      </c>
      <c r="I1212" s="8">
        <v>4.039E9</v>
      </c>
      <c r="J1212" s="5" t="s">
        <v>28</v>
      </c>
      <c r="K1212" s="5" t="s">
        <v>29</v>
      </c>
      <c r="L1212">
        <f t="shared" si="1"/>
        <v>2014</v>
      </c>
      <c r="M1212" s="9">
        <f t="shared" si="2"/>
        <v>40028000000</v>
      </c>
      <c r="N1212" s="9">
        <f t="shared" si="3"/>
        <v>26529000000</v>
      </c>
      <c r="O1212" s="9">
        <f t="shared" si="4"/>
        <v>23076000000</v>
      </c>
    </row>
    <row r="1213">
      <c r="A1213" s="5">
        <v>1259.0</v>
      </c>
      <c r="B1213" s="5" t="s">
        <v>442</v>
      </c>
      <c r="C1213" s="6" t="s">
        <v>20</v>
      </c>
      <c r="D1213" s="7">
        <v>42369.0</v>
      </c>
      <c r="E1213" s="8">
        <v>4.8851E10</v>
      </c>
      <c r="F1213" s="8">
        <v>9.648E9</v>
      </c>
      <c r="G1213" s="8">
        <v>1.4809E10</v>
      </c>
      <c r="H1213" s="8">
        <v>7.69E9</v>
      </c>
      <c r="I1213" s="8">
        <v>3.728E9</v>
      </c>
      <c r="J1213" s="5" t="s">
        <v>28</v>
      </c>
      <c r="K1213" s="5" t="s">
        <v>29</v>
      </c>
      <c r="L1213">
        <f t="shared" si="1"/>
        <v>2015</v>
      </c>
      <c r="M1213" s="9">
        <f t="shared" si="2"/>
        <v>39203000000</v>
      </c>
      <c r="N1213" s="9">
        <f t="shared" si="3"/>
        <v>26227000000</v>
      </c>
      <c r="O1213" s="9">
        <f t="shared" si="4"/>
        <v>22624000000</v>
      </c>
    </row>
    <row r="1214">
      <c r="A1214" s="5">
        <v>1260.0</v>
      </c>
      <c r="B1214" s="5" t="s">
        <v>443</v>
      </c>
      <c r="C1214" s="6" t="s">
        <v>15</v>
      </c>
      <c r="D1214" s="7">
        <v>41639.0</v>
      </c>
      <c r="E1214" s="8">
        <v>9.2895E9</v>
      </c>
      <c r="F1214" s="8">
        <v>4.6836E9</v>
      </c>
      <c r="G1214" s="8">
        <v>1.89E8</v>
      </c>
      <c r="H1214" s="8">
        <v>0.0</v>
      </c>
      <c r="I1214" s="8">
        <v>3.2929E9</v>
      </c>
      <c r="J1214" s="5" t="s">
        <v>50</v>
      </c>
      <c r="K1214" s="5" t="s">
        <v>382</v>
      </c>
      <c r="L1214">
        <f t="shared" si="1"/>
        <v>2013</v>
      </c>
      <c r="M1214" s="9">
        <f t="shared" si="2"/>
        <v>4605900000</v>
      </c>
      <c r="N1214" s="9">
        <f t="shared" si="3"/>
        <v>3481900000</v>
      </c>
      <c r="O1214" s="9">
        <f t="shared" si="4"/>
        <v>5807600000</v>
      </c>
    </row>
    <row r="1215">
      <c r="A1215" s="5">
        <v>1261.0</v>
      </c>
      <c r="B1215" s="5" t="s">
        <v>443</v>
      </c>
      <c r="C1215" s="6" t="s">
        <v>18</v>
      </c>
      <c r="D1215" s="7">
        <v>42004.0</v>
      </c>
      <c r="E1215" s="8">
        <v>1.04776E10</v>
      </c>
      <c r="F1215" s="8">
        <v>5.231E9</v>
      </c>
      <c r="G1215" s="8">
        <v>1.774E8</v>
      </c>
      <c r="H1215" s="8">
        <v>0.0</v>
      </c>
      <c r="I1215" s="8">
        <v>3.5743E9</v>
      </c>
      <c r="J1215" s="5" t="s">
        <v>50</v>
      </c>
      <c r="K1215" s="5" t="s">
        <v>382</v>
      </c>
      <c r="L1215">
        <f t="shared" si="1"/>
        <v>2014</v>
      </c>
      <c r="M1215" s="9">
        <f t="shared" si="2"/>
        <v>5246600000</v>
      </c>
      <c r="N1215" s="9">
        <f t="shared" si="3"/>
        <v>3751700000</v>
      </c>
      <c r="O1215" s="9">
        <f t="shared" si="4"/>
        <v>6725900000</v>
      </c>
    </row>
    <row r="1216">
      <c r="A1216" s="5">
        <v>1262.0</v>
      </c>
      <c r="B1216" s="5" t="s">
        <v>443</v>
      </c>
      <c r="C1216" s="6" t="s">
        <v>19</v>
      </c>
      <c r="D1216" s="7">
        <v>42369.0</v>
      </c>
      <c r="E1216" s="8">
        <v>1.19644E10</v>
      </c>
      <c r="F1216" s="8">
        <v>6.6977E9</v>
      </c>
      <c r="G1216" s="8">
        <v>1.635E8</v>
      </c>
      <c r="H1216" s="8">
        <v>0.0</v>
      </c>
      <c r="I1216" s="8">
        <v>3.6724E9</v>
      </c>
      <c r="J1216" s="5" t="s">
        <v>50</v>
      </c>
      <c r="K1216" s="5" t="s">
        <v>382</v>
      </c>
      <c r="L1216">
        <f t="shared" si="1"/>
        <v>2015</v>
      </c>
      <c r="M1216" s="9">
        <f t="shared" si="2"/>
        <v>5266700000</v>
      </c>
      <c r="N1216" s="9">
        <f t="shared" si="3"/>
        <v>3835900000</v>
      </c>
      <c r="O1216" s="9">
        <f t="shared" si="4"/>
        <v>8128500000</v>
      </c>
    </row>
    <row r="1217">
      <c r="A1217" s="5">
        <v>1263.0</v>
      </c>
      <c r="B1217" s="5" t="s">
        <v>443</v>
      </c>
      <c r="C1217" s="6" t="s">
        <v>20</v>
      </c>
      <c r="D1217" s="7">
        <v>42735.0</v>
      </c>
      <c r="E1217" s="8">
        <v>1.23941E10</v>
      </c>
      <c r="F1217" s="8">
        <v>6.9132E9</v>
      </c>
      <c r="G1217" s="8">
        <v>1.566E8</v>
      </c>
      <c r="H1217" s="8">
        <v>0.0</v>
      </c>
      <c r="I1217" s="8">
        <v>3.7326E9</v>
      </c>
      <c r="J1217" s="5" t="s">
        <v>50</v>
      </c>
      <c r="K1217" s="5" t="s">
        <v>382</v>
      </c>
      <c r="L1217">
        <f t="shared" si="1"/>
        <v>2016</v>
      </c>
      <c r="M1217" s="9">
        <f t="shared" si="2"/>
        <v>5480900000</v>
      </c>
      <c r="N1217" s="9">
        <f t="shared" si="3"/>
        <v>3889200000</v>
      </c>
      <c r="O1217" s="9">
        <f t="shared" si="4"/>
        <v>8504900000</v>
      </c>
    </row>
    <row r="1218">
      <c r="A1218" s="5">
        <v>1264.0</v>
      </c>
      <c r="B1218" s="5" t="s">
        <v>444</v>
      </c>
      <c r="C1218" s="6" t="s">
        <v>15</v>
      </c>
      <c r="D1218" s="7">
        <v>41639.0</v>
      </c>
      <c r="E1218" s="8">
        <v>2.104745E9</v>
      </c>
      <c r="F1218" s="8">
        <v>1.55355E8</v>
      </c>
      <c r="G1218" s="8">
        <v>3.46393E8</v>
      </c>
      <c r="H1218" s="8">
        <v>8.59947E8</v>
      </c>
      <c r="I1218" s="8">
        <v>0.0</v>
      </c>
      <c r="J1218" s="5" t="s">
        <v>39</v>
      </c>
      <c r="K1218" s="5" t="s">
        <v>173</v>
      </c>
      <c r="L1218">
        <f t="shared" si="1"/>
        <v>2013</v>
      </c>
      <c r="M1218" s="9">
        <f t="shared" si="2"/>
        <v>1949390000</v>
      </c>
      <c r="N1218" s="9">
        <f t="shared" si="3"/>
        <v>1206340000</v>
      </c>
      <c r="O1218" s="9">
        <f t="shared" si="4"/>
        <v>898405000</v>
      </c>
    </row>
    <row r="1219">
      <c r="A1219" s="5">
        <v>1265.0</v>
      </c>
      <c r="B1219" s="5" t="s">
        <v>444</v>
      </c>
      <c r="C1219" s="6" t="s">
        <v>18</v>
      </c>
      <c r="D1219" s="7">
        <v>42004.0</v>
      </c>
      <c r="E1219" s="8">
        <v>2.819557E9</v>
      </c>
      <c r="F1219" s="8">
        <v>2.05018E8</v>
      </c>
      <c r="G1219" s="8">
        <v>5.19267E8</v>
      </c>
      <c r="H1219" s="8">
        <v>1.271353E9</v>
      </c>
      <c r="I1219" s="8">
        <v>0.0</v>
      </c>
      <c r="J1219" s="5" t="s">
        <v>39</v>
      </c>
      <c r="K1219" s="5" t="s">
        <v>173</v>
      </c>
      <c r="L1219">
        <f t="shared" si="1"/>
        <v>2014</v>
      </c>
      <c r="M1219" s="9">
        <f t="shared" si="2"/>
        <v>2614539000</v>
      </c>
      <c r="N1219" s="9">
        <f t="shared" si="3"/>
        <v>1790620000</v>
      </c>
      <c r="O1219" s="9">
        <f t="shared" si="4"/>
        <v>1028937000</v>
      </c>
    </row>
    <row r="1220">
      <c r="A1220" s="5">
        <v>1266.0</v>
      </c>
      <c r="B1220" s="5" t="s">
        <v>444</v>
      </c>
      <c r="C1220" s="6" t="s">
        <v>19</v>
      </c>
      <c r="D1220" s="7">
        <v>42369.0</v>
      </c>
      <c r="E1220" s="8">
        <v>4.103728E9</v>
      </c>
      <c r="F1220" s="8">
        <v>3.92709E8</v>
      </c>
      <c r="G1220" s="8">
        <v>8.38526E8</v>
      </c>
      <c r="H1220" s="8">
        <v>1.620577E9</v>
      </c>
      <c r="I1220" s="8">
        <v>0.0</v>
      </c>
      <c r="J1220" s="5" t="s">
        <v>39</v>
      </c>
      <c r="K1220" s="5" t="s">
        <v>173</v>
      </c>
      <c r="L1220">
        <f t="shared" si="1"/>
        <v>2015</v>
      </c>
      <c r="M1220" s="9">
        <f t="shared" si="2"/>
        <v>3711019000</v>
      </c>
      <c r="N1220" s="9">
        <f t="shared" si="3"/>
        <v>2459103000</v>
      </c>
      <c r="O1220" s="9">
        <f t="shared" si="4"/>
        <v>1644625000</v>
      </c>
    </row>
    <row r="1221">
      <c r="A1221" s="5">
        <v>1267.0</v>
      </c>
      <c r="B1221" s="5" t="s">
        <v>444</v>
      </c>
      <c r="C1221" s="6" t="s">
        <v>20</v>
      </c>
      <c r="D1221" s="7">
        <v>42735.0</v>
      </c>
      <c r="E1221" s="8">
        <v>4.860427E9</v>
      </c>
      <c r="F1221" s="8">
        <v>2.99694E8</v>
      </c>
      <c r="G1221" s="8">
        <v>1.177697E9</v>
      </c>
      <c r="H1221" s="8">
        <v>2.052295E9</v>
      </c>
      <c r="I1221" s="8">
        <v>0.0</v>
      </c>
      <c r="J1221" s="5" t="s">
        <v>39</v>
      </c>
      <c r="K1221" s="5" t="s">
        <v>173</v>
      </c>
      <c r="L1221">
        <f t="shared" si="1"/>
        <v>2016</v>
      </c>
      <c r="M1221" s="9">
        <f t="shared" si="2"/>
        <v>4560733000</v>
      </c>
      <c r="N1221" s="9">
        <f t="shared" si="3"/>
        <v>3229992000</v>
      </c>
      <c r="O1221" s="9">
        <f t="shared" si="4"/>
        <v>1630435000</v>
      </c>
    </row>
    <row r="1222">
      <c r="A1222" s="5">
        <v>1268.0</v>
      </c>
      <c r="B1222" s="5" t="s">
        <v>445</v>
      </c>
      <c r="C1222" s="6" t="s">
        <v>15</v>
      </c>
      <c r="D1222" s="7">
        <v>41274.0</v>
      </c>
      <c r="E1222" s="8">
        <v>1.70839E10</v>
      </c>
      <c r="F1222" s="8">
        <v>1.55909E10</v>
      </c>
      <c r="G1222" s="8">
        <v>1.54E7</v>
      </c>
      <c r="H1222" s="8">
        <v>0.0</v>
      </c>
      <c r="I1222" s="8">
        <v>3.61E7</v>
      </c>
      <c r="J1222" s="5" t="s">
        <v>50</v>
      </c>
      <c r="K1222" s="5" t="s">
        <v>53</v>
      </c>
      <c r="L1222">
        <f t="shared" si="1"/>
        <v>2012</v>
      </c>
      <c r="M1222" s="9">
        <f t="shared" si="2"/>
        <v>1493000000</v>
      </c>
      <c r="N1222" s="9">
        <f t="shared" si="3"/>
        <v>51500000</v>
      </c>
      <c r="O1222" s="9">
        <f t="shared" si="4"/>
        <v>17032400000</v>
      </c>
    </row>
    <row r="1223">
      <c r="A1223" s="5">
        <v>1269.0</v>
      </c>
      <c r="B1223" s="5" t="s">
        <v>445</v>
      </c>
      <c r="C1223" s="6" t="s">
        <v>18</v>
      </c>
      <c r="D1223" s="7">
        <v>41639.0</v>
      </c>
      <c r="E1223" s="8">
        <v>1.81709E10</v>
      </c>
      <c r="F1223" s="8">
        <v>1.62751E10</v>
      </c>
      <c r="G1223" s="8">
        <v>1.88E7</v>
      </c>
      <c r="H1223" s="8">
        <v>0.0</v>
      </c>
      <c r="I1223" s="8">
        <v>3.88E7</v>
      </c>
      <c r="J1223" s="5" t="s">
        <v>50</v>
      </c>
      <c r="K1223" s="5" t="s">
        <v>53</v>
      </c>
      <c r="L1223">
        <f t="shared" si="1"/>
        <v>2013</v>
      </c>
      <c r="M1223" s="9">
        <f t="shared" si="2"/>
        <v>1895800000</v>
      </c>
      <c r="N1223" s="9">
        <f t="shared" si="3"/>
        <v>57600000</v>
      </c>
      <c r="O1223" s="9">
        <f t="shared" si="4"/>
        <v>18113300000</v>
      </c>
    </row>
    <row r="1224">
      <c r="A1224" s="5">
        <v>1270.0</v>
      </c>
      <c r="B1224" s="5" t="s">
        <v>445</v>
      </c>
      <c r="C1224" s="6" t="s">
        <v>19</v>
      </c>
      <c r="D1224" s="7">
        <v>42004.0</v>
      </c>
      <c r="E1224" s="8">
        <v>1.93914E10</v>
      </c>
      <c r="F1224" s="8">
        <v>1.72973E10</v>
      </c>
      <c r="G1224" s="8">
        <v>1.89E7</v>
      </c>
      <c r="H1224" s="8">
        <v>0.0</v>
      </c>
      <c r="I1224" s="8">
        <v>5.09E7</v>
      </c>
      <c r="J1224" s="5" t="s">
        <v>50</v>
      </c>
      <c r="K1224" s="5" t="s">
        <v>53</v>
      </c>
      <c r="L1224">
        <f t="shared" si="1"/>
        <v>2014</v>
      </c>
      <c r="M1224" s="9">
        <f t="shared" si="2"/>
        <v>2094100000</v>
      </c>
      <c r="N1224" s="9">
        <f t="shared" si="3"/>
        <v>69800000</v>
      </c>
      <c r="O1224" s="9">
        <f t="shared" si="4"/>
        <v>19321600000</v>
      </c>
    </row>
    <row r="1225">
      <c r="A1225" s="5">
        <v>1271.0</v>
      </c>
      <c r="B1225" s="5" t="s">
        <v>445</v>
      </c>
      <c r="C1225" s="6" t="s">
        <v>20</v>
      </c>
      <c r="D1225" s="7">
        <v>42369.0</v>
      </c>
      <c r="E1225" s="8">
        <v>2.08538E10</v>
      </c>
      <c r="F1225" s="8">
        <v>1.87059E10</v>
      </c>
      <c r="G1225" s="8">
        <v>2.28E7</v>
      </c>
      <c r="H1225" s="8">
        <v>0.0</v>
      </c>
      <c r="I1225" s="8">
        <v>7.75E7</v>
      </c>
      <c r="J1225" s="5" t="s">
        <v>50</v>
      </c>
      <c r="K1225" s="5" t="s">
        <v>53</v>
      </c>
      <c r="L1225">
        <f t="shared" si="1"/>
        <v>2015</v>
      </c>
      <c r="M1225" s="9">
        <f t="shared" si="2"/>
        <v>2147900000</v>
      </c>
      <c r="N1225" s="9">
        <f t="shared" si="3"/>
        <v>100300000</v>
      </c>
      <c r="O1225" s="9">
        <f t="shared" si="4"/>
        <v>20753500000</v>
      </c>
    </row>
    <row r="1226">
      <c r="A1226" s="5">
        <v>1272.0</v>
      </c>
      <c r="B1226" s="5" t="s">
        <v>446</v>
      </c>
      <c r="C1226" s="6" t="s">
        <v>15</v>
      </c>
      <c r="D1226" s="7">
        <v>41455.0</v>
      </c>
      <c r="E1226" s="8">
        <v>1.3015704E10</v>
      </c>
      <c r="F1226" s="8">
        <v>1.0086675E10</v>
      </c>
      <c r="G1226" s="8">
        <v>1.554973E9</v>
      </c>
      <c r="H1226" s="8">
        <v>0.0</v>
      </c>
      <c r="I1226" s="8">
        <v>0.0</v>
      </c>
      <c r="J1226" s="5" t="s">
        <v>16</v>
      </c>
      <c r="K1226" s="5" t="s">
        <v>167</v>
      </c>
      <c r="L1226">
        <f t="shared" si="1"/>
        <v>2013</v>
      </c>
      <c r="M1226" s="9">
        <f t="shared" si="2"/>
        <v>2929029000</v>
      </c>
      <c r="N1226" s="9">
        <f t="shared" si="3"/>
        <v>1554973000</v>
      </c>
      <c r="O1226" s="9">
        <f t="shared" si="4"/>
        <v>11460731000</v>
      </c>
    </row>
    <row r="1227">
      <c r="A1227" s="5">
        <v>1273.0</v>
      </c>
      <c r="B1227" s="5" t="s">
        <v>446</v>
      </c>
      <c r="C1227" s="6" t="s">
        <v>18</v>
      </c>
      <c r="D1227" s="7">
        <v>41820.0</v>
      </c>
      <c r="E1227" s="8">
        <v>1.3215971E10</v>
      </c>
      <c r="F1227" s="8">
        <v>1.0188227E10</v>
      </c>
      <c r="G1227" s="8">
        <v>1.633992E9</v>
      </c>
      <c r="H1227" s="8">
        <v>0.0</v>
      </c>
      <c r="I1227" s="8">
        <v>0.0</v>
      </c>
      <c r="J1227" s="5" t="s">
        <v>16</v>
      </c>
      <c r="K1227" s="5" t="s">
        <v>167</v>
      </c>
      <c r="L1227">
        <f t="shared" si="1"/>
        <v>2014</v>
      </c>
      <c r="M1227" s="9">
        <f t="shared" si="2"/>
        <v>3027744000</v>
      </c>
      <c r="N1227" s="9">
        <f t="shared" si="3"/>
        <v>1633992000</v>
      </c>
      <c r="O1227" s="9">
        <f t="shared" si="4"/>
        <v>11581979000</v>
      </c>
    </row>
    <row r="1228">
      <c r="A1228" s="5">
        <v>1274.0</v>
      </c>
      <c r="B1228" s="5" t="s">
        <v>446</v>
      </c>
      <c r="C1228" s="6" t="s">
        <v>19</v>
      </c>
      <c r="D1228" s="7">
        <v>42185.0</v>
      </c>
      <c r="E1228" s="8">
        <v>1.2711744E10</v>
      </c>
      <c r="F1228" s="8">
        <v>9.655245E9</v>
      </c>
      <c r="G1228" s="8">
        <v>1.544746E9</v>
      </c>
      <c r="H1228" s="8">
        <v>0.0</v>
      </c>
      <c r="I1228" s="8">
        <v>0.0</v>
      </c>
      <c r="J1228" s="5" t="s">
        <v>16</v>
      </c>
      <c r="K1228" s="5" t="s">
        <v>167</v>
      </c>
      <c r="L1228">
        <f t="shared" si="1"/>
        <v>2015</v>
      </c>
      <c r="M1228" s="9">
        <f t="shared" si="2"/>
        <v>3056499000</v>
      </c>
      <c r="N1228" s="9">
        <f t="shared" si="3"/>
        <v>1544746000</v>
      </c>
      <c r="O1228" s="9">
        <f t="shared" si="4"/>
        <v>11166998000</v>
      </c>
    </row>
    <row r="1229">
      <c r="A1229" s="5">
        <v>1275.0</v>
      </c>
      <c r="B1229" s="5" t="s">
        <v>446</v>
      </c>
      <c r="C1229" s="6" t="s">
        <v>20</v>
      </c>
      <c r="D1229" s="7">
        <v>42551.0</v>
      </c>
      <c r="E1229" s="8">
        <v>1.1360753E10</v>
      </c>
      <c r="F1229" s="8">
        <v>8.823384E9</v>
      </c>
      <c r="G1229" s="8">
        <v>1.35936E9</v>
      </c>
      <c r="H1229" s="8">
        <v>0.0</v>
      </c>
      <c r="I1229" s="8">
        <v>0.0</v>
      </c>
      <c r="J1229" s="5" t="s">
        <v>16</v>
      </c>
      <c r="K1229" s="5" t="s">
        <v>167</v>
      </c>
      <c r="L1229">
        <f t="shared" si="1"/>
        <v>2016</v>
      </c>
      <c r="M1229" s="9">
        <f t="shared" si="2"/>
        <v>2537369000</v>
      </c>
      <c r="N1229" s="9">
        <f t="shared" si="3"/>
        <v>1359360000</v>
      </c>
      <c r="O1229" s="9">
        <f t="shared" si="4"/>
        <v>10001393000</v>
      </c>
    </row>
    <row r="1230">
      <c r="A1230" s="5">
        <v>1276.0</v>
      </c>
      <c r="B1230" s="5" t="s">
        <v>447</v>
      </c>
      <c r="C1230" s="6" t="s">
        <v>15</v>
      </c>
      <c r="D1230" s="7">
        <v>41639.0</v>
      </c>
      <c r="E1230" s="8">
        <v>5.679595E9</v>
      </c>
      <c r="F1230" s="8">
        <v>4.507196E9</v>
      </c>
      <c r="G1230" s="8">
        <v>5.685E8</v>
      </c>
      <c r="H1230" s="8">
        <v>0.0</v>
      </c>
      <c r="I1230" s="8">
        <v>0.0</v>
      </c>
      <c r="J1230" s="5" t="s">
        <v>22</v>
      </c>
      <c r="K1230" s="5" t="s">
        <v>204</v>
      </c>
      <c r="L1230">
        <f t="shared" si="1"/>
        <v>2013</v>
      </c>
      <c r="M1230" s="9">
        <f t="shared" si="2"/>
        <v>1172399000</v>
      </c>
      <c r="N1230" s="9">
        <f t="shared" si="3"/>
        <v>568500000</v>
      </c>
      <c r="O1230" s="9">
        <f t="shared" si="4"/>
        <v>5111095000</v>
      </c>
    </row>
    <row r="1231">
      <c r="A1231" s="5">
        <v>1277.0</v>
      </c>
      <c r="B1231" s="5" t="s">
        <v>447</v>
      </c>
      <c r="C1231" s="6" t="s">
        <v>18</v>
      </c>
      <c r="D1231" s="7">
        <v>42004.0</v>
      </c>
      <c r="E1231" s="8">
        <v>5.822363E9</v>
      </c>
      <c r="F1231" s="8">
        <v>4.244479E9</v>
      </c>
      <c r="G1231" s="8">
        <v>8.6139E8</v>
      </c>
      <c r="H1231" s="8">
        <v>0.0</v>
      </c>
      <c r="I1231" s="8">
        <v>0.0</v>
      </c>
      <c r="J1231" s="5" t="s">
        <v>22</v>
      </c>
      <c r="K1231" s="5" t="s">
        <v>204</v>
      </c>
      <c r="L1231">
        <f t="shared" si="1"/>
        <v>2014</v>
      </c>
      <c r="M1231" s="9">
        <f t="shared" si="2"/>
        <v>1577884000</v>
      </c>
      <c r="N1231" s="9">
        <f t="shared" si="3"/>
        <v>861390000</v>
      </c>
      <c r="O1231" s="9">
        <f t="shared" si="4"/>
        <v>4960973000</v>
      </c>
    </row>
    <row r="1232">
      <c r="A1232" s="5">
        <v>1278.0</v>
      </c>
      <c r="B1232" s="5" t="s">
        <v>447</v>
      </c>
      <c r="C1232" s="6" t="s">
        <v>19</v>
      </c>
      <c r="D1232" s="7">
        <v>42369.0</v>
      </c>
      <c r="E1232" s="8">
        <v>5.981964E9</v>
      </c>
      <c r="F1232" s="8">
        <v>4.35385E9</v>
      </c>
      <c r="G1232" s="8">
        <v>7.94728E8</v>
      </c>
      <c r="H1232" s="8">
        <v>0.0</v>
      </c>
      <c r="I1232" s="8">
        <v>0.0</v>
      </c>
      <c r="J1232" s="5" t="s">
        <v>22</v>
      </c>
      <c r="K1232" s="5" t="s">
        <v>204</v>
      </c>
      <c r="L1232">
        <f t="shared" si="1"/>
        <v>2015</v>
      </c>
      <c r="M1232" s="9">
        <f t="shared" si="2"/>
        <v>1628114000</v>
      </c>
      <c r="N1232" s="9">
        <f t="shared" si="3"/>
        <v>794728000</v>
      </c>
      <c r="O1232" s="9">
        <f t="shared" si="4"/>
        <v>5187236000</v>
      </c>
    </row>
    <row r="1233">
      <c r="A1233" s="5">
        <v>1279.0</v>
      </c>
      <c r="B1233" s="5" t="s">
        <v>447</v>
      </c>
      <c r="C1233" s="6" t="s">
        <v>20</v>
      </c>
      <c r="D1233" s="7">
        <v>42735.0</v>
      </c>
      <c r="E1233" s="8">
        <v>7.668476E9</v>
      </c>
      <c r="F1233" s="8">
        <v>5.728662E9</v>
      </c>
      <c r="G1233" s="8">
        <v>9.5715E8</v>
      </c>
      <c r="H1233" s="8">
        <v>0.0</v>
      </c>
      <c r="I1233" s="8">
        <v>0.0</v>
      </c>
      <c r="J1233" s="5" t="s">
        <v>22</v>
      </c>
      <c r="K1233" s="5" t="s">
        <v>204</v>
      </c>
      <c r="L1233">
        <f t="shared" si="1"/>
        <v>2016</v>
      </c>
      <c r="M1233" s="9">
        <f t="shared" si="2"/>
        <v>1939814000</v>
      </c>
      <c r="N1233" s="9">
        <f t="shared" si="3"/>
        <v>957150000</v>
      </c>
      <c r="O1233" s="9">
        <f t="shared" si="4"/>
        <v>6711326000</v>
      </c>
    </row>
    <row r="1234">
      <c r="A1234" s="5">
        <v>1280.0</v>
      </c>
      <c r="B1234" s="5" t="s">
        <v>448</v>
      </c>
      <c r="C1234" s="6" t="s">
        <v>15</v>
      </c>
      <c r="D1234" s="7">
        <v>41273.0</v>
      </c>
      <c r="E1234" s="8">
        <v>2.105188E9</v>
      </c>
      <c r="F1234" s="8">
        <v>1.143659E9</v>
      </c>
      <c r="G1234" s="8">
        <v>6.2737E8</v>
      </c>
      <c r="H1234" s="8">
        <v>1.31835E8</v>
      </c>
      <c r="I1234" s="8">
        <v>0.0</v>
      </c>
      <c r="J1234" s="5" t="s">
        <v>28</v>
      </c>
      <c r="K1234" s="5" t="s">
        <v>33</v>
      </c>
      <c r="L1234">
        <f t="shared" si="1"/>
        <v>2012</v>
      </c>
      <c r="M1234" s="9">
        <f t="shared" si="2"/>
        <v>961529000</v>
      </c>
      <c r="N1234" s="9">
        <f t="shared" si="3"/>
        <v>759205000</v>
      </c>
      <c r="O1234" s="9">
        <f t="shared" si="4"/>
        <v>1345983000</v>
      </c>
    </row>
    <row r="1235">
      <c r="A1235" s="5">
        <v>1281.0</v>
      </c>
      <c r="B1235" s="5" t="s">
        <v>448</v>
      </c>
      <c r="C1235" s="6" t="s">
        <v>18</v>
      </c>
      <c r="D1235" s="7">
        <v>41637.0</v>
      </c>
      <c r="E1235" s="8">
        <v>2.157586E9</v>
      </c>
      <c r="F1235" s="8">
        <v>1.181444E9</v>
      </c>
      <c r="G1235" s="8">
        <v>5.81898E8</v>
      </c>
      <c r="H1235" s="8">
        <v>1.324E8</v>
      </c>
      <c r="I1235" s="8">
        <v>0.0</v>
      </c>
      <c r="J1235" s="5" t="s">
        <v>28</v>
      </c>
      <c r="K1235" s="5" t="s">
        <v>33</v>
      </c>
      <c r="L1235">
        <f t="shared" si="1"/>
        <v>2013</v>
      </c>
      <c r="M1235" s="9">
        <f t="shared" si="2"/>
        <v>976142000</v>
      </c>
      <c r="N1235" s="9">
        <f t="shared" si="3"/>
        <v>714298000</v>
      </c>
      <c r="O1235" s="9">
        <f t="shared" si="4"/>
        <v>1443288000</v>
      </c>
    </row>
    <row r="1236">
      <c r="A1236" s="5">
        <v>1282.0</v>
      </c>
      <c r="B1236" s="5" t="s">
        <v>448</v>
      </c>
      <c r="C1236" s="6" t="s">
        <v>19</v>
      </c>
      <c r="D1236" s="7">
        <v>42001.0</v>
      </c>
      <c r="E1236" s="8">
        <v>2.237219E9</v>
      </c>
      <c r="F1236" s="8">
        <v>1.232611E9</v>
      </c>
      <c r="G1236" s="8">
        <v>6.59335E8</v>
      </c>
      <c r="H1236" s="8">
        <v>1.21141E8</v>
      </c>
      <c r="I1236" s="8">
        <v>0.0</v>
      </c>
      <c r="J1236" s="5" t="s">
        <v>28</v>
      </c>
      <c r="K1236" s="5" t="s">
        <v>33</v>
      </c>
      <c r="L1236">
        <f t="shared" si="1"/>
        <v>2014</v>
      </c>
      <c r="M1236" s="9">
        <f t="shared" si="2"/>
        <v>1004608000</v>
      </c>
      <c r="N1236" s="9">
        <f t="shared" si="3"/>
        <v>780476000</v>
      </c>
      <c r="O1236" s="9">
        <f t="shared" si="4"/>
        <v>1456743000</v>
      </c>
    </row>
    <row r="1237">
      <c r="A1237" s="5">
        <v>1283.0</v>
      </c>
      <c r="B1237" s="5" t="s">
        <v>448</v>
      </c>
      <c r="C1237" s="6" t="s">
        <v>20</v>
      </c>
      <c r="D1237" s="7">
        <v>42372.0</v>
      </c>
      <c r="E1237" s="8">
        <v>2.262359E9</v>
      </c>
      <c r="F1237" s="8">
        <v>1.237859E9</v>
      </c>
      <c r="G1237" s="8">
        <v>5.98848E8</v>
      </c>
      <c r="H1237" s="8">
        <v>1.25928E8</v>
      </c>
      <c r="I1237" s="8">
        <v>0.0</v>
      </c>
      <c r="J1237" s="5" t="s">
        <v>28</v>
      </c>
      <c r="K1237" s="5" t="s">
        <v>33</v>
      </c>
      <c r="L1237">
        <f t="shared" si="1"/>
        <v>2016</v>
      </c>
      <c r="M1237" s="9">
        <f t="shared" si="2"/>
        <v>1024500000</v>
      </c>
      <c r="N1237" s="9">
        <f t="shared" si="3"/>
        <v>724776000</v>
      </c>
      <c r="O1237" s="9">
        <f t="shared" si="4"/>
        <v>1537583000</v>
      </c>
    </row>
    <row r="1238">
      <c r="A1238" s="5">
        <v>1284.0</v>
      </c>
      <c r="B1238" s="5" t="s">
        <v>449</v>
      </c>
      <c r="C1238" s="6" t="s">
        <v>15</v>
      </c>
      <c r="D1238" s="7">
        <v>41639.0</v>
      </c>
      <c r="E1238" s="8">
        <v>8.0029E10</v>
      </c>
      <c r="F1238" s="8">
        <v>5.9222E10</v>
      </c>
      <c r="G1238" s="8">
        <v>6.89E9</v>
      </c>
      <c r="H1238" s="8">
        <v>0.0</v>
      </c>
      <c r="I1238" s="8">
        <v>9.3E7</v>
      </c>
      <c r="J1238" s="5" t="s">
        <v>39</v>
      </c>
      <c r="K1238" s="5" t="s">
        <v>396</v>
      </c>
      <c r="L1238">
        <f t="shared" si="1"/>
        <v>2013</v>
      </c>
      <c r="M1238" s="9">
        <f t="shared" si="2"/>
        <v>20807000000</v>
      </c>
      <c r="N1238" s="9">
        <f t="shared" si="3"/>
        <v>6983000000</v>
      </c>
      <c r="O1238" s="9">
        <f t="shared" si="4"/>
        <v>73046000000</v>
      </c>
    </row>
    <row r="1239">
      <c r="A1239" s="5">
        <v>1285.0</v>
      </c>
      <c r="B1239" s="5" t="s">
        <v>449</v>
      </c>
      <c r="C1239" s="6" t="s">
        <v>18</v>
      </c>
      <c r="D1239" s="7">
        <v>42004.0</v>
      </c>
      <c r="E1239" s="8">
        <v>8.0106E10</v>
      </c>
      <c r="F1239" s="8">
        <v>6.0775E10</v>
      </c>
      <c r="G1239" s="8">
        <v>7.001E9</v>
      </c>
      <c r="H1239" s="8">
        <v>0.0</v>
      </c>
      <c r="I1239" s="8">
        <v>9.3E7</v>
      </c>
      <c r="J1239" s="5" t="s">
        <v>39</v>
      </c>
      <c r="K1239" s="5" t="s">
        <v>396</v>
      </c>
      <c r="L1239">
        <f t="shared" si="1"/>
        <v>2014</v>
      </c>
      <c r="M1239" s="9">
        <f t="shared" si="2"/>
        <v>19331000000</v>
      </c>
      <c r="N1239" s="9">
        <f t="shared" si="3"/>
        <v>7094000000</v>
      </c>
      <c r="O1239" s="9">
        <f t="shared" si="4"/>
        <v>73012000000</v>
      </c>
    </row>
    <row r="1240">
      <c r="A1240" s="5">
        <v>1286.0</v>
      </c>
      <c r="B1240" s="5" t="s">
        <v>449</v>
      </c>
      <c r="C1240" s="6" t="s">
        <v>19</v>
      </c>
      <c r="D1240" s="7">
        <v>42369.0</v>
      </c>
      <c r="E1240" s="8">
        <v>7.3908E10</v>
      </c>
      <c r="F1240" s="8">
        <v>5.6479E10</v>
      </c>
      <c r="G1240" s="8">
        <v>6.656E9</v>
      </c>
      <c r="H1240" s="8">
        <v>0.0</v>
      </c>
      <c r="I1240" s="8">
        <v>8.2E7</v>
      </c>
      <c r="J1240" s="5" t="s">
        <v>39</v>
      </c>
      <c r="K1240" s="5" t="s">
        <v>396</v>
      </c>
      <c r="L1240">
        <f t="shared" si="1"/>
        <v>2015</v>
      </c>
      <c r="M1240" s="9">
        <f t="shared" si="2"/>
        <v>17429000000</v>
      </c>
      <c r="N1240" s="9">
        <f t="shared" si="3"/>
        <v>6738000000</v>
      </c>
      <c r="O1240" s="9">
        <f t="shared" si="4"/>
        <v>67170000000</v>
      </c>
    </row>
    <row r="1241">
      <c r="A1241" s="5">
        <v>1287.0</v>
      </c>
      <c r="B1241" s="5" t="s">
        <v>449</v>
      </c>
      <c r="C1241" s="6" t="s">
        <v>20</v>
      </c>
      <c r="D1241" s="7">
        <v>42735.0</v>
      </c>
      <c r="E1241" s="8">
        <v>7.4953E10</v>
      </c>
      <c r="F1241" s="8">
        <v>5.7659E10</v>
      </c>
      <c r="G1241" s="8">
        <v>6.405E9</v>
      </c>
      <c r="H1241" s="8">
        <v>0.0</v>
      </c>
      <c r="I1241" s="8">
        <v>7.4E7</v>
      </c>
      <c r="J1241" s="5" t="s">
        <v>39</v>
      </c>
      <c r="K1241" s="5" t="s">
        <v>396</v>
      </c>
      <c r="L1241">
        <f t="shared" si="1"/>
        <v>2016</v>
      </c>
      <c r="M1241" s="9">
        <f t="shared" si="2"/>
        <v>17294000000</v>
      </c>
      <c r="N1241" s="9">
        <f t="shared" si="3"/>
        <v>6479000000</v>
      </c>
      <c r="O1241" s="9">
        <f t="shared" si="4"/>
        <v>68474000000</v>
      </c>
    </row>
    <row r="1242">
      <c r="A1242" s="5">
        <v>1288.0</v>
      </c>
      <c r="B1242" s="5" t="s">
        <v>450</v>
      </c>
      <c r="C1242" s="6" t="s">
        <v>15</v>
      </c>
      <c r="D1242" s="7">
        <v>41274.0</v>
      </c>
      <c r="E1242" s="8">
        <v>1.6606E10</v>
      </c>
      <c r="F1242" s="8">
        <v>3.86E8</v>
      </c>
      <c r="G1242" s="8">
        <v>1.0486E10</v>
      </c>
      <c r="H1242" s="8">
        <v>0.0</v>
      </c>
      <c r="I1242" s="8">
        <v>9.87E8</v>
      </c>
      <c r="J1242" s="5" t="s">
        <v>50</v>
      </c>
      <c r="K1242" s="5" t="s">
        <v>108</v>
      </c>
      <c r="L1242">
        <f t="shared" si="1"/>
        <v>2012</v>
      </c>
      <c r="M1242" s="9">
        <f t="shared" si="2"/>
        <v>16220000000</v>
      </c>
      <c r="N1242" s="9">
        <f t="shared" si="3"/>
        <v>11473000000</v>
      </c>
      <c r="O1242" s="9">
        <f t="shared" si="4"/>
        <v>5133000000</v>
      </c>
    </row>
    <row r="1243">
      <c r="A1243" s="5">
        <v>1289.0</v>
      </c>
      <c r="B1243" s="5" t="s">
        <v>450</v>
      </c>
      <c r="C1243" s="6" t="s">
        <v>18</v>
      </c>
      <c r="D1243" s="7">
        <v>41639.0</v>
      </c>
      <c r="E1243" s="8">
        <v>1.6872E10</v>
      </c>
      <c r="F1243" s="8">
        <v>3.44E8</v>
      </c>
      <c r="G1243" s="8">
        <v>9.681E9</v>
      </c>
      <c r="H1243" s="8">
        <v>0.0</v>
      </c>
      <c r="I1243" s="8">
        <v>6.43E8</v>
      </c>
      <c r="J1243" s="5" t="s">
        <v>50</v>
      </c>
      <c r="K1243" s="5" t="s">
        <v>108</v>
      </c>
      <c r="L1243">
        <f t="shared" si="1"/>
        <v>2013</v>
      </c>
      <c r="M1243" s="9">
        <f t="shared" si="2"/>
        <v>16528000000</v>
      </c>
      <c r="N1243" s="9">
        <f t="shared" si="3"/>
        <v>10324000000</v>
      </c>
      <c r="O1243" s="9">
        <f t="shared" si="4"/>
        <v>6548000000</v>
      </c>
    </row>
    <row r="1244">
      <c r="A1244" s="5">
        <v>1290.0</v>
      </c>
      <c r="B1244" s="5" t="s">
        <v>450</v>
      </c>
      <c r="C1244" s="6" t="s">
        <v>19</v>
      </c>
      <c r="D1244" s="7">
        <v>42004.0</v>
      </c>
      <c r="E1244" s="8">
        <v>1.6281E10</v>
      </c>
      <c r="F1244" s="8">
        <v>3.25E8</v>
      </c>
      <c r="G1244" s="8">
        <v>9.488E9</v>
      </c>
      <c r="H1244" s="8">
        <v>0.0</v>
      </c>
      <c r="I1244" s="8">
        <v>2.73E8</v>
      </c>
      <c r="J1244" s="5" t="s">
        <v>50</v>
      </c>
      <c r="K1244" s="5" t="s">
        <v>108</v>
      </c>
      <c r="L1244">
        <f t="shared" si="1"/>
        <v>2014</v>
      </c>
      <c r="M1244" s="9">
        <f t="shared" si="2"/>
        <v>15956000000</v>
      </c>
      <c r="N1244" s="9">
        <f t="shared" si="3"/>
        <v>9761000000</v>
      </c>
      <c r="O1244" s="9">
        <f t="shared" si="4"/>
        <v>6520000000</v>
      </c>
    </row>
    <row r="1245">
      <c r="A1245" s="5">
        <v>1291.0</v>
      </c>
      <c r="B1245" s="5" t="s">
        <v>450</v>
      </c>
      <c r="C1245" s="6" t="s">
        <v>20</v>
      </c>
      <c r="D1245" s="7">
        <v>42369.0</v>
      </c>
      <c r="E1245" s="8">
        <v>1.627E10</v>
      </c>
      <c r="F1245" s="8">
        <v>4.03E8</v>
      </c>
      <c r="G1245" s="8">
        <v>9.463E9</v>
      </c>
      <c r="H1245" s="8">
        <v>0.0</v>
      </c>
      <c r="I1245" s="8">
        <v>2.55E8</v>
      </c>
      <c r="J1245" s="5" t="s">
        <v>50</v>
      </c>
      <c r="K1245" s="5" t="s">
        <v>108</v>
      </c>
      <c r="L1245">
        <f t="shared" si="1"/>
        <v>2015</v>
      </c>
      <c r="M1245" s="9">
        <f t="shared" si="2"/>
        <v>15867000000</v>
      </c>
      <c r="N1245" s="9">
        <f t="shared" si="3"/>
        <v>9718000000</v>
      </c>
      <c r="O1245" s="9">
        <f t="shared" si="4"/>
        <v>6552000000</v>
      </c>
    </row>
    <row r="1246">
      <c r="A1246" s="5">
        <v>1292.0</v>
      </c>
      <c r="B1246" s="5" t="s">
        <v>451</v>
      </c>
      <c r="C1246" s="6" t="s">
        <v>15</v>
      </c>
      <c r="D1246" s="7">
        <v>41274.0</v>
      </c>
      <c r="E1246" s="8">
        <v>4.3068E9</v>
      </c>
      <c r="F1246" s="8">
        <v>3.0409E9</v>
      </c>
      <c r="G1246" s="8">
        <v>1.1177E9</v>
      </c>
      <c r="H1246" s="8">
        <v>9.23E7</v>
      </c>
      <c r="I1246" s="8">
        <v>0.0</v>
      </c>
      <c r="J1246" s="5" t="s">
        <v>16</v>
      </c>
      <c r="K1246" s="5" t="s">
        <v>160</v>
      </c>
      <c r="L1246">
        <f t="shared" si="1"/>
        <v>2012</v>
      </c>
      <c r="M1246" s="9">
        <f t="shared" si="2"/>
        <v>1265900000</v>
      </c>
      <c r="N1246" s="9">
        <f t="shared" si="3"/>
        <v>1210000000</v>
      </c>
      <c r="O1246" s="9">
        <f t="shared" si="4"/>
        <v>3096800000</v>
      </c>
    </row>
    <row r="1247">
      <c r="A1247" s="5">
        <v>1293.0</v>
      </c>
      <c r="B1247" s="5" t="s">
        <v>451</v>
      </c>
      <c r="C1247" s="6" t="s">
        <v>18</v>
      </c>
      <c r="D1247" s="7">
        <v>41639.0</v>
      </c>
      <c r="E1247" s="8">
        <v>6.9997E9</v>
      </c>
      <c r="F1247" s="8">
        <v>4.6296E9</v>
      </c>
      <c r="G1247" s="8">
        <v>1.4937E9</v>
      </c>
      <c r="H1247" s="8">
        <v>1.228E8</v>
      </c>
      <c r="I1247" s="8">
        <v>0.0</v>
      </c>
      <c r="J1247" s="5" t="s">
        <v>16</v>
      </c>
      <c r="K1247" s="5" t="s">
        <v>160</v>
      </c>
      <c r="L1247">
        <f t="shared" si="1"/>
        <v>2013</v>
      </c>
      <c r="M1247" s="9">
        <f t="shared" si="2"/>
        <v>2370100000</v>
      </c>
      <c r="N1247" s="9">
        <f t="shared" si="3"/>
        <v>1616500000</v>
      </c>
      <c r="O1247" s="9">
        <f t="shared" si="4"/>
        <v>5383200000</v>
      </c>
    </row>
    <row r="1248">
      <c r="A1248" s="5">
        <v>1294.0</v>
      </c>
      <c r="B1248" s="5" t="s">
        <v>451</v>
      </c>
      <c r="C1248" s="6" t="s">
        <v>19</v>
      </c>
      <c r="D1248" s="7">
        <v>42004.0</v>
      </c>
      <c r="E1248" s="8">
        <v>7.039E9</v>
      </c>
      <c r="F1248" s="8">
        <v>4.576E9</v>
      </c>
      <c r="G1248" s="8">
        <v>1.4938E9</v>
      </c>
      <c r="H1248" s="8">
        <v>1.173E8</v>
      </c>
      <c r="I1248" s="8">
        <v>0.0</v>
      </c>
      <c r="J1248" s="5" t="s">
        <v>16</v>
      </c>
      <c r="K1248" s="5" t="s">
        <v>160</v>
      </c>
      <c r="L1248">
        <f t="shared" si="1"/>
        <v>2014</v>
      </c>
      <c r="M1248" s="9">
        <f t="shared" si="2"/>
        <v>2463000000</v>
      </c>
      <c r="N1248" s="9">
        <f t="shared" si="3"/>
        <v>1611100000</v>
      </c>
      <c r="O1248" s="9">
        <f t="shared" si="4"/>
        <v>5427900000</v>
      </c>
    </row>
    <row r="1249">
      <c r="A1249" s="5">
        <v>1295.0</v>
      </c>
      <c r="B1249" s="5" t="s">
        <v>451</v>
      </c>
      <c r="C1249" s="6" t="s">
        <v>20</v>
      </c>
      <c r="D1249" s="7">
        <v>42369.0</v>
      </c>
      <c r="E1249" s="8">
        <v>6.449E9</v>
      </c>
      <c r="F1249" s="8">
        <v>4.2632E9</v>
      </c>
      <c r="G1249" s="8">
        <v>1.3343E9</v>
      </c>
      <c r="H1249" s="8">
        <v>1.196E8</v>
      </c>
      <c r="I1249" s="8">
        <v>0.0</v>
      </c>
      <c r="J1249" s="5" t="s">
        <v>16</v>
      </c>
      <c r="K1249" s="5" t="s">
        <v>160</v>
      </c>
      <c r="L1249">
        <f t="shared" si="1"/>
        <v>2015</v>
      </c>
      <c r="M1249" s="9">
        <f t="shared" si="2"/>
        <v>2185800000</v>
      </c>
      <c r="N1249" s="9">
        <f t="shared" si="3"/>
        <v>1453900000</v>
      </c>
      <c r="O1249" s="9">
        <f t="shared" si="4"/>
        <v>4995100000</v>
      </c>
    </row>
    <row r="1250">
      <c r="A1250" s="5">
        <v>1296.0</v>
      </c>
      <c r="B1250" s="5" t="s">
        <v>452</v>
      </c>
      <c r="C1250" s="6" t="s">
        <v>15</v>
      </c>
      <c r="D1250" s="7">
        <v>41274.0</v>
      </c>
      <c r="E1250" s="8">
        <v>3.301804E9</v>
      </c>
      <c r="F1250" s="8">
        <v>1.879559E9</v>
      </c>
      <c r="G1250" s="8">
        <v>1.66154E8</v>
      </c>
      <c r="H1250" s="8">
        <v>0.0</v>
      </c>
      <c r="I1250" s="8">
        <v>4.04336E8</v>
      </c>
      <c r="J1250" s="5" t="s">
        <v>45</v>
      </c>
      <c r="K1250" s="5" t="s">
        <v>46</v>
      </c>
      <c r="L1250">
        <f t="shared" si="1"/>
        <v>2012</v>
      </c>
      <c r="M1250" s="9">
        <f t="shared" si="2"/>
        <v>1422245000</v>
      </c>
      <c r="N1250" s="9">
        <f t="shared" si="3"/>
        <v>570490000</v>
      </c>
      <c r="O1250" s="9">
        <f t="shared" si="4"/>
        <v>2731314000</v>
      </c>
    </row>
    <row r="1251">
      <c r="A1251" s="5">
        <v>1297.0</v>
      </c>
      <c r="B1251" s="5" t="s">
        <v>452</v>
      </c>
      <c r="C1251" s="6" t="s">
        <v>18</v>
      </c>
      <c r="D1251" s="7">
        <v>41639.0</v>
      </c>
      <c r="E1251" s="8">
        <v>3.454628E9</v>
      </c>
      <c r="F1251" s="8">
        <v>2.020436E9</v>
      </c>
      <c r="G1251" s="8">
        <v>1.72161E8</v>
      </c>
      <c r="H1251" s="8">
        <v>0.0</v>
      </c>
      <c r="I1251" s="8">
        <v>4.15708E8</v>
      </c>
      <c r="J1251" s="5" t="s">
        <v>45</v>
      </c>
      <c r="K1251" s="5" t="s">
        <v>46</v>
      </c>
      <c r="L1251">
        <f t="shared" si="1"/>
        <v>2013</v>
      </c>
      <c r="M1251" s="9">
        <f t="shared" si="2"/>
        <v>1434192000</v>
      </c>
      <c r="N1251" s="9">
        <f t="shared" si="3"/>
        <v>587869000</v>
      </c>
      <c r="O1251" s="9">
        <f t="shared" si="4"/>
        <v>2866759000</v>
      </c>
    </row>
    <row r="1252">
      <c r="A1252" s="5">
        <v>1298.0</v>
      </c>
      <c r="B1252" s="5" t="s">
        <v>452</v>
      </c>
      <c r="C1252" s="6" t="s">
        <v>19</v>
      </c>
      <c r="D1252" s="7">
        <v>42004.0</v>
      </c>
      <c r="E1252" s="8">
        <v>3.491632E9</v>
      </c>
      <c r="F1252" s="8">
        <v>2.087854E9</v>
      </c>
      <c r="G1252" s="8">
        <v>1.75178E8</v>
      </c>
      <c r="H1252" s="8">
        <v>0.0</v>
      </c>
      <c r="I1252" s="8">
        <v>4.17358E8</v>
      </c>
      <c r="J1252" s="5" t="s">
        <v>45</v>
      </c>
      <c r="K1252" s="5" t="s">
        <v>46</v>
      </c>
      <c r="L1252">
        <f t="shared" si="1"/>
        <v>2014</v>
      </c>
      <c r="M1252" s="9">
        <f t="shared" si="2"/>
        <v>1403778000</v>
      </c>
      <c r="N1252" s="9">
        <f t="shared" si="3"/>
        <v>592536000</v>
      </c>
      <c r="O1252" s="9">
        <f t="shared" si="4"/>
        <v>2899096000</v>
      </c>
    </row>
    <row r="1253">
      <c r="A1253" s="5">
        <v>1299.0</v>
      </c>
      <c r="B1253" s="5" t="s">
        <v>452</v>
      </c>
      <c r="C1253" s="6" t="s">
        <v>20</v>
      </c>
      <c r="D1253" s="7">
        <v>42369.0</v>
      </c>
      <c r="E1253" s="8">
        <v>3.495443E9</v>
      </c>
      <c r="F1253" s="8">
        <v>1.969675E9</v>
      </c>
      <c r="G1253" s="8">
        <v>1.76744E8</v>
      </c>
      <c r="H1253" s="8">
        <v>0.0</v>
      </c>
      <c r="I1253" s="8">
        <v>4.94422E8</v>
      </c>
      <c r="J1253" s="5" t="s">
        <v>45</v>
      </c>
      <c r="K1253" s="5" t="s">
        <v>46</v>
      </c>
      <c r="L1253">
        <f t="shared" si="1"/>
        <v>2015</v>
      </c>
      <c r="M1253" s="9">
        <f t="shared" si="2"/>
        <v>1525768000</v>
      </c>
      <c r="N1253" s="9">
        <f t="shared" si="3"/>
        <v>671166000</v>
      </c>
      <c r="O1253" s="9">
        <f t="shared" si="4"/>
        <v>2824277000</v>
      </c>
    </row>
    <row r="1254">
      <c r="A1254" s="5">
        <v>1300.0</v>
      </c>
      <c r="B1254" s="5" t="s">
        <v>453</v>
      </c>
      <c r="C1254" s="6" t="s">
        <v>15</v>
      </c>
      <c r="D1254" s="7">
        <v>41639.0</v>
      </c>
      <c r="E1254" s="8">
        <v>1.4265E10</v>
      </c>
      <c r="F1254" s="8">
        <v>8.314E9</v>
      </c>
      <c r="G1254" s="8">
        <v>3.486E9</v>
      </c>
      <c r="H1254" s="8">
        <v>4.63E8</v>
      </c>
      <c r="I1254" s="8">
        <v>4.52E8</v>
      </c>
      <c r="J1254" s="5" t="s">
        <v>62</v>
      </c>
      <c r="K1254" s="5" t="s">
        <v>196</v>
      </c>
      <c r="L1254">
        <f t="shared" si="1"/>
        <v>2013</v>
      </c>
      <c r="M1254" s="9">
        <f t="shared" si="2"/>
        <v>5951000000</v>
      </c>
      <c r="N1254" s="9">
        <f t="shared" si="3"/>
        <v>4401000000</v>
      </c>
      <c r="O1254" s="9">
        <f t="shared" si="4"/>
        <v>9864000000</v>
      </c>
    </row>
    <row r="1255">
      <c r="A1255" s="5">
        <v>1301.0</v>
      </c>
      <c r="B1255" s="5" t="s">
        <v>453</v>
      </c>
      <c r="C1255" s="6" t="s">
        <v>18</v>
      </c>
      <c r="D1255" s="7">
        <v>42004.0</v>
      </c>
      <c r="E1255" s="8">
        <v>1.4791E10</v>
      </c>
      <c r="F1255" s="8">
        <v>8.348E9</v>
      </c>
      <c r="G1255" s="8">
        <v>4.013E9</v>
      </c>
      <c r="H1255" s="8">
        <v>4.83E8</v>
      </c>
      <c r="I1255" s="8">
        <v>4.5E8</v>
      </c>
      <c r="J1255" s="5" t="s">
        <v>62</v>
      </c>
      <c r="K1255" s="5" t="s">
        <v>196</v>
      </c>
      <c r="L1255">
        <f t="shared" si="1"/>
        <v>2014</v>
      </c>
      <c r="M1255" s="9">
        <f t="shared" si="2"/>
        <v>6443000000</v>
      </c>
      <c r="N1255" s="9">
        <f t="shared" si="3"/>
        <v>4946000000</v>
      </c>
      <c r="O1255" s="9">
        <f t="shared" si="4"/>
        <v>9845000000</v>
      </c>
    </row>
    <row r="1256">
      <c r="A1256" s="5">
        <v>1302.0</v>
      </c>
      <c r="B1256" s="5" t="s">
        <v>453</v>
      </c>
      <c r="C1256" s="6" t="s">
        <v>19</v>
      </c>
      <c r="D1256" s="7">
        <v>42369.0</v>
      </c>
      <c r="E1256" s="8">
        <v>1.4766E10</v>
      </c>
      <c r="F1256" s="8">
        <v>8.206E9</v>
      </c>
      <c r="G1256" s="8">
        <v>3.624E9</v>
      </c>
      <c r="H1256" s="8">
        <v>4.76E8</v>
      </c>
      <c r="I1256" s="8">
        <v>4.71E8</v>
      </c>
      <c r="J1256" s="5" t="s">
        <v>62</v>
      </c>
      <c r="K1256" s="5" t="s">
        <v>196</v>
      </c>
      <c r="L1256">
        <f t="shared" si="1"/>
        <v>2015</v>
      </c>
      <c r="M1256" s="9">
        <f t="shared" si="2"/>
        <v>6560000000</v>
      </c>
      <c r="N1256" s="9">
        <f t="shared" si="3"/>
        <v>4571000000</v>
      </c>
      <c r="O1256" s="9">
        <f t="shared" si="4"/>
        <v>10195000000</v>
      </c>
    </row>
    <row r="1257">
      <c r="A1257" s="5">
        <v>1303.0</v>
      </c>
      <c r="B1257" s="5" t="s">
        <v>453</v>
      </c>
      <c r="C1257" s="6" t="s">
        <v>20</v>
      </c>
      <c r="D1257" s="7">
        <v>42735.0</v>
      </c>
      <c r="E1257" s="8">
        <v>1.4751E10</v>
      </c>
      <c r="F1257" s="8">
        <v>8.063E9</v>
      </c>
      <c r="G1257" s="8">
        <v>4.63E9</v>
      </c>
      <c r="H1257" s="8">
        <v>4.66E8</v>
      </c>
      <c r="I1257" s="8">
        <v>4.62E8</v>
      </c>
      <c r="J1257" s="5" t="s">
        <v>62</v>
      </c>
      <c r="K1257" s="5" t="s">
        <v>196</v>
      </c>
      <c r="L1257">
        <f t="shared" si="1"/>
        <v>2016</v>
      </c>
      <c r="M1257" s="9">
        <f t="shared" si="2"/>
        <v>6688000000</v>
      </c>
      <c r="N1257" s="9">
        <f t="shared" si="3"/>
        <v>5558000000</v>
      </c>
      <c r="O1257" s="9">
        <f t="shared" si="4"/>
        <v>9193000000</v>
      </c>
    </row>
    <row r="1258">
      <c r="A1258" s="5">
        <v>1304.0</v>
      </c>
      <c r="B1258" s="5" t="s">
        <v>454</v>
      </c>
      <c r="C1258" s="6" t="s">
        <v>15</v>
      </c>
      <c r="D1258" s="7">
        <v>41274.0</v>
      </c>
      <c r="E1258" s="8">
        <v>1.2132E10</v>
      </c>
      <c r="F1258" s="8">
        <v>4.876E9</v>
      </c>
      <c r="G1258" s="8">
        <v>3.143E9</v>
      </c>
      <c r="H1258" s="8">
        <v>0.0</v>
      </c>
      <c r="I1258" s="8">
        <v>1.087E9</v>
      </c>
      <c r="J1258" s="5" t="s">
        <v>45</v>
      </c>
      <c r="K1258" s="5" t="s">
        <v>48</v>
      </c>
      <c r="L1258">
        <f t="shared" si="1"/>
        <v>2012</v>
      </c>
      <c r="M1258" s="9">
        <f t="shared" si="2"/>
        <v>7256000000</v>
      </c>
      <c r="N1258" s="9">
        <f t="shared" si="3"/>
        <v>4230000000</v>
      </c>
      <c r="O1258" s="9">
        <f t="shared" si="4"/>
        <v>7902000000</v>
      </c>
    </row>
    <row r="1259">
      <c r="A1259" s="5">
        <v>1305.0</v>
      </c>
      <c r="B1259" s="5" t="s">
        <v>454</v>
      </c>
      <c r="C1259" s="6" t="s">
        <v>18</v>
      </c>
      <c r="D1259" s="7">
        <v>41639.0</v>
      </c>
      <c r="E1259" s="8">
        <v>7.263E9</v>
      </c>
      <c r="F1259" s="8">
        <v>1.751E9</v>
      </c>
      <c r="G1259" s="8">
        <v>2.108E9</v>
      </c>
      <c r="H1259" s="8">
        <v>0.0</v>
      </c>
      <c r="I1259" s="8">
        <v>8.43E8</v>
      </c>
      <c r="J1259" s="5" t="s">
        <v>45</v>
      </c>
      <c r="K1259" s="5" t="s">
        <v>48</v>
      </c>
      <c r="L1259">
        <f t="shared" si="1"/>
        <v>2013</v>
      </c>
      <c r="M1259" s="9">
        <f t="shared" si="2"/>
        <v>5512000000</v>
      </c>
      <c r="N1259" s="9">
        <f t="shared" si="3"/>
        <v>2951000000</v>
      </c>
      <c r="O1259" s="9">
        <f t="shared" si="4"/>
        <v>4312000000</v>
      </c>
    </row>
    <row r="1260">
      <c r="A1260" s="5">
        <v>1306.0</v>
      </c>
      <c r="B1260" s="5" t="s">
        <v>454</v>
      </c>
      <c r="C1260" s="6" t="s">
        <v>19</v>
      </c>
      <c r="D1260" s="7">
        <v>42004.0</v>
      </c>
      <c r="E1260" s="8">
        <v>7.852E9</v>
      </c>
      <c r="F1260" s="8">
        <v>1.889E9</v>
      </c>
      <c r="G1260" s="8">
        <v>2.173E9</v>
      </c>
      <c r="H1260" s="8">
        <v>0.0</v>
      </c>
      <c r="I1260" s="8">
        <v>9.23E8</v>
      </c>
      <c r="J1260" s="5" t="s">
        <v>45</v>
      </c>
      <c r="K1260" s="5" t="s">
        <v>48</v>
      </c>
      <c r="L1260">
        <f t="shared" si="1"/>
        <v>2014</v>
      </c>
      <c r="M1260" s="9">
        <f t="shared" si="2"/>
        <v>5963000000</v>
      </c>
      <c r="N1260" s="9">
        <f t="shared" si="3"/>
        <v>3096000000</v>
      </c>
      <c r="O1260" s="9">
        <f t="shared" si="4"/>
        <v>4756000000</v>
      </c>
    </row>
    <row r="1261">
      <c r="A1261" s="5">
        <v>1307.0</v>
      </c>
      <c r="B1261" s="5" t="s">
        <v>454</v>
      </c>
      <c r="C1261" s="6" t="s">
        <v>20</v>
      </c>
      <c r="D1261" s="7">
        <v>42369.0</v>
      </c>
      <c r="E1261" s="8">
        <v>7.669E9</v>
      </c>
      <c r="F1261" s="8">
        <v>1.718E9</v>
      </c>
      <c r="G1261" s="8">
        <v>2.237E9</v>
      </c>
      <c r="H1261" s="8">
        <v>0.0</v>
      </c>
      <c r="I1261" s="8">
        <v>8.83E8</v>
      </c>
      <c r="J1261" s="5" t="s">
        <v>45</v>
      </c>
      <c r="K1261" s="5" t="s">
        <v>48</v>
      </c>
      <c r="L1261">
        <f t="shared" si="1"/>
        <v>2015</v>
      </c>
      <c r="M1261" s="9">
        <f t="shared" si="2"/>
        <v>5951000000</v>
      </c>
      <c r="N1261" s="9">
        <f t="shared" si="3"/>
        <v>3120000000</v>
      </c>
      <c r="O1261" s="9">
        <f t="shared" si="4"/>
        <v>4549000000</v>
      </c>
    </row>
    <row r="1262">
      <c r="A1262" s="5">
        <v>1308.0</v>
      </c>
      <c r="B1262" s="5" t="s">
        <v>455</v>
      </c>
      <c r="C1262" s="6" t="s">
        <v>15</v>
      </c>
      <c r="D1262" s="7">
        <v>41274.0</v>
      </c>
      <c r="E1262" s="8">
        <v>8.4847E10</v>
      </c>
      <c r="F1262" s="8">
        <v>6.6635E10</v>
      </c>
      <c r="G1262" s="8">
        <v>1.7504E10</v>
      </c>
      <c r="H1262" s="8">
        <v>0.0</v>
      </c>
      <c r="I1262" s="8">
        <v>0.0</v>
      </c>
      <c r="J1262" s="5" t="s">
        <v>50</v>
      </c>
      <c r="K1262" s="5" t="s">
        <v>382</v>
      </c>
      <c r="L1262">
        <f t="shared" si="1"/>
        <v>2012</v>
      </c>
      <c r="M1262" s="9">
        <f t="shared" si="2"/>
        <v>18212000000</v>
      </c>
      <c r="N1262" s="9">
        <f t="shared" si="3"/>
        <v>17504000000</v>
      </c>
      <c r="O1262" s="9">
        <f t="shared" si="4"/>
        <v>67343000000</v>
      </c>
    </row>
    <row r="1263">
      <c r="A1263" s="5">
        <v>1309.0</v>
      </c>
      <c r="B1263" s="5" t="s">
        <v>455</v>
      </c>
      <c r="C1263" s="6" t="s">
        <v>18</v>
      </c>
      <c r="D1263" s="7">
        <v>41639.0</v>
      </c>
      <c r="E1263" s="8">
        <v>4.1461E10</v>
      </c>
      <c r="F1263" s="8">
        <v>2.6973E10</v>
      </c>
      <c r="G1263" s="8">
        <v>1.6172E10</v>
      </c>
      <c r="H1263" s="8">
        <v>0.0</v>
      </c>
      <c r="I1263" s="8">
        <v>0.0</v>
      </c>
      <c r="J1263" s="5" t="s">
        <v>50</v>
      </c>
      <c r="K1263" s="5" t="s">
        <v>382</v>
      </c>
      <c r="L1263">
        <f t="shared" si="1"/>
        <v>2013</v>
      </c>
      <c r="M1263" s="9">
        <f t="shared" si="2"/>
        <v>14488000000</v>
      </c>
      <c r="N1263" s="9">
        <f t="shared" si="3"/>
        <v>16172000000</v>
      </c>
      <c r="O1263" s="9">
        <f t="shared" si="4"/>
        <v>25289000000</v>
      </c>
    </row>
    <row r="1264">
      <c r="A1264" s="5">
        <v>1310.0</v>
      </c>
      <c r="B1264" s="5" t="s">
        <v>455</v>
      </c>
      <c r="C1264" s="6" t="s">
        <v>19</v>
      </c>
      <c r="D1264" s="7">
        <v>42004.0</v>
      </c>
      <c r="E1264" s="8">
        <v>5.4105E10</v>
      </c>
      <c r="F1264" s="8">
        <v>3.356E10</v>
      </c>
      <c r="G1264" s="8">
        <v>1.8786E10</v>
      </c>
      <c r="H1264" s="8">
        <v>0.0</v>
      </c>
      <c r="I1264" s="8">
        <v>0.0</v>
      </c>
      <c r="J1264" s="5" t="s">
        <v>50</v>
      </c>
      <c r="K1264" s="5" t="s">
        <v>382</v>
      </c>
      <c r="L1264">
        <f t="shared" si="1"/>
        <v>2014</v>
      </c>
      <c r="M1264" s="9">
        <f t="shared" si="2"/>
        <v>20545000000</v>
      </c>
      <c r="N1264" s="9">
        <f t="shared" si="3"/>
        <v>18786000000</v>
      </c>
      <c r="O1264" s="9">
        <f t="shared" si="4"/>
        <v>35319000000</v>
      </c>
    </row>
    <row r="1265">
      <c r="A1265" s="5">
        <v>1311.0</v>
      </c>
      <c r="B1265" s="5" t="s">
        <v>455</v>
      </c>
      <c r="C1265" s="6" t="s">
        <v>20</v>
      </c>
      <c r="D1265" s="7">
        <v>42369.0</v>
      </c>
      <c r="E1265" s="8">
        <v>5.7119E10</v>
      </c>
      <c r="F1265" s="8">
        <v>3.2747E10</v>
      </c>
      <c r="G1265" s="8">
        <v>1.6603E10</v>
      </c>
      <c r="H1265" s="8">
        <v>0.0</v>
      </c>
      <c r="I1265" s="8">
        <v>0.0</v>
      </c>
      <c r="J1265" s="5" t="s">
        <v>50</v>
      </c>
      <c r="K1265" s="5" t="s">
        <v>382</v>
      </c>
      <c r="L1265">
        <f t="shared" si="1"/>
        <v>2015</v>
      </c>
      <c r="M1265" s="9">
        <f t="shared" si="2"/>
        <v>24372000000</v>
      </c>
      <c r="N1265" s="9">
        <f t="shared" si="3"/>
        <v>16603000000</v>
      </c>
      <c r="O1265" s="9">
        <f t="shared" si="4"/>
        <v>40516000000</v>
      </c>
    </row>
    <row r="1266">
      <c r="A1266" s="5">
        <v>1312.0</v>
      </c>
      <c r="B1266" s="5" t="s">
        <v>456</v>
      </c>
      <c r="C1266" s="6" t="s">
        <v>15</v>
      </c>
      <c r="D1266" s="7">
        <v>41274.0</v>
      </c>
      <c r="E1266" s="8">
        <v>1.7929E11</v>
      </c>
      <c r="F1266" s="8">
        <v>1.58446E11</v>
      </c>
      <c r="G1266" s="8">
        <v>1.5443E10</v>
      </c>
      <c r="H1266" s="8">
        <v>0.0</v>
      </c>
      <c r="I1266" s="8">
        <v>9.31E8</v>
      </c>
      <c r="J1266" s="5" t="s">
        <v>86</v>
      </c>
      <c r="K1266" s="5" t="s">
        <v>344</v>
      </c>
      <c r="L1266">
        <f t="shared" si="1"/>
        <v>2012</v>
      </c>
      <c r="M1266" s="9">
        <f t="shared" si="2"/>
        <v>20844000000</v>
      </c>
      <c r="N1266" s="9">
        <f t="shared" si="3"/>
        <v>16374000000</v>
      </c>
      <c r="O1266" s="9">
        <f t="shared" si="4"/>
        <v>162916000000</v>
      </c>
    </row>
    <row r="1267">
      <c r="A1267" s="5">
        <v>1313.0</v>
      </c>
      <c r="B1267" s="5" t="s">
        <v>456</v>
      </c>
      <c r="C1267" s="6" t="s">
        <v>18</v>
      </c>
      <c r="D1267" s="7">
        <v>41639.0</v>
      </c>
      <c r="E1267" s="8">
        <v>1.71596E11</v>
      </c>
      <c r="F1267" s="8">
        <v>1.52451E11</v>
      </c>
      <c r="G1267" s="8">
        <v>1.5597E10</v>
      </c>
      <c r="H1267" s="8">
        <v>0.0</v>
      </c>
      <c r="I1267" s="8">
        <v>9.71E8</v>
      </c>
      <c r="J1267" s="5" t="s">
        <v>86</v>
      </c>
      <c r="K1267" s="5" t="s">
        <v>344</v>
      </c>
      <c r="L1267">
        <f t="shared" si="1"/>
        <v>2013</v>
      </c>
      <c r="M1267" s="9">
        <f t="shared" si="2"/>
        <v>19145000000</v>
      </c>
      <c r="N1267" s="9">
        <f t="shared" si="3"/>
        <v>16568000000</v>
      </c>
      <c r="O1267" s="9">
        <f t="shared" si="4"/>
        <v>155028000000</v>
      </c>
    </row>
    <row r="1268">
      <c r="A1268" s="5">
        <v>1314.0</v>
      </c>
      <c r="B1268" s="5" t="s">
        <v>456</v>
      </c>
      <c r="C1268" s="6" t="s">
        <v>19</v>
      </c>
      <c r="D1268" s="7">
        <v>42004.0</v>
      </c>
      <c r="E1268" s="8">
        <v>1.61212E11</v>
      </c>
      <c r="F1268" s="8">
        <v>1.40183E11</v>
      </c>
      <c r="G1268" s="8">
        <v>1.6703E10</v>
      </c>
      <c r="H1268" s="8">
        <v>0.0</v>
      </c>
      <c r="I1268" s="8">
        <v>1.019E9</v>
      </c>
      <c r="J1268" s="5" t="s">
        <v>86</v>
      </c>
      <c r="K1268" s="5" t="s">
        <v>344</v>
      </c>
      <c r="L1268">
        <f t="shared" si="1"/>
        <v>2014</v>
      </c>
      <c r="M1268" s="9">
        <f t="shared" si="2"/>
        <v>21029000000</v>
      </c>
      <c r="N1268" s="9">
        <f t="shared" si="3"/>
        <v>17722000000</v>
      </c>
      <c r="O1268" s="9">
        <f t="shared" si="4"/>
        <v>143490000000</v>
      </c>
    </row>
    <row r="1269">
      <c r="A1269" s="5">
        <v>1315.0</v>
      </c>
      <c r="B1269" s="5" t="s">
        <v>456</v>
      </c>
      <c r="C1269" s="6" t="s">
        <v>20</v>
      </c>
      <c r="D1269" s="7">
        <v>42369.0</v>
      </c>
      <c r="E1269" s="8">
        <v>9.8975E10</v>
      </c>
      <c r="F1269" s="8">
        <v>7.7693E10</v>
      </c>
      <c r="G1269" s="8">
        <v>1.5747E10</v>
      </c>
      <c r="H1269" s="8">
        <v>0.0</v>
      </c>
      <c r="I1269" s="8">
        <v>1.099E9</v>
      </c>
      <c r="J1269" s="5" t="s">
        <v>86</v>
      </c>
      <c r="K1269" s="5" t="s">
        <v>344</v>
      </c>
      <c r="L1269">
        <f t="shared" si="1"/>
        <v>2015</v>
      </c>
      <c r="M1269" s="9">
        <f t="shared" si="2"/>
        <v>21282000000</v>
      </c>
      <c r="N1269" s="9">
        <f t="shared" si="3"/>
        <v>16846000000</v>
      </c>
      <c r="O1269" s="9">
        <f t="shared" si="4"/>
        <v>82129000000</v>
      </c>
    </row>
    <row r="1270">
      <c r="A1270" s="5">
        <v>1316.0</v>
      </c>
      <c r="B1270" s="5" t="s">
        <v>457</v>
      </c>
      <c r="C1270" s="6" t="s">
        <v>15</v>
      </c>
      <c r="D1270" s="7">
        <v>41308.0</v>
      </c>
      <c r="E1270" s="8">
        <v>6.043E9</v>
      </c>
      <c r="F1270" s="8">
        <v>2.7938E9</v>
      </c>
      <c r="G1270" s="8">
        <v>2.5943E9</v>
      </c>
      <c r="H1270" s="8">
        <v>0.0</v>
      </c>
      <c r="I1270" s="8">
        <v>0.0</v>
      </c>
      <c r="J1270" s="5" t="s">
        <v>22</v>
      </c>
      <c r="K1270" s="5" t="s">
        <v>292</v>
      </c>
      <c r="L1270">
        <f t="shared" si="1"/>
        <v>2013</v>
      </c>
      <c r="M1270" s="9">
        <f t="shared" si="2"/>
        <v>3249200000</v>
      </c>
      <c r="N1270" s="9">
        <f t="shared" si="3"/>
        <v>2594300000</v>
      </c>
      <c r="O1270" s="9">
        <f t="shared" si="4"/>
        <v>3448700000</v>
      </c>
    </row>
    <row r="1271">
      <c r="A1271" s="5">
        <v>1317.0</v>
      </c>
      <c r="B1271" s="5" t="s">
        <v>457</v>
      </c>
      <c r="C1271" s="6" t="s">
        <v>18</v>
      </c>
      <c r="D1271" s="7">
        <v>41672.0</v>
      </c>
      <c r="E1271" s="8">
        <v>8.1864E9</v>
      </c>
      <c r="F1271" s="8">
        <v>3.9671E9</v>
      </c>
      <c r="G1271" s="8">
        <v>3.6735E9</v>
      </c>
      <c r="H1271" s="8">
        <v>0.0</v>
      </c>
      <c r="I1271" s="8">
        <v>0.0</v>
      </c>
      <c r="J1271" s="5" t="s">
        <v>22</v>
      </c>
      <c r="K1271" s="5" t="s">
        <v>292</v>
      </c>
      <c r="L1271">
        <f t="shared" si="1"/>
        <v>2014</v>
      </c>
      <c r="M1271" s="9">
        <f t="shared" si="2"/>
        <v>4219300000</v>
      </c>
      <c r="N1271" s="9">
        <f t="shared" si="3"/>
        <v>3673500000</v>
      </c>
      <c r="O1271" s="9">
        <f t="shared" si="4"/>
        <v>4512900000</v>
      </c>
    </row>
    <row r="1272">
      <c r="A1272" s="5">
        <v>1318.0</v>
      </c>
      <c r="B1272" s="5" t="s">
        <v>457</v>
      </c>
      <c r="C1272" s="6" t="s">
        <v>19</v>
      </c>
      <c r="D1272" s="7">
        <v>42036.0</v>
      </c>
      <c r="E1272" s="8">
        <v>8.2412E9</v>
      </c>
      <c r="F1272" s="8">
        <v>3.9145E9</v>
      </c>
      <c r="G1272" s="8">
        <v>3.7136E9</v>
      </c>
      <c r="H1272" s="8">
        <v>0.0</v>
      </c>
      <c r="I1272" s="8">
        <v>0.0</v>
      </c>
      <c r="J1272" s="5" t="s">
        <v>22</v>
      </c>
      <c r="K1272" s="5" t="s">
        <v>292</v>
      </c>
      <c r="L1272">
        <f t="shared" si="1"/>
        <v>2015</v>
      </c>
      <c r="M1272" s="9">
        <f t="shared" si="2"/>
        <v>4326700000</v>
      </c>
      <c r="N1272" s="9">
        <f t="shared" si="3"/>
        <v>3713600000</v>
      </c>
      <c r="O1272" s="9">
        <f t="shared" si="4"/>
        <v>4527600000</v>
      </c>
    </row>
    <row r="1273">
      <c r="A1273" s="5">
        <v>1319.0</v>
      </c>
      <c r="B1273" s="5" t="s">
        <v>457</v>
      </c>
      <c r="C1273" s="6" t="s">
        <v>20</v>
      </c>
      <c r="D1273" s="7">
        <v>42400.0</v>
      </c>
      <c r="E1273" s="8">
        <v>8.0203E9</v>
      </c>
      <c r="F1273" s="8">
        <v>3.8587E9</v>
      </c>
      <c r="G1273" s="8">
        <v>3.4177E9</v>
      </c>
      <c r="H1273" s="8">
        <v>0.0</v>
      </c>
      <c r="I1273" s="8">
        <v>0.0</v>
      </c>
      <c r="J1273" s="5" t="s">
        <v>22</v>
      </c>
      <c r="K1273" s="5" t="s">
        <v>292</v>
      </c>
      <c r="L1273">
        <f t="shared" si="1"/>
        <v>2016</v>
      </c>
      <c r="M1273" s="9">
        <f t="shared" si="2"/>
        <v>4161600000</v>
      </c>
      <c r="N1273" s="9">
        <f t="shared" si="3"/>
        <v>3417700000</v>
      </c>
      <c r="O1273" s="9">
        <f t="shared" si="4"/>
        <v>4602600000</v>
      </c>
    </row>
    <row r="1274">
      <c r="A1274" s="5">
        <v>1320.0</v>
      </c>
      <c r="B1274" s="5" t="s">
        <v>458</v>
      </c>
      <c r="C1274" s="6" t="s">
        <v>15</v>
      </c>
      <c r="D1274" s="7">
        <v>41274.0</v>
      </c>
      <c r="E1274" s="8">
        <v>5.920269E9</v>
      </c>
      <c r="F1274" s="8">
        <v>4.982562E9</v>
      </c>
      <c r="G1274" s="8">
        <v>4.34894E8</v>
      </c>
      <c r="H1274" s="8">
        <v>0.0</v>
      </c>
      <c r="I1274" s="8">
        <v>3.7691E7</v>
      </c>
      <c r="J1274" s="5" t="s">
        <v>16</v>
      </c>
      <c r="K1274" s="5" t="s">
        <v>167</v>
      </c>
      <c r="L1274">
        <f t="shared" si="1"/>
        <v>2012</v>
      </c>
      <c r="M1274" s="9">
        <f t="shared" si="2"/>
        <v>937707000</v>
      </c>
      <c r="N1274" s="9">
        <f t="shared" si="3"/>
        <v>472585000</v>
      </c>
      <c r="O1274" s="9">
        <f t="shared" si="4"/>
        <v>5447684000</v>
      </c>
    </row>
    <row r="1275">
      <c r="A1275" s="5">
        <v>1321.0</v>
      </c>
      <c r="B1275" s="5" t="s">
        <v>458</v>
      </c>
      <c r="C1275" s="6" t="s">
        <v>18</v>
      </c>
      <c r="D1275" s="7">
        <v>41639.0</v>
      </c>
      <c r="E1275" s="8">
        <v>6.411577E9</v>
      </c>
      <c r="F1275" s="8">
        <v>5.424644E9</v>
      </c>
      <c r="G1275" s="8">
        <v>4.85069E8</v>
      </c>
      <c r="H1275" s="8">
        <v>0.0</v>
      </c>
      <c r="I1275" s="8">
        <v>2.5865E7</v>
      </c>
      <c r="J1275" s="5" t="s">
        <v>16</v>
      </c>
      <c r="K1275" s="5" t="s">
        <v>167</v>
      </c>
      <c r="L1275">
        <f t="shared" si="1"/>
        <v>2013</v>
      </c>
      <c r="M1275" s="9">
        <f t="shared" si="2"/>
        <v>986933000</v>
      </c>
      <c r="N1275" s="9">
        <f t="shared" si="3"/>
        <v>510934000</v>
      </c>
      <c r="O1275" s="9">
        <f t="shared" si="4"/>
        <v>5900643000</v>
      </c>
    </row>
    <row r="1276">
      <c r="A1276" s="5">
        <v>1322.0</v>
      </c>
      <c r="B1276" s="5" t="s">
        <v>458</v>
      </c>
      <c r="C1276" s="6" t="s">
        <v>19</v>
      </c>
      <c r="D1276" s="7">
        <v>42004.0</v>
      </c>
      <c r="E1276" s="8">
        <v>7.747229E9</v>
      </c>
      <c r="F1276" s="8">
        <v>6.578435E9</v>
      </c>
      <c r="G1276" s="8">
        <v>7.05477E8</v>
      </c>
      <c r="H1276" s="8">
        <v>0.0</v>
      </c>
      <c r="I1276" s="8">
        <v>3.4257E7</v>
      </c>
      <c r="J1276" s="5" t="s">
        <v>16</v>
      </c>
      <c r="K1276" s="5" t="s">
        <v>167</v>
      </c>
      <c r="L1276">
        <f t="shared" si="1"/>
        <v>2014</v>
      </c>
      <c r="M1276" s="9">
        <f t="shared" si="2"/>
        <v>1168794000</v>
      </c>
      <c r="N1276" s="9">
        <f t="shared" si="3"/>
        <v>739734000</v>
      </c>
      <c r="O1276" s="9">
        <f t="shared" si="4"/>
        <v>7007495000</v>
      </c>
    </row>
    <row r="1277">
      <c r="A1277" s="5">
        <v>1323.0</v>
      </c>
      <c r="B1277" s="5" t="s">
        <v>458</v>
      </c>
      <c r="C1277" s="6" t="s">
        <v>20</v>
      </c>
      <c r="D1277" s="7">
        <v>42369.0</v>
      </c>
      <c r="E1277" s="8">
        <v>7.572436E9</v>
      </c>
      <c r="F1277" s="8">
        <v>6.648771E9</v>
      </c>
      <c r="G1277" s="8">
        <v>5.92863E8</v>
      </c>
      <c r="H1277" s="8">
        <v>0.0</v>
      </c>
      <c r="I1277" s="8">
        <v>3.4848E7</v>
      </c>
      <c r="J1277" s="5" t="s">
        <v>16</v>
      </c>
      <c r="K1277" s="5" t="s">
        <v>167</v>
      </c>
      <c r="L1277">
        <f t="shared" si="1"/>
        <v>2015</v>
      </c>
      <c r="M1277" s="9">
        <f t="shared" si="2"/>
        <v>923665000</v>
      </c>
      <c r="N1277" s="9">
        <f t="shared" si="3"/>
        <v>627711000</v>
      </c>
      <c r="O1277" s="9">
        <f t="shared" si="4"/>
        <v>6944725000</v>
      </c>
    </row>
    <row r="1278">
      <c r="A1278" s="5">
        <v>1324.0</v>
      </c>
      <c r="B1278" s="5" t="s">
        <v>459</v>
      </c>
      <c r="C1278" s="6" t="s">
        <v>15</v>
      </c>
      <c r="D1278" s="7">
        <v>41274.0</v>
      </c>
      <c r="E1278" s="8">
        <v>1.1224E10</v>
      </c>
      <c r="F1278" s="8">
        <v>6.396E9</v>
      </c>
      <c r="G1278" s="8">
        <v>1.227E9</v>
      </c>
      <c r="H1278" s="8">
        <v>9.8E7</v>
      </c>
      <c r="I1278" s="8">
        <v>1.001E9</v>
      </c>
      <c r="J1278" s="5" t="s">
        <v>62</v>
      </c>
      <c r="K1278" s="5" t="s">
        <v>90</v>
      </c>
      <c r="L1278">
        <f t="shared" si="1"/>
        <v>2012</v>
      </c>
      <c r="M1278" s="9">
        <f t="shared" si="2"/>
        <v>4828000000</v>
      </c>
      <c r="N1278" s="9">
        <f t="shared" si="3"/>
        <v>2326000000</v>
      </c>
      <c r="O1278" s="9">
        <f t="shared" si="4"/>
        <v>8898000000</v>
      </c>
    </row>
    <row r="1279">
      <c r="A1279" s="5">
        <v>1325.0</v>
      </c>
      <c r="B1279" s="5" t="s">
        <v>459</v>
      </c>
      <c r="C1279" s="6" t="s">
        <v>18</v>
      </c>
      <c r="D1279" s="7">
        <v>41639.0</v>
      </c>
      <c r="E1279" s="8">
        <v>1.1925E10</v>
      </c>
      <c r="F1279" s="8">
        <v>6.744E9</v>
      </c>
      <c r="G1279" s="8">
        <v>1.349E9</v>
      </c>
      <c r="H1279" s="8">
        <v>9.8E7</v>
      </c>
      <c r="I1279" s="8">
        <v>1.109E9</v>
      </c>
      <c r="J1279" s="5" t="s">
        <v>62</v>
      </c>
      <c r="K1279" s="5" t="s">
        <v>90</v>
      </c>
      <c r="L1279">
        <f t="shared" si="1"/>
        <v>2013</v>
      </c>
      <c r="M1279" s="9">
        <f t="shared" si="2"/>
        <v>5181000000</v>
      </c>
      <c r="N1279" s="9">
        <f t="shared" si="3"/>
        <v>2556000000</v>
      </c>
      <c r="O1279" s="9">
        <f t="shared" si="4"/>
        <v>9369000000</v>
      </c>
    </row>
    <row r="1280">
      <c r="A1280" s="5">
        <v>1326.0</v>
      </c>
      <c r="B1280" s="5" t="s">
        <v>459</v>
      </c>
      <c r="C1280" s="6" t="s">
        <v>19</v>
      </c>
      <c r="D1280" s="7">
        <v>42004.0</v>
      </c>
      <c r="E1280" s="8">
        <v>1.2273E10</v>
      </c>
      <c r="F1280" s="8">
        <v>6.962E9</v>
      </c>
      <c r="G1280" s="8">
        <v>1.437E9</v>
      </c>
      <c r="H1280" s="8">
        <v>9.6E7</v>
      </c>
      <c r="I1280" s="8">
        <v>1.17E9</v>
      </c>
      <c r="J1280" s="5" t="s">
        <v>62</v>
      </c>
      <c r="K1280" s="5" t="s">
        <v>90</v>
      </c>
      <c r="L1280">
        <f t="shared" si="1"/>
        <v>2014</v>
      </c>
      <c r="M1280" s="9">
        <f t="shared" si="2"/>
        <v>5311000000</v>
      </c>
      <c r="N1280" s="9">
        <f t="shared" si="3"/>
        <v>2703000000</v>
      </c>
      <c r="O1280" s="9">
        <f t="shared" si="4"/>
        <v>9570000000</v>
      </c>
    </row>
    <row r="1281">
      <c r="A1281" s="5">
        <v>1327.0</v>
      </c>
      <c r="B1281" s="5" t="s">
        <v>459</v>
      </c>
      <c r="C1281" s="6" t="s">
        <v>20</v>
      </c>
      <c r="D1281" s="7">
        <v>42369.0</v>
      </c>
      <c r="E1281" s="8">
        <v>1.0776E10</v>
      </c>
      <c r="F1281" s="8">
        <v>5.96E9</v>
      </c>
      <c r="G1281" s="8">
        <v>1.296E9</v>
      </c>
      <c r="H1281" s="8">
        <v>9.3E7</v>
      </c>
      <c r="I1281" s="8">
        <v>1.106E9</v>
      </c>
      <c r="J1281" s="5" t="s">
        <v>62</v>
      </c>
      <c r="K1281" s="5" t="s">
        <v>90</v>
      </c>
      <c r="L1281">
        <f t="shared" si="1"/>
        <v>2015</v>
      </c>
      <c r="M1281" s="9">
        <f t="shared" si="2"/>
        <v>4816000000</v>
      </c>
      <c r="N1281" s="9">
        <f t="shared" si="3"/>
        <v>2495000000</v>
      </c>
      <c r="O1281" s="9">
        <f t="shared" si="4"/>
        <v>8281000000</v>
      </c>
    </row>
    <row r="1282">
      <c r="A1282" s="5">
        <v>1331.0</v>
      </c>
      <c r="B1282" s="5" t="s">
        <v>460</v>
      </c>
      <c r="C1282" s="6" t="s">
        <v>15</v>
      </c>
      <c r="D1282" s="7">
        <v>41546.0</v>
      </c>
      <c r="E1282" s="8">
        <v>2.4866E10</v>
      </c>
      <c r="F1282" s="8">
        <v>9.82E9</v>
      </c>
      <c r="G1282" s="8">
        <v>2.849E9</v>
      </c>
      <c r="H1282" s="8">
        <v>4.967E9</v>
      </c>
      <c r="I1282" s="8">
        <v>0.0</v>
      </c>
      <c r="J1282" s="5" t="s">
        <v>25</v>
      </c>
      <c r="K1282" s="5" t="s">
        <v>37</v>
      </c>
      <c r="L1282">
        <f t="shared" si="1"/>
        <v>2013</v>
      </c>
      <c r="M1282" s="9">
        <f t="shared" si="2"/>
        <v>15046000000</v>
      </c>
      <c r="N1282" s="9">
        <f t="shared" si="3"/>
        <v>7816000000</v>
      </c>
      <c r="O1282" s="9">
        <f t="shared" si="4"/>
        <v>17050000000</v>
      </c>
    </row>
    <row r="1283">
      <c r="A1283" s="5">
        <v>1332.0</v>
      </c>
      <c r="B1283" s="5" t="s">
        <v>460</v>
      </c>
      <c r="C1283" s="6" t="s">
        <v>18</v>
      </c>
      <c r="D1283" s="7">
        <v>41910.0</v>
      </c>
      <c r="E1283" s="8">
        <v>2.6487E10</v>
      </c>
      <c r="F1283" s="8">
        <v>1.0686E10</v>
      </c>
      <c r="G1283" s="8">
        <v>2.774E9</v>
      </c>
      <c r="H1283" s="8">
        <v>5.477E9</v>
      </c>
      <c r="I1283" s="8">
        <v>0.0</v>
      </c>
      <c r="J1283" s="5" t="s">
        <v>25</v>
      </c>
      <c r="K1283" s="5" t="s">
        <v>37</v>
      </c>
      <c r="L1283">
        <f t="shared" si="1"/>
        <v>2014</v>
      </c>
      <c r="M1283" s="9">
        <f t="shared" si="2"/>
        <v>15801000000</v>
      </c>
      <c r="N1283" s="9">
        <f t="shared" si="3"/>
        <v>8251000000</v>
      </c>
      <c r="O1283" s="9">
        <f t="shared" si="4"/>
        <v>18236000000</v>
      </c>
    </row>
    <row r="1284">
      <c r="A1284" s="5">
        <v>1333.0</v>
      </c>
      <c r="B1284" s="5" t="s">
        <v>460</v>
      </c>
      <c r="C1284" s="6" t="s">
        <v>19</v>
      </c>
      <c r="D1284" s="7">
        <v>42274.0</v>
      </c>
      <c r="E1284" s="8">
        <v>2.5281E10</v>
      </c>
      <c r="F1284" s="8">
        <v>1.0378E10</v>
      </c>
      <c r="G1284" s="8">
        <v>3.637E9</v>
      </c>
      <c r="H1284" s="8">
        <v>5.49E9</v>
      </c>
      <c r="I1284" s="8">
        <v>0.0</v>
      </c>
      <c r="J1284" s="5" t="s">
        <v>25</v>
      </c>
      <c r="K1284" s="5" t="s">
        <v>37</v>
      </c>
      <c r="L1284">
        <f t="shared" si="1"/>
        <v>2015</v>
      </c>
      <c r="M1284" s="9">
        <f t="shared" si="2"/>
        <v>14903000000</v>
      </c>
      <c r="N1284" s="9">
        <f t="shared" si="3"/>
        <v>9127000000</v>
      </c>
      <c r="O1284" s="9">
        <f t="shared" si="4"/>
        <v>16154000000</v>
      </c>
    </row>
    <row r="1285">
      <c r="A1285" s="5">
        <v>1334.0</v>
      </c>
      <c r="B1285" s="5" t="s">
        <v>460</v>
      </c>
      <c r="C1285" s="6" t="s">
        <v>20</v>
      </c>
      <c r="D1285" s="7">
        <v>42638.0</v>
      </c>
      <c r="E1285" s="8">
        <v>2.3554E10</v>
      </c>
      <c r="F1285" s="8">
        <v>9.749E9</v>
      </c>
      <c r="G1285" s="8">
        <v>2.159E9</v>
      </c>
      <c r="H1285" s="8">
        <v>5.151E9</v>
      </c>
      <c r="I1285" s="8">
        <v>0.0</v>
      </c>
      <c r="J1285" s="5" t="s">
        <v>25</v>
      </c>
      <c r="K1285" s="5" t="s">
        <v>37</v>
      </c>
      <c r="L1285">
        <f t="shared" si="1"/>
        <v>2016</v>
      </c>
      <c r="M1285" s="9">
        <f t="shared" si="2"/>
        <v>13805000000</v>
      </c>
      <c r="N1285" s="9">
        <f t="shared" si="3"/>
        <v>7310000000</v>
      </c>
      <c r="O1285" s="9">
        <f t="shared" si="4"/>
        <v>16244000000</v>
      </c>
    </row>
    <row r="1286">
      <c r="A1286" s="5">
        <v>1335.0</v>
      </c>
      <c r="B1286" s="5" t="s">
        <v>461</v>
      </c>
      <c r="C1286" s="6" t="s">
        <v>15</v>
      </c>
      <c r="D1286" s="7">
        <v>41727.0</v>
      </c>
      <c r="E1286" s="8">
        <v>1.148231E9</v>
      </c>
      <c r="F1286" s="8">
        <v>7.43304E8</v>
      </c>
      <c r="G1286" s="8">
        <v>1.80317E8</v>
      </c>
      <c r="H1286" s="8">
        <v>1.97269E8</v>
      </c>
      <c r="I1286" s="8">
        <v>0.0</v>
      </c>
      <c r="J1286" s="5" t="s">
        <v>25</v>
      </c>
      <c r="K1286" s="5" t="s">
        <v>37</v>
      </c>
      <c r="L1286">
        <f t="shared" si="1"/>
        <v>2014</v>
      </c>
      <c r="M1286" s="9">
        <f t="shared" si="2"/>
        <v>404927000</v>
      </c>
      <c r="N1286" s="9">
        <f t="shared" si="3"/>
        <v>377586000</v>
      </c>
      <c r="O1286" s="9">
        <f t="shared" si="4"/>
        <v>770645000</v>
      </c>
    </row>
    <row r="1287">
      <c r="A1287" s="5">
        <v>1336.0</v>
      </c>
      <c r="B1287" s="5" t="s">
        <v>461</v>
      </c>
      <c r="C1287" s="6" t="s">
        <v>18</v>
      </c>
      <c r="D1287" s="7">
        <v>42091.0</v>
      </c>
      <c r="E1287" s="8">
        <v>1.710966E9</v>
      </c>
      <c r="F1287" s="8">
        <v>1.021658E9</v>
      </c>
      <c r="G1287" s="8">
        <v>3.09348E8</v>
      </c>
      <c r="H1287" s="8">
        <v>2.57494E8</v>
      </c>
      <c r="I1287" s="8">
        <v>0.0</v>
      </c>
      <c r="J1287" s="5" t="s">
        <v>25</v>
      </c>
      <c r="K1287" s="5" t="s">
        <v>37</v>
      </c>
      <c r="L1287">
        <f t="shared" si="1"/>
        <v>2015</v>
      </c>
      <c r="M1287" s="9">
        <f t="shared" si="2"/>
        <v>689308000</v>
      </c>
      <c r="N1287" s="9">
        <f t="shared" si="3"/>
        <v>566842000</v>
      </c>
      <c r="O1287" s="9">
        <f t="shared" si="4"/>
        <v>1144124000</v>
      </c>
    </row>
    <row r="1288">
      <c r="A1288" s="5">
        <v>1337.0</v>
      </c>
      <c r="B1288" s="5" t="s">
        <v>461</v>
      </c>
      <c r="C1288" s="6" t="s">
        <v>19</v>
      </c>
      <c r="D1288" s="7">
        <v>42462.0</v>
      </c>
      <c r="E1288" s="8">
        <v>2.610726E9</v>
      </c>
      <c r="F1288" s="8">
        <v>1.561173E9</v>
      </c>
      <c r="G1288" s="8">
        <v>5.88822E8</v>
      </c>
      <c r="H1288" s="8">
        <v>4.48763E8</v>
      </c>
      <c r="I1288" s="8">
        <v>0.0</v>
      </c>
      <c r="J1288" s="5" t="s">
        <v>25</v>
      </c>
      <c r="K1288" s="5" t="s">
        <v>37</v>
      </c>
      <c r="L1288">
        <f t="shared" si="1"/>
        <v>2016</v>
      </c>
      <c r="M1288" s="9">
        <f t="shared" si="2"/>
        <v>1049553000</v>
      </c>
      <c r="N1288" s="9">
        <f t="shared" si="3"/>
        <v>1037585000</v>
      </c>
      <c r="O1288" s="9">
        <f t="shared" si="4"/>
        <v>1573141000</v>
      </c>
    </row>
    <row r="1289">
      <c r="A1289" s="5">
        <v>1338.0</v>
      </c>
      <c r="B1289" s="5" t="s">
        <v>462</v>
      </c>
      <c r="C1289" s="6" t="s">
        <v>15</v>
      </c>
      <c r="D1289" s="7">
        <v>41639.0</v>
      </c>
      <c r="E1289" s="8">
        <v>6.419285E9</v>
      </c>
      <c r="F1289" s="8">
        <v>5.099484E9</v>
      </c>
      <c r="G1289" s="8">
        <v>9.2234E8</v>
      </c>
      <c r="H1289" s="8">
        <v>0.0</v>
      </c>
      <c r="I1289" s="8">
        <v>0.0</v>
      </c>
      <c r="J1289" s="5" t="s">
        <v>16</v>
      </c>
      <c r="K1289" s="5" t="s">
        <v>167</v>
      </c>
      <c r="L1289">
        <f t="shared" si="1"/>
        <v>2013</v>
      </c>
      <c r="M1289" s="9">
        <f t="shared" si="2"/>
        <v>1319801000</v>
      </c>
      <c r="N1289" s="9">
        <f t="shared" si="3"/>
        <v>922340000</v>
      </c>
      <c r="O1289" s="9">
        <f t="shared" si="4"/>
        <v>5496945000</v>
      </c>
    </row>
    <row r="1290">
      <c r="A1290" s="5">
        <v>1339.0</v>
      </c>
      <c r="B1290" s="5" t="s">
        <v>462</v>
      </c>
      <c r="C1290" s="6" t="s">
        <v>18</v>
      </c>
      <c r="D1290" s="7">
        <v>42004.0</v>
      </c>
      <c r="E1290" s="8">
        <v>6.638774E9</v>
      </c>
      <c r="F1290" s="8">
        <v>5.25304E9</v>
      </c>
      <c r="G1290" s="8">
        <v>1.030014E9</v>
      </c>
      <c r="H1290" s="8">
        <v>0.0</v>
      </c>
      <c r="I1290" s="8">
        <v>0.0</v>
      </c>
      <c r="J1290" s="5" t="s">
        <v>16</v>
      </c>
      <c r="K1290" s="5" t="s">
        <v>167</v>
      </c>
      <c r="L1290">
        <f t="shared" si="1"/>
        <v>2014</v>
      </c>
      <c r="M1290" s="9">
        <f t="shared" si="2"/>
        <v>1385734000</v>
      </c>
      <c r="N1290" s="9">
        <f t="shared" si="3"/>
        <v>1030014000</v>
      </c>
      <c r="O1290" s="9">
        <f t="shared" si="4"/>
        <v>5608760000</v>
      </c>
    </row>
    <row r="1291">
      <c r="A1291" s="5">
        <v>1340.0</v>
      </c>
      <c r="B1291" s="5" t="s">
        <v>462</v>
      </c>
      <c r="C1291" s="6" t="s">
        <v>19</v>
      </c>
      <c r="D1291" s="7">
        <v>42369.0</v>
      </c>
      <c r="E1291" s="8">
        <v>6.571893E9</v>
      </c>
      <c r="F1291" s="8">
        <v>5.086449E9</v>
      </c>
      <c r="G1291" s="8">
        <v>9.61579E8</v>
      </c>
      <c r="H1291" s="8">
        <v>0.0</v>
      </c>
      <c r="I1291" s="8">
        <v>0.0</v>
      </c>
      <c r="J1291" s="5" t="s">
        <v>16</v>
      </c>
      <c r="K1291" s="5" t="s">
        <v>167</v>
      </c>
      <c r="L1291">
        <f t="shared" si="1"/>
        <v>2015</v>
      </c>
      <c r="M1291" s="9">
        <f t="shared" si="2"/>
        <v>1485444000</v>
      </c>
      <c r="N1291" s="9">
        <f t="shared" si="3"/>
        <v>961579000</v>
      </c>
      <c r="O1291" s="9">
        <f t="shared" si="4"/>
        <v>5610314000</v>
      </c>
    </row>
    <row r="1292">
      <c r="A1292" s="5">
        <v>1341.0</v>
      </c>
      <c r="B1292" s="5" t="s">
        <v>462</v>
      </c>
      <c r="C1292" s="6" t="s">
        <v>20</v>
      </c>
      <c r="D1292" s="7">
        <v>42735.0</v>
      </c>
      <c r="E1292" s="8">
        <v>6.786984E9</v>
      </c>
      <c r="F1292" s="8">
        <v>5.285568E9</v>
      </c>
      <c r="G1292" s="8">
        <v>9.56158E8</v>
      </c>
      <c r="H1292" s="8">
        <v>0.0</v>
      </c>
      <c r="I1292" s="8">
        <v>0.0</v>
      </c>
      <c r="J1292" s="5" t="s">
        <v>16</v>
      </c>
      <c r="K1292" s="5" t="s">
        <v>167</v>
      </c>
      <c r="L1292">
        <f t="shared" si="1"/>
        <v>2016</v>
      </c>
      <c r="M1292" s="9">
        <f t="shared" si="2"/>
        <v>1501416000</v>
      </c>
      <c r="N1292" s="9">
        <f t="shared" si="3"/>
        <v>956158000</v>
      </c>
      <c r="O1292" s="9">
        <f t="shared" si="4"/>
        <v>5830826000</v>
      </c>
    </row>
    <row r="1293">
      <c r="A1293" s="5">
        <v>1342.0</v>
      </c>
      <c r="B1293" s="5" t="s">
        <v>463</v>
      </c>
      <c r="C1293" s="6" t="s">
        <v>15</v>
      </c>
      <c r="D1293" s="7">
        <v>41274.0</v>
      </c>
      <c r="E1293" s="8">
        <v>7.688024E9</v>
      </c>
      <c r="F1293" s="8">
        <v>5.157434E9</v>
      </c>
      <c r="G1293" s="8">
        <v>1.011543E9</v>
      </c>
      <c r="H1293" s="8">
        <v>0.0</v>
      </c>
      <c r="I1293" s="8">
        <v>7.30493E8</v>
      </c>
      <c r="J1293" s="5" t="s">
        <v>22</v>
      </c>
      <c r="K1293" s="5" t="s">
        <v>136</v>
      </c>
      <c r="L1293">
        <f t="shared" si="1"/>
        <v>2012</v>
      </c>
      <c r="M1293" s="9">
        <f t="shared" si="2"/>
        <v>2530590000</v>
      </c>
      <c r="N1293" s="9">
        <f t="shared" si="3"/>
        <v>1742036000</v>
      </c>
      <c r="O1293" s="9">
        <f t="shared" si="4"/>
        <v>5945988000</v>
      </c>
    </row>
    <row r="1294">
      <c r="A1294" s="5">
        <v>1343.0</v>
      </c>
      <c r="B1294" s="5" t="s">
        <v>463</v>
      </c>
      <c r="C1294" s="6" t="s">
        <v>18</v>
      </c>
      <c r="D1294" s="7">
        <v>41639.0</v>
      </c>
      <c r="E1294" s="8">
        <v>7.959894E9</v>
      </c>
      <c r="F1294" s="8">
        <v>5.30527E9</v>
      </c>
      <c r="G1294" s="8">
        <v>1.044819E9</v>
      </c>
      <c r="H1294" s="8">
        <v>0.0</v>
      </c>
      <c r="I1294" s="8">
        <v>7.54711E8</v>
      </c>
      <c r="J1294" s="5" t="s">
        <v>22</v>
      </c>
      <c r="K1294" s="5" t="s">
        <v>136</v>
      </c>
      <c r="L1294">
        <f t="shared" si="1"/>
        <v>2013</v>
      </c>
      <c r="M1294" s="9">
        <f t="shared" si="2"/>
        <v>2654624000</v>
      </c>
      <c r="N1294" s="9">
        <f t="shared" si="3"/>
        <v>1799530000</v>
      </c>
      <c r="O1294" s="9">
        <f t="shared" si="4"/>
        <v>6160364000</v>
      </c>
    </row>
    <row r="1295">
      <c r="A1295" s="5">
        <v>1344.0</v>
      </c>
      <c r="B1295" s="5" t="s">
        <v>463</v>
      </c>
      <c r="C1295" s="6" t="s">
        <v>19</v>
      </c>
      <c r="D1295" s="7">
        <v>42004.0</v>
      </c>
      <c r="E1295" s="8">
        <v>8.073855E9</v>
      </c>
      <c r="F1295" s="8">
        <v>5.306281E9</v>
      </c>
      <c r="G1295" s="8">
        <v>1.048952E9</v>
      </c>
      <c r="H1295" s="8">
        <v>0.0</v>
      </c>
      <c r="I1295" s="8">
        <v>7.72445E8</v>
      </c>
      <c r="J1295" s="5" t="s">
        <v>22</v>
      </c>
      <c r="K1295" s="5" t="s">
        <v>136</v>
      </c>
      <c r="L1295">
        <f t="shared" si="1"/>
        <v>2014</v>
      </c>
      <c r="M1295" s="9">
        <f t="shared" si="2"/>
        <v>2767574000</v>
      </c>
      <c r="N1295" s="9">
        <f t="shared" si="3"/>
        <v>1821397000</v>
      </c>
      <c r="O1295" s="9">
        <f t="shared" si="4"/>
        <v>6252458000</v>
      </c>
    </row>
    <row r="1296">
      <c r="A1296" s="5">
        <v>1345.0</v>
      </c>
      <c r="B1296" s="5" t="s">
        <v>463</v>
      </c>
      <c r="C1296" s="6" t="s">
        <v>20</v>
      </c>
      <c r="D1296" s="7">
        <v>42369.0</v>
      </c>
      <c r="E1296" s="8">
        <v>8.299074E9</v>
      </c>
      <c r="F1296" s="8">
        <v>5.099393E9</v>
      </c>
      <c r="G1296" s="8">
        <v>1.086504E9</v>
      </c>
      <c r="H1296" s="8">
        <v>0.0</v>
      </c>
      <c r="I1296" s="8">
        <v>8.27008E8</v>
      </c>
      <c r="J1296" s="5" t="s">
        <v>22</v>
      </c>
      <c r="K1296" s="5" t="s">
        <v>136</v>
      </c>
      <c r="L1296">
        <f t="shared" si="1"/>
        <v>2015</v>
      </c>
      <c r="M1296" s="9">
        <f t="shared" si="2"/>
        <v>3199681000</v>
      </c>
      <c r="N1296" s="9">
        <f t="shared" si="3"/>
        <v>1913512000</v>
      </c>
      <c r="O1296" s="9">
        <f t="shared" si="4"/>
        <v>6385562000</v>
      </c>
    </row>
    <row r="1297">
      <c r="A1297" s="5">
        <v>1346.0</v>
      </c>
      <c r="B1297" s="5" t="s">
        <v>464</v>
      </c>
      <c r="C1297" s="6" t="s">
        <v>15</v>
      </c>
      <c r="D1297" s="7">
        <v>41639.0</v>
      </c>
      <c r="E1297" s="8">
        <v>2.104745E9</v>
      </c>
      <c r="F1297" s="8">
        <v>1.55355E8</v>
      </c>
      <c r="G1297" s="8">
        <v>3.46393E8</v>
      </c>
      <c r="H1297" s="8">
        <v>8.59947E8</v>
      </c>
      <c r="I1297" s="8">
        <v>0.0</v>
      </c>
      <c r="J1297" s="5" t="s">
        <v>28</v>
      </c>
      <c r="K1297" s="5" t="s">
        <v>69</v>
      </c>
      <c r="L1297">
        <f t="shared" si="1"/>
        <v>2013</v>
      </c>
      <c r="M1297" s="9">
        <f t="shared" si="2"/>
        <v>1949390000</v>
      </c>
      <c r="N1297" s="9">
        <f t="shared" si="3"/>
        <v>1206340000</v>
      </c>
      <c r="O1297" s="9">
        <f t="shared" si="4"/>
        <v>898405000</v>
      </c>
    </row>
    <row r="1298">
      <c r="A1298" s="5">
        <v>1347.0</v>
      </c>
      <c r="B1298" s="5" t="s">
        <v>464</v>
      </c>
      <c r="C1298" s="6" t="s">
        <v>18</v>
      </c>
      <c r="D1298" s="7">
        <v>42004.0</v>
      </c>
      <c r="E1298" s="8">
        <v>2.819557E9</v>
      </c>
      <c r="F1298" s="8">
        <v>2.05018E8</v>
      </c>
      <c r="G1298" s="8">
        <v>5.19267E8</v>
      </c>
      <c r="H1298" s="8">
        <v>1.271353E9</v>
      </c>
      <c r="I1298" s="8">
        <v>0.0</v>
      </c>
      <c r="J1298" s="5" t="s">
        <v>28</v>
      </c>
      <c r="K1298" s="5" t="s">
        <v>69</v>
      </c>
      <c r="L1298">
        <f t="shared" si="1"/>
        <v>2014</v>
      </c>
      <c r="M1298" s="9">
        <f t="shared" si="2"/>
        <v>2614539000</v>
      </c>
      <c r="N1298" s="9">
        <f t="shared" si="3"/>
        <v>1790620000</v>
      </c>
      <c r="O1298" s="9">
        <f t="shared" si="4"/>
        <v>1028937000</v>
      </c>
    </row>
    <row r="1299">
      <c r="A1299" s="5">
        <v>1348.0</v>
      </c>
      <c r="B1299" s="5" t="s">
        <v>464</v>
      </c>
      <c r="C1299" s="6" t="s">
        <v>19</v>
      </c>
      <c r="D1299" s="7">
        <v>42369.0</v>
      </c>
      <c r="E1299" s="8">
        <v>4.103728E9</v>
      </c>
      <c r="F1299" s="8">
        <v>3.92709E8</v>
      </c>
      <c r="G1299" s="8">
        <v>8.38526E8</v>
      </c>
      <c r="H1299" s="8">
        <v>1.620577E9</v>
      </c>
      <c r="I1299" s="8">
        <v>0.0</v>
      </c>
      <c r="J1299" s="5" t="s">
        <v>28</v>
      </c>
      <c r="K1299" s="5" t="s">
        <v>69</v>
      </c>
      <c r="L1299">
        <f t="shared" si="1"/>
        <v>2015</v>
      </c>
      <c r="M1299" s="9">
        <f t="shared" si="2"/>
        <v>3711019000</v>
      </c>
      <c r="N1299" s="9">
        <f t="shared" si="3"/>
        <v>2459103000</v>
      </c>
      <c r="O1299" s="9">
        <f t="shared" si="4"/>
        <v>1644625000</v>
      </c>
    </row>
    <row r="1300">
      <c r="A1300" s="5">
        <v>1349.0</v>
      </c>
      <c r="B1300" s="5" t="s">
        <v>464</v>
      </c>
      <c r="C1300" s="6" t="s">
        <v>20</v>
      </c>
      <c r="D1300" s="7">
        <v>42735.0</v>
      </c>
      <c r="E1300" s="8">
        <v>4.860427E9</v>
      </c>
      <c r="F1300" s="8">
        <v>2.99694E8</v>
      </c>
      <c r="G1300" s="8">
        <v>1.177697E9</v>
      </c>
      <c r="H1300" s="8">
        <v>2.052295E9</v>
      </c>
      <c r="I1300" s="8">
        <v>0.0</v>
      </c>
      <c r="J1300" s="5" t="s">
        <v>28</v>
      </c>
      <c r="K1300" s="5" t="s">
        <v>69</v>
      </c>
      <c r="L1300">
        <f t="shared" si="1"/>
        <v>2016</v>
      </c>
      <c r="M1300" s="9">
        <f t="shared" si="2"/>
        <v>4560733000</v>
      </c>
      <c r="N1300" s="9">
        <f t="shared" si="3"/>
        <v>3229992000</v>
      </c>
      <c r="O1300" s="9">
        <f t="shared" si="4"/>
        <v>1630435000</v>
      </c>
    </row>
    <row r="1301">
      <c r="A1301" s="5">
        <v>1350.0</v>
      </c>
      <c r="B1301" s="5" t="s">
        <v>465</v>
      </c>
      <c r="C1301" s="6" t="s">
        <v>15</v>
      </c>
      <c r="D1301" s="7">
        <v>41639.0</v>
      </c>
      <c r="E1301" s="8">
        <v>4.245895E9</v>
      </c>
      <c r="F1301" s="8">
        <v>2.522803E9</v>
      </c>
      <c r="G1301" s="8">
        <v>1.324815E9</v>
      </c>
      <c r="H1301" s="8">
        <v>0.0</v>
      </c>
      <c r="I1301" s="8">
        <v>1700000.0</v>
      </c>
      <c r="J1301" s="5" t="s">
        <v>16</v>
      </c>
      <c r="K1301" s="5" t="s">
        <v>466</v>
      </c>
      <c r="L1301">
        <f t="shared" si="1"/>
        <v>2013</v>
      </c>
      <c r="M1301" s="9">
        <f t="shared" si="2"/>
        <v>1723092000</v>
      </c>
      <c r="N1301" s="9">
        <f t="shared" si="3"/>
        <v>1326515000</v>
      </c>
      <c r="O1301" s="9">
        <f t="shared" si="4"/>
        <v>2919380000</v>
      </c>
    </row>
    <row r="1302">
      <c r="A1302" s="5">
        <v>1351.0</v>
      </c>
      <c r="B1302" s="5" t="s">
        <v>465</v>
      </c>
      <c r="C1302" s="6" t="s">
        <v>18</v>
      </c>
      <c r="D1302" s="7">
        <v>42004.0</v>
      </c>
      <c r="E1302" s="8">
        <v>4.695014E9</v>
      </c>
      <c r="F1302" s="8">
        <v>2.772098E9</v>
      </c>
      <c r="G1302" s="8">
        <v>1.425734E9</v>
      </c>
      <c r="H1302" s="8">
        <v>0.0</v>
      </c>
      <c r="I1302" s="8">
        <v>557000.0</v>
      </c>
      <c r="J1302" s="5" t="s">
        <v>16</v>
      </c>
      <c r="K1302" s="5" t="s">
        <v>466</v>
      </c>
      <c r="L1302">
        <f t="shared" si="1"/>
        <v>2014</v>
      </c>
      <c r="M1302" s="9">
        <f t="shared" si="2"/>
        <v>1922916000</v>
      </c>
      <c r="N1302" s="9">
        <f t="shared" si="3"/>
        <v>1426291000</v>
      </c>
      <c r="O1302" s="9">
        <f t="shared" si="4"/>
        <v>3268723000</v>
      </c>
    </row>
    <row r="1303">
      <c r="A1303" s="5">
        <v>1352.0</v>
      </c>
      <c r="B1303" s="5" t="s">
        <v>465</v>
      </c>
      <c r="C1303" s="6" t="s">
        <v>19</v>
      </c>
      <c r="D1303" s="7">
        <v>42369.0</v>
      </c>
      <c r="E1303" s="8">
        <v>5.094933E9</v>
      </c>
      <c r="F1303" s="8">
        <v>2.980462E9</v>
      </c>
      <c r="G1303" s="8">
        <v>1.533799E9</v>
      </c>
      <c r="H1303" s="8">
        <v>0.0</v>
      </c>
      <c r="I1303" s="8">
        <v>192000.0</v>
      </c>
      <c r="J1303" s="5" t="s">
        <v>16</v>
      </c>
      <c r="K1303" s="5" t="s">
        <v>466</v>
      </c>
      <c r="L1303">
        <f t="shared" si="1"/>
        <v>2015</v>
      </c>
      <c r="M1303" s="9">
        <f t="shared" si="2"/>
        <v>2114471000</v>
      </c>
      <c r="N1303" s="9">
        <f t="shared" si="3"/>
        <v>1533991000</v>
      </c>
      <c r="O1303" s="9">
        <f t="shared" si="4"/>
        <v>3560942000</v>
      </c>
    </row>
    <row r="1304">
      <c r="A1304" s="5">
        <v>1353.0</v>
      </c>
      <c r="B1304" s="5" t="s">
        <v>465</v>
      </c>
      <c r="C1304" s="6" t="s">
        <v>20</v>
      </c>
      <c r="D1304" s="7">
        <v>42735.0</v>
      </c>
      <c r="E1304" s="8">
        <v>5.250399E9</v>
      </c>
      <c r="F1304" s="8">
        <v>3.089723E9</v>
      </c>
      <c r="G1304" s="8">
        <v>1.606217E9</v>
      </c>
      <c r="H1304" s="8">
        <v>0.0</v>
      </c>
      <c r="I1304" s="8">
        <v>1237000.0</v>
      </c>
      <c r="J1304" s="5" t="s">
        <v>16</v>
      </c>
      <c r="K1304" s="5" t="s">
        <v>466</v>
      </c>
      <c r="L1304">
        <f t="shared" si="1"/>
        <v>2016</v>
      </c>
      <c r="M1304" s="9">
        <f t="shared" si="2"/>
        <v>2160676000</v>
      </c>
      <c r="N1304" s="9">
        <f t="shared" si="3"/>
        <v>1607454000</v>
      </c>
      <c r="O1304" s="9">
        <f t="shared" si="4"/>
        <v>3642945000</v>
      </c>
    </row>
    <row r="1305">
      <c r="A1305" s="5">
        <v>1354.0</v>
      </c>
      <c r="B1305" s="5" t="s">
        <v>467</v>
      </c>
      <c r="C1305" s="6" t="s">
        <v>15</v>
      </c>
      <c r="D1305" s="7">
        <v>41333.0</v>
      </c>
      <c r="E1305" s="8">
        <v>1.328817E9</v>
      </c>
      <c r="F1305" s="8">
        <v>2.006E8</v>
      </c>
      <c r="G1305" s="8">
        <v>6.60887E8</v>
      </c>
      <c r="H1305" s="8">
        <v>2.6315E8</v>
      </c>
      <c r="I1305" s="8">
        <v>0.0</v>
      </c>
      <c r="J1305" s="5" t="s">
        <v>25</v>
      </c>
      <c r="K1305" s="5" t="s">
        <v>403</v>
      </c>
      <c r="L1305">
        <f t="shared" si="1"/>
        <v>2013</v>
      </c>
      <c r="M1305" s="9">
        <f t="shared" si="2"/>
        <v>1128217000</v>
      </c>
      <c r="N1305" s="9">
        <f t="shared" si="3"/>
        <v>924037000</v>
      </c>
      <c r="O1305" s="9">
        <f t="shared" si="4"/>
        <v>404780000</v>
      </c>
    </row>
    <row r="1306">
      <c r="A1306" s="5">
        <v>1355.0</v>
      </c>
      <c r="B1306" s="5" t="s">
        <v>467</v>
      </c>
      <c r="C1306" s="6" t="s">
        <v>18</v>
      </c>
      <c r="D1306" s="7">
        <v>41698.0</v>
      </c>
      <c r="E1306" s="8">
        <v>1.534615E9</v>
      </c>
      <c r="F1306" s="8">
        <v>2.326E8</v>
      </c>
      <c r="G1306" s="8">
        <v>7.50292E8</v>
      </c>
      <c r="H1306" s="8">
        <v>3.17263E8</v>
      </c>
      <c r="I1306" s="8">
        <v>0.0</v>
      </c>
      <c r="J1306" s="5" t="s">
        <v>25</v>
      </c>
      <c r="K1306" s="5" t="s">
        <v>403</v>
      </c>
      <c r="L1306">
        <f t="shared" si="1"/>
        <v>2014</v>
      </c>
      <c r="M1306" s="9">
        <f t="shared" si="2"/>
        <v>1302015000</v>
      </c>
      <c r="N1306" s="9">
        <f t="shared" si="3"/>
        <v>1067555000</v>
      </c>
      <c r="O1306" s="9">
        <f t="shared" si="4"/>
        <v>467060000</v>
      </c>
    </row>
    <row r="1307">
      <c r="A1307" s="5">
        <v>1356.0</v>
      </c>
      <c r="B1307" s="5" t="s">
        <v>467</v>
      </c>
      <c r="C1307" s="6" t="s">
        <v>19</v>
      </c>
      <c r="D1307" s="7">
        <v>42063.0</v>
      </c>
      <c r="E1307" s="8">
        <v>1.789489E9</v>
      </c>
      <c r="F1307" s="8">
        <v>2.73199E8</v>
      </c>
      <c r="G1307" s="8">
        <v>8.9844E8</v>
      </c>
      <c r="H1307" s="8">
        <v>3.67856E8</v>
      </c>
      <c r="I1307" s="8">
        <v>0.0</v>
      </c>
      <c r="J1307" s="5" t="s">
        <v>25</v>
      </c>
      <c r="K1307" s="5" t="s">
        <v>403</v>
      </c>
      <c r="L1307">
        <f t="shared" si="1"/>
        <v>2015</v>
      </c>
      <c r="M1307" s="9">
        <f t="shared" si="2"/>
        <v>1516290000</v>
      </c>
      <c r="N1307" s="9">
        <f t="shared" si="3"/>
        <v>1266296000</v>
      </c>
      <c r="O1307" s="9">
        <f t="shared" si="4"/>
        <v>523193000</v>
      </c>
    </row>
    <row r="1308">
      <c r="A1308" s="5">
        <v>1357.0</v>
      </c>
      <c r="B1308" s="5" t="s">
        <v>467</v>
      </c>
      <c r="C1308" s="6" t="s">
        <v>20</v>
      </c>
      <c r="D1308" s="7">
        <v>42429.0</v>
      </c>
      <c r="E1308" s="8">
        <v>2.05223E9</v>
      </c>
      <c r="F1308" s="8">
        <v>3.09629E8</v>
      </c>
      <c r="G1308" s="8">
        <v>1.041231E9</v>
      </c>
      <c r="H1308" s="8">
        <v>4.13322E8</v>
      </c>
      <c r="I1308" s="8">
        <v>0.0</v>
      </c>
      <c r="J1308" s="5" t="s">
        <v>25</v>
      </c>
      <c r="K1308" s="5" t="s">
        <v>403</v>
      </c>
      <c r="L1308">
        <f t="shared" si="1"/>
        <v>2016</v>
      </c>
      <c r="M1308" s="9">
        <f t="shared" si="2"/>
        <v>1742601000</v>
      </c>
      <c r="N1308" s="9">
        <f t="shared" si="3"/>
        <v>1454553000</v>
      </c>
      <c r="O1308" s="9">
        <f t="shared" si="4"/>
        <v>597677000</v>
      </c>
    </row>
    <row r="1309">
      <c r="A1309" s="5">
        <v>1358.0</v>
      </c>
      <c r="B1309" s="5" t="s">
        <v>468</v>
      </c>
      <c r="C1309" s="6" t="s">
        <v>15</v>
      </c>
      <c r="D1309" s="7">
        <v>41363.0</v>
      </c>
      <c r="E1309" s="8">
        <v>6.945E9</v>
      </c>
      <c r="F1309" s="8">
        <v>2.789E9</v>
      </c>
      <c r="G1309" s="8">
        <v>2.971E9</v>
      </c>
      <c r="H1309" s="8">
        <v>0.0</v>
      </c>
      <c r="I1309" s="8">
        <v>2.7E7</v>
      </c>
      <c r="J1309" s="5" t="s">
        <v>22</v>
      </c>
      <c r="K1309" s="5" t="s">
        <v>292</v>
      </c>
      <c r="L1309">
        <f t="shared" si="1"/>
        <v>2013</v>
      </c>
      <c r="M1309" s="9">
        <f t="shared" si="2"/>
        <v>4156000000</v>
      </c>
      <c r="N1309" s="9">
        <f t="shared" si="3"/>
        <v>2998000000</v>
      </c>
      <c r="O1309" s="9">
        <f t="shared" si="4"/>
        <v>3947000000</v>
      </c>
    </row>
    <row r="1310">
      <c r="A1310" s="5">
        <v>1359.0</v>
      </c>
      <c r="B1310" s="5" t="s">
        <v>468</v>
      </c>
      <c r="C1310" s="6" t="s">
        <v>18</v>
      </c>
      <c r="D1310" s="7">
        <v>41727.0</v>
      </c>
      <c r="E1310" s="8">
        <v>7.45E9</v>
      </c>
      <c r="F1310" s="8">
        <v>3.14E9</v>
      </c>
      <c r="G1310" s="8">
        <v>3.142E9</v>
      </c>
      <c r="H1310" s="8">
        <v>0.0</v>
      </c>
      <c r="I1310" s="8">
        <v>3.5E7</v>
      </c>
      <c r="J1310" s="5" t="s">
        <v>22</v>
      </c>
      <c r="K1310" s="5" t="s">
        <v>292</v>
      </c>
      <c r="L1310">
        <f t="shared" si="1"/>
        <v>2014</v>
      </c>
      <c r="M1310" s="9">
        <f t="shared" si="2"/>
        <v>4310000000</v>
      </c>
      <c r="N1310" s="9">
        <f t="shared" si="3"/>
        <v>3177000000</v>
      </c>
      <c r="O1310" s="9">
        <f t="shared" si="4"/>
        <v>4273000000</v>
      </c>
    </row>
    <row r="1311">
      <c r="A1311" s="5">
        <v>1360.0</v>
      </c>
      <c r="B1311" s="5" t="s">
        <v>468</v>
      </c>
      <c r="C1311" s="6" t="s">
        <v>19</v>
      </c>
      <c r="D1311" s="7">
        <v>42091.0</v>
      </c>
      <c r="E1311" s="8">
        <v>7.62E9</v>
      </c>
      <c r="F1311" s="8">
        <v>3.242E9</v>
      </c>
      <c r="G1311" s="8">
        <v>3.301E9</v>
      </c>
      <c r="H1311" s="8">
        <v>0.0</v>
      </c>
      <c r="I1311" s="8">
        <v>2.5E7</v>
      </c>
      <c r="J1311" s="5" t="s">
        <v>22</v>
      </c>
      <c r="K1311" s="5" t="s">
        <v>292</v>
      </c>
      <c r="L1311">
        <f t="shared" si="1"/>
        <v>2015</v>
      </c>
      <c r="M1311" s="9">
        <f t="shared" si="2"/>
        <v>4378000000</v>
      </c>
      <c r="N1311" s="9">
        <f t="shared" si="3"/>
        <v>3326000000</v>
      </c>
      <c r="O1311" s="9">
        <f t="shared" si="4"/>
        <v>4294000000</v>
      </c>
    </row>
    <row r="1312">
      <c r="A1312" s="5">
        <v>1361.0</v>
      </c>
      <c r="B1312" s="5" t="s">
        <v>468</v>
      </c>
      <c r="C1312" s="6" t="s">
        <v>20</v>
      </c>
      <c r="D1312" s="7">
        <v>42462.0</v>
      </c>
      <c r="E1312" s="8">
        <v>7.405E9</v>
      </c>
      <c r="F1312" s="8">
        <v>3.218E9</v>
      </c>
      <c r="G1312" s="8">
        <v>3.389E9</v>
      </c>
      <c r="H1312" s="8">
        <v>0.0</v>
      </c>
      <c r="I1312" s="8">
        <v>2.4E7</v>
      </c>
      <c r="J1312" s="5" t="s">
        <v>22</v>
      </c>
      <c r="K1312" s="5" t="s">
        <v>292</v>
      </c>
      <c r="L1312">
        <f t="shared" si="1"/>
        <v>2016</v>
      </c>
      <c r="M1312" s="9">
        <f t="shared" si="2"/>
        <v>4187000000</v>
      </c>
      <c r="N1312" s="9">
        <f t="shared" si="3"/>
        <v>3413000000</v>
      </c>
      <c r="O1312" s="9">
        <f t="shared" si="4"/>
        <v>3992000000</v>
      </c>
    </row>
    <row r="1313">
      <c r="A1313" s="5">
        <v>1362.0</v>
      </c>
      <c r="B1313" s="5" t="s">
        <v>469</v>
      </c>
      <c r="C1313" s="6" t="s">
        <v>15</v>
      </c>
      <c r="D1313" s="7">
        <v>41547.0</v>
      </c>
      <c r="E1313" s="8">
        <v>6.3519E9</v>
      </c>
      <c r="F1313" s="8">
        <v>3.7781E9</v>
      </c>
      <c r="G1313" s="8">
        <v>1.5377E9</v>
      </c>
      <c r="H1313" s="8">
        <v>0.0</v>
      </c>
      <c r="I1313" s="8">
        <v>0.0</v>
      </c>
      <c r="J1313" s="5" t="s">
        <v>16</v>
      </c>
      <c r="K1313" s="5" t="s">
        <v>167</v>
      </c>
      <c r="L1313">
        <f t="shared" si="1"/>
        <v>2013</v>
      </c>
      <c r="M1313" s="9">
        <f t="shared" si="2"/>
        <v>2573800000</v>
      </c>
      <c r="N1313" s="9">
        <f t="shared" si="3"/>
        <v>1537700000</v>
      </c>
      <c r="O1313" s="9">
        <f t="shared" si="4"/>
        <v>4814200000</v>
      </c>
    </row>
    <row r="1314">
      <c r="A1314" s="5">
        <v>1363.0</v>
      </c>
      <c r="B1314" s="5" t="s">
        <v>469</v>
      </c>
      <c r="C1314" s="6" t="s">
        <v>18</v>
      </c>
      <c r="D1314" s="7">
        <v>41912.0</v>
      </c>
      <c r="E1314" s="8">
        <v>6.6235E9</v>
      </c>
      <c r="F1314" s="8">
        <v>3.8696E9</v>
      </c>
      <c r="G1314" s="8">
        <v>1.5701E9</v>
      </c>
      <c r="H1314" s="8">
        <v>0.0</v>
      </c>
      <c r="I1314" s="8">
        <v>0.0</v>
      </c>
      <c r="J1314" s="5" t="s">
        <v>16</v>
      </c>
      <c r="K1314" s="5" t="s">
        <v>167</v>
      </c>
      <c r="L1314">
        <f t="shared" si="1"/>
        <v>2014</v>
      </c>
      <c r="M1314" s="9">
        <f t="shared" si="2"/>
        <v>2753900000</v>
      </c>
      <c r="N1314" s="9">
        <f t="shared" si="3"/>
        <v>1570100000</v>
      </c>
      <c r="O1314" s="9">
        <f t="shared" si="4"/>
        <v>5053400000</v>
      </c>
    </row>
    <row r="1315">
      <c r="A1315" s="5">
        <v>1364.0</v>
      </c>
      <c r="B1315" s="5" t="s">
        <v>469</v>
      </c>
      <c r="C1315" s="6" t="s">
        <v>19</v>
      </c>
      <c r="D1315" s="7">
        <v>42277.0</v>
      </c>
      <c r="E1315" s="8">
        <v>6.3079E9</v>
      </c>
      <c r="F1315" s="8">
        <v>3.6048E9</v>
      </c>
      <c r="G1315" s="8">
        <v>1.5064E9</v>
      </c>
      <c r="H1315" s="8">
        <v>0.0</v>
      </c>
      <c r="I1315" s="8">
        <v>0.0</v>
      </c>
      <c r="J1315" s="5" t="s">
        <v>16</v>
      </c>
      <c r="K1315" s="5" t="s">
        <v>167</v>
      </c>
      <c r="L1315">
        <f t="shared" si="1"/>
        <v>2015</v>
      </c>
      <c r="M1315" s="9">
        <f t="shared" si="2"/>
        <v>2703100000</v>
      </c>
      <c r="N1315" s="9">
        <f t="shared" si="3"/>
        <v>1506400000</v>
      </c>
      <c r="O1315" s="9">
        <f t="shared" si="4"/>
        <v>4801500000</v>
      </c>
    </row>
    <row r="1316">
      <c r="A1316" s="5">
        <v>1365.0</v>
      </c>
      <c r="B1316" s="5" t="s">
        <v>469</v>
      </c>
      <c r="C1316" s="6" t="s">
        <v>20</v>
      </c>
      <c r="D1316" s="7">
        <v>42643.0</v>
      </c>
      <c r="E1316" s="8">
        <v>5.8795E9</v>
      </c>
      <c r="F1316" s="8">
        <v>3.404E9</v>
      </c>
      <c r="G1316" s="8">
        <v>1.4674E9</v>
      </c>
      <c r="H1316" s="8">
        <v>0.0</v>
      </c>
      <c r="I1316" s="8">
        <v>0.0</v>
      </c>
      <c r="J1316" s="5" t="s">
        <v>16</v>
      </c>
      <c r="K1316" s="5" t="s">
        <v>167</v>
      </c>
      <c r="L1316">
        <f t="shared" si="1"/>
        <v>2016</v>
      </c>
      <c r="M1316" s="9">
        <f t="shared" si="2"/>
        <v>2475500000</v>
      </c>
      <c r="N1316" s="9">
        <f t="shared" si="3"/>
        <v>1467400000</v>
      </c>
      <c r="O1316" s="9">
        <f t="shared" si="4"/>
        <v>4412100000</v>
      </c>
    </row>
    <row r="1317">
      <c r="A1317" s="5">
        <v>1366.0</v>
      </c>
      <c r="B1317" s="5" t="s">
        <v>470</v>
      </c>
      <c r="C1317" s="6" t="s">
        <v>15</v>
      </c>
      <c r="D1317" s="7">
        <v>41274.0</v>
      </c>
      <c r="E1317" s="8">
        <v>2.993489E9</v>
      </c>
      <c r="F1317" s="8">
        <v>1.321772E9</v>
      </c>
      <c r="G1317" s="8">
        <v>9.1413E8</v>
      </c>
      <c r="H1317" s="8">
        <v>0.0</v>
      </c>
      <c r="I1317" s="8">
        <v>0.0</v>
      </c>
      <c r="J1317" s="5" t="s">
        <v>16</v>
      </c>
      <c r="K1317" s="5" t="s">
        <v>167</v>
      </c>
      <c r="L1317">
        <f t="shared" si="1"/>
        <v>2012</v>
      </c>
      <c r="M1317" s="9">
        <f t="shared" si="2"/>
        <v>1671717000</v>
      </c>
      <c r="N1317" s="9">
        <f t="shared" si="3"/>
        <v>914130000</v>
      </c>
      <c r="O1317" s="9">
        <f t="shared" si="4"/>
        <v>2079359000</v>
      </c>
    </row>
    <row r="1318">
      <c r="A1318" s="5">
        <v>1367.0</v>
      </c>
      <c r="B1318" s="5" t="s">
        <v>470</v>
      </c>
      <c r="C1318" s="6" t="s">
        <v>18</v>
      </c>
      <c r="D1318" s="7">
        <v>41639.0</v>
      </c>
      <c r="E1318" s="8">
        <v>3.238128E9</v>
      </c>
      <c r="F1318" s="8">
        <v>1.3552E9</v>
      </c>
      <c r="G1318" s="8">
        <v>1.040567E9</v>
      </c>
      <c r="H1318" s="8">
        <v>0.0</v>
      </c>
      <c r="I1318" s="8">
        <v>0.0</v>
      </c>
      <c r="J1318" s="5" t="s">
        <v>16</v>
      </c>
      <c r="K1318" s="5" t="s">
        <v>167</v>
      </c>
      <c r="L1318">
        <f t="shared" si="1"/>
        <v>2013</v>
      </c>
      <c r="M1318" s="9">
        <f t="shared" si="2"/>
        <v>1882928000</v>
      </c>
      <c r="N1318" s="9">
        <f t="shared" si="3"/>
        <v>1040567000</v>
      </c>
      <c r="O1318" s="9">
        <f t="shared" si="4"/>
        <v>2197561000</v>
      </c>
    </row>
    <row r="1319">
      <c r="A1319" s="5">
        <v>1368.0</v>
      </c>
      <c r="B1319" s="5" t="s">
        <v>470</v>
      </c>
      <c r="C1319" s="6" t="s">
        <v>19</v>
      </c>
      <c r="D1319" s="7">
        <v>42004.0</v>
      </c>
      <c r="E1319" s="8">
        <v>3.549494E9</v>
      </c>
      <c r="F1319" s="8">
        <v>1.447595E9</v>
      </c>
      <c r="G1319" s="8">
        <v>1.102426E9</v>
      </c>
      <c r="H1319" s="8">
        <v>0.0</v>
      </c>
      <c r="I1319" s="8">
        <v>0.0</v>
      </c>
      <c r="J1319" s="5" t="s">
        <v>16</v>
      </c>
      <c r="K1319" s="5" t="s">
        <v>167</v>
      </c>
      <c r="L1319">
        <f t="shared" si="1"/>
        <v>2014</v>
      </c>
      <c r="M1319" s="9">
        <f t="shared" si="2"/>
        <v>2101899000</v>
      </c>
      <c r="N1319" s="9">
        <f t="shared" si="3"/>
        <v>1102426000</v>
      </c>
      <c r="O1319" s="9">
        <f t="shared" si="4"/>
        <v>2447068000</v>
      </c>
    </row>
    <row r="1320">
      <c r="A1320" s="5">
        <v>1369.0</v>
      </c>
      <c r="B1320" s="5" t="s">
        <v>470</v>
      </c>
      <c r="C1320" s="6" t="s">
        <v>20</v>
      </c>
      <c r="D1320" s="7">
        <v>42369.0</v>
      </c>
      <c r="E1320" s="8">
        <v>3.582395E9</v>
      </c>
      <c r="F1320" s="8">
        <v>1.417749E9</v>
      </c>
      <c r="G1320" s="8">
        <v>1.136728E9</v>
      </c>
      <c r="H1320" s="8">
        <v>0.0</v>
      </c>
      <c r="I1320" s="8">
        <v>0.0</v>
      </c>
      <c r="J1320" s="5" t="s">
        <v>16</v>
      </c>
      <c r="K1320" s="5" t="s">
        <v>167</v>
      </c>
      <c r="L1320">
        <f t="shared" si="1"/>
        <v>2015</v>
      </c>
      <c r="M1320" s="9">
        <f t="shared" si="2"/>
        <v>2164646000</v>
      </c>
      <c r="N1320" s="9">
        <f t="shared" si="3"/>
        <v>1136728000</v>
      </c>
      <c r="O1320" s="9">
        <f t="shared" si="4"/>
        <v>2445667000</v>
      </c>
    </row>
    <row r="1321">
      <c r="A1321" s="5">
        <v>1370.0</v>
      </c>
      <c r="B1321" s="5" t="s">
        <v>471</v>
      </c>
      <c r="C1321" s="6" t="s">
        <v>15</v>
      </c>
      <c r="D1321" s="7">
        <v>41307.0</v>
      </c>
      <c r="E1321" s="8">
        <v>9.721065E9</v>
      </c>
      <c r="F1321" s="8">
        <v>7.011428E9</v>
      </c>
      <c r="G1321" s="8">
        <v>1.437886E9</v>
      </c>
      <c r="H1321" s="8">
        <v>0.0</v>
      </c>
      <c r="I1321" s="8">
        <v>0.0</v>
      </c>
      <c r="J1321" s="5" t="s">
        <v>22</v>
      </c>
      <c r="K1321" s="5" t="s">
        <v>260</v>
      </c>
      <c r="L1321">
        <f t="shared" si="1"/>
        <v>2013</v>
      </c>
      <c r="M1321" s="9">
        <f t="shared" si="2"/>
        <v>2709637000</v>
      </c>
      <c r="N1321" s="9">
        <f t="shared" si="3"/>
        <v>1437886000</v>
      </c>
      <c r="O1321" s="9">
        <f t="shared" si="4"/>
        <v>8283179000</v>
      </c>
    </row>
    <row r="1322">
      <c r="A1322" s="5">
        <v>1371.0</v>
      </c>
      <c r="B1322" s="5" t="s">
        <v>471</v>
      </c>
      <c r="C1322" s="6" t="s">
        <v>18</v>
      </c>
      <c r="D1322" s="7">
        <v>41671.0</v>
      </c>
      <c r="E1322" s="8">
        <v>1.0230353E10</v>
      </c>
      <c r="F1322" s="8">
        <v>7.360924E9</v>
      </c>
      <c r="G1322" s="8">
        <v>1.526366E9</v>
      </c>
      <c r="H1322" s="8">
        <v>0.0</v>
      </c>
      <c r="I1322" s="8">
        <v>0.0</v>
      </c>
      <c r="J1322" s="5" t="s">
        <v>22</v>
      </c>
      <c r="K1322" s="5" t="s">
        <v>260</v>
      </c>
      <c r="L1322">
        <f t="shared" si="1"/>
        <v>2014</v>
      </c>
      <c r="M1322" s="9">
        <f t="shared" si="2"/>
        <v>2869429000</v>
      </c>
      <c r="N1322" s="9">
        <f t="shared" si="3"/>
        <v>1526366000</v>
      </c>
      <c r="O1322" s="9">
        <f t="shared" si="4"/>
        <v>8703987000</v>
      </c>
    </row>
    <row r="1323">
      <c r="A1323" s="5">
        <v>1372.0</v>
      </c>
      <c r="B1323" s="5" t="s">
        <v>471</v>
      </c>
      <c r="C1323" s="6" t="s">
        <v>19</v>
      </c>
      <c r="D1323" s="7">
        <v>42035.0</v>
      </c>
      <c r="E1323" s="8">
        <v>1.1041677E10</v>
      </c>
      <c r="F1323" s="8">
        <v>7.937956E9</v>
      </c>
      <c r="G1323" s="8">
        <v>1.615371E9</v>
      </c>
      <c r="H1323" s="8">
        <v>0.0</v>
      </c>
      <c r="I1323" s="8">
        <v>0.0</v>
      </c>
      <c r="J1323" s="5" t="s">
        <v>22</v>
      </c>
      <c r="K1323" s="5" t="s">
        <v>260</v>
      </c>
      <c r="L1323">
        <f t="shared" si="1"/>
        <v>2015</v>
      </c>
      <c r="M1323" s="9">
        <f t="shared" si="2"/>
        <v>3103721000</v>
      </c>
      <c r="N1323" s="9">
        <f t="shared" si="3"/>
        <v>1615371000</v>
      </c>
      <c r="O1323" s="9">
        <f t="shared" si="4"/>
        <v>9426306000</v>
      </c>
    </row>
    <row r="1324">
      <c r="A1324" s="5">
        <v>1373.0</v>
      </c>
      <c r="B1324" s="5" t="s">
        <v>471</v>
      </c>
      <c r="C1324" s="6" t="s">
        <v>20</v>
      </c>
      <c r="D1324" s="7">
        <v>42399.0</v>
      </c>
      <c r="E1324" s="8">
        <v>1.1939999E10</v>
      </c>
      <c r="F1324" s="8">
        <v>8.576873E9</v>
      </c>
      <c r="G1324" s="8">
        <v>1.738755E9</v>
      </c>
      <c r="H1324" s="8">
        <v>0.0</v>
      </c>
      <c r="I1324" s="8">
        <v>0.0</v>
      </c>
      <c r="J1324" s="5" t="s">
        <v>22</v>
      </c>
      <c r="K1324" s="5" t="s">
        <v>260</v>
      </c>
      <c r="L1324">
        <f t="shared" si="1"/>
        <v>2016</v>
      </c>
      <c r="M1324" s="9">
        <f t="shared" si="2"/>
        <v>3363126000</v>
      </c>
      <c r="N1324" s="9">
        <f t="shared" si="3"/>
        <v>1738755000</v>
      </c>
      <c r="O1324" s="9">
        <f t="shared" si="4"/>
        <v>10201244000</v>
      </c>
    </row>
    <row r="1325">
      <c r="A1325" s="5">
        <v>1374.0</v>
      </c>
      <c r="B1325" s="5" t="s">
        <v>472</v>
      </c>
      <c r="C1325" s="6" t="s">
        <v>15</v>
      </c>
      <c r="D1325" s="7">
        <v>41274.0</v>
      </c>
      <c r="E1325" s="8">
        <v>1.367135E9</v>
      </c>
      <c r="F1325" s="8">
        <v>3.28784E8</v>
      </c>
      <c r="G1325" s="8">
        <v>2.48136E8</v>
      </c>
      <c r="H1325" s="8">
        <v>0.0</v>
      </c>
      <c r="I1325" s="8">
        <v>4.45228E8</v>
      </c>
      <c r="J1325" s="5" t="s">
        <v>86</v>
      </c>
      <c r="K1325" s="5" t="s">
        <v>87</v>
      </c>
      <c r="L1325">
        <f t="shared" si="1"/>
        <v>2012</v>
      </c>
      <c r="M1325" s="9">
        <f t="shared" si="2"/>
        <v>1038351000</v>
      </c>
      <c r="N1325" s="9">
        <f t="shared" si="3"/>
        <v>693364000</v>
      </c>
      <c r="O1325" s="9">
        <f t="shared" si="4"/>
        <v>673771000</v>
      </c>
    </row>
    <row r="1326">
      <c r="A1326" s="5">
        <v>1375.0</v>
      </c>
      <c r="B1326" s="5" t="s">
        <v>472</v>
      </c>
      <c r="C1326" s="6" t="s">
        <v>18</v>
      </c>
      <c r="D1326" s="7">
        <v>41639.0</v>
      </c>
      <c r="E1326" s="8">
        <v>1.832253E9</v>
      </c>
      <c r="F1326" s="8">
        <v>5.16119E8</v>
      </c>
      <c r="G1326" s="8">
        <v>3.91707E8</v>
      </c>
      <c r="H1326" s="8">
        <v>0.0</v>
      </c>
      <c r="I1326" s="8">
        <v>4.92397E8</v>
      </c>
      <c r="J1326" s="5" t="s">
        <v>86</v>
      </c>
      <c r="K1326" s="5" t="s">
        <v>87</v>
      </c>
      <c r="L1326">
        <f t="shared" si="1"/>
        <v>2013</v>
      </c>
      <c r="M1326" s="9">
        <f t="shared" si="2"/>
        <v>1316134000</v>
      </c>
      <c r="N1326" s="9">
        <f t="shared" si="3"/>
        <v>884104000</v>
      </c>
      <c r="O1326" s="9">
        <f t="shared" si="4"/>
        <v>948149000</v>
      </c>
    </row>
    <row r="1327">
      <c r="A1327" s="5">
        <v>1376.0</v>
      </c>
      <c r="B1327" s="5" t="s">
        <v>472</v>
      </c>
      <c r="C1327" s="6" t="s">
        <v>19</v>
      </c>
      <c r="D1327" s="7">
        <v>42004.0</v>
      </c>
      <c r="E1327" s="8">
        <v>2.042537E9</v>
      </c>
      <c r="F1327" s="8">
        <v>6.05752E8</v>
      </c>
      <c r="G1327" s="8">
        <v>1.91802E8</v>
      </c>
      <c r="H1327" s="8">
        <v>0.0</v>
      </c>
      <c r="I1327" s="8">
        <v>5.51032E8</v>
      </c>
      <c r="J1327" s="5" t="s">
        <v>86</v>
      </c>
      <c r="K1327" s="5" t="s">
        <v>87</v>
      </c>
      <c r="L1327">
        <f t="shared" si="1"/>
        <v>2014</v>
      </c>
      <c r="M1327" s="9">
        <f t="shared" si="2"/>
        <v>1436785000</v>
      </c>
      <c r="N1327" s="9">
        <f t="shared" si="3"/>
        <v>742834000</v>
      </c>
      <c r="O1327" s="9">
        <f t="shared" si="4"/>
        <v>1299703000</v>
      </c>
    </row>
    <row r="1328">
      <c r="A1328" s="5">
        <v>1377.0</v>
      </c>
      <c r="B1328" s="5" t="s">
        <v>472</v>
      </c>
      <c r="C1328" s="6" t="s">
        <v>20</v>
      </c>
      <c r="D1328" s="7">
        <v>42369.0</v>
      </c>
      <c r="E1328" s="8">
        <v>1.181704E9</v>
      </c>
      <c r="F1328" s="8">
        <v>6.48968E8</v>
      </c>
      <c r="G1328" s="8">
        <v>1.65318E8</v>
      </c>
      <c r="H1328" s="8">
        <v>0.0</v>
      </c>
      <c r="I1328" s="8">
        <v>5.81155E8</v>
      </c>
      <c r="J1328" s="5" t="s">
        <v>86</v>
      </c>
      <c r="K1328" s="5" t="s">
        <v>87</v>
      </c>
      <c r="L1328">
        <f t="shared" si="1"/>
        <v>2015</v>
      </c>
      <c r="M1328" s="9">
        <f t="shared" si="2"/>
        <v>532736000</v>
      </c>
      <c r="N1328" s="9">
        <f t="shared" si="3"/>
        <v>746473000</v>
      </c>
      <c r="O1328" s="9">
        <f t="shared" si="4"/>
        <v>435231000</v>
      </c>
    </row>
    <row r="1329">
      <c r="A1329" s="5">
        <v>1378.0</v>
      </c>
      <c r="B1329" s="5" t="s">
        <v>473</v>
      </c>
      <c r="C1329" s="6" t="s">
        <v>15</v>
      </c>
      <c r="D1329" s="7">
        <v>41639.0</v>
      </c>
      <c r="E1329" s="8">
        <v>8.4172E9</v>
      </c>
      <c r="F1329" s="8">
        <v>5.2347E9</v>
      </c>
      <c r="G1329" s="8">
        <v>1.0881E9</v>
      </c>
      <c r="H1329" s="8">
        <v>0.0</v>
      </c>
      <c r="I1329" s="8">
        <v>8.774E8</v>
      </c>
      <c r="J1329" s="5" t="s">
        <v>16</v>
      </c>
      <c r="K1329" s="5" t="s">
        <v>167</v>
      </c>
      <c r="L1329">
        <f t="shared" si="1"/>
        <v>2013</v>
      </c>
      <c r="M1329" s="9">
        <f t="shared" si="2"/>
        <v>3182500000</v>
      </c>
      <c r="N1329" s="9">
        <f t="shared" si="3"/>
        <v>1965500000</v>
      </c>
      <c r="O1329" s="9">
        <f t="shared" si="4"/>
        <v>6451700000</v>
      </c>
    </row>
    <row r="1330">
      <c r="A1330" s="5">
        <v>1379.0</v>
      </c>
      <c r="B1330" s="5" t="s">
        <v>473</v>
      </c>
      <c r="C1330" s="6" t="s">
        <v>18</v>
      </c>
      <c r="D1330" s="7">
        <v>42004.0</v>
      </c>
      <c r="E1330" s="8">
        <v>8.8033E9</v>
      </c>
      <c r="F1330" s="8">
        <v>5.6431E9</v>
      </c>
      <c r="G1330" s="8">
        <v>9.984E8</v>
      </c>
      <c r="H1330" s="8">
        <v>0.0</v>
      </c>
      <c r="I1330" s="8">
        <v>9.069E8</v>
      </c>
      <c r="J1330" s="5" t="s">
        <v>16</v>
      </c>
      <c r="K1330" s="5" t="s">
        <v>167</v>
      </c>
      <c r="L1330">
        <f t="shared" si="1"/>
        <v>2014</v>
      </c>
      <c r="M1330" s="9">
        <f t="shared" si="2"/>
        <v>3160200000</v>
      </c>
      <c r="N1330" s="9">
        <f t="shared" si="3"/>
        <v>1905300000</v>
      </c>
      <c r="O1330" s="9">
        <f t="shared" si="4"/>
        <v>6898000000</v>
      </c>
    </row>
    <row r="1331">
      <c r="A1331" s="5">
        <v>1380.0</v>
      </c>
      <c r="B1331" s="5" t="s">
        <v>473</v>
      </c>
      <c r="C1331" s="6" t="s">
        <v>19</v>
      </c>
      <c r="D1331" s="7">
        <v>42369.0</v>
      </c>
      <c r="E1331" s="8">
        <v>9.115E9</v>
      </c>
      <c r="F1331" s="8">
        <v>5.5186E9</v>
      </c>
      <c r="G1331" s="8">
        <v>1.067E9</v>
      </c>
      <c r="H1331" s="8">
        <v>0.0</v>
      </c>
      <c r="I1331" s="8">
        <v>9.706E8</v>
      </c>
      <c r="J1331" s="5" t="s">
        <v>16</v>
      </c>
      <c r="K1331" s="5" t="s">
        <v>167</v>
      </c>
      <c r="L1331">
        <f t="shared" si="1"/>
        <v>2015</v>
      </c>
      <c r="M1331" s="9">
        <f t="shared" si="2"/>
        <v>3596400000</v>
      </c>
      <c r="N1331" s="9">
        <f t="shared" si="3"/>
        <v>2037600000</v>
      </c>
      <c r="O1331" s="9">
        <f t="shared" si="4"/>
        <v>7077400000</v>
      </c>
    </row>
    <row r="1332">
      <c r="A1332" s="5">
        <v>1381.0</v>
      </c>
      <c r="B1332" s="5" t="s">
        <v>473</v>
      </c>
      <c r="C1332" s="6" t="s">
        <v>20</v>
      </c>
      <c r="D1332" s="7">
        <v>42735.0</v>
      </c>
      <c r="E1332" s="8">
        <v>9.3877E9</v>
      </c>
      <c r="F1332" s="8">
        <v>5.764E9</v>
      </c>
      <c r="G1332" s="8">
        <v>1.0545E9</v>
      </c>
      <c r="H1332" s="8">
        <v>0.0</v>
      </c>
      <c r="I1332" s="8">
        <v>9.911E8</v>
      </c>
      <c r="J1332" s="5" t="s">
        <v>16</v>
      </c>
      <c r="K1332" s="5" t="s">
        <v>167</v>
      </c>
      <c r="L1332">
        <f t="shared" si="1"/>
        <v>2016</v>
      </c>
      <c r="M1332" s="9">
        <f t="shared" si="2"/>
        <v>3623700000</v>
      </c>
      <c r="N1332" s="9">
        <f t="shared" si="3"/>
        <v>2045600000</v>
      </c>
      <c r="O1332" s="9">
        <f t="shared" si="4"/>
        <v>7342100000</v>
      </c>
    </row>
    <row r="1333">
      <c r="A1333" s="5">
        <v>1382.0</v>
      </c>
      <c r="B1333" s="5" t="s">
        <v>474</v>
      </c>
      <c r="C1333" s="6" t="s">
        <v>15</v>
      </c>
      <c r="D1333" s="7">
        <v>41546.0</v>
      </c>
      <c r="E1333" s="8">
        <v>1.48668E10</v>
      </c>
      <c r="F1333" s="8">
        <v>6.3823E9</v>
      </c>
      <c r="G1333" s="8">
        <v>5.6558E9</v>
      </c>
      <c r="H1333" s="8">
        <v>0.0</v>
      </c>
      <c r="I1333" s="8">
        <v>6.214E8</v>
      </c>
      <c r="J1333" s="5" t="s">
        <v>22</v>
      </c>
      <c r="K1333" s="5" t="s">
        <v>158</v>
      </c>
      <c r="L1333">
        <f t="shared" si="1"/>
        <v>2013</v>
      </c>
      <c r="M1333" s="9">
        <f t="shared" si="2"/>
        <v>8484500000</v>
      </c>
      <c r="N1333" s="9">
        <f t="shared" si="3"/>
        <v>6277200000</v>
      </c>
      <c r="O1333" s="9">
        <f t="shared" si="4"/>
        <v>8589600000</v>
      </c>
    </row>
    <row r="1334">
      <c r="A1334" s="5">
        <v>1383.0</v>
      </c>
      <c r="B1334" s="5" t="s">
        <v>474</v>
      </c>
      <c r="C1334" s="6" t="s">
        <v>18</v>
      </c>
      <c r="D1334" s="7">
        <v>41910.0</v>
      </c>
      <c r="E1334" s="8">
        <v>1.64478E10</v>
      </c>
      <c r="F1334" s="8">
        <v>6.8588E9</v>
      </c>
      <c r="G1334" s="8">
        <v>6.0868E9</v>
      </c>
      <c r="H1334" s="8">
        <v>0.0</v>
      </c>
      <c r="I1334" s="8">
        <v>7.096E8</v>
      </c>
      <c r="J1334" s="5" t="s">
        <v>22</v>
      </c>
      <c r="K1334" s="5" t="s">
        <v>158</v>
      </c>
      <c r="L1334">
        <f t="shared" si="1"/>
        <v>2014</v>
      </c>
      <c r="M1334" s="9">
        <f t="shared" si="2"/>
        <v>9589000000</v>
      </c>
      <c r="N1334" s="9">
        <f t="shared" si="3"/>
        <v>6796400000</v>
      </c>
      <c r="O1334" s="9">
        <f t="shared" si="4"/>
        <v>9651400000</v>
      </c>
    </row>
    <row r="1335">
      <c r="A1335" s="5">
        <v>1384.0</v>
      </c>
      <c r="B1335" s="5" t="s">
        <v>474</v>
      </c>
      <c r="C1335" s="6" t="s">
        <v>19</v>
      </c>
      <c r="D1335" s="7">
        <v>42274.0</v>
      </c>
      <c r="E1335" s="8">
        <v>1.91627E10</v>
      </c>
      <c r="F1335" s="8">
        <v>7.7875E9</v>
      </c>
      <c r="G1335" s="8">
        <v>7.1302E9</v>
      </c>
      <c r="H1335" s="8">
        <v>0.0</v>
      </c>
      <c r="I1335" s="8">
        <v>8.939E8</v>
      </c>
      <c r="J1335" s="5" t="s">
        <v>22</v>
      </c>
      <c r="K1335" s="5" t="s">
        <v>158</v>
      </c>
      <c r="L1335">
        <f t="shared" si="1"/>
        <v>2015</v>
      </c>
      <c r="M1335" s="9">
        <f t="shared" si="2"/>
        <v>11375200000</v>
      </c>
      <c r="N1335" s="9">
        <f t="shared" si="3"/>
        <v>8024100000</v>
      </c>
      <c r="O1335" s="9">
        <f t="shared" si="4"/>
        <v>11138600000</v>
      </c>
    </row>
    <row r="1336">
      <c r="A1336" s="5">
        <v>1385.0</v>
      </c>
      <c r="B1336" s="5" t="s">
        <v>474</v>
      </c>
      <c r="C1336" s="6" t="s">
        <v>20</v>
      </c>
      <c r="D1336" s="7">
        <v>42645.0</v>
      </c>
      <c r="E1336" s="8">
        <v>2.13159E10</v>
      </c>
      <c r="F1336" s="8">
        <v>8.5111E9</v>
      </c>
      <c r="G1336" s="8">
        <v>7.9703E9</v>
      </c>
      <c r="H1336" s="8">
        <v>0.0</v>
      </c>
      <c r="I1336" s="8">
        <v>9.808E8</v>
      </c>
      <c r="J1336" s="5" t="s">
        <v>22</v>
      </c>
      <c r="K1336" s="5" t="s">
        <v>158</v>
      </c>
      <c r="L1336">
        <f t="shared" si="1"/>
        <v>2016</v>
      </c>
      <c r="M1336" s="9">
        <f t="shared" si="2"/>
        <v>12804800000</v>
      </c>
      <c r="N1336" s="9">
        <f t="shared" si="3"/>
        <v>8951100000</v>
      </c>
      <c r="O1336" s="9">
        <f t="shared" si="4"/>
        <v>12364800000</v>
      </c>
    </row>
    <row r="1337">
      <c r="A1337" s="5">
        <v>1386.0</v>
      </c>
      <c r="B1337" s="5" t="s">
        <v>475</v>
      </c>
      <c r="C1337" s="6" t="s">
        <v>15</v>
      </c>
      <c r="D1337" s="7">
        <v>41274.0</v>
      </c>
      <c r="E1337" s="8">
        <v>4.176E9</v>
      </c>
      <c r="F1337" s="8">
        <v>2.754E9</v>
      </c>
      <c r="G1337" s="8">
        <v>2.07E8</v>
      </c>
      <c r="H1337" s="8">
        <v>0.0</v>
      </c>
      <c r="I1337" s="8">
        <v>3.56E8</v>
      </c>
      <c r="J1337" s="5" t="s">
        <v>45</v>
      </c>
      <c r="K1337" s="5" t="s">
        <v>46</v>
      </c>
      <c r="L1337">
        <f t="shared" si="1"/>
        <v>2012</v>
      </c>
      <c r="M1337" s="9">
        <f t="shared" si="2"/>
        <v>1422000000</v>
      </c>
      <c r="N1337" s="9">
        <f t="shared" si="3"/>
        <v>563000000</v>
      </c>
      <c r="O1337" s="9">
        <f t="shared" si="4"/>
        <v>3613000000</v>
      </c>
    </row>
    <row r="1338">
      <c r="A1338" s="5">
        <v>1387.0</v>
      </c>
      <c r="B1338" s="5" t="s">
        <v>475</v>
      </c>
      <c r="C1338" s="6" t="s">
        <v>18</v>
      </c>
      <c r="D1338" s="7">
        <v>41639.0</v>
      </c>
      <c r="E1338" s="8">
        <v>4.495E9</v>
      </c>
      <c r="F1338" s="8">
        <v>2.987E9</v>
      </c>
      <c r="G1338" s="8">
        <v>2.2E8</v>
      </c>
      <c r="H1338" s="8">
        <v>0.0</v>
      </c>
      <c r="I1338" s="8">
        <v>3.78E8</v>
      </c>
      <c r="J1338" s="5" t="s">
        <v>45</v>
      </c>
      <c r="K1338" s="5" t="s">
        <v>46</v>
      </c>
      <c r="L1338">
        <f t="shared" si="1"/>
        <v>2013</v>
      </c>
      <c r="M1338" s="9">
        <f t="shared" si="2"/>
        <v>1508000000</v>
      </c>
      <c r="N1338" s="9">
        <f t="shared" si="3"/>
        <v>598000000</v>
      </c>
      <c r="O1338" s="9">
        <f t="shared" si="4"/>
        <v>3897000000</v>
      </c>
    </row>
    <row r="1339">
      <c r="A1339" s="5">
        <v>1388.0</v>
      </c>
      <c r="B1339" s="5" t="s">
        <v>475</v>
      </c>
      <c r="C1339" s="6" t="s">
        <v>19</v>
      </c>
      <c r="D1339" s="7">
        <v>42004.0</v>
      </c>
      <c r="E1339" s="8">
        <v>4.951E9</v>
      </c>
      <c r="F1339" s="8">
        <v>3.331E9</v>
      </c>
      <c r="G1339" s="8">
        <v>2.29E8</v>
      </c>
      <c r="H1339" s="8">
        <v>0.0</v>
      </c>
      <c r="I1339" s="8">
        <v>3.84E8</v>
      </c>
      <c r="J1339" s="5" t="s">
        <v>45</v>
      </c>
      <c r="K1339" s="5" t="s">
        <v>46</v>
      </c>
      <c r="L1339">
        <f t="shared" si="1"/>
        <v>2014</v>
      </c>
      <c r="M1339" s="9">
        <f t="shared" si="2"/>
        <v>1620000000</v>
      </c>
      <c r="N1339" s="9">
        <f t="shared" si="3"/>
        <v>613000000</v>
      </c>
      <c r="O1339" s="9">
        <f t="shared" si="4"/>
        <v>4338000000</v>
      </c>
    </row>
    <row r="1340">
      <c r="A1340" s="5">
        <v>1389.0</v>
      </c>
      <c r="B1340" s="5" t="s">
        <v>475</v>
      </c>
      <c r="C1340" s="6" t="s">
        <v>20</v>
      </c>
      <c r="D1340" s="7">
        <v>42369.0</v>
      </c>
      <c r="E1340" s="8">
        <v>4.38E9</v>
      </c>
      <c r="F1340" s="8">
        <v>2.714E9</v>
      </c>
      <c r="G1340" s="8">
        <v>2.34E8</v>
      </c>
      <c r="H1340" s="8">
        <v>0.0</v>
      </c>
      <c r="I1340" s="8">
        <v>3.58E8</v>
      </c>
      <c r="J1340" s="5" t="s">
        <v>45</v>
      </c>
      <c r="K1340" s="5" t="s">
        <v>46</v>
      </c>
      <c r="L1340">
        <f t="shared" si="1"/>
        <v>2015</v>
      </c>
      <c r="M1340" s="9">
        <f t="shared" si="2"/>
        <v>1666000000</v>
      </c>
      <c r="N1340" s="9">
        <f t="shared" si="3"/>
        <v>592000000</v>
      </c>
      <c r="O1340" s="9">
        <f t="shared" si="4"/>
        <v>3788000000</v>
      </c>
    </row>
    <row r="1341">
      <c r="A1341" s="5">
        <v>1394.0</v>
      </c>
      <c r="B1341" s="5" t="s">
        <v>476</v>
      </c>
      <c r="C1341" s="6" t="s">
        <v>15</v>
      </c>
      <c r="D1341" s="7">
        <v>41274.0</v>
      </c>
      <c r="E1341" s="8">
        <v>5.075E9</v>
      </c>
      <c r="F1341" s="8">
        <v>2.417E9</v>
      </c>
      <c r="G1341" s="8">
        <v>3.37E8</v>
      </c>
      <c r="H1341" s="8">
        <v>0.0</v>
      </c>
      <c r="I1341" s="8">
        <v>7.46E8</v>
      </c>
      <c r="J1341" s="5" t="s">
        <v>86</v>
      </c>
      <c r="K1341" s="5" t="s">
        <v>344</v>
      </c>
      <c r="L1341">
        <f t="shared" si="1"/>
        <v>2012</v>
      </c>
      <c r="M1341" s="9">
        <f t="shared" si="2"/>
        <v>2658000000</v>
      </c>
      <c r="N1341" s="9">
        <f t="shared" si="3"/>
        <v>1083000000</v>
      </c>
      <c r="O1341" s="9">
        <f t="shared" si="4"/>
        <v>3992000000</v>
      </c>
    </row>
    <row r="1342">
      <c r="A1342" s="5">
        <v>1395.0</v>
      </c>
      <c r="B1342" s="5" t="s">
        <v>476</v>
      </c>
      <c r="C1342" s="6" t="s">
        <v>18</v>
      </c>
      <c r="D1342" s="7">
        <v>41639.0</v>
      </c>
      <c r="E1342" s="8">
        <v>5.518E9</v>
      </c>
      <c r="F1342" s="8">
        <v>2.707E9</v>
      </c>
      <c r="G1342" s="8">
        <v>3.73E8</v>
      </c>
      <c r="H1342" s="8">
        <v>0.0</v>
      </c>
      <c r="I1342" s="8">
        <v>7.72E8</v>
      </c>
      <c r="J1342" s="5" t="s">
        <v>86</v>
      </c>
      <c r="K1342" s="5" t="s">
        <v>344</v>
      </c>
      <c r="L1342">
        <f t="shared" si="1"/>
        <v>2013</v>
      </c>
      <c r="M1342" s="9">
        <f t="shared" si="2"/>
        <v>2811000000</v>
      </c>
      <c r="N1342" s="9">
        <f t="shared" si="3"/>
        <v>1145000000</v>
      </c>
      <c r="O1342" s="9">
        <f t="shared" si="4"/>
        <v>4373000000</v>
      </c>
    </row>
    <row r="1343">
      <c r="A1343" s="5">
        <v>1396.0</v>
      </c>
      <c r="B1343" s="5" t="s">
        <v>476</v>
      </c>
      <c r="C1343" s="6" t="s">
        <v>19</v>
      </c>
      <c r="D1343" s="7">
        <v>42004.0</v>
      </c>
      <c r="E1343" s="8">
        <v>5.903E9</v>
      </c>
      <c r="F1343" s="8">
        <v>2.79E9</v>
      </c>
      <c r="G1343" s="8">
        <v>3.93E8</v>
      </c>
      <c r="H1343" s="8">
        <v>0.0</v>
      </c>
      <c r="I1343" s="8">
        <v>7.96E8</v>
      </c>
      <c r="J1343" s="5" t="s">
        <v>86</v>
      </c>
      <c r="K1343" s="5" t="s">
        <v>344</v>
      </c>
      <c r="L1343">
        <f t="shared" si="1"/>
        <v>2014</v>
      </c>
      <c r="M1343" s="9">
        <f t="shared" si="2"/>
        <v>3113000000</v>
      </c>
      <c r="N1343" s="9">
        <f t="shared" si="3"/>
        <v>1189000000</v>
      </c>
      <c r="O1343" s="9">
        <f t="shared" si="4"/>
        <v>4714000000</v>
      </c>
    </row>
    <row r="1344">
      <c r="A1344" s="5">
        <v>1397.0</v>
      </c>
      <c r="B1344" s="5" t="s">
        <v>476</v>
      </c>
      <c r="C1344" s="6" t="s">
        <v>20</v>
      </c>
      <c r="D1344" s="7">
        <v>42369.0</v>
      </c>
      <c r="E1344" s="8">
        <v>5.234E9</v>
      </c>
      <c r="F1344" s="8">
        <v>2.335E9</v>
      </c>
      <c r="G1344" s="8">
        <v>3.53E8</v>
      </c>
      <c r="H1344" s="8">
        <v>0.0</v>
      </c>
      <c r="I1344" s="8">
        <v>7.64E8</v>
      </c>
      <c r="J1344" s="5" t="s">
        <v>86</v>
      </c>
      <c r="K1344" s="5" t="s">
        <v>344</v>
      </c>
      <c r="L1344">
        <f t="shared" si="1"/>
        <v>2015</v>
      </c>
      <c r="M1344" s="9">
        <f t="shared" si="2"/>
        <v>2899000000</v>
      </c>
      <c r="N1344" s="9">
        <f t="shared" si="3"/>
        <v>1117000000</v>
      </c>
      <c r="O1344" s="9">
        <f t="shared" si="4"/>
        <v>4117000000</v>
      </c>
    </row>
    <row r="1345">
      <c r="A1345" s="5">
        <v>1398.0</v>
      </c>
      <c r="B1345" s="5" t="s">
        <v>477</v>
      </c>
      <c r="C1345" s="6" t="s">
        <v>15</v>
      </c>
      <c r="D1345" s="7">
        <v>41639.0</v>
      </c>
      <c r="E1345" s="8">
        <v>7.6908E9</v>
      </c>
      <c r="F1345" s="8">
        <v>5.1009E9</v>
      </c>
      <c r="G1345" s="8">
        <v>1.7883E9</v>
      </c>
      <c r="H1345" s="8">
        <v>0.0</v>
      </c>
      <c r="I1345" s="8">
        <v>1.232E8</v>
      </c>
      <c r="J1345" s="5" t="s">
        <v>62</v>
      </c>
      <c r="K1345" s="5" t="s">
        <v>99</v>
      </c>
      <c r="L1345">
        <f t="shared" si="1"/>
        <v>2013</v>
      </c>
      <c r="M1345" s="9">
        <f t="shared" si="2"/>
        <v>2589900000</v>
      </c>
      <c r="N1345" s="9">
        <f t="shared" si="3"/>
        <v>1911500000</v>
      </c>
      <c r="O1345" s="9">
        <f t="shared" si="4"/>
        <v>5779300000</v>
      </c>
    </row>
    <row r="1346">
      <c r="A1346" s="5">
        <v>1399.0</v>
      </c>
      <c r="B1346" s="5" t="s">
        <v>477</v>
      </c>
      <c r="C1346" s="6" t="s">
        <v>18</v>
      </c>
      <c r="D1346" s="7">
        <v>42004.0</v>
      </c>
      <c r="E1346" s="8">
        <v>7.7505E9</v>
      </c>
      <c r="F1346" s="8">
        <v>5.0629E9</v>
      </c>
      <c r="G1346" s="8">
        <v>1.8494E9</v>
      </c>
      <c r="H1346" s="8">
        <v>0.0</v>
      </c>
      <c r="I1346" s="8">
        <v>1.189E8</v>
      </c>
      <c r="J1346" s="5" t="s">
        <v>62</v>
      </c>
      <c r="K1346" s="5" t="s">
        <v>99</v>
      </c>
      <c r="L1346">
        <f t="shared" si="1"/>
        <v>2014</v>
      </c>
      <c r="M1346" s="9">
        <f t="shared" si="2"/>
        <v>2687600000</v>
      </c>
      <c r="N1346" s="9">
        <f t="shared" si="3"/>
        <v>1968300000</v>
      </c>
      <c r="O1346" s="9">
        <f t="shared" si="4"/>
        <v>5782200000</v>
      </c>
    </row>
    <row r="1347">
      <c r="A1347" s="5">
        <v>1400.0</v>
      </c>
      <c r="B1347" s="5" t="s">
        <v>477</v>
      </c>
      <c r="C1347" s="6" t="s">
        <v>19</v>
      </c>
      <c r="D1347" s="7">
        <v>42369.0</v>
      </c>
      <c r="E1347" s="8">
        <v>7.0315E9</v>
      </c>
      <c r="F1347" s="8">
        <v>4.4449E9</v>
      </c>
      <c r="G1347" s="8">
        <v>1.6562E9</v>
      </c>
      <c r="H1347" s="8">
        <v>0.0</v>
      </c>
      <c r="I1347" s="8">
        <v>8.87E7</v>
      </c>
      <c r="J1347" s="5" t="s">
        <v>62</v>
      </c>
      <c r="K1347" s="5" t="s">
        <v>99</v>
      </c>
      <c r="L1347">
        <f t="shared" si="1"/>
        <v>2015</v>
      </c>
      <c r="M1347" s="9">
        <f t="shared" si="2"/>
        <v>2586600000</v>
      </c>
      <c r="N1347" s="9">
        <f t="shared" si="3"/>
        <v>1744900000</v>
      </c>
      <c r="O1347" s="9">
        <f t="shared" si="4"/>
        <v>5286600000</v>
      </c>
    </row>
    <row r="1348">
      <c r="A1348" s="5">
        <v>1401.0</v>
      </c>
      <c r="B1348" s="5" t="s">
        <v>477</v>
      </c>
      <c r="C1348" s="6" t="s">
        <v>20</v>
      </c>
      <c r="D1348" s="7">
        <v>42735.0</v>
      </c>
      <c r="E1348" s="8">
        <v>6.7783E9</v>
      </c>
      <c r="F1348" s="8">
        <v>4.2467E9</v>
      </c>
      <c r="G1348" s="8">
        <v>1.6044E9</v>
      </c>
      <c r="H1348" s="8">
        <v>0.0</v>
      </c>
      <c r="I1348" s="8">
        <v>9.49E7</v>
      </c>
      <c r="J1348" s="5" t="s">
        <v>62</v>
      </c>
      <c r="K1348" s="5" t="s">
        <v>99</v>
      </c>
      <c r="L1348">
        <f t="shared" si="1"/>
        <v>2016</v>
      </c>
      <c r="M1348" s="9">
        <f t="shared" si="2"/>
        <v>2531600000</v>
      </c>
      <c r="N1348" s="9">
        <f t="shared" si="3"/>
        <v>1699300000</v>
      </c>
      <c r="O1348" s="9">
        <f t="shared" si="4"/>
        <v>5079000000</v>
      </c>
    </row>
    <row r="1349">
      <c r="A1349" s="5">
        <v>1402.0</v>
      </c>
      <c r="B1349" s="5" t="s">
        <v>478</v>
      </c>
      <c r="C1349" s="6" t="s">
        <v>15</v>
      </c>
      <c r="D1349" s="7">
        <v>41274.0</v>
      </c>
      <c r="E1349" s="8">
        <v>9.534462E9</v>
      </c>
      <c r="F1349" s="8">
        <v>5.328236E9</v>
      </c>
      <c r="G1349" s="8">
        <v>3.264896E9</v>
      </c>
      <c r="H1349" s="8">
        <v>0.0</v>
      </c>
      <c r="I1349" s="8">
        <v>0.0</v>
      </c>
      <c r="J1349" s="5" t="s">
        <v>62</v>
      </c>
      <c r="K1349" s="5" t="s">
        <v>63</v>
      </c>
      <c r="L1349">
        <f t="shared" si="1"/>
        <v>2012</v>
      </c>
      <c r="M1349" s="9">
        <f t="shared" si="2"/>
        <v>4206226000</v>
      </c>
      <c r="N1349" s="9">
        <f t="shared" si="3"/>
        <v>3264896000</v>
      </c>
      <c r="O1349" s="9">
        <f t="shared" si="4"/>
        <v>6269566000</v>
      </c>
    </row>
    <row r="1350">
      <c r="A1350" s="5">
        <v>1403.0</v>
      </c>
      <c r="B1350" s="5" t="s">
        <v>478</v>
      </c>
      <c r="C1350" s="6" t="s">
        <v>18</v>
      </c>
      <c r="D1350" s="7">
        <v>41639.0</v>
      </c>
      <c r="E1350" s="8">
        <v>1.0185532E10</v>
      </c>
      <c r="F1350" s="8">
        <v>5.568966E9</v>
      </c>
      <c r="G1350" s="8">
        <v>3.4702E9</v>
      </c>
      <c r="H1350" s="8">
        <v>0.0</v>
      </c>
      <c r="I1350" s="8">
        <v>0.0</v>
      </c>
      <c r="J1350" s="5" t="s">
        <v>62</v>
      </c>
      <c r="K1350" s="5" t="s">
        <v>63</v>
      </c>
      <c r="L1350">
        <f t="shared" si="1"/>
        <v>2013</v>
      </c>
      <c r="M1350" s="9">
        <f t="shared" si="2"/>
        <v>4616566000</v>
      </c>
      <c r="N1350" s="9">
        <f t="shared" si="3"/>
        <v>3470200000</v>
      </c>
      <c r="O1350" s="9">
        <f t="shared" si="4"/>
        <v>6715332000</v>
      </c>
    </row>
    <row r="1351">
      <c r="A1351" s="5">
        <v>1404.0</v>
      </c>
      <c r="B1351" s="5" t="s">
        <v>478</v>
      </c>
      <c r="C1351" s="6" t="s">
        <v>19</v>
      </c>
      <c r="D1351" s="7">
        <v>42004.0</v>
      </c>
      <c r="E1351" s="8">
        <v>1.1129533E10</v>
      </c>
      <c r="F1351" s="8">
        <v>5.965049E9</v>
      </c>
      <c r="G1351" s="8">
        <v>3.860448E9</v>
      </c>
      <c r="H1351" s="8">
        <v>0.0</v>
      </c>
      <c r="I1351" s="8">
        <v>0.0</v>
      </c>
      <c r="J1351" s="5" t="s">
        <v>62</v>
      </c>
      <c r="K1351" s="5" t="s">
        <v>63</v>
      </c>
      <c r="L1351">
        <f t="shared" si="1"/>
        <v>2014</v>
      </c>
      <c r="M1351" s="9">
        <f t="shared" si="2"/>
        <v>5164484000</v>
      </c>
      <c r="N1351" s="9">
        <f t="shared" si="3"/>
        <v>3860448000</v>
      </c>
      <c r="O1351" s="9">
        <f t="shared" si="4"/>
        <v>7269085000</v>
      </c>
    </row>
    <row r="1352">
      <c r="A1352" s="5">
        <v>1405.0</v>
      </c>
      <c r="B1352" s="5" t="s">
        <v>478</v>
      </c>
      <c r="C1352" s="6" t="s">
        <v>20</v>
      </c>
      <c r="D1352" s="7">
        <v>42369.0</v>
      </c>
      <c r="E1352" s="8">
        <v>1.1339304E10</v>
      </c>
      <c r="F1352" s="8">
        <v>5.780078E9</v>
      </c>
      <c r="G1352" s="8">
        <v>3.943786E9</v>
      </c>
      <c r="H1352" s="8">
        <v>0.0</v>
      </c>
      <c r="I1352" s="8">
        <v>0.0</v>
      </c>
      <c r="J1352" s="5" t="s">
        <v>62</v>
      </c>
      <c r="K1352" s="5" t="s">
        <v>63</v>
      </c>
      <c r="L1352">
        <f t="shared" si="1"/>
        <v>2015</v>
      </c>
      <c r="M1352" s="9">
        <f t="shared" si="2"/>
        <v>5559226000</v>
      </c>
      <c r="N1352" s="9">
        <f t="shared" si="3"/>
        <v>3943786000</v>
      </c>
      <c r="O1352" s="9">
        <f t="shared" si="4"/>
        <v>7395518000</v>
      </c>
    </row>
    <row r="1353">
      <c r="A1353" s="5">
        <v>1406.0</v>
      </c>
      <c r="B1353" s="5" t="s">
        <v>479</v>
      </c>
      <c r="C1353" s="6" t="s">
        <v>15</v>
      </c>
      <c r="D1353" s="7">
        <v>41307.0</v>
      </c>
      <c r="E1353" s="8">
        <v>3.9834E9</v>
      </c>
      <c r="F1353" s="8">
        <v>2.446E9</v>
      </c>
      <c r="G1353" s="8">
        <v>9.769E8</v>
      </c>
      <c r="H1353" s="8">
        <v>0.0</v>
      </c>
      <c r="I1353" s="8">
        <v>0.0</v>
      </c>
      <c r="J1353" s="5" t="s">
        <v>22</v>
      </c>
      <c r="K1353" s="5" t="s">
        <v>82</v>
      </c>
      <c r="L1353">
        <f t="shared" si="1"/>
        <v>2013</v>
      </c>
      <c r="M1353" s="9">
        <f t="shared" si="2"/>
        <v>1537400000</v>
      </c>
      <c r="N1353" s="9">
        <f t="shared" si="3"/>
        <v>976900000</v>
      </c>
      <c r="O1353" s="9">
        <f t="shared" si="4"/>
        <v>3006500000</v>
      </c>
    </row>
    <row r="1354">
      <c r="A1354" s="5">
        <v>1407.0</v>
      </c>
      <c r="B1354" s="5" t="s">
        <v>479</v>
      </c>
      <c r="C1354" s="6" t="s">
        <v>18</v>
      </c>
      <c r="D1354" s="7">
        <v>41671.0</v>
      </c>
      <c r="E1354" s="8">
        <v>4.2092E9</v>
      </c>
      <c r="F1354" s="8">
        <v>2.6287E9</v>
      </c>
      <c r="G1354" s="8">
        <v>1.01E9</v>
      </c>
      <c r="H1354" s="8">
        <v>0.0</v>
      </c>
      <c r="I1354" s="8">
        <v>0.0</v>
      </c>
      <c r="J1354" s="5" t="s">
        <v>22</v>
      </c>
      <c r="K1354" s="5" t="s">
        <v>82</v>
      </c>
      <c r="L1354">
        <f t="shared" si="1"/>
        <v>2014</v>
      </c>
      <c r="M1354" s="9">
        <f t="shared" si="2"/>
        <v>1580500000</v>
      </c>
      <c r="N1354" s="9">
        <f t="shared" si="3"/>
        <v>1010000000</v>
      </c>
      <c r="O1354" s="9">
        <f t="shared" si="4"/>
        <v>3199200000</v>
      </c>
    </row>
    <row r="1355">
      <c r="A1355" s="5">
        <v>1408.0</v>
      </c>
      <c r="B1355" s="5" t="s">
        <v>479</v>
      </c>
      <c r="C1355" s="6" t="s">
        <v>19</v>
      </c>
      <c r="D1355" s="7">
        <v>42037.0</v>
      </c>
      <c r="E1355" s="8">
        <v>5.7363E9</v>
      </c>
      <c r="F1355" s="8">
        <v>3.6621E9</v>
      </c>
      <c r="G1355" s="8">
        <v>1.4976E9</v>
      </c>
      <c r="H1355" s="8">
        <v>0.0</v>
      </c>
      <c r="I1355" s="8">
        <v>0.0</v>
      </c>
      <c r="J1355" s="5" t="s">
        <v>22</v>
      </c>
      <c r="K1355" s="5" t="s">
        <v>82</v>
      </c>
      <c r="L1355">
        <f t="shared" si="1"/>
        <v>2015</v>
      </c>
      <c r="M1355" s="9">
        <f t="shared" si="2"/>
        <v>2074200000</v>
      </c>
      <c r="N1355" s="9">
        <f t="shared" si="3"/>
        <v>1497600000</v>
      </c>
      <c r="O1355" s="9">
        <f t="shared" si="4"/>
        <v>4238700000</v>
      </c>
    </row>
    <row r="1356">
      <c r="A1356" s="5">
        <v>1409.0</v>
      </c>
      <c r="B1356" s="5" t="s">
        <v>479</v>
      </c>
      <c r="C1356" s="6" t="s">
        <v>20</v>
      </c>
      <c r="D1356" s="7">
        <v>42399.0</v>
      </c>
      <c r="E1356" s="8">
        <v>6.5502E9</v>
      </c>
      <c r="F1356" s="8">
        <v>4.1098E9</v>
      </c>
      <c r="G1356" s="8">
        <v>1.7367E9</v>
      </c>
      <c r="H1356" s="8">
        <v>0.0</v>
      </c>
      <c r="I1356" s="8">
        <v>0.0</v>
      </c>
      <c r="J1356" s="5" t="s">
        <v>22</v>
      </c>
      <c r="K1356" s="5" t="s">
        <v>82</v>
      </c>
      <c r="L1356">
        <f t="shared" si="1"/>
        <v>2016</v>
      </c>
      <c r="M1356" s="9">
        <f t="shared" si="2"/>
        <v>2440400000</v>
      </c>
      <c r="N1356" s="9">
        <f t="shared" si="3"/>
        <v>1736700000</v>
      </c>
      <c r="O1356" s="9">
        <f t="shared" si="4"/>
        <v>4813500000</v>
      </c>
    </row>
    <row r="1357">
      <c r="A1357" s="5">
        <v>1410.0</v>
      </c>
      <c r="B1357" s="5" t="s">
        <v>480</v>
      </c>
      <c r="C1357" s="6" t="s">
        <v>15</v>
      </c>
      <c r="D1357" s="7">
        <v>41394.0</v>
      </c>
      <c r="E1357" s="8">
        <v>5.8977E9</v>
      </c>
      <c r="F1357" s="8">
        <v>3.8701E9</v>
      </c>
      <c r="G1357" s="8">
        <v>1.0204E9</v>
      </c>
      <c r="H1357" s="8">
        <v>0.0</v>
      </c>
      <c r="I1357" s="8">
        <v>9.68E7</v>
      </c>
      <c r="J1357" s="5" t="s">
        <v>39</v>
      </c>
      <c r="K1357" s="5" t="s">
        <v>127</v>
      </c>
      <c r="L1357">
        <f t="shared" si="1"/>
        <v>2013</v>
      </c>
      <c r="M1357" s="9">
        <f t="shared" si="2"/>
        <v>2027600000</v>
      </c>
      <c r="N1357" s="9">
        <f t="shared" si="3"/>
        <v>1117200000</v>
      </c>
      <c r="O1357" s="9">
        <f t="shared" si="4"/>
        <v>4780500000</v>
      </c>
    </row>
    <row r="1358">
      <c r="A1358" s="5">
        <v>1411.0</v>
      </c>
      <c r="B1358" s="5" t="s">
        <v>480</v>
      </c>
      <c r="C1358" s="6" t="s">
        <v>18</v>
      </c>
      <c r="D1358" s="7">
        <v>41759.0</v>
      </c>
      <c r="E1358" s="8">
        <v>5.6106E9</v>
      </c>
      <c r="F1358" s="8">
        <v>3.5796E9</v>
      </c>
      <c r="G1358" s="8">
        <v>1.0131E9</v>
      </c>
      <c r="H1358" s="8">
        <v>0.0</v>
      </c>
      <c r="I1358" s="8">
        <v>9.89E7</v>
      </c>
      <c r="J1358" s="5" t="s">
        <v>39</v>
      </c>
      <c r="K1358" s="5" t="s">
        <v>127</v>
      </c>
      <c r="L1358">
        <f t="shared" si="1"/>
        <v>2014</v>
      </c>
      <c r="M1358" s="9">
        <f t="shared" si="2"/>
        <v>2031000000</v>
      </c>
      <c r="N1358" s="9">
        <f t="shared" si="3"/>
        <v>1112000000</v>
      </c>
      <c r="O1358" s="9">
        <f t="shared" si="4"/>
        <v>4498600000</v>
      </c>
    </row>
    <row r="1359">
      <c r="A1359" s="5">
        <v>1412.0</v>
      </c>
      <c r="B1359" s="5" t="s">
        <v>480</v>
      </c>
      <c r="C1359" s="6" t="s">
        <v>19</v>
      </c>
      <c r="D1359" s="7">
        <v>42124.0</v>
      </c>
      <c r="E1359" s="8">
        <v>5.6927E9</v>
      </c>
      <c r="F1359" s="8">
        <v>3.724E9</v>
      </c>
      <c r="G1359" s="8">
        <v>1.0858E9</v>
      </c>
      <c r="H1359" s="8">
        <v>0.0</v>
      </c>
      <c r="I1359" s="8">
        <v>1.109E8</v>
      </c>
      <c r="J1359" s="5" t="s">
        <v>39</v>
      </c>
      <c r="K1359" s="5" t="s">
        <v>127</v>
      </c>
      <c r="L1359">
        <f t="shared" si="1"/>
        <v>2015</v>
      </c>
      <c r="M1359" s="9">
        <f t="shared" si="2"/>
        <v>1968700000</v>
      </c>
      <c r="N1359" s="9">
        <f t="shared" si="3"/>
        <v>1196700000</v>
      </c>
      <c r="O1359" s="9">
        <f t="shared" si="4"/>
        <v>4496000000</v>
      </c>
    </row>
    <row r="1360">
      <c r="A1360" s="5">
        <v>1413.0</v>
      </c>
      <c r="B1360" s="5" t="s">
        <v>480</v>
      </c>
      <c r="C1360" s="6" t="s">
        <v>20</v>
      </c>
      <c r="D1360" s="7">
        <v>42490.0</v>
      </c>
      <c r="E1360" s="8">
        <v>7.8112E9</v>
      </c>
      <c r="F1360" s="8">
        <v>4.8434E9</v>
      </c>
      <c r="G1360" s="8">
        <v>1.6141E9</v>
      </c>
      <c r="H1360" s="8">
        <v>0.0</v>
      </c>
      <c r="I1360" s="8">
        <v>2.084E8</v>
      </c>
      <c r="J1360" s="5" t="s">
        <v>39</v>
      </c>
      <c r="K1360" s="5" t="s">
        <v>127</v>
      </c>
      <c r="L1360">
        <f t="shared" si="1"/>
        <v>2016</v>
      </c>
      <c r="M1360" s="9">
        <f t="shared" si="2"/>
        <v>2967800000</v>
      </c>
      <c r="N1360" s="9">
        <f t="shared" si="3"/>
        <v>1822500000</v>
      </c>
      <c r="O1360" s="9">
        <f t="shared" si="4"/>
        <v>5988700000</v>
      </c>
    </row>
    <row r="1361">
      <c r="A1361" s="5">
        <v>1414.0</v>
      </c>
      <c r="B1361" s="5" t="s">
        <v>481</v>
      </c>
      <c r="C1361" s="6" t="s">
        <v>15</v>
      </c>
      <c r="D1361" s="7">
        <v>41274.0</v>
      </c>
      <c r="E1361" s="8">
        <v>1.290052E9</v>
      </c>
      <c r="F1361" s="8">
        <v>4.70243E8</v>
      </c>
      <c r="G1361" s="8">
        <v>1.2031E8</v>
      </c>
      <c r="H1361" s="8">
        <v>0.0</v>
      </c>
      <c r="I1361" s="8">
        <v>3.30418E8</v>
      </c>
      <c r="J1361" s="5" t="s">
        <v>55</v>
      </c>
      <c r="K1361" s="5" t="s">
        <v>482</v>
      </c>
      <c r="L1361">
        <f t="shared" si="1"/>
        <v>2012</v>
      </c>
      <c r="M1361" s="9">
        <f t="shared" si="2"/>
        <v>819809000</v>
      </c>
      <c r="N1361" s="9">
        <f t="shared" si="3"/>
        <v>450728000</v>
      </c>
      <c r="O1361" s="9">
        <f t="shared" si="4"/>
        <v>839324000</v>
      </c>
    </row>
    <row r="1362">
      <c r="A1362" s="5">
        <v>1415.0</v>
      </c>
      <c r="B1362" s="5" t="s">
        <v>481</v>
      </c>
      <c r="C1362" s="6" t="s">
        <v>18</v>
      </c>
      <c r="D1362" s="7">
        <v>41639.0</v>
      </c>
      <c r="E1362" s="8">
        <v>1.371065E9</v>
      </c>
      <c r="F1362" s="8">
        <v>4.79665E8</v>
      </c>
      <c r="G1362" s="8">
        <v>1.22128E8</v>
      </c>
      <c r="H1362" s="8">
        <v>0.0</v>
      </c>
      <c r="I1362" s="8">
        <v>3.40316E8</v>
      </c>
      <c r="J1362" s="5" t="s">
        <v>55</v>
      </c>
      <c r="K1362" s="5" t="s">
        <v>482</v>
      </c>
      <c r="L1362">
        <f t="shared" si="1"/>
        <v>2013</v>
      </c>
      <c r="M1362" s="9">
        <f t="shared" si="2"/>
        <v>891400000</v>
      </c>
      <c r="N1362" s="9">
        <f t="shared" si="3"/>
        <v>462444000</v>
      </c>
      <c r="O1362" s="9">
        <f t="shared" si="4"/>
        <v>908621000</v>
      </c>
    </row>
    <row r="1363">
      <c r="A1363" s="5">
        <v>1416.0</v>
      </c>
      <c r="B1363" s="5" t="s">
        <v>481</v>
      </c>
      <c r="C1363" s="6" t="s">
        <v>19</v>
      </c>
      <c r="D1363" s="7">
        <v>42004.0</v>
      </c>
      <c r="E1363" s="8">
        <v>1.519978E9</v>
      </c>
      <c r="F1363" s="8">
        <v>5.00126E8</v>
      </c>
      <c r="G1363" s="8">
        <v>1.33502E8</v>
      </c>
      <c r="H1363" s="8">
        <v>0.0</v>
      </c>
      <c r="I1363" s="8">
        <v>3.93987E8</v>
      </c>
      <c r="J1363" s="5" t="s">
        <v>55</v>
      </c>
      <c r="K1363" s="5" t="s">
        <v>482</v>
      </c>
      <c r="L1363">
        <f t="shared" si="1"/>
        <v>2014</v>
      </c>
      <c r="M1363" s="9">
        <f t="shared" si="2"/>
        <v>1019852000</v>
      </c>
      <c r="N1363" s="9">
        <f t="shared" si="3"/>
        <v>527489000</v>
      </c>
      <c r="O1363" s="9">
        <f t="shared" si="4"/>
        <v>992489000</v>
      </c>
    </row>
    <row r="1364">
      <c r="A1364" s="5">
        <v>1417.0</v>
      </c>
      <c r="B1364" s="5" t="s">
        <v>481</v>
      </c>
      <c r="C1364" s="6" t="s">
        <v>20</v>
      </c>
      <c r="D1364" s="7">
        <v>42369.0</v>
      </c>
      <c r="E1364" s="8">
        <v>1.662829E9</v>
      </c>
      <c r="F1364" s="8">
        <v>5.34326E8</v>
      </c>
      <c r="G1364" s="8">
        <v>1.39137E8</v>
      </c>
      <c r="H1364" s="8">
        <v>0.0</v>
      </c>
      <c r="I1364" s="8">
        <v>5.88235E8</v>
      </c>
      <c r="J1364" s="5" t="s">
        <v>55</v>
      </c>
      <c r="K1364" s="5" t="s">
        <v>482</v>
      </c>
      <c r="L1364">
        <f t="shared" si="1"/>
        <v>2015</v>
      </c>
      <c r="M1364" s="9">
        <f t="shared" si="2"/>
        <v>1128503000</v>
      </c>
      <c r="N1364" s="9">
        <f t="shared" si="3"/>
        <v>727372000</v>
      </c>
      <c r="O1364" s="9">
        <f t="shared" si="4"/>
        <v>935457000</v>
      </c>
    </row>
    <row r="1365">
      <c r="A1365" s="5">
        <v>1418.0</v>
      </c>
      <c r="B1365" s="5" t="s">
        <v>483</v>
      </c>
      <c r="C1365" s="6" t="s">
        <v>15</v>
      </c>
      <c r="D1365" s="7">
        <v>41639.0</v>
      </c>
      <c r="E1365" s="8">
        <v>3.2375E9</v>
      </c>
      <c r="F1365" s="8">
        <v>1.6389E9</v>
      </c>
      <c r="G1365" s="8">
        <v>1.0124E9</v>
      </c>
      <c r="H1365" s="8">
        <v>0.0</v>
      </c>
      <c r="I1365" s="8">
        <v>0.0</v>
      </c>
      <c r="J1365" s="5" t="s">
        <v>22</v>
      </c>
      <c r="K1365" s="5" t="s">
        <v>484</v>
      </c>
      <c r="L1365">
        <f t="shared" si="1"/>
        <v>2013</v>
      </c>
      <c r="M1365" s="9">
        <f t="shared" si="2"/>
        <v>1598600000</v>
      </c>
      <c r="N1365" s="9">
        <f t="shared" si="3"/>
        <v>1012400000</v>
      </c>
      <c r="O1365" s="9">
        <f t="shared" si="4"/>
        <v>2225100000</v>
      </c>
    </row>
    <row r="1366">
      <c r="A1366" s="5">
        <v>1419.0</v>
      </c>
      <c r="B1366" s="5" t="s">
        <v>483</v>
      </c>
      <c r="C1366" s="6" t="s">
        <v>18</v>
      </c>
      <c r="D1366" s="7">
        <v>42007.0</v>
      </c>
      <c r="E1366" s="8">
        <v>3.4926E9</v>
      </c>
      <c r="F1366" s="8">
        <v>1.7592E9</v>
      </c>
      <c r="G1366" s="8">
        <v>1.0487E9</v>
      </c>
      <c r="H1366" s="8">
        <v>0.0</v>
      </c>
      <c r="I1366" s="8">
        <v>0.0</v>
      </c>
      <c r="J1366" s="5" t="s">
        <v>22</v>
      </c>
      <c r="K1366" s="5" t="s">
        <v>484</v>
      </c>
      <c r="L1366">
        <f t="shared" si="1"/>
        <v>2015</v>
      </c>
      <c r="M1366" s="9">
        <f t="shared" si="2"/>
        <v>1733400000</v>
      </c>
      <c r="N1366" s="9">
        <f t="shared" si="3"/>
        <v>1048700000</v>
      </c>
      <c r="O1366" s="9">
        <f t="shared" si="4"/>
        <v>2443900000</v>
      </c>
    </row>
    <row r="1367">
      <c r="A1367" s="5">
        <v>1420.0</v>
      </c>
      <c r="B1367" s="5" t="s">
        <v>483</v>
      </c>
      <c r="C1367" s="6" t="s">
        <v>19</v>
      </c>
      <c r="D1367" s="7">
        <v>42371.0</v>
      </c>
      <c r="E1367" s="8">
        <v>3.5931E9</v>
      </c>
      <c r="F1367" s="8">
        <v>1.7746E9</v>
      </c>
      <c r="G1367" s="8">
        <v>1.0537E9</v>
      </c>
      <c r="H1367" s="8">
        <v>0.0</v>
      </c>
      <c r="I1367" s="8">
        <v>0.0</v>
      </c>
      <c r="J1367" s="5" t="s">
        <v>22</v>
      </c>
      <c r="K1367" s="5" t="s">
        <v>484</v>
      </c>
      <c r="L1367">
        <f t="shared" si="1"/>
        <v>2016</v>
      </c>
      <c r="M1367" s="9">
        <f t="shared" si="2"/>
        <v>1818500000</v>
      </c>
      <c r="N1367" s="9">
        <f t="shared" si="3"/>
        <v>1053700000</v>
      </c>
      <c r="O1367" s="9">
        <f t="shared" si="4"/>
        <v>2539400000</v>
      </c>
    </row>
    <row r="1368">
      <c r="A1368" s="5">
        <v>1421.0</v>
      </c>
      <c r="B1368" s="5" t="s">
        <v>483</v>
      </c>
      <c r="C1368" s="6" t="s">
        <v>20</v>
      </c>
      <c r="D1368" s="7">
        <v>42735.0</v>
      </c>
      <c r="E1368" s="8">
        <v>3.7118E9</v>
      </c>
      <c r="F1368" s="8">
        <v>1.8035E9</v>
      </c>
      <c r="G1368" s="8">
        <v>1.0541E9</v>
      </c>
      <c r="H1368" s="8">
        <v>0.0</v>
      </c>
      <c r="I1368" s="8">
        <v>0.0</v>
      </c>
      <c r="J1368" s="5" t="s">
        <v>22</v>
      </c>
      <c r="K1368" s="5" t="s">
        <v>484</v>
      </c>
      <c r="L1368">
        <f t="shared" si="1"/>
        <v>2016</v>
      </c>
      <c r="M1368" s="9">
        <f t="shared" si="2"/>
        <v>1908300000</v>
      </c>
      <c r="N1368" s="9">
        <f t="shared" si="3"/>
        <v>1054100000</v>
      </c>
      <c r="O1368" s="9">
        <f t="shared" si="4"/>
        <v>2657700000</v>
      </c>
    </row>
    <row r="1369">
      <c r="A1369" s="5">
        <v>1422.0</v>
      </c>
      <c r="B1369" s="5" t="s">
        <v>485</v>
      </c>
      <c r="C1369" s="6" t="s">
        <v>15</v>
      </c>
      <c r="D1369" s="7">
        <v>41274.0</v>
      </c>
      <c r="E1369" s="8">
        <v>2.307182E9</v>
      </c>
      <c r="F1369" s="8">
        <v>6.10836E8</v>
      </c>
      <c r="G1369" s="8">
        <v>6.55473E8</v>
      </c>
      <c r="H1369" s="8">
        <v>0.0</v>
      </c>
      <c r="I1369" s="8">
        <v>1.07591E8</v>
      </c>
      <c r="J1369" s="5" t="s">
        <v>22</v>
      </c>
      <c r="K1369" s="5" t="s">
        <v>207</v>
      </c>
      <c r="L1369">
        <f t="shared" si="1"/>
        <v>2012</v>
      </c>
      <c r="M1369" s="9">
        <f t="shared" si="2"/>
        <v>1696346000</v>
      </c>
      <c r="N1369" s="9">
        <f t="shared" si="3"/>
        <v>763064000</v>
      </c>
      <c r="O1369" s="9">
        <f t="shared" si="4"/>
        <v>1544118000</v>
      </c>
    </row>
    <row r="1370">
      <c r="A1370" s="5">
        <v>1423.0</v>
      </c>
      <c r="B1370" s="5" t="s">
        <v>485</v>
      </c>
      <c r="C1370" s="6" t="s">
        <v>18</v>
      </c>
      <c r="D1370" s="7">
        <v>41639.0</v>
      </c>
      <c r="E1370" s="8">
        <v>2.530809E9</v>
      </c>
      <c r="F1370" s="8">
        <v>6.99294E8</v>
      </c>
      <c r="G1370" s="8">
        <v>7.29055E8</v>
      </c>
      <c r="H1370" s="8">
        <v>0.0</v>
      </c>
      <c r="I1370" s="8">
        <v>1.1758E8</v>
      </c>
      <c r="J1370" s="5" t="s">
        <v>22</v>
      </c>
      <c r="K1370" s="5" t="s">
        <v>207</v>
      </c>
      <c r="L1370">
        <f t="shared" si="1"/>
        <v>2013</v>
      </c>
      <c r="M1370" s="9">
        <f t="shared" si="2"/>
        <v>1831515000</v>
      </c>
      <c r="N1370" s="9">
        <f t="shared" si="3"/>
        <v>846635000</v>
      </c>
      <c r="O1370" s="9">
        <f t="shared" si="4"/>
        <v>1684174000</v>
      </c>
    </row>
    <row r="1371">
      <c r="A1371" s="5">
        <v>1424.0</v>
      </c>
      <c r="B1371" s="5" t="s">
        <v>485</v>
      </c>
      <c r="C1371" s="6" t="s">
        <v>19</v>
      </c>
      <c r="D1371" s="7">
        <v>42004.0</v>
      </c>
      <c r="E1371" s="8">
        <v>2.665456E9</v>
      </c>
      <c r="F1371" s="8">
        <v>7.78896E8</v>
      </c>
      <c r="G1371" s="8">
        <v>7.64799E8</v>
      </c>
      <c r="H1371" s="8">
        <v>0.0</v>
      </c>
      <c r="I1371" s="8">
        <v>1.28582E8</v>
      </c>
      <c r="J1371" s="5" t="s">
        <v>22</v>
      </c>
      <c r="K1371" s="5" t="s">
        <v>207</v>
      </c>
      <c r="L1371">
        <f t="shared" si="1"/>
        <v>2014</v>
      </c>
      <c r="M1371" s="9">
        <f t="shared" si="2"/>
        <v>1886560000</v>
      </c>
      <c r="N1371" s="9">
        <f t="shared" si="3"/>
        <v>893381000</v>
      </c>
      <c r="O1371" s="9">
        <f t="shared" si="4"/>
        <v>1772075000</v>
      </c>
    </row>
    <row r="1372">
      <c r="A1372" s="5">
        <v>1425.0</v>
      </c>
      <c r="B1372" s="5" t="s">
        <v>485</v>
      </c>
      <c r="C1372" s="6" t="s">
        <v>20</v>
      </c>
      <c r="D1372" s="7">
        <v>42369.0</v>
      </c>
      <c r="E1372" s="8">
        <v>3.018227E9</v>
      </c>
      <c r="F1372" s="8">
        <v>9.87357E8</v>
      </c>
      <c r="G1372" s="8">
        <v>7.85179E8</v>
      </c>
      <c r="H1372" s="8">
        <v>0.0</v>
      </c>
      <c r="I1372" s="8">
        <v>1.37596E8</v>
      </c>
      <c r="J1372" s="5" t="s">
        <v>22</v>
      </c>
      <c r="K1372" s="5" t="s">
        <v>207</v>
      </c>
      <c r="L1372">
        <f t="shared" si="1"/>
        <v>2015</v>
      </c>
      <c r="M1372" s="9">
        <f t="shared" si="2"/>
        <v>2030870000</v>
      </c>
      <c r="N1372" s="9">
        <f t="shared" si="3"/>
        <v>922775000</v>
      </c>
      <c r="O1372" s="9">
        <f t="shared" si="4"/>
        <v>2095452000</v>
      </c>
    </row>
    <row r="1373">
      <c r="A1373" s="5">
        <v>1426.0</v>
      </c>
      <c r="B1373" s="5" t="s">
        <v>486</v>
      </c>
      <c r="C1373" s="6" t="s">
        <v>15</v>
      </c>
      <c r="D1373" s="7">
        <v>41274.0</v>
      </c>
      <c r="E1373" s="8">
        <v>1.6537E10</v>
      </c>
      <c r="F1373" s="8">
        <v>9.373E9</v>
      </c>
      <c r="G1373" s="8">
        <v>9.14E8</v>
      </c>
      <c r="H1373" s="8">
        <v>0.0</v>
      </c>
      <c r="I1373" s="8">
        <v>1.787E9</v>
      </c>
      <c r="J1373" s="5" t="s">
        <v>45</v>
      </c>
      <c r="K1373" s="5" t="s">
        <v>48</v>
      </c>
      <c r="L1373">
        <f t="shared" si="1"/>
        <v>2012</v>
      </c>
      <c r="M1373" s="9">
        <f t="shared" si="2"/>
        <v>7164000000</v>
      </c>
      <c r="N1373" s="9">
        <f t="shared" si="3"/>
        <v>2701000000</v>
      </c>
      <c r="O1373" s="9">
        <f t="shared" si="4"/>
        <v>13836000000</v>
      </c>
    </row>
    <row r="1374">
      <c r="A1374" s="5">
        <v>1427.0</v>
      </c>
      <c r="B1374" s="5" t="s">
        <v>486</v>
      </c>
      <c r="C1374" s="6" t="s">
        <v>18</v>
      </c>
      <c r="D1374" s="7">
        <v>41639.0</v>
      </c>
      <c r="E1374" s="8">
        <v>1.7087E10</v>
      </c>
      <c r="F1374" s="8">
        <v>9.817E9</v>
      </c>
      <c r="G1374" s="8">
        <v>9.34E8</v>
      </c>
      <c r="H1374" s="8">
        <v>0.0</v>
      </c>
      <c r="I1374" s="8">
        <v>1.901E9</v>
      </c>
      <c r="J1374" s="5" t="s">
        <v>45</v>
      </c>
      <c r="K1374" s="5" t="s">
        <v>48</v>
      </c>
      <c r="L1374">
        <f t="shared" si="1"/>
        <v>2013</v>
      </c>
      <c r="M1374" s="9">
        <f t="shared" si="2"/>
        <v>7270000000</v>
      </c>
      <c r="N1374" s="9">
        <f t="shared" si="3"/>
        <v>2835000000</v>
      </c>
      <c r="O1374" s="9">
        <f t="shared" si="4"/>
        <v>14252000000</v>
      </c>
    </row>
    <row r="1375">
      <c r="A1375" s="5">
        <v>1428.0</v>
      </c>
      <c r="B1375" s="5" t="s">
        <v>486</v>
      </c>
      <c r="C1375" s="6" t="s">
        <v>19</v>
      </c>
      <c r="D1375" s="7">
        <v>42004.0</v>
      </c>
      <c r="E1375" s="8">
        <v>1.8467E10</v>
      </c>
      <c r="F1375" s="8">
        <v>1.1031E10</v>
      </c>
      <c r="G1375" s="8">
        <v>9.81E8</v>
      </c>
      <c r="H1375" s="8">
        <v>0.0</v>
      </c>
      <c r="I1375" s="8">
        <v>1.945E9</v>
      </c>
      <c r="J1375" s="5" t="s">
        <v>45</v>
      </c>
      <c r="K1375" s="5" t="s">
        <v>48</v>
      </c>
      <c r="L1375">
        <f t="shared" si="1"/>
        <v>2014</v>
      </c>
      <c r="M1375" s="9">
        <f t="shared" si="2"/>
        <v>7436000000</v>
      </c>
      <c r="N1375" s="9">
        <f t="shared" si="3"/>
        <v>2926000000</v>
      </c>
      <c r="O1375" s="9">
        <f t="shared" si="4"/>
        <v>15541000000</v>
      </c>
    </row>
    <row r="1376">
      <c r="A1376" s="5">
        <v>1429.0</v>
      </c>
      <c r="B1376" s="5" t="s">
        <v>486</v>
      </c>
      <c r="C1376" s="6" t="s">
        <v>20</v>
      </c>
      <c r="D1376" s="7">
        <v>42369.0</v>
      </c>
      <c r="E1376" s="8">
        <v>1.7489E10</v>
      </c>
      <c r="F1376" s="8">
        <v>9.811E9</v>
      </c>
      <c r="G1376" s="8">
        <v>9.97E8</v>
      </c>
      <c r="H1376" s="8">
        <v>0.0</v>
      </c>
      <c r="I1376" s="8">
        <v>2.034E9</v>
      </c>
      <c r="J1376" s="5" t="s">
        <v>45</v>
      </c>
      <c r="K1376" s="5" t="s">
        <v>48</v>
      </c>
      <c r="L1376">
        <f t="shared" si="1"/>
        <v>2015</v>
      </c>
      <c r="M1376" s="9">
        <f t="shared" si="2"/>
        <v>7678000000</v>
      </c>
      <c r="N1376" s="9">
        <f t="shared" si="3"/>
        <v>3031000000</v>
      </c>
      <c r="O1376" s="9">
        <f t="shared" si="4"/>
        <v>14458000000</v>
      </c>
    </row>
    <row r="1377">
      <c r="A1377" s="5">
        <v>1430.0</v>
      </c>
      <c r="B1377" s="5" t="s">
        <v>487</v>
      </c>
      <c r="C1377" s="6" t="s">
        <v>15</v>
      </c>
      <c r="D1377" s="7">
        <v>41274.0</v>
      </c>
      <c r="E1377" s="8">
        <v>4.256157E9</v>
      </c>
      <c r="F1377" s="8">
        <v>8.0038E8</v>
      </c>
      <c r="G1377" s="8">
        <v>3.76687E8</v>
      </c>
      <c r="H1377" s="8">
        <v>0.0</v>
      </c>
      <c r="I1377" s="8">
        <v>1.068382E9</v>
      </c>
      <c r="J1377" s="5" t="s">
        <v>55</v>
      </c>
      <c r="K1377" s="5" t="s">
        <v>56</v>
      </c>
      <c r="L1377">
        <f t="shared" si="1"/>
        <v>2012</v>
      </c>
      <c r="M1377" s="9">
        <f t="shared" si="2"/>
        <v>3455777000</v>
      </c>
      <c r="N1377" s="9">
        <f t="shared" si="3"/>
        <v>1445069000</v>
      </c>
      <c r="O1377" s="9">
        <f t="shared" si="4"/>
        <v>2811088000</v>
      </c>
    </row>
    <row r="1378">
      <c r="A1378" s="5">
        <v>1431.0</v>
      </c>
      <c r="B1378" s="5" t="s">
        <v>487</v>
      </c>
      <c r="C1378" s="6" t="s">
        <v>18</v>
      </c>
      <c r="D1378" s="7">
        <v>41639.0</v>
      </c>
      <c r="E1378" s="8">
        <v>4.543849E9</v>
      </c>
      <c r="F1378" s="8">
        <v>8.37946E8</v>
      </c>
      <c r="G1378" s="8">
        <v>4.02369E8</v>
      </c>
      <c r="H1378" s="8">
        <v>0.0</v>
      </c>
      <c r="I1378" s="8">
        <v>1.1077E9</v>
      </c>
      <c r="J1378" s="5" t="s">
        <v>55</v>
      </c>
      <c r="K1378" s="5" t="s">
        <v>56</v>
      </c>
      <c r="L1378">
        <f t="shared" si="1"/>
        <v>2013</v>
      </c>
      <c r="M1378" s="9">
        <f t="shared" si="2"/>
        <v>3705903000</v>
      </c>
      <c r="N1378" s="9">
        <f t="shared" si="3"/>
        <v>1510069000</v>
      </c>
      <c r="O1378" s="9">
        <f t="shared" si="4"/>
        <v>3033780000</v>
      </c>
    </row>
    <row r="1379">
      <c r="A1379" s="5">
        <v>1432.0</v>
      </c>
      <c r="B1379" s="5" t="s">
        <v>487</v>
      </c>
      <c r="C1379" s="6" t="s">
        <v>19</v>
      </c>
      <c r="D1379" s="7">
        <v>42004.0</v>
      </c>
      <c r="E1379" s="8">
        <v>4.870818E9</v>
      </c>
      <c r="F1379" s="8">
        <v>8.82803E8</v>
      </c>
      <c r="G1379" s="8">
        <v>4.46845E8</v>
      </c>
      <c r="H1379" s="8">
        <v>0.0</v>
      </c>
      <c r="I1379" s="8">
        <v>1.143827E9</v>
      </c>
      <c r="J1379" s="5" t="s">
        <v>55</v>
      </c>
      <c r="K1379" s="5" t="s">
        <v>56</v>
      </c>
      <c r="L1379">
        <f t="shared" si="1"/>
        <v>2014</v>
      </c>
      <c r="M1379" s="9">
        <f t="shared" si="2"/>
        <v>3988015000</v>
      </c>
      <c r="N1379" s="9">
        <f t="shared" si="3"/>
        <v>1590672000</v>
      </c>
      <c r="O1379" s="9">
        <f t="shared" si="4"/>
        <v>3280146000</v>
      </c>
    </row>
    <row r="1380">
      <c r="A1380" s="5">
        <v>1433.0</v>
      </c>
      <c r="B1380" s="5" t="s">
        <v>487</v>
      </c>
      <c r="C1380" s="6" t="s">
        <v>20</v>
      </c>
      <c r="D1380" s="7">
        <v>42369.0</v>
      </c>
      <c r="E1380" s="8">
        <v>5.266103E9</v>
      </c>
      <c r="F1380" s="8">
        <v>9.60192E8</v>
      </c>
      <c r="G1380" s="8">
        <v>4.52835E8</v>
      </c>
      <c r="H1380" s="8">
        <v>0.0</v>
      </c>
      <c r="I1380" s="8">
        <v>1.177568E9</v>
      </c>
      <c r="J1380" s="5" t="s">
        <v>55</v>
      </c>
      <c r="K1380" s="5" t="s">
        <v>56</v>
      </c>
      <c r="L1380">
        <f t="shared" si="1"/>
        <v>2015</v>
      </c>
      <c r="M1380" s="9">
        <f t="shared" si="2"/>
        <v>4305911000</v>
      </c>
      <c r="N1380" s="9">
        <f t="shared" si="3"/>
        <v>1630403000</v>
      </c>
      <c r="O1380" s="9">
        <f t="shared" si="4"/>
        <v>3635700000</v>
      </c>
    </row>
    <row r="1381">
      <c r="A1381" s="5">
        <v>1438.0</v>
      </c>
      <c r="B1381" s="5" t="s">
        <v>488</v>
      </c>
      <c r="C1381" s="6" t="s">
        <v>15</v>
      </c>
      <c r="D1381" s="7">
        <v>41307.0</v>
      </c>
      <c r="E1381" s="8">
        <v>2.438051E10</v>
      </c>
      <c r="F1381" s="8">
        <v>1.7889249E10</v>
      </c>
      <c r="G1381" s="8">
        <v>4.884284E9</v>
      </c>
      <c r="H1381" s="8">
        <v>0.0</v>
      </c>
      <c r="I1381" s="8">
        <v>7.89E7</v>
      </c>
      <c r="J1381" s="5" t="s">
        <v>22</v>
      </c>
      <c r="K1381" s="5" t="s">
        <v>82</v>
      </c>
      <c r="L1381">
        <f t="shared" si="1"/>
        <v>2013</v>
      </c>
      <c r="M1381" s="9">
        <f t="shared" si="2"/>
        <v>6491261000</v>
      </c>
      <c r="N1381" s="9">
        <f t="shared" si="3"/>
        <v>4963184000</v>
      </c>
      <c r="O1381" s="9">
        <f t="shared" si="4"/>
        <v>19417326000</v>
      </c>
    </row>
    <row r="1382">
      <c r="A1382" s="5">
        <v>1439.0</v>
      </c>
      <c r="B1382" s="5" t="s">
        <v>488</v>
      </c>
      <c r="C1382" s="6" t="s">
        <v>18</v>
      </c>
      <c r="D1382" s="7">
        <v>41671.0</v>
      </c>
      <c r="E1382" s="8">
        <v>2.3114E10</v>
      </c>
      <c r="F1382" s="8">
        <v>1.7082E10</v>
      </c>
      <c r="G1382" s="8">
        <v>4.735E9</v>
      </c>
      <c r="H1382" s="8">
        <v>0.0</v>
      </c>
      <c r="I1382" s="8">
        <v>5.5E7</v>
      </c>
      <c r="J1382" s="5" t="s">
        <v>22</v>
      </c>
      <c r="K1382" s="5" t="s">
        <v>82</v>
      </c>
      <c r="L1382">
        <f t="shared" si="1"/>
        <v>2014</v>
      </c>
      <c r="M1382" s="9">
        <f t="shared" si="2"/>
        <v>6032000000</v>
      </c>
      <c r="N1382" s="9">
        <f t="shared" si="3"/>
        <v>4790000000</v>
      </c>
      <c r="O1382" s="9">
        <f t="shared" si="4"/>
        <v>18324000000</v>
      </c>
    </row>
    <row r="1383">
      <c r="A1383" s="5">
        <v>1440.0</v>
      </c>
      <c r="B1383" s="5" t="s">
        <v>488</v>
      </c>
      <c r="C1383" s="6" t="s">
        <v>19</v>
      </c>
      <c r="D1383" s="7">
        <v>42035.0</v>
      </c>
      <c r="E1383" s="8">
        <v>2.2492E10</v>
      </c>
      <c r="F1383" s="8">
        <v>1.6691E10</v>
      </c>
      <c r="G1383" s="8">
        <v>4.816E9</v>
      </c>
      <c r="H1383" s="8">
        <v>0.0</v>
      </c>
      <c r="I1383" s="8">
        <v>6.2E7</v>
      </c>
      <c r="J1383" s="5" t="s">
        <v>22</v>
      </c>
      <c r="K1383" s="5" t="s">
        <v>82</v>
      </c>
      <c r="L1383">
        <f t="shared" si="1"/>
        <v>2015</v>
      </c>
      <c r="M1383" s="9">
        <f t="shared" si="2"/>
        <v>5801000000</v>
      </c>
      <c r="N1383" s="9">
        <f t="shared" si="3"/>
        <v>4878000000</v>
      </c>
      <c r="O1383" s="9">
        <f t="shared" si="4"/>
        <v>17614000000</v>
      </c>
    </row>
    <row r="1384">
      <c r="A1384" s="5">
        <v>1441.0</v>
      </c>
      <c r="B1384" s="5" t="s">
        <v>488</v>
      </c>
      <c r="C1384" s="6" t="s">
        <v>20</v>
      </c>
      <c r="D1384" s="7">
        <v>42399.0</v>
      </c>
      <c r="E1384" s="8">
        <v>2.1059E10</v>
      </c>
      <c r="F1384" s="8">
        <v>1.5545E10</v>
      </c>
      <c r="G1384" s="8">
        <v>4.6E9</v>
      </c>
      <c r="H1384" s="8">
        <v>0.0</v>
      </c>
      <c r="I1384" s="8">
        <v>6.7E7</v>
      </c>
      <c r="J1384" s="5" t="s">
        <v>22</v>
      </c>
      <c r="K1384" s="5" t="s">
        <v>82</v>
      </c>
      <c r="L1384">
        <f t="shared" si="1"/>
        <v>2016</v>
      </c>
      <c r="M1384" s="9">
        <f t="shared" si="2"/>
        <v>5514000000</v>
      </c>
      <c r="N1384" s="9">
        <f t="shared" si="3"/>
        <v>4667000000</v>
      </c>
      <c r="O1384" s="9">
        <f t="shared" si="4"/>
        <v>16392000000</v>
      </c>
    </row>
    <row r="1385">
      <c r="A1385" s="5">
        <v>1442.0</v>
      </c>
      <c r="B1385" s="5" t="s">
        <v>489</v>
      </c>
      <c r="C1385" s="6" t="s">
        <v>15</v>
      </c>
      <c r="D1385" s="7">
        <v>41274.0</v>
      </c>
      <c r="E1385" s="8">
        <v>1.913149E9</v>
      </c>
      <c r="F1385" s="8">
        <v>1.055844E9</v>
      </c>
      <c r="G1385" s="8">
        <v>3.56817E8</v>
      </c>
      <c r="H1385" s="8">
        <v>0.0</v>
      </c>
      <c r="I1385" s="8">
        <v>3.1652E7</v>
      </c>
      <c r="J1385" s="5" t="s">
        <v>16</v>
      </c>
      <c r="K1385" s="5" t="s">
        <v>167</v>
      </c>
      <c r="L1385">
        <f t="shared" si="1"/>
        <v>2012</v>
      </c>
      <c r="M1385" s="9">
        <f t="shared" si="2"/>
        <v>857305000</v>
      </c>
      <c r="N1385" s="9">
        <f t="shared" si="3"/>
        <v>388469000</v>
      </c>
      <c r="O1385" s="9">
        <f t="shared" si="4"/>
        <v>1524680000</v>
      </c>
    </row>
    <row r="1386">
      <c r="A1386" s="5">
        <v>1443.0</v>
      </c>
      <c r="B1386" s="5" t="s">
        <v>489</v>
      </c>
      <c r="C1386" s="6" t="s">
        <v>18</v>
      </c>
      <c r="D1386" s="7">
        <v>41639.0</v>
      </c>
      <c r="E1386" s="8">
        <v>2.142807E9</v>
      </c>
      <c r="F1386" s="8">
        <v>1.178173E9</v>
      </c>
      <c r="G1386" s="8">
        <v>3.9061E8</v>
      </c>
      <c r="H1386" s="8">
        <v>0.0</v>
      </c>
      <c r="I1386" s="8">
        <v>3.8405E7</v>
      </c>
      <c r="J1386" s="5" t="s">
        <v>16</v>
      </c>
      <c r="K1386" s="5" t="s">
        <v>167</v>
      </c>
      <c r="L1386">
        <f t="shared" si="1"/>
        <v>2013</v>
      </c>
      <c r="M1386" s="9">
        <f t="shared" si="2"/>
        <v>964634000</v>
      </c>
      <c r="N1386" s="9">
        <f t="shared" si="3"/>
        <v>429015000</v>
      </c>
      <c r="O1386" s="9">
        <f t="shared" si="4"/>
        <v>1713792000</v>
      </c>
    </row>
    <row r="1387">
      <c r="A1387" s="5">
        <v>1444.0</v>
      </c>
      <c r="B1387" s="5" t="s">
        <v>489</v>
      </c>
      <c r="C1387" s="6" t="s">
        <v>19</v>
      </c>
      <c r="D1387" s="7">
        <v>42004.0</v>
      </c>
      <c r="E1387" s="8">
        <v>2.555601E9</v>
      </c>
      <c r="F1387" s="8">
        <v>1.46119E9</v>
      </c>
      <c r="G1387" s="8">
        <v>4.89937E8</v>
      </c>
      <c r="H1387" s="8">
        <v>0.0</v>
      </c>
      <c r="I1387" s="8">
        <v>4.8138E7</v>
      </c>
      <c r="J1387" s="5" t="s">
        <v>16</v>
      </c>
      <c r="K1387" s="5" t="s">
        <v>167</v>
      </c>
      <c r="L1387">
        <f t="shared" si="1"/>
        <v>2014</v>
      </c>
      <c r="M1387" s="9">
        <f t="shared" si="2"/>
        <v>1094411000</v>
      </c>
      <c r="N1387" s="9">
        <f t="shared" si="3"/>
        <v>538075000</v>
      </c>
      <c r="O1387" s="9">
        <f t="shared" si="4"/>
        <v>2017526000</v>
      </c>
    </row>
    <row r="1388">
      <c r="A1388" s="5">
        <v>1445.0</v>
      </c>
      <c r="B1388" s="5" t="s">
        <v>489</v>
      </c>
      <c r="C1388" s="6" t="s">
        <v>20</v>
      </c>
      <c r="D1388" s="7">
        <v>42369.0</v>
      </c>
      <c r="E1388" s="8">
        <v>2.985908E9</v>
      </c>
      <c r="F1388" s="8">
        <v>1.719723E9</v>
      </c>
      <c r="G1388" s="8">
        <v>7.12803E8</v>
      </c>
      <c r="H1388" s="8">
        <v>0.0</v>
      </c>
      <c r="I1388" s="8">
        <v>6.577E7</v>
      </c>
      <c r="J1388" s="5" t="s">
        <v>16</v>
      </c>
      <c r="K1388" s="5" t="s">
        <v>167</v>
      </c>
      <c r="L1388">
        <f t="shared" si="1"/>
        <v>2015</v>
      </c>
      <c r="M1388" s="9">
        <f t="shared" si="2"/>
        <v>1266185000</v>
      </c>
      <c r="N1388" s="9">
        <f t="shared" si="3"/>
        <v>778573000</v>
      </c>
      <c r="O1388" s="9">
        <f t="shared" si="4"/>
        <v>2207335000</v>
      </c>
    </row>
    <row r="1389">
      <c r="A1389" s="5">
        <v>1446.0</v>
      </c>
      <c r="B1389" s="5" t="s">
        <v>490</v>
      </c>
      <c r="C1389" s="6" t="s">
        <v>15</v>
      </c>
      <c r="D1389" s="7">
        <v>41274.0</v>
      </c>
      <c r="E1389" s="8">
        <v>9.647E9</v>
      </c>
      <c r="F1389" s="8">
        <v>6.646E9</v>
      </c>
      <c r="G1389" s="8">
        <v>3.59E8</v>
      </c>
      <c r="H1389" s="8">
        <v>0.0</v>
      </c>
      <c r="I1389" s="8">
        <v>1.09E9</v>
      </c>
      <c r="J1389" s="5" t="s">
        <v>45</v>
      </c>
      <c r="K1389" s="5" t="s">
        <v>46</v>
      </c>
      <c r="L1389">
        <f t="shared" si="1"/>
        <v>2012</v>
      </c>
      <c r="M1389" s="9">
        <f t="shared" si="2"/>
        <v>3001000000</v>
      </c>
      <c r="N1389" s="9">
        <f t="shared" si="3"/>
        <v>1449000000</v>
      </c>
      <c r="O1389" s="9">
        <f t="shared" si="4"/>
        <v>8198000000</v>
      </c>
    </row>
    <row r="1390">
      <c r="A1390" s="5">
        <v>1447.0</v>
      </c>
      <c r="B1390" s="5" t="s">
        <v>490</v>
      </c>
      <c r="C1390" s="6" t="s">
        <v>18</v>
      </c>
      <c r="D1390" s="7">
        <v>41639.0</v>
      </c>
      <c r="E1390" s="8">
        <v>1.0557E10</v>
      </c>
      <c r="F1390" s="8">
        <v>7.186E9</v>
      </c>
      <c r="G1390" s="8">
        <v>5.74E8</v>
      </c>
      <c r="H1390" s="8">
        <v>0.0</v>
      </c>
      <c r="I1390" s="8">
        <v>1.113E9</v>
      </c>
      <c r="J1390" s="5" t="s">
        <v>45</v>
      </c>
      <c r="K1390" s="5" t="s">
        <v>46</v>
      </c>
      <c r="L1390">
        <f t="shared" si="1"/>
        <v>2013</v>
      </c>
      <c r="M1390" s="9">
        <f t="shared" si="2"/>
        <v>3371000000</v>
      </c>
      <c r="N1390" s="9">
        <f t="shared" si="3"/>
        <v>1687000000</v>
      </c>
      <c r="O1390" s="9">
        <f t="shared" si="4"/>
        <v>8870000000</v>
      </c>
    </row>
    <row r="1391">
      <c r="A1391" s="5">
        <v>1448.0</v>
      </c>
      <c r="B1391" s="5" t="s">
        <v>490</v>
      </c>
      <c r="C1391" s="6" t="s">
        <v>19</v>
      </c>
      <c r="D1391" s="7">
        <v>42004.0</v>
      </c>
      <c r="E1391" s="8">
        <v>1.1035E10</v>
      </c>
      <c r="F1391" s="8">
        <v>7.689E9</v>
      </c>
      <c r="G1391" s="8">
        <v>4.14E8</v>
      </c>
      <c r="H1391" s="8">
        <v>0.0</v>
      </c>
      <c r="I1391" s="8">
        <v>1.156E9</v>
      </c>
      <c r="J1391" s="5" t="s">
        <v>45</v>
      </c>
      <c r="K1391" s="5" t="s">
        <v>46</v>
      </c>
      <c r="L1391">
        <f t="shared" si="1"/>
        <v>2014</v>
      </c>
      <c r="M1391" s="9">
        <f t="shared" si="2"/>
        <v>3346000000</v>
      </c>
      <c r="N1391" s="9">
        <f t="shared" si="3"/>
        <v>1570000000</v>
      </c>
      <c r="O1391" s="9">
        <f t="shared" si="4"/>
        <v>9465000000</v>
      </c>
    </row>
    <row r="1392">
      <c r="A1392" s="5">
        <v>1449.0</v>
      </c>
      <c r="B1392" s="5" t="s">
        <v>490</v>
      </c>
      <c r="C1392" s="6" t="s">
        <v>20</v>
      </c>
      <c r="D1392" s="7">
        <v>42369.0</v>
      </c>
      <c r="E1392" s="8">
        <v>1.0231E10</v>
      </c>
      <c r="F1392" s="8">
        <v>6.648E9</v>
      </c>
      <c r="G1392" s="8">
        <v>3.97E8</v>
      </c>
      <c r="H1392" s="8">
        <v>0.0</v>
      </c>
      <c r="I1392" s="8">
        <v>1.25E9</v>
      </c>
      <c r="J1392" s="5" t="s">
        <v>45</v>
      </c>
      <c r="K1392" s="5" t="s">
        <v>46</v>
      </c>
      <c r="L1392">
        <f t="shared" si="1"/>
        <v>2015</v>
      </c>
      <c r="M1392" s="9">
        <f t="shared" si="2"/>
        <v>3583000000</v>
      </c>
      <c r="N1392" s="9">
        <f t="shared" si="3"/>
        <v>1647000000</v>
      </c>
      <c r="O1392" s="9">
        <f t="shared" si="4"/>
        <v>8584000000</v>
      </c>
    </row>
    <row r="1393">
      <c r="A1393" s="5">
        <v>1450.0</v>
      </c>
      <c r="B1393" s="5" t="s">
        <v>491</v>
      </c>
      <c r="C1393" s="6" t="s">
        <v>15</v>
      </c>
      <c r="D1393" s="7">
        <v>41274.0</v>
      </c>
      <c r="E1393" s="8">
        <v>1.124E10</v>
      </c>
      <c r="F1393" s="8">
        <v>4.29E8</v>
      </c>
      <c r="G1393" s="8">
        <v>6.073E9</v>
      </c>
      <c r="H1393" s="8">
        <v>0.0</v>
      </c>
      <c r="I1393" s="8">
        <v>1.441E9</v>
      </c>
      <c r="J1393" s="5" t="s">
        <v>50</v>
      </c>
      <c r="K1393" s="5" t="s">
        <v>108</v>
      </c>
      <c r="L1393">
        <f t="shared" si="1"/>
        <v>2012</v>
      </c>
      <c r="M1393" s="9">
        <f t="shared" si="2"/>
        <v>10811000000</v>
      </c>
      <c r="N1393" s="9">
        <f t="shared" si="3"/>
        <v>7514000000</v>
      </c>
      <c r="O1393" s="9">
        <f t="shared" si="4"/>
        <v>3726000000</v>
      </c>
    </row>
    <row r="1394">
      <c r="A1394" s="5">
        <v>1451.0</v>
      </c>
      <c r="B1394" s="5" t="s">
        <v>491</v>
      </c>
      <c r="C1394" s="6" t="s">
        <v>18</v>
      </c>
      <c r="D1394" s="7">
        <v>41639.0</v>
      </c>
      <c r="E1394" s="8">
        <v>8.602E9</v>
      </c>
      <c r="F1394" s="8">
        <v>2.91E8</v>
      </c>
      <c r="G1394" s="8">
        <v>5.808E9</v>
      </c>
      <c r="H1394" s="8">
        <v>0.0</v>
      </c>
      <c r="I1394" s="8">
        <v>5.76E8</v>
      </c>
      <c r="J1394" s="5" t="s">
        <v>50</v>
      </c>
      <c r="K1394" s="5" t="s">
        <v>108</v>
      </c>
      <c r="L1394">
        <f t="shared" si="1"/>
        <v>2013</v>
      </c>
      <c r="M1394" s="9">
        <f t="shared" si="2"/>
        <v>8311000000</v>
      </c>
      <c r="N1394" s="9">
        <f t="shared" si="3"/>
        <v>6384000000</v>
      </c>
      <c r="O1394" s="9">
        <f t="shared" si="4"/>
        <v>2218000000</v>
      </c>
    </row>
    <row r="1395">
      <c r="A1395" s="5">
        <v>1452.0</v>
      </c>
      <c r="B1395" s="5" t="s">
        <v>491</v>
      </c>
      <c r="C1395" s="6" t="s">
        <v>19</v>
      </c>
      <c r="D1395" s="7">
        <v>42004.0</v>
      </c>
      <c r="E1395" s="8">
        <v>8.707E9</v>
      </c>
      <c r="F1395" s="8">
        <v>2.35E8</v>
      </c>
      <c r="G1395" s="8">
        <v>5.518E9</v>
      </c>
      <c r="H1395" s="8">
        <v>0.0</v>
      </c>
      <c r="I1395" s="8">
        <v>3.67E8</v>
      </c>
      <c r="J1395" s="5" t="s">
        <v>50</v>
      </c>
      <c r="K1395" s="5" t="s">
        <v>108</v>
      </c>
      <c r="L1395">
        <f t="shared" si="1"/>
        <v>2014</v>
      </c>
      <c r="M1395" s="9">
        <f t="shared" si="2"/>
        <v>8472000000</v>
      </c>
      <c r="N1395" s="9">
        <f t="shared" si="3"/>
        <v>5885000000</v>
      </c>
      <c r="O1395" s="9">
        <f t="shared" si="4"/>
        <v>2822000000</v>
      </c>
    </row>
    <row r="1396">
      <c r="A1396" s="5">
        <v>1453.0</v>
      </c>
      <c r="B1396" s="5" t="s">
        <v>491</v>
      </c>
      <c r="C1396" s="6" t="s">
        <v>20</v>
      </c>
      <c r="D1396" s="7">
        <v>42369.0</v>
      </c>
      <c r="E1396" s="8">
        <v>8.533E9</v>
      </c>
      <c r="F1396" s="8">
        <v>2.19E8</v>
      </c>
      <c r="G1396" s="8">
        <v>5.12E9</v>
      </c>
      <c r="H1396" s="8">
        <v>0.0</v>
      </c>
      <c r="I1396" s="8">
        <v>2.05E8</v>
      </c>
      <c r="J1396" s="5" t="s">
        <v>50</v>
      </c>
      <c r="K1396" s="5" t="s">
        <v>108</v>
      </c>
      <c r="L1396">
        <f t="shared" si="1"/>
        <v>2015</v>
      </c>
      <c r="M1396" s="9">
        <f t="shared" si="2"/>
        <v>8314000000</v>
      </c>
      <c r="N1396" s="9">
        <f t="shared" si="3"/>
        <v>5325000000</v>
      </c>
      <c r="O1396" s="9">
        <f t="shared" si="4"/>
        <v>3208000000</v>
      </c>
    </row>
    <row r="1397">
      <c r="A1397" s="5">
        <v>1458.0</v>
      </c>
      <c r="B1397" s="5" t="s">
        <v>492</v>
      </c>
      <c r="C1397" s="6" t="s">
        <v>15</v>
      </c>
      <c r="D1397" s="7">
        <v>41453.0</v>
      </c>
      <c r="E1397" s="8">
        <v>1.4351E10</v>
      </c>
      <c r="F1397" s="8">
        <v>1.0411E10</v>
      </c>
      <c r="G1397" s="8">
        <v>6.35E8</v>
      </c>
      <c r="H1397" s="8">
        <v>1.133E9</v>
      </c>
      <c r="I1397" s="8">
        <v>7.9E7</v>
      </c>
      <c r="J1397" s="5" t="s">
        <v>25</v>
      </c>
      <c r="K1397" s="5" t="s">
        <v>493</v>
      </c>
      <c r="L1397">
        <f t="shared" si="1"/>
        <v>2013</v>
      </c>
      <c r="M1397" s="9">
        <f t="shared" si="2"/>
        <v>3940000000</v>
      </c>
      <c r="N1397" s="9">
        <f t="shared" si="3"/>
        <v>1847000000</v>
      </c>
      <c r="O1397" s="9">
        <f t="shared" si="4"/>
        <v>12504000000</v>
      </c>
    </row>
    <row r="1398">
      <c r="A1398" s="5">
        <v>1459.0</v>
      </c>
      <c r="B1398" s="5" t="s">
        <v>492</v>
      </c>
      <c r="C1398" s="6" t="s">
        <v>18</v>
      </c>
      <c r="D1398" s="7">
        <v>41817.0</v>
      </c>
      <c r="E1398" s="8">
        <v>1.3724E10</v>
      </c>
      <c r="F1398" s="8">
        <v>9.878E9</v>
      </c>
      <c r="G1398" s="8">
        <v>7.22E8</v>
      </c>
      <c r="H1398" s="8">
        <v>1.226E9</v>
      </c>
      <c r="I1398" s="8">
        <v>9.8E7</v>
      </c>
      <c r="J1398" s="5" t="s">
        <v>25</v>
      </c>
      <c r="K1398" s="5" t="s">
        <v>493</v>
      </c>
      <c r="L1398">
        <f t="shared" si="1"/>
        <v>2014</v>
      </c>
      <c r="M1398" s="9">
        <f t="shared" si="2"/>
        <v>3846000000</v>
      </c>
      <c r="N1398" s="9">
        <f t="shared" si="3"/>
        <v>2046000000</v>
      </c>
      <c r="O1398" s="9">
        <f t="shared" si="4"/>
        <v>11678000000</v>
      </c>
    </row>
    <row r="1399">
      <c r="A1399" s="5">
        <v>1460.0</v>
      </c>
      <c r="B1399" s="5" t="s">
        <v>492</v>
      </c>
      <c r="C1399" s="6" t="s">
        <v>19</v>
      </c>
      <c r="D1399" s="7">
        <v>42188.0</v>
      </c>
      <c r="E1399" s="8">
        <v>1.3739E10</v>
      </c>
      <c r="F1399" s="8">
        <v>9.93E9</v>
      </c>
      <c r="G1399" s="8">
        <v>2.37E8</v>
      </c>
      <c r="H1399" s="8">
        <v>1.353E9</v>
      </c>
      <c r="I1399" s="8">
        <v>1.29E8</v>
      </c>
      <c r="J1399" s="5" t="s">
        <v>25</v>
      </c>
      <c r="K1399" s="5" t="s">
        <v>493</v>
      </c>
      <c r="L1399">
        <f t="shared" si="1"/>
        <v>2015</v>
      </c>
      <c r="M1399" s="9">
        <f t="shared" si="2"/>
        <v>3809000000</v>
      </c>
      <c r="N1399" s="9">
        <f t="shared" si="3"/>
        <v>1719000000</v>
      </c>
      <c r="O1399" s="9">
        <f t="shared" si="4"/>
        <v>12020000000</v>
      </c>
    </row>
    <row r="1400">
      <c r="A1400" s="5">
        <v>1461.0</v>
      </c>
      <c r="B1400" s="5" t="s">
        <v>492</v>
      </c>
      <c r="C1400" s="6" t="s">
        <v>20</v>
      </c>
      <c r="D1400" s="7">
        <v>42552.0</v>
      </c>
      <c r="E1400" s="8">
        <v>1.116E10</v>
      </c>
      <c r="F1400" s="8">
        <v>8.545E9</v>
      </c>
      <c r="G1400" s="8">
        <v>6.35E8</v>
      </c>
      <c r="H1400" s="8">
        <v>1.237E9</v>
      </c>
      <c r="I1400" s="8">
        <v>1.23E8</v>
      </c>
      <c r="J1400" s="5" t="s">
        <v>25</v>
      </c>
      <c r="K1400" s="5" t="s">
        <v>493</v>
      </c>
      <c r="L1400">
        <f t="shared" si="1"/>
        <v>2016</v>
      </c>
      <c r="M1400" s="9">
        <f t="shared" si="2"/>
        <v>2615000000</v>
      </c>
      <c r="N1400" s="9">
        <f t="shared" si="3"/>
        <v>1995000000</v>
      </c>
      <c r="O1400" s="9">
        <f t="shared" si="4"/>
        <v>9165000000</v>
      </c>
    </row>
    <row r="1401">
      <c r="A1401" s="5">
        <v>1462.0</v>
      </c>
      <c r="B1401" s="5" t="s">
        <v>494</v>
      </c>
      <c r="C1401" s="6" t="s">
        <v>15</v>
      </c>
      <c r="D1401" s="7">
        <v>41333.0</v>
      </c>
      <c r="E1401" s="8">
        <v>2.7961E9</v>
      </c>
      <c r="F1401" s="8">
        <v>1.6878E9</v>
      </c>
      <c r="G1401" s="8">
        <v>5.854E8</v>
      </c>
      <c r="H1401" s="8">
        <v>0.0</v>
      </c>
      <c r="I1401" s="8">
        <v>0.0</v>
      </c>
      <c r="J1401" s="5" t="s">
        <v>39</v>
      </c>
      <c r="K1401" s="5" t="s">
        <v>495</v>
      </c>
      <c r="L1401">
        <f t="shared" si="1"/>
        <v>2013</v>
      </c>
      <c r="M1401" s="9">
        <f t="shared" si="2"/>
        <v>1108300000</v>
      </c>
      <c r="N1401" s="9">
        <f t="shared" si="3"/>
        <v>585400000</v>
      </c>
      <c r="O1401" s="9">
        <f t="shared" si="4"/>
        <v>2210700000</v>
      </c>
    </row>
    <row r="1402">
      <c r="A1402" s="5">
        <v>1463.0</v>
      </c>
      <c r="B1402" s="5" t="s">
        <v>494</v>
      </c>
      <c r="C1402" s="6" t="s">
        <v>18</v>
      </c>
      <c r="D1402" s="7">
        <v>41698.0</v>
      </c>
      <c r="E1402" s="8">
        <v>4.8677E9</v>
      </c>
      <c r="F1402" s="8">
        <v>2.876E9</v>
      </c>
      <c r="G1402" s="8">
        <v>8.951E8</v>
      </c>
      <c r="H1402" s="8">
        <v>0.0</v>
      </c>
      <c r="I1402" s="8">
        <v>0.0</v>
      </c>
      <c r="J1402" s="5" t="s">
        <v>39</v>
      </c>
      <c r="K1402" s="5" t="s">
        <v>495</v>
      </c>
      <c r="L1402">
        <f t="shared" si="1"/>
        <v>2014</v>
      </c>
      <c r="M1402" s="9">
        <f t="shared" si="2"/>
        <v>1991700000</v>
      </c>
      <c r="N1402" s="9">
        <f t="shared" si="3"/>
        <v>895100000</v>
      </c>
      <c r="O1402" s="9">
        <f t="shared" si="4"/>
        <v>3972600000</v>
      </c>
    </row>
    <row r="1403">
      <c r="A1403" s="5">
        <v>1464.0</v>
      </c>
      <c r="B1403" s="5" t="s">
        <v>494</v>
      </c>
      <c r="C1403" s="6" t="s">
        <v>19</v>
      </c>
      <c r="D1403" s="7">
        <v>42063.0</v>
      </c>
      <c r="E1403" s="8">
        <v>6.028E9</v>
      </c>
      <c r="F1403" s="8">
        <v>3.4494E9</v>
      </c>
      <c r="G1403" s="8">
        <v>1.0784E9</v>
      </c>
      <c r="H1403" s="8">
        <v>0.0</v>
      </c>
      <c r="I1403" s="8">
        <v>0.0</v>
      </c>
      <c r="J1403" s="5" t="s">
        <v>39</v>
      </c>
      <c r="K1403" s="5" t="s">
        <v>495</v>
      </c>
      <c r="L1403">
        <f t="shared" si="1"/>
        <v>2015</v>
      </c>
      <c r="M1403" s="9">
        <f t="shared" si="2"/>
        <v>2578600000</v>
      </c>
      <c r="N1403" s="9">
        <f t="shared" si="3"/>
        <v>1078400000</v>
      </c>
      <c r="O1403" s="9">
        <f t="shared" si="4"/>
        <v>4949600000</v>
      </c>
    </row>
    <row r="1404">
      <c r="A1404" s="5">
        <v>1465.0</v>
      </c>
      <c r="B1404" s="5" t="s">
        <v>494</v>
      </c>
      <c r="C1404" s="6" t="s">
        <v>20</v>
      </c>
      <c r="D1404" s="7">
        <v>42429.0</v>
      </c>
      <c r="E1404" s="8">
        <v>6.5484E9</v>
      </c>
      <c r="F1404" s="8">
        <v>3.6061E9</v>
      </c>
      <c r="G1404" s="8">
        <v>1.1772E9</v>
      </c>
      <c r="H1404" s="8">
        <v>0.0</v>
      </c>
      <c r="I1404" s="8">
        <v>0.0</v>
      </c>
      <c r="J1404" s="5" t="s">
        <v>39</v>
      </c>
      <c r="K1404" s="5" t="s">
        <v>495</v>
      </c>
      <c r="L1404">
        <f t="shared" si="1"/>
        <v>2016</v>
      </c>
      <c r="M1404" s="9">
        <f t="shared" si="2"/>
        <v>2942300000</v>
      </c>
      <c r="N1404" s="9">
        <f t="shared" si="3"/>
        <v>1177200000</v>
      </c>
      <c r="O1404" s="9">
        <f t="shared" si="4"/>
        <v>5371200000</v>
      </c>
    </row>
    <row r="1405">
      <c r="A1405" s="5">
        <v>1466.0</v>
      </c>
      <c r="B1405" s="5" t="s">
        <v>496</v>
      </c>
      <c r="C1405" s="6" t="s">
        <v>15</v>
      </c>
      <c r="D1405" s="7">
        <v>41636.0</v>
      </c>
      <c r="E1405" s="8">
        <v>1.08895E10</v>
      </c>
      <c r="F1405" s="8">
        <v>6.9858E9</v>
      </c>
      <c r="G1405" s="8">
        <v>2.9603E9</v>
      </c>
      <c r="H1405" s="8">
        <v>0.0</v>
      </c>
      <c r="I1405" s="8">
        <v>0.0</v>
      </c>
      <c r="J1405" s="5" t="s">
        <v>22</v>
      </c>
      <c r="K1405" s="5" t="s">
        <v>484</v>
      </c>
      <c r="L1405">
        <f t="shared" si="1"/>
        <v>2013</v>
      </c>
      <c r="M1405" s="9">
        <f t="shared" si="2"/>
        <v>3903700000</v>
      </c>
      <c r="N1405" s="9">
        <f t="shared" si="3"/>
        <v>2960300000</v>
      </c>
      <c r="O1405" s="9">
        <f t="shared" si="4"/>
        <v>7929200000</v>
      </c>
    </row>
    <row r="1406">
      <c r="A1406" s="5">
        <v>1467.0</v>
      </c>
      <c r="B1406" s="5" t="s">
        <v>496</v>
      </c>
      <c r="C1406" s="6" t="s">
        <v>18</v>
      </c>
      <c r="D1406" s="7">
        <v>42007.0</v>
      </c>
      <c r="E1406" s="8">
        <v>1.13386E10</v>
      </c>
      <c r="F1406" s="8">
        <v>7.2359E9</v>
      </c>
      <c r="G1406" s="8">
        <v>2.8146E9</v>
      </c>
      <c r="H1406" s="8">
        <v>0.0</v>
      </c>
      <c r="I1406" s="8">
        <v>0.0</v>
      </c>
      <c r="J1406" s="5" t="s">
        <v>22</v>
      </c>
      <c r="K1406" s="5" t="s">
        <v>484</v>
      </c>
      <c r="L1406">
        <f t="shared" si="1"/>
        <v>2015</v>
      </c>
      <c r="M1406" s="9">
        <f t="shared" si="2"/>
        <v>4102700000</v>
      </c>
      <c r="N1406" s="9">
        <f t="shared" si="3"/>
        <v>2814600000</v>
      </c>
      <c r="O1406" s="9">
        <f t="shared" si="4"/>
        <v>8524000000</v>
      </c>
    </row>
    <row r="1407">
      <c r="A1407" s="5">
        <v>1468.0</v>
      </c>
      <c r="B1407" s="5" t="s">
        <v>496</v>
      </c>
      <c r="C1407" s="6" t="s">
        <v>19</v>
      </c>
      <c r="D1407" s="7">
        <v>42371.0</v>
      </c>
      <c r="E1407" s="8">
        <v>1.11718E10</v>
      </c>
      <c r="F1407" s="8">
        <v>7.0998E9</v>
      </c>
      <c r="G1407" s="8">
        <v>2.6811E9</v>
      </c>
      <c r="H1407" s="8">
        <v>0.0</v>
      </c>
      <c r="I1407" s="8">
        <v>0.0</v>
      </c>
      <c r="J1407" s="5" t="s">
        <v>22</v>
      </c>
      <c r="K1407" s="5" t="s">
        <v>484</v>
      </c>
      <c r="L1407">
        <f t="shared" si="1"/>
        <v>2016</v>
      </c>
      <c r="M1407" s="9">
        <f t="shared" si="2"/>
        <v>4072000000</v>
      </c>
      <c r="N1407" s="9">
        <f t="shared" si="3"/>
        <v>2681100000</v>
      </c>
      <c r="O1407" s="9">
        <f t="shared" si="4"/>
        <v>8490700000</v>
      </c>
    </row>
    <row r="1408">
      <c r="A1408" s="5">
        <v>1469.0</v>
      </c>
      <c r="B1408" s="5" t="s">
        <v>496</v>
      </c>
      <c r="C1408" s="6" t="s">
        <v>20</v>
      </c>
      <c r="D1408" s="7">
        <v>42735.0</v>
      </c>
      <c r="E1408" s="8">
        <v>1.14069E10</v>
      </c>
      <c r="F1408" s="8">
        <v>7.1397E9</v>
      </c>
      <c r="G1408" s="8">
        <v>2.7989E9</v>
      </c>
      <c r="H1408" s="8">
        <v>0.0</v>
      </c>
      <c r="I1408" s="8">
        <v>0.0</v>
      </c>
      <c r="J1408" s="5" t="s">
        <v>22</v>
      </c>
      <c r="K1408" s="5" t="s">
        <v>484</v>
      </c>
      <c r="L1408">
        <f t="shared" si="1"/>
        <v>2016</v>
      </c>
      <c r="M1408" s="9">
        <f t="shared" si="2"/>
        <v>4267200000</v>
      </c>
      <c r="N1408" s="9">
        <f t="shared" si="3"/>
        <v>2798900000</v>
      </c>
      <c r="O1408" s="9">
        <f t="shared" si="4"/>
        <v>8608000000</v>
      </c>
    </row>
    <row r="1409">
      <c r="A1409" s="5">
        <v>1470.0</v>
      </c>
      <c r="B1409" s="5" t="s">
        <v>497</v>
      </c>
      <c r="C1409" s="6" t="s">
        <v>15</v>
      </c>
      <c r="D1409" s="7">
        <v>41544.0</v>
      </c>
      <c r="E1409" s="8">
        <v>1.792E9</v>
      </c>
      <c r="F1409" s="8">
        <v>1.0254E9</v>
      </c>
      <c r="G1409" s="8">
        <v>1.597E8</v>
      </c>
      <c r="H1409" s="8">
        <v>2.263E8</v>
      </c>
      <c r="I1409" s="8">
        <v>2.91E7</v>
      </c>
      <c r="J1409" s="5" t="s">
        <v>25</v>
      </c>
      <c r="K1409" s="5" t="s">
        <v>37</v>
      </c>
      <c r="L1409">
        <f t="shared" si="1"/>
        <v>2013</v>
      </c>
      <c r="M1409" s="9">
        <f t="shared" si="2"/>
        <v>766600000</v>
      </c>
      <c r="N1409" s="9">
        <f t="shared" si="3"/>
        <v>415100000</v>
      </c>
      <c r="O1409" s="9">
        <f t="shared" si="4"/>
        <v>1376900000</v>
      </c>
    </row>
    <row r="1410">
      <c r="A1410" s="5">
        <v>1471.0</v>
      </c>
      <c r="B1410" s="5" t="s">
        <v>497</v>
      </c>
      <c r="C1410" s="6" t="s">
        <v>18</v>
      </c>
      <c r="D1410" s="7">
        <v>41915.0</v>
      </c>
      <c r="E1410" s="8">
        <v>2.2915E9</v>
      </c>
      <c r="F1410" s="8">
        <v>1.2688E9</v>
      </c>
      <c r="G1410" s="8">
        <v>1.791E8</v>
      </c>
      <c r="H1410" s="8">
        <v>2.522E8</v>
      </c>
      <c r="I1410" s="8">
        <v>2.59E7</v>
      </c>
      <c r="J1410" s="5" t="s">
        <v>25</v>
      </c>
      <c r="K1410" s="5" t="s">
        <v>37</v>
      </c>
      <c r="L1410">
        <f t="shared" si="1"/>
        <v>2014</v>
      </c>
      <c r="M1410" s="9">
        <f t="shared" si="2"/>
        <v>1022700000</v>
      </c>
      <c r="N1410" s="9">
        <f t="shared" si="3"/>
        <v>457200000</v>
      </c>
      <c r="O1410" s="9">
        <f t="shared" si="4"/>
        <v>1834300000</v>
      </c>
    </row>
    <row r="1411">
      <c r="A1411" s="5">
        <v>1472.0</v>
      </c>
      <c r="B1411" s="5" t="s">
        <v>497</v>
      </c>
      <c r="C1411" s="6" t="s">
        <v>19</v>
      </c>
      <c r="D1411" s="7">
        <v>42279.0</v>
      </c>
      <c r="E1411" s="8">
        <v>3.2584E9</v>
      </c>
      <c r="F1411" s="8">
        <v>1.7039E9</v>
      </c>
      <c r="G1411" s="8">
        <v>1.913E8</v>
      </c>
      <c r="H1411" s="8">
        <v>3.032E8</v>
      </c>
      <c r="I1411" s="8">
        <v>3.35E7</v>
      </c>
      <c r="J1411" s="5" t="s">
        <v>25</v>
      </c>
      <c r="K1411" s="5" t="s">
        <v>37</v>
      </c>
      <c r="L1411">
        <f t="shared" si="1"/>
        <v>2015</v>
      </c>
      <c r="M1411" s="9">
        <f t="shared" si="2"/>
        <v>1554500000</v>
      </c>
      <c r="N1411" s="9">
        <f t="shared" si="3"/>
        <v>528000000</v>
      </c>
      <c r="O1411" s="9">
        <f t="shared" si="4"/>
        <v>2730400000</v>
      </c>
    </row>
    <row r="1412">
      <c r="A1412" s="5">
        <v>1473.0</v>
      </c>
      <c r="B1412" s="5" t="s">
        <v>497</v>
      </c>
      <c r="C1412" s="6" t="s">
        <v>20</v>
      </c>
      <c r="D1412" s="7">
        <v>42643.0</v>
      </c>
      <c r="E1412" s="8">
        <v>3.289E9</v>
      </c>
      <c r="F1412" s="8">
        <v>1.6238E9</v>
      </c>
      <c r="G1412" s="8">
        <v>1.959E8</v>
      </c>
      <c r="H1412" s="8">
        <v>3.124E8</v>
      </c>
      <c r="I1412" s="8">
        <v>3.34E7</v>
      </c>
      <c r="J1412" s="5" t="s">
        <v>25</v>
      </c>
      <c r="K1412" s="5" t="s">
        <v>37</v>
      </c>
      <c r="L1412">
        <f t="shared" si="1"/>
        <v>2016</v>
      </c>
      <c r="M1412" s="9">
        <f t="shared" si="2"/>
        <v>1665200000</v>
      </c>
      <c r="N1412" s="9">
        <f t="shared" si="3"/>
        <v>541700000</v>
      </c>
      <c r="O1412" s="9">
        <f t="shared" si="4"/>
        <v>2747300000</v>
      </c>
    </row>
    <row r="1413">
      <c r="A1413" s="5">
        <v>1474.0</v>
      </c>
      <c r="B1413" s="5" t="s">
        <v>498</v>
      </c>
      <c r="C1413" s="6" t="s">
        <v>15</v>
      </c>
      <c r="D1413" s="7">
        <v>41274.0</v>
      </c>
      <c r="E1413" s="8">
        <v>2.73E9</v>
      </c>
      <c r="F1413" s="8">
        <v>2.45E8</v>
      </c>
      <c r="G1413" s="8">
        <v>8.35E8</v>
      </c>
      <c r="H1413" s="8">
        <v>0.0</v>
      </c>
      <c r="I1413" s="8">
        <v>8.11E8</v>
      </c>
      <c r="J1413" s="5" t="s">
        <v>86</v>
      </c>
      <c r="K1413" s="5" t="s">
        <v>87</v>
      </c>
      <c r="L1413">
        <f t="shared" si="1"/>
        <v>2012</v>
      </c>
      <c r="M1413" s="9">
        <f t="shared" si="2"/>
        <v>2485000000</v>
      </c>
      <c r="N1413" s="9">
        <f t="shared" si="3"/>
        <v>1646000000</v>
      </c>
      <c r="O1413" s="9">
        <f t="shared" si="4"/>
        <v>1084000000</v>
      </c>
    </row>
    <row r="1414">
      <c r="A1414" s="5">
        <v>1475.0</v>
      </c>
      <c r="B1414" s="5" t="s">
        <v>498</v>
      </c>
      <c r="C1414" s="6" t="s">
        <v>18</v>
      </c>
      <c r="D1414" s="7">
        <v>41639.0</v>
      </c>
      <c r="E1414" s="8">
        <v>3.371E9</v>
      </c>
      <c r="F1414" s="8">
        <v>3.28E8</v>
      </c>
      <c r="G1414" s="8">
        <v>1.052E9</v>
      </c>
      <c r="H1414" s="8">
        <v>0.0</v>
      </c>
      <c r="I1414" s="8">
        <v>7.87E8</v>
      </c>
      <c r="J1414" s="5" t="s">
        <v>86</v>
      </c>
      <c r="K1414" s="5" t="s">
        <v>87</v>
      </c>
      <c r="L1414">
        <f t="shared" si="1"/>
        <v>2013</v>
      </c>
      <c r="M1414" s="9">
        <f t="shared" si="2"/>
        <v>3043000000</v>
      </c>
      <c r="N1414" s="9">
        <f t="shared" si="3"/>
        <v>1839000000</v>
      </c>
      <c r="O1414" s="9">
        <f t="shared" si="4"/>
        <v>1532000000</v>
      </c>
    </row>
    <row r="1415">
      <c r="A1415" s="5">
        <v>1476.0</v>
      </c>
      <c r="B1415" s="5" t="s">
        <v>498</v>
      </c>
      <c r="C1415" s="6" t="s">
        <v>19</v>
      </c>
      <c r="D1415" s="7">
        <v>42004.0</v>
      </c>
      <c r="E1415" s="8">
        <v>4.038E9</v>
      </c>
      <c r="F1415" s="8">
        <v>4.27E8</v>
      </c>
      <c r="G1415" s="8">
        <v>1.296E9</v>
      </c>
      <c r="H1415" s="8">
        <v>0.0</v>
      </c>
      <c r="I1415" s="8">
        <v>9.42E8</v>
      </c>
      <c r="J1415" s="5" t="s">
        <v>86</v>
      </c>
      <c r="K1415" s="5" t="s">
        <v>87</v>
      </c>
      <c r="L1415">
        <f t="shared" si="1"/>
        <v>2014</v>
      </c>
      <c r="M1415" s="9">
        <f t="shared" si="2"/>
        <v>3611000000</v>
      </c>
      <c r="N1415" s="9">
        <f t="shared" si="3"/>
        <v>2238000000</v>
      </c>
      <c r="O1415" s="9">
        <f t="shared" si="4"/>
        <v>1800000000</v>
      </c>
    </row>
    <row r="1416">
      <c r="A1416" s="5">
        <v>1477.0</v>
      </c>
      <c r="B1416" s="5" t="s">
        <v>498</v>
      </c>
      <c r="C1416" s="6" t="s">
        <v>20</v>
      </c>
      <c r="D1416" s="7">
        <v>42369.0</v>
      </c>
      <c r="E1416" s="8">
        <v>3.133E9</v>
      </c>
      <c r="F1416" s="8">
        <v>6.89E8</v>
      </c>
      <c r="G1416" s="8">
        <v>1.208E9</v>
      </c>
      <c r="H1416" s="8">
        <v>0.0</v>
      </c>
      <c r="I1416" s="8">
        <v>1.091E9</v>
      </c>
      <c r="J1416" s="5" t="s">
        <v>86</v>
      </c>
      <c r="K1416" s="5" t="s">
        <v>87</v>
      </c>
      <c r="L1416">
        <f t="shared" si="1"/>
        <v>2015</v>
      </c>
      <c r="M1416" s="9">
        <f t="shared" si="2"/>
        <v>2444000000</v>
      </c>
      <c r="N1416" s="9">
        <f t="shared" si="3"/>
        <v>2299000000</v>
      </c>
      <c r="O1416" s="9">
        <f t="shared" si="4"/>
        <v>834000000</v>
      </c>
    </row>
    <row r="1417">
      <c r="A1417" s="5">
        <v>1478.0</v>
      </c>
      <c r="B1417" s="5" t="s">
        <v>499</v>
      </c>
      <c r="C1417" s="6" t="s">
        <v>15</v>
      </c>
      <c r="D1417" s="7">
        <v>41274.0</v>
      </c>
      <c r="E1417" s="8">
        <v>1.0793E10</v>
      </c>
      <c r="F1417" s="8">
        <v>3.62E8</v>
      </c>
      <c r="G1417" s="8">
        <v>2.123E9</v>
      </c>
      <c r="H1417" s="8">
        <v>0.0</v>
      </c>
      <c r="I1417" s="8">
        <v>4.549E9</v>
      </c>
      <c r="J1417" s="5" t="s">
        <v>50</v>
      </c>
      <c r="K1417" s="5" t="s">
        <v>103</v>
      </c>
      <c r="L1417">
        <f t="shared" si="1"/>
        <v>2012</v>
      </c>
      <c r="M1417" s="9">
        <f t="shared" si="2"/>
        <v>10431000000</v>
      </c>
      <c r="N1417" s="9">
        <f t="shared" si="3"/>
        <v>6672000000</v>
      </c>
      <c r="O1417" s="9">
        <f t="shared" si="4"/>
        <v>4121000000</v>
      </c>
    </row>
    <row r="1418">
      <c r="A1418" s="5">
        <v>1479.0</v>
      </c>
      <c r="B1418" s="5" t="s">
        <v>499</v>
      </c>
      <c r="C1418" s="6" t="s">
        <v>18</v>
      </c>
      <c r="D1418" s="7">
        <v>41639.0</v>
      </c>
      <c r="E1418" s="8">
        <v>1.1813E10</v>
      </c>
      <c r="F1418" s="8">
        <v>3.74E8</v>
      </c>
      <c r="G1418" s="8">
        <v>2.484E9</v>
      </c>
      <c r="H1418" s="8">
        <v>0.0</v>
      </c>
      <c r="I1418" s="8">
        <v>5.445E9</v>
      </c>
      <c r="J1418" s="5" t="s">
        <v>50</v>
      </c>
      <c r="K1418" s="5" t="s">
        <v>103</v>
      </c>
      <c r="L1418">
        <f t="shared" si="1"/>
        <v>2013</v>
      </c>
      <c r="M1418" s="9">
        <f t="shared" si="2"/>
        <v>11439000000</v>
      </c>
      <c r="N1418" s="9">
        <f t="shared" si="3"/>
        <v>7929000000</v>
      </c>
      <c r="O1418" s="9">
        <f t="shared" si="4"/>
        <v>3884000000</v>
      </c>
    </row>
    <row r="1419">
      <c r="A1419" s="5">
        <v>1480.0</v>
      </c>
      <c r="B1419" s="5" t="s">
        <v>499</v>
      </c>
      <c r="C1419" s="6" t="s">
        <v>19</v>
      </c>
      <c r="D1419" s="7">
        <v>42004.0</v>
      </c>
      <c r="E1419" s="8">
        <v>1.2727E10</v>
      </c>
      <c r="F1419" s="8">
        <v>4.7E8</v>
      </c>
      <c r="G1419" s="8">
        <v>2.927E9</v>
      </c>
      <c r="H1419" s="8">
        <v>0.0</v>
      </c>
      <c r="I1419" s="8">
        <v>5.492E9</v>
      </c>
      <c r="J1419" s="5" t="s">
        <v>50</v>
      </c>
      <c r="K1419" s="5" t="s">
        <v>103</v>
      </c>
      <c r="L1419">
        <f t="shared" si="1"/>
        <v>2014</v>
      </c>
      <c r="M1419" s="9">
        <f t="shared" si="2"/>
        <v>12257000000</v>
      </c>
      <c r="N1419" s="9">
        <f t="shared" si="3"/>
        <v>8419000000</v>
      </c>
      <c r="O1419" s="9">
        <f t="shared" si="4"/>
        <v>4308000000</v>
      </c>
    </row>
    <row r="1420">
      <c r="A1420" s="5">
        <v>1481.0</v>
      </c>
      <c r="B1420" s="5" t="s">
        <v>499</v>
      </c>
      <c r="C1420" s="6" t="s">
        <v>20</v>
      </c>
      <c r="D1420" s="7">
        <v>42369.0</v>
      </c>
      <c r="E1420" s="8">
        <v>1.362E10</v>
      </c>
      <c r="F1420" s="8">
        <v>6.07E8</v>
      </c>
      <c r="G1420" s="8">
        <v>3.264E9</v>
      </c>
      <c r="H1420" s="8">
        <v>0.0</v>
      </c>
      <c r="I1420" s="8">
        <v>5.69E9</v>
      </c>
      <c r="J1420" s="5" t="s">
        <v>50</v>
      </c>
      <c r="K1420" s="5" t="s">
        <v>103</v>
      </c>
      <c r="L1420">
        <f t="shared" si="1"/>
        <v>2015</v>
      </c>
      <c r="M1420" s="9">
        <f t="shared" si="2"/>
        <v>13013000000</v>
      </c>
      <c r="N1420" s="9">
        <f t="shared" si="3"/>
        <v>8954000000</v>
      </c>
      <c r="O1420" s="9">
        <f t="shared" si="4"/>
        <v>4666000000</v>
      </c>
    </row>
    <row r="1421">
      <c r="A1421" s="5">
        <v>1482.0</v>
      </c>
      <c r="B1421" s="5" t="s">
        <v>500</v>
      </c>
      <c r="C1421" s="6" t="s">
        <v>15</v>
      </c>
      <c r="D1421" s="7">
        <v>41639.0</v>
      </c>
      <c r="E1421" s="8">
        <v>9.021E9</v>
      </c>
      <c r="F1421" s="8">
        <v>3.002E9</v>
      </c>
      <c r="G1421" s="8">
        <v>4.089E9</v>
      </c>
      <c r="H1421" s="8">
        <v>5.36E8</v>
      </c>
      <c r="I1421" s="8">
        <v>1.38E8</v>
      </c>
      <c r="J1421" s="5" t="s">
        <v>28</v>
      </c>
      <c r="K1421" s="5" t="s">
        <v>33</v>
      </c>
      <c r="L1421">
        <f t="shared" si="1"/>
        <v>2013</v>
      </c>
      <c r="M1421" s="9">
        <f t="shared" si="2"/>
        <v>6019000000</v>
      </c>
      <c r="N1421" s="9">
        <f t="shared" si="3"/>
        <v>4763000000</v>
      </c>
      <c r="O1421" s="9">
        <f t="shared" si="4"/>
        <v>4258000000</v>
      </c>
    </row>
    <row r="1422">
      <c r="A1422" s="5">
        <v>1483.0</v>
      </c>
      <c r="B1422" s="5" t="s">
        <v>500</v>
      </c>
      <c r="C1422" s="6" t="s">
        <v>18</v>
      </c>
      <c r="D1422" s="7">
        <v>42004.0</v>
      </c>
      <c r="E1422" s="8">
        <v>9.675E9</v>
      </c>
      <c r="F1422" s="8">
        <v>3.319E9</v>
      </c>
      <c r="G1422" s="8">
        <v>4.308E9</v>
      </c>
      <c r="H1422" s="8">
        <v>6.14E8</v>
      </c>
      <c r="I1422" s="8">
        <v>1.88E8</v>
      </c>
      <c r="J1422" s="5" t="s">
        <v>28</v>
      </c>
      <c r="K1422" s="5" t="s">
        <v>33</v>
      </c>
      <c r="L1422">
        <f t="shared" si="1"/>
        <v>2014</v>
      </c>
      <c r="M1422" s="9">
        <f t="shared" si="2"/>
        <v>6356000000</v>
      </c>
      <c r="N1422" s="9">
        <f t="shared" si="3"/>
        <v>5110000000</v>
      </c>
      <c r="O1422" s="9">
        <f t="shared" si="4"/>
        <v>4565000000</v>
      </c>
    </row>
    <row r="1423">
      <c r="A1423" s="5">
        <v>1484.0</v>
      </c>
      <c r="B1423" s="5" t="s">
        <v>500</v>
      </c>
      <c r="C1423" s="6" t="s">
        <v>19</v>
      </c>
      <c r="D1423" s="7">
        <v>42369.0</v>
      </c>
      <c r="E1423" s="8">
        <v>9.946E9</v>
      </c>
      <c r="F1423" s="8">
        <v>3.344E9</v>
      </c>
      <c r="G1423" s="8">
        <v>3.906E9</v>
      </c>
      <c r="H1423" s="8">
        <v>6.25E8</v>
      </c>
      <c r="I1423" s="8">
        <v>2.1E8</v>
      </c>
      <c r="J1423" s="5" t="s">
        <v>28</v>
      </c>
      <c r="K1423" s="5" t="s">
        <v>33</v>
      </c>
      <c r="L1423">
        <f t="shared" si="1"/>
        <v>2015</v>
      </c>
      <c r="M1423" s="9">
        <f t="shared" si="2"/>
        <v>6602000000</v>
      </c>
      <c r="N1423" s="9">
        <f t="shared" si="3"/>
        <v>4741000000</v>
      </c>
      <c r="O1423" s="9">
        <f t="shared" si="4"/>
        <v>5205000000</v>
      </c>
    </row>
    <row r="1424">
      <c r="A1424" s="5">
        <v>1485.0</v>
      </c>
      <c r="B1424" s="5" t="s">
        <v>500</v>
      </c>
      <c r="C1424" s="6" t="s">
        <v>20</v>
      </c>
      <c r="D1424" s="7">
        <v>42735.0</v>
      </c>
      <c r="E1424" s="8">
        <v>1.1325E10</v>
      </c>
      <c r="F1424" s="8">
        <v>3.83E9</v>
      </c>
      <c r="G1424" s="8">
        <v>4.295E9</v>
      </c>
      <c r="H1424" s="8">
        <v>7.15E8</v>
      </c>
      <c r="I1424" s="8">
        <v>3.19E8</v>
      </c>
      <c r="J1424" s="5" t="s">
        <v>28</v>
      </c>
      <c r="K1424" s="5" t="s">
        <v>33</v>
      </c>
      <c r="L1424">
        <f t="shared" si="1"/>
        <v>2016</v>
      </c>
      <c r="M1424" s="9">
        <f t="shared" si="2"/>
        <v>7495000000</v>
      </c>
      <c r="N1424" s="9">
        <f t="shared" si="3"/>
        <v>5329000000</v>
      </c>
      <c r="O1424" s="9">
        <f t="shared" si="4"/>
        <v>5996000000</v>
      </c>
    </row>
    <row r="1425">
      <c r="A1425" s="5">
        <v>1486.0</v>
      </c>
      <c r="B1425" s="5" t="s">
        <v>501</v>
      </c>
      <c r="C1425" s="6" t="s">
        <v>15</v>
      </c>
      <c r="D1425" s="7">
        <v>41362.0</v>
      </c>
      <c r="E1425" s="8">
        <v>6.906E9</v>
      </c>
      <c r="F1425" s="8">
        <v>1.175E9</v>
      </c>
      <c r="G1425" s="8">
        <v>3.236E9</v>
      </c>
      <c r="H1425" s="8">
        <v>1.026E9</v>
      </c>
      <c r="I1425" s="8">
        <v>2.86E8</v>
      </c>
      <c r="J1425" s="5" t="s">
        <v>25</v>
      </c>
      <c r="K1425" s="5" t="s">
        <v>35</v>
      </c>
      <c r="L1425">
        <f t="shared" si="1"/>
        <v>2013</v>
      </c>
      <c r="M1425" s="9">
        <f t="shared" si="2"/>
        <v>5731000000</v>
      </c>
      <c r="N1425" s="9">
        <f t="shared" si="3"/>
        <v>4548000000</v>
      </c>
      <c r="O1425" s="9">
        <f t="shared" si="4"/>
        <v>2358000000</v>
      </c>
    </row>
    <row r="1426">
      <c r="A1426" s="5">
        <v>1487.0</v>
      </c>
      <c r="B1426" s="5" t="s">
        <v>501</v>
      </c>
      <c r="C1426" s="6" t="s">
        <v>18</v>
      </c>
      <c r="D1426" s="7">
        <v>41726.0</v>
      </c>
      <c r="E1426" s="8">
        <v>4.183E9</v>
      </c>
      <c r="F1426" s="8">
        <v>7.91E8</v>
      </c>
      <c r="G1426" s="8">
        <v>2.186E9</v>
      </c>
      <c r="H1426" s="8">
        <v>7.22E8</v>
      </c>
      <c r="I1426" s="8">
        <v>9.3E7</v>
      </c>
      <c r="J1426" s="5" t="s">
        <v>25</v>
      </c>
      <c r="K1426" s="5" t="s">
        <v>35</v>
      </c>
      <c r="L1426">
        <f t="shared" si="1"/>
        <v>2014</v>
      </c>
      <c r="M1426" s="9">
        <f t="shared" si="2"/>
        <v>3392000000</v>
      </c>
      <c r="N1426" s="9">
        <f t="shared" si="3"/>
        <v>3001000000</v>
      </c>
      <c r="O1426" s="9">
        <f t="shared" si="4"/>
        <v>1182000000</v>
      </c>
    </row>
    <row r="1427">
      <c r="A1427" s="5">
        <v>1488.0</v>
      </c>
      <c r="B1427" s="5" t="s">
        <v>501</v>
      </c>
      <c r="C1427" s="6" t="s">
        <v>19</v>
      </c>
      <c r="D1427" s="7">
        <v>42097.0</v>
      </c>
      <c r="E1427" s="8">
        <v>3.956E9</v>
      </c>
      <c r="F1427" s="8">
        <v>7.27E8</v>
      </c>
      <c r="G1427" s="8">
        <v>2.012E9</v>
      </c>
      <c r="H1427" s="8">
        <v>8.12E8</v>
      </c>
      <c r="I1427" s="8">
        <v>8.7E7</v>
      </c>
      <c r="J1427" s="5" t="s">
        <v>25</v>
      </c>
      <c r="K1427" s="5" t="s">
        <v>35</v>
      </c>
      <c r="L1427">
        <f t="shared" si="1"/>
        <v>2015</v>
      </c>
      <c r="M1427" s="9">
        <f t="shared" si="2"/>
        <v>3229000000</v>
      </c>
      <c r="N1427" s="9">
        <f t="shared" si="3"/>
        <v>2911000000</v>
      </c>
      <c r="O1427" s="9">
        <f t="shared" si="4"/>
        <v>1045000000</v>
      </c>
    </row>
    <row r="1428">
      <c r="A1428" s="5">
        <v>1489.0</v>
      </c>
      <c r="B1428" s="5" t="s">
        <v>501</v>
      </c>
      <c r="C1428" s="6" t="s">
        <v>20</v>
      </c>
      <c r="D1428" s="7">
        <v>42461.0</v>
      </c>
      <c r="E1428" s="8">
        <v>3.6E9</v>
      </c>
      <c r="F1428" s="8">
        <v>6.15E8</v>
      </c>
      <c r="G1428" s="8">
        <v>1.587E9</v>
      </c>
      <c r="H1428" s="8">
        <v>7.48E8</v>
      </c>
      <c r="I1428" s="8">
        <v>5.7E7</v>
      </c>
      <c r="J1428" s="5" t="s">
        <v>25</v>
      </c>
      <c r="K1428" s="5" t="s">
        <v>35</v>
      </c>
      <c r="L1428">
        <f t="shared" si="1"/>
        <v>2016</v>
      </c>
      <c r="M1428" s="9">
        <f t="shared" si="2"/>
        <v>2985000000</v>
      </c>
      <c r="N1428" s="9">
        <f t="shared" si="3"/>
        <v>2392000000</v>
      </c>
      <c r="O1428" s="9">
        <f t="shared" si="4"/>
        <v>1208000000</v>
      </c>
    </row>
    <row r="1429">
      <c r="A1429" s="5">
        <v>1490.0</v>
      </c>
      <c r="B1429" s="5" t="s">
        <v>502</v>
      </c>
      <c r="C1429" s="6" t="s">
        <v>15</v>
      </c>
      <c r="D1429" s="7">
        <v>41454.0</v>
      </c>
      <c r="E1429" s="8">
        <v>4.4411233E10</v>
      </c>
      <c r="F1429" s="8">
        <v>3.6414626E10</v>
      </c>
      <c r="G1429" s="8">
        <v>6.338129E9</v>
      </c>
      <c r="H1429" s="8">
        <v>0.0</v>
      </c>
      <c r="I1429" s="8">
        <v>0.0</v>
      </c>
      <c r="J1429" s="5" t="s">
        <v>39</v>
      </c>
      <c r="K1429" s="5" t="s">
        <v>503</v>
      </c>
      <c r="L1429">
        <f t="shared" si="1"/>
        <v>2013</v>
      </c>
      <c r="M1429" s="9">
        <f t="shared" si="2"/>
        <v>7996607000</v>
      </c>
      <c r="N1429" s="9">
        <f t="shared" si="3"/>
        <v>6338129000</v>
      </c>
      <c r="O1429" s="9">
        <f t="shared" si="4"/>
        <v>38073104000</v>
      </c>
    </row>
    <row r="1430">
      <c r="A1430" s="5">
        <v>1491.0</v>
      </c>
      <c r="B1430" s="5" t="s">
        <v>502</v>
      </c>
      <c r="C1430" s="6" t="s">
        <v>18</v>
      </c>
      <c r="D1430" s="7">
        <v>41818.0</v>
      </c>
      <c r="E1430" s="8">
        <v>4.6516712E10</v>
      </c>
      <c r="F1430" s="8">
        <v>3.8335677E10</v>
      </c>
      <c r="G1430" s="8">
        <v>0.0</v>
      </c>
      <c r="H1430" s="8">
        <v>0.0</v>
      </c>
      <c r="I1430" s="8">
        <v>0.0</v>
      </c>
      <c r="J1430" s="5" t="s">
        <v>39</v>
      </c>
      <c r="K1430" s="5" t="s">
        <v>503</v>
      </c>
      <c r="L1430">
        <f t="shared" si="1"/>
        <v>2014</v>
      </c>
      <c r="M1430" s="9">
        <f t="shared" si="2"/>
        <v>8181035000</v>
      </c>
      <c r="N1430" s="9">
        <f t="shared" si="3"/>
        <v>0</v>
      </c>
      <c r="O1430" s="9">
        <f t="shared" si="4"/>
        <v>46516712000</v>
      </c>
    </row>
    <row r="1431">
      <c r="A1431" s="5">
        <v>1492.0</v>
      </c>
      <c r="B1431" s="5" t="s">
        <v>502</v>
      </c>
      <c r="C1431" s="6" t="s">
        <v>19</v>
      </c>
      <c r="D1431" s="7">
        <v>42182.0</v>
      </c>
      <c r="E1431" s="8">
        <v>4.8680752E10</v>
      </c>
      <c r="F1431" s="8">
        <v>4.0129236E10</v>
      </c>
      <c r="G1431" s="8">
        <v>0.0</v>
      </c>
      <c r="H1431" s="8">
        <v>0.0</v>
      </c>
      <c r="I1431" s="8">
        <v>0.0</v>
      </c>
      <c r="J1431" s="5" t="s">
        <v>39</v>
      </c>
      <c r="K1431" s="5" t="s">
        <v>503</v>
      </c>
      <c r="L1431">
        <f t="shared" si="1"/>
        <v>2015</v>
      </c>
      <c r="M1431" s="9">
        <f t="shared" si="2"/>
        <v>8551516000</v>
      </c>
      <c r="N1431" s="9">
        <f t="shared" si="3"/>
        <v>0</v>
      </c>
      <c r="O1431" s="9">
        <f t="shared" si="4"/>
        <v>48680752000</v>
      </c>
    </row>
    <row r="1432">
      <c r="A1432" s="5">
        <v>1493.0</v>
      </c>
      <c r="B1432" s="5" t="s">
        <v>502</v>
      </c>
      <c r="C1432" s="6" t="s">
        <v>20</v>
      </c>
      <c r="D1432" s="7">
        <v>42553.0</v>
      </c>
      <c r="E1432" s="8">
        <v>5.0366919E10</v>
      </c>
      <c r="F1432" s="8">
        <v>4.1326447E10</v>
      </c>
      <c r="G1432" s="8">
        <v>0.0</v>
      </c>
      <c r="H1432" s="8">
        <v>0.0</v>
      </c>
      <c r="I1432" s="8">
        <v>0.0</v>
      </c>
      <c r="J1432" s="5" t="s">
        <v>39</v>
      </c>
      <c r="K1432" s="5" t="s">
        <v>503</v>
      </c>
      <c r="L1432">
        <f t="shared" si="1"/>
        <v>2016</v>
      </c>
      <c r="M1432" s="9">
        <f t="shared" si="2"/>
        <v>9040472000</v>
      </c>
      <c r="N1432" s="9">
        <f t="shared" si="3"/>
        <v>0</v>
      </c>
      <c r="O1432" s="9">
        <f t="shared" si="4"/>
        <v>50366919000</v>
      </c>
    </row>
    <row r="1433">
      <c r="A1433" s="5">
        <v>1494.0</v>
      </c>
      <c r="B1433" s="5" t="s">
        <v>504</v>
      </c>
      <c r="C1433" s="6" t="s">
        <v>15</v>
      </c>
      <c r="D1433" s="7">
        <v>41274.0</v>
      </c>
      <c r="E1433" s="8">
        <v>1.27434E11</v>
      </c>
      <c r="F1433" s="8">
        <v>5.5228E10</v>
      </c>
      <c r="G1433" s="8">
        <v>4.1066E10</v>
      </c>
      <c r="H1433" s="8">
        <v>0.0</v>
      </c>
      <c r="I1433" s="8">
        <v>1.8143E10</v>
      </c>
      <c r="J1433" s="5" t="s">
        <v>185</v>
      </c>
      <c r="K1433" s="5" t="s">
        <v>186</v>
      </c>
      <c r="L1433">
        <f t="shared" si="1"/>
        <v>2012</v>
      </c>
      <c r="M1433" s="9">
        <f t="shared" si="2"/>
        <v>72206000000</v>
      </c>
      <c r="N1433" s="9">
        <f t="shared" si="3"/>
        <v>59209000000</v>
      </c>
      <c r="O1433" s="9">
        <f t="shared" si="4"/>
        <v>68225000000</v>
      </c>
    </row>
    <row r="1434">
      <c r="A1434" s="5">
        <v>1495.0</v>
      </c>
      <c r="B1434" s="5" t="s">
        <v>504</v>
      </c>
      <c r="C1434" s="6" t="s">
        <v>18</v>
      </c>
      <c r="D1434" s="7">
        <v>41639.0</v>
      </c>
      <c r="E1434" s="8">
        <v>1.28752E11</v>
      </c>
      <c r="F1434" s="8">
        <v>5.1191E10</v>
      </c>
      <c r="G1434" s="8">
        <v>2.8414E10</v>
      </c>
      <c r="H1434" s="8">
        <v>0.0</v>
      </c>
      <c r="I1434" s="8">
        <v>1.8395E10</v>
      </c>
      <c r="J1434" s="5" t="s">
        <v>185</v>
      </c>
      <c r="K1434" s="5" t="s">
        <v>186</v>
      </c>
      <c r="L1434">
        <f t="shared" si="1"/>
        <v>2013</v>
      </c>
      <c r="M1434" s="9">
        <f t="shared" si="2"/>
        <v>77561000000</v>
      </c>
      <c r="N1434" s="9">
        <f t="shared" si="3"/>
        <v>46809000000</v>
      </c>
      <c r="O1434" s="9">
        <f t="shared" si="4"/>
        <v>81943000000</v>
      </c>
    </row>
    <row r="1435">
      <c r="A1435" s="5">
        <v>1496.0</v>
      </c>
      <c r="B1435" s="5" t="s">
        <v>504</v>
      </c>
      <c r="C1435" s="6" t="s">
        <v>19</v>
      </c>
      <c r="D1435" s="7">
        <v>42004.0</v>
      </c>
      <c r="E1435" s="8">
        <v>1.32447E11</v>
      </c>
      <c r="F1435" s="8">
        <v>6.0145E10</v>
      </c>
      <c r="G1435" s="8">
        <v>4.1817E10</v>
      </c>
      <c r="H1435" s="8">
        <v>0.0</v>
      </c>
      <c r="I1435" s="8">
        <v>1.8273E10</v>
      </c>
      <c r="J1435" s="5" t="s">
        <v>185</v>
      </c>
      <c r="K1435" s="5" t="s">
        <v>186</v>
      </c>
      <c r="L1435">
        <f t="shared" si="1"/>
        <v>2014</v>
      </c>
      <c r="M1435" s="9">
        <f t="shared" si="2"/>
        <v>72302000000</v>
      </c>
      <c r="N1435" s="9">
        <f t="shared" si="3"/>
        <v>60090000000</v>
      </c>
      <c r="O1435" s="9">
        <f t="shared" si="4"/>
        <v>72357000000</v>
      </c>
    </row>
    <row r="1436">
      <c r="A1436" s="5">
        <v>1497.0</v>
      </c>
      <c r="B1436" s="5" t="s">
        <v>504</v>
      </c>
      <c r="C1436" s="6" t="s">
        <v>20</v>
      </c>
      <c r="D1436" s="7">
        <v>42369.0</v>
      </c>
      <c r="E1436" s="8">
        <v>1.46801E11</v>
      </c>
      <c r="F1436" s="8">
        <v>6.7046E10</v>
      </c>
      <c r="G1436" s="8">
        <v>3.2954E10</v>
      </c>
      <c r="H1436" s="8">
        <v>0.0</v>
      </c>
      <c r="I1436" s="8">
        <v>2.2016E10</v>
      </c>
      <c r="J1436" s="5" t="s">
        <v>185</v>
      </c>
      <c r="K1436" s="5" t="s">
        <v>186</v>
      </c>
      <c r="L1436">
        <f t="shared" si="1"/>
        <v>2015</v>
      </c>
      <c r="M1436" s="9">
        <f t="shared" si="2"/>
        <v>79755000000</v>
      </c>
      <c r="N1436" s="9">
        <f t="shared" si="3"/>
        <v>54970000000</v>
      </c>
      <c r="O1436" s="9">
        <f t="shared" si="4"/>
        <v>91831000000</v>
      </c>
    </row>
    <row r="1437">
      <c r="A1437" s="5">
        <v>1498.0</v>
      </c>
      <c r="B1437" s="5" t="s">
        <v>505</v>
      </c>
      <c r="C1437" s="6" t="s">
        <v>15</v>
      </c>
      <c r="D1437" s="7">
        <v>41639.0</v>
      </c>
      <c r="E1437" s="8">
        <v>4.2061E9</v>
      </c>
      <c r="F1437" s="8">
        <v>2.5456E9</v>
      </c>
      <c r="G1437" s="8">
        <v>1.1938E9</v>
      </c>
      <c r="H1437" s="8">
        <v>0.0</v>
      </c>
      <c r="I1437" s="8">
        <v>0.0</v>
      </c>
      <c r="J1437" s="5" t="s">
        <v>39</v>
      </c>
      <c r="K1437" s="5" t="s">
        <v>506</v>
      </c>
      <c r="L1437">
        <f t="shared" si="1"/>
        <v>2013</v>
      </c>
      <c r="M1437" s="9">
        <f t="shared" si="2"/>
        <v>1660500000</v>
      </c>
      <c r="N1437" s="9">
        <f t="shared" si="3"/>
        <v>1193800000</v>
      </c>
      <c r="O1437" s="9">
        <f t="shared" si="4"/>
        <v>3012300000</v>
      </c>
    </row>
    <row r="1438">
      <c r="A1438" s="5">
        <v>1499.0</v>
      </c>
      <c r="B1438" s="5" t="s">
        <v>505</v>
      </c>
      <c r="C1438" s="6" t="s">
        <v>18</v>
      </c>
      <c r="D1438" s="7">
        <v>42004.0</v>
      </c>
      <c r="E1438" s="8">
        <v>4.1463E9</v>
      </c>
      <c r="F1438" s="8">
        <v>2.4933E9</v>
      </c>
      <c r="G1438" s="8">
        <v>1.1639E9</v>
      </c>
      <c r="H1438" s="8">
        <v>0.0</v>
      </c>
      <c r="I1438" s="8">
        <v>0.0</v>
      </c>
      <c r="J1438" s="5" t="s">
        <v>39</v>
      </c>
      <c r="K1438" s="5" t="s">
        <v>506</v>
      </c>
      <c r="L1438">
        <f t="shared" si="1"/>
        <v>2014</v>
      </c>
      <c r="M1438" s="9">
        <f t="shared" si="2"/>
        <v>1653000000</v>
      </c>
      <c r="N1438" s="9">
        <f t="shared" si="3"/>
        <v>1163900000</v>
      </c>
      <c r="O1438" s="9">
        <f t="shared" si="4"/>
        <v>2982400000</v>
      </c>
    </row>
    <row r="1439">
      <c r="A1439" s="5">
        <v>1500.0</v>
      </c>
      <c r="B1439" s="5" t="s">
        <v>505</v>
      </c>
      <c r="C1439" s="6" t="s">
        <v>19</v>
      </c>
      <c r="D1439" s="7">
        <v>42369.0</v>
      </c>
      <c r="E1439" s="8">
        <v>3.5675E9</v>
      </c>
      <c r="F1439" s="8">
        <v>2.1635E9</v>
      </c>
      <c r="G1439" s="8">
        <v>1.0518E9</v>
      </c>
      <c r="H1439" s="8">
        <v>0.0</v>
      </c>
      <c r="I1439" s="8">
        <v>0.0</v>
      </c>
      <c r="J1439" s="5" t="s">
        <v>39</v>
      </c>
      <c r="K1439" s="5" t="s">
        <v>506</v>
      </c>
      <c r="L1439">
        <f t="shared" si="1"/>
        <v>2015</v>
      </c>
      <c r="M1439" s="9">
        <f t="shared" si="2"/>
        <v>1404000000</v>
      </c>
      <c r="N1439" s="9">
        <f t="shared" si="3"/>
        <v>1051800000</v>
      </c>
      <c r="O1439" s="9">
        <f t="shared" si="4"/>
        <v>2515700000</v>
      </c>
    </row>
    <row r="1440">
      <c r="A1440" s="5">
        <v>1501.0</v>
      </c>
      <c r="B1440" s="5" t="s">
        <v>505</v>
      </c>
      <c r="C1440" s="6" t="s">
        <v>20</v>
      </c>
      <c r="D1440" s="7">
        <v>42735.0</v>
      </c>
      <c r="E1440" s="8">
        <v>4.885E9</v>
      </c>
      <c r="F1440" s="8">
        <v>3.0031E9</v>
      </c>
      <c r="G1440" s="8">
        <v>1.5973E9</v>
      </c>
      <c r="H1440" s="8">
        <v>0.0</v>
      </c>
      <c r="I1440" s="8">
        <v>0.0</v>
      </c>
      <c r="J1440" s="5" t="s">
        <v>39</v>
      </c>
      <c r="K1440" s="5" t="s">
        <v>506</v>
      </c>
      <c r="L1440">
        <f t="shared" si="1"/>
        <v>2016</v>
      </c>
      <c r="M1440" s="9">
        <f t="shared" si="2"/>
        <v>1881900000</v>
      </c>
      <c r="N1440" s="9">
        <f t="shared" si="3"/>
        <v>1597300000</v>
      </c>
      <c r="O1440" s="9">
        <f t="shared" si="4"/>
        <v>3287700000</v>
      </c>
    </row>
    <row r="1441">
      <c r="A1441" s="5">
        <v>1502.0</v>
      </c>
      <c r="B1441" s="5" t="s">
        <v>507</v>
      </c>
      <c r="C1441" s="6" t="s">
        <v>15</v>
      </c>
      <c r="D1441" s="7">
        <v>41274.0</v>
      </c>
      <c r="E1441" s="8">
        <v>2.665E9</v>
      </c>
      <c r="F1441" s="8">
        <v>1.174E9</v>
      </c>
      <c r="G1441" s="8">
        <v>7.28E8</v>
      </c>
      <c r="H1441" s="8">
        <v>1.83E8</v>
      </c>
      <c r="I1441" s="8">
        <v>0.0</v>
      </c>
      <c r="J1441" s="5" t="s">
        <v>25</v>
      </c>
      <c r="K1441" s="5" t="s">
        <v>35</v>
      </c>
      <c r="L1441">
        <f t="shared" si="1"/>
        <v>2012</v>
      </c>
      <c r="M1441" s="9">
        <f t="shared" si="2"/>
        <v>1491000000</v>
      </c>
      <c r="N1441" s="9">
        <f t="shared" si="3"/>
        <v>911000000</v>
      </c>
      <c r="O1441" s="9">
        <f t="shared" si="4"/>
        <v>1754000000</v>
      </c>
    </row>
    <row r="1442">
      <c r="A1442" s="5">
        <v>1503.0</v>
      </c>
      <c r="B1442" s="5" t="s">
        <v>507</v>
      </c>
      <c r="C1442" s="6" t="s">
        <v>18</v>
      </c>
      <c r="D1442" s="7">
        <v>41639.0</v>
      </c>
      <c r="E1442" s="8">
        <v>2.692E9</v>
      </c>
      <c r="F1442" s="8">
        <v>1.219E9</v>
      </c>
      <c r="G1442" s="8">
        <v>7.57E8</v>
      </c>
      <c r="H1442" s="8">
        <v>1.84E8</v>
      </c>
      <c r="I1442" s="8">
        <v>0.0</v>
      </c>
      <c r="J1442" s="5" t="s">
        <v>25</v>
      </c>
      <c r="K1442" s="5" t="s">
        <v>35</v>
      </c>
      <c r="L1442">
        <f t="shared" si="1"/>
        <v>2013</v>
      </c>
      <c r="M1442" s="9">
        <f t="shared" si="2"/>
        <v>1473000000</v>
      </c>
      <c r="N1442" s="9">
        <f t="shared" si="3"/>
        <v>941000000</v>
      </c>
      <c r="O1442" s="9">
        <f t="shared" si="4"/>
        <v>1751000000</v>
      </c>
    </row>
    <row r="1443">
      <c r="A1443" s="5">
        <v>1504.0</v>
      </c>
      <c r="B1443" s="5" t="s">
        <v>507</v>
      </c>
      <c r="C1443" s="6" t="s">
        <v>19</v>
      </c>
      <c r="D1443" s="7">
        <v>42004.0</v>
      </c>
      <c r="E1443" s="8">
        <v>2.732E9</v>
      </c>
      <c r="F1443" s="8">
        <v>1.253E9</v>
      </c>
      <c r="G1443" s="8">
        <v>7.7E8</v>
      </c>
      <c r="H1443" s="8">
        <v>2.06E8</v>
      </c>
      <c r="I1443" s="8">
        <v>0.0</v>
      </c>
      <c r="J1443" s="5" t="s">
        <v>25</v>
      </c>
      <c r="K1443" s="5" t="s">
        <v>35</v>
      </c>
      <c r="L1443">
        <f t="shared" si="1"/>
        <v>2014</v>
      </c>
      <c r="M1443" s="9">
        <f t="shared" si="2"/>
        <v>1479000000</v>
      </c>
      <c r="N1443" s="9">
        <f t="shared" si="3"/>
        <v>976000000</v>
      </c>
      <c r="O1443" s="9">
        <f t="shared" si="4"/>
        <v>1756000000</v>
      </c>
    </row>
    <row r="1444">
      <c r="A1444" s="5">
        <v>1505.0</v>
      </c>
      <c r="B1444" s="5" t="s">
        <v>507</v>
      </c>
      <c r="C1444" s="6" t="s">
        <v>20</v>
      </c>
      <c r="D1444" s="7">
        <v>42369.0</v>
      </c>
      <c r="E1444" s="8">
        <v>2.53E9</v>
      </c>
      <c r="F1444" s="8">
        <v>1.254E9</v>
      </c>
      <c r="G1444" s="8">
        <v>7.65E8</v>
      </c>
      <c r="H1444" s="8">
        <v>2.28E8</v>
      </c>
      <c r="I1444" s="8">
        <v>0.0</v>
      </c>
      <c r="J1444" s="5" t="s">
        <v>25</v>
      </c>
      <c r="K1444" s="5" t="s">
        <v>35</v>
      </c>
      <c r="L1444">
        <f t="shared" si="1"/>
        <v>2015</v>
      </c>
      <c r="M1444" s="9">
        <f t="shared" si="2"/>
        <v>1276000000</v>
      </c>
      <c r="N1444" s="9">
        <f t="shared" si="3"/>
        <v>993000000</v>
      </c>
      <c r="O1444" s="9">
        <f t="shared" si="4"/>
        <v>1537000000</v>
      </c>
    </row>
    <row r="1445">
      <c r="A1445" s="5">
        <v>1506.0</v>
      </c>
      <c r="B1445" s="5" t="s">
        <v>508</v>
      </c>
      <c r="C1445" s="6" t="s">
        <v>15</v>
      </c>
      <c r="D1445" s="7">
        <v>41547.0</v>
      </c>
      <c r="E1445" s="8">
        <v>1.9244E9</v>
      </c>
      <c r="F1445" s="8">
        <v>8.74838E8</v>
      </c>
      <c r="G1445" s="8">
        <v>2.54468E8</v>
      </c>
      <c r="H1445" s="8">
        <v>0.0</v>
      </c>
      <c r="I1445" s="8">
        <v>4.5639E7</v>
      </c>
      <c r="J1445" s="5" t="s">
        <v>16</v>
      </c>
      <c r="K1445" s="5" t="s">
        <v>94</v>
      </c>
      <c r="L1445">
        <f t="shared" si="1"/>
        <v>2013</v>
      </c>
      <c r="M1445" s="9">
        <f t="shared" si="2"/>
        <v>1049562000</v>
      </c>
      <c r="N1445" s="9">
        <f t="shared" si="3"/>
        <v>300107000</v>
      </c>
      <c r="O1445" s="9">
        <f t="shared" si="4"/>
        <v>1624293000</v>
      </c>
    </row>
    <row r="1446">
      <c r="A1446" s="5">
        <v>1507.0</v>
      </c>
      <c r="B1446" s="5" t="s">
        <v>508</v>
      </c>
      <c r="C1446" s="6" t="s">
        <v>18</v>
      </c>
      <c r="D1446" s="7">
        <v>41912.0</v>
      </c>
      <c r="E1446" s="8">
        <v>2.372906E9</v>
      </c>
      <c r="F1446" s="8">
        <v>1.105032E9</v>
      </c>
      <c r="G1446" s="8">
        <v>2.76446E8</v>
      </c>
      <c r="H1446" s="8">
        <v>0.0</v>
      </c>
      <c r="I1446" s="8">
        <v>6.3608E7</v>
      </c>
      <c r="J1446" s="5" t="s">
        <v>16</v>
      </c>
      <c r="K1446" s="5" t="s">
        <v>94</v>
      </c>
      <c r="L1446">
        <f t="shared" si="1"/>
        <v>2014</v>
      </c>
      <c r="M1446" s="9">
        <f t="shared" si="2"/>
        <v>1267874000</v>
      </c>
      <c r="N1446" s="9">
        <f t="shared" si="3"/>
        <v>340054000</v>
      </c>
      <c r="O1446" s="9">
        <f t="shared" si="4"/>
        <v>2032852000</v>
      </c>
    </row>
    <row r="1447">
      <c r="A1447" s="5">
        <v>1508.0</v>
      </c>
      <c r="B1447" s="5" t="s">
        <v>508</v>
      </c>
      <c r="C1447" s="6" t="s">
        <v>19</v>
      </c>
      <c r="D1447" s="7">
        <v>42277.0</v>
      </c>
      <c r="E1447" s="8">
        <v>2.707115E9</v>
      </c>
      <c r="F1447" s="8">
        <v>1.25727E9</v>
      </c>
      <c r="G1447" s="8">
        <v>3.21624E8</v>
      </c>
      <c r="H1447" s="8">
        <v>0.0</v>
      </c>
      <c r="I1447" s="8">
        <v>5.4219E7</v>
      </c>
      <c r="J1447" s="5" t="s">
        <v>16</v>
      </c>
      <c r="K1447" s="5" t="s">
        <v>94</v>
      </c>
      <c r="L1447">
        <f t="shared" si="1"/>
        <v>2015</v>
      </c>
      <c r="M1447" s="9">
        <f t="shared" si="2"/>
        <v>1449845000</v>
      </c>
      <c r="N1447" s="9">
        <f t="shared" si="3"/>
        <v>375843000</v>
      </c>
      <c r="O1447" s="9">
        <f t="shared" si="4"/>
        <v>2331272000</v>
      </c>
    </row>
    <row r="1448">
      <c r="A1448" s="5">
        <v>1509.0</v>
      </c>
      <c r="B1448" s="5" t="s">
        <v>508</v>
      </c>
      <c r="C1448" s="6" t="s">
        <v>20</v>
      </c>
      <c r="D1448" s="7">
        <v>42643.0</v>
      </c>
      <c r="E1448" s="8">
        <v>3.171411E9</v>
      </c>
      <c r="F1448" s="8">
        <v>1.443348E9</v>
      </c>
      <c r="G1448" s="8">
        <v>3.82858E8</v>
      </c>
      <c r="H1448" s="8">
        <v>0.0</v>
      </c>
      <c r="I1448" s="8">
        <v>7.7445E7</v>
      </c>
      <c r="J1448" s="5" t="s">
        <v>16</v>
      </c>
      <c r="K1448" s="5" t="s">
        <v>94</v>
      </c>
      <c r="L1448">
        <f t="shared" si="1"/>
        <v>2016</v>
      </c>
      <c r="M1448" s="9">
        <f t="shared" si="2"/>
        <v>1728063000</v>
      </c>
      <c r="N1448" s="9">
        <f t="shared" si="3"/>
        <v>460303000</v>
      </c>
      <c r="O1448" s="9">
        <f t="shared" si="4"/>
        <v>2711108000</v>
      </c>
    </row>
    <row r="1449">
      <c r="A1449" s="5">
        <v>1510.0</v>
      </c>
      <c r="B1449" s="5" t="s">
        <v>509</v>
      </c>
      <c r="C1449" s="6" t="s">
        <v>15</v>
      </c>
      <c r="D1449" s="7">
        <v>41544.0</v>
      </c>
      <c r="E1449" s="8">
        <v>1.139E10</v>
      </c>
      <c r="F1449" s="8">
        <v>7.739E9</v>
      </c>
      <c r="G1449" s="8">
        <v>1.44E9</v>
      </c>
      <c r="H1449" s="8">
        <v>5.9E8</v>
      </c>
      <c r="I1449" s="8">
        <v>0.0</v>
      </c>
      <c r="J1449" s="5" t="s">
        <v>25</v>
      </c>
      <c r="K1449" s="5" t="s">
        <v>510</v>
      </c>
      <c r="L1449">
        <f t="shared" si="1"/>
        <v>2013</v>
      </c>
      <c r="M1449" s="9">
        <f t="shared" si="2"/>
        <v>3651000000</v>
      </c>
      <c r="N1449" s="9">
        <f t="shared" si="3"/>
        <v>2030000000</v>
      </c>
      <c r="O1449" s="9">
        <f t="shared" si="4"/>
        <v>9360000000</v>
      </c>
    </row>
    <row r="1450">
      <c r="A1450" s="5">
        <v>1511.0</v>
      </c>
      <c r="B1450" s="5" t="s">
        <v>509</v>
      </c>
      <c r="C1450" s="6" t="s">
        <v>18</v>
      </c>
      <c r="D1450" s="7">
        <v>41908.0</v>
      </c>
      <c r="E1450" s="8">
        <v>1.1973E10</v>
      </c>
      <c r="F1450" s="8">
        <v>8.001E9</v>
      </c>
      <c r="G1450" s="8">
        <v>1.534E9</v>
      </c>
      <c r="H1450" s="8">
        <v>5.83E8</v>
      </c>
      <c r="I1450" s="8">
        <v>0.0</v>
      </c>
      <c r="J1450" s="5" t="s">
        <v>25</v>
      </c>
      <c r="K1450" s="5" t="s">
        <v>510</v>
      </c>
      <c r="L1450">
        <f t="shared" si="1"/>
        <v>2014</v>
      </c>
      <c r="M1450" s="9">
        <f t="shared" si="2"/>
        <v>3972000000</v>
      </c>
      <c r="N1450" s="9">
        <f t="shared" si="3"/>
        <v>2117000000</v>
      </c>
      <c r="O1450" s="9">
        <f t="shared" si="4"/>
        <v>9856000000</v>
      </c>
    </row>
    <row r="1451">
      <c r="A1451" s="5">
        <v>1512.0</v>
      </c>
      <c r="B1451" s="5" t="s">
        <v>509</v>
      </c>
      <c r="C1451" s="6" t="s">
        <v>19</v>
      </c>
      <c r="D1451" s="7">
        <v>42272.0</v>
      </c>
      <c r="E1451" s="8">
        <v>1.2233E10</v>
      </c>
      <c r="F1451" s="8">
        <v>8.146E9</v>
      </c>
      <c r="G1451" s="8">
        <v>1.504E9</v>
      </c>
      <c r="H1451" s="8">
        <v>6.27E8</v>
      </c>
      <c r="I1451" s="8">
        <v>0.0</v>
      </c>
      <c r="J1451" s="5" t="s">
        <v>25</v>
      </c>
      <c r="K1451" s="5" t="s">
        <v>510</v>
      </c>
      <c r="L1451">
        <f t="shared" si="1"/>
        <v>2015</v>
      </c>
      <c r="M1451" s="9">
        <f t="shared" si="2"/>
        <v>4087000000</v>
      </c>
      <c r="N1451" s="9">
        <f t="shared" si="3"/>
        <v>2131000000</v>
      </c>
      <c r="O1451" s="9">
        <f t="shared" si="4"/>
        <v>10102000000</v>
      </c>
    </row>
    <row r="1452">
      <c r="A1452" s="5">
        <v>1513.0</v>
      </c>
      <c r="B1452" s="5" t="s">
        <v>509</v>
      </c>
      <c r="C1452" s="6" t="s">
        <v>20</v>
      </c>
      <c r="D1452" s="7">
        <v>42643.0</v>
      </c>
      <c r="E1452" s="8">
        <v>1.2238E10</v>
      </c>
      <c r="F1452" s="8">
        <v>8.205E9</v>
      </c>
      <c r="G1452" s="8">
        <v>1.463E9</v>
      </c>
      <c r="H1452" s="8">
        <v>6.44E8</v>
      </c>
      <c r="I1452" s="8">
        <v>0.0</v>
      </c>
      <c r="J1452" s="5" t="s">
        <v>25</v>
      </c>
      <c r="K1452" s="5" t="s">
        <v>510</v>
      </c>
      <c r="L1452">
        <f t="shared" si="1"/>
        <v>2016</v>
      </c>
      <c r="M1452" s="9">
        <f t="shared" si="2"/>
        <v>4033000000</v>
      </c>
      <c r="N1452" s="9">
        <f t="shared" si="3"/>
        <v>2107000000</v>
      </c>
      <c r="O1452" s="9">
        <f t="shared" si="4"/>
        <v>10131000000</v>
      </c>
    </row>
    <row r="1453">
      <c r="A1453" s="5">
        <v>1514.0</v>
      </c>
      <c r="B1453" s="5" t="s">
        <v>511</v>
      </c>
      <c r="C1453" s="6" t="s">
        <v>15</v>
      </c>
      <c r="D1453" s="7">
        <v>41273.0</v>
      </c>
      <c r="E1453" s="8">
        <v>5.353197E9</v>
      </c>
      <c r="F1453" s="8">
        <v>2.943847E9</v>
      </c>
      <c r="G1453" s="8">
        <v>1.303427E9</v>
      </c>
      <c r="H1453" s="8">
        <v>0.0</v>
      </c>
      <c r="I1453" s="8">
        <v>1.94039E8</v>
      </c>
      <c r="J1453" s="5" t="s">
        <v>22</v>
      </c>
      <c r="K1453" s="5" t="s">
        <v>512</v>
      </c>
      <c r="L1453">
        <f t="shared" si="1"/>
        <v>2012</v>
      </c>
      <c r="M1453" s="9">
        <f t="shared" si="2"/>
        <v>2409350000</v>
      </c>
      <c r="N1453" s="9">
        <f t="shared" si="3"/>
        <v>1497466000</v>
      </c>
      <c r="O1453" s="9">
        <f t="shared" si="4"/>
        <v>3855731000</v>
      </c>
    </row>
    <row r="1454">
      <c r="A1454" s="5">
        <v>1515.0</v>
      </c>
      <c r="B1454" s="5" t="s">
        <v>511</v>
      </c>
      <c r="C1454" s="6" t="s">
        <v>18</v>
      </c>
      <c r="D1454" s="7">
        <v>41637.0</v>
      </c>
      <c r="E1454" s="8">
        <v>1.603123E9</v>
      </c>
      <c r="F1454" s="8">
        <v>6.62769E8</v>
      </c>
      <c r="G1454" s="8">
        <v>5.31932E8</v>
      </c>
      <c r="H1454" s="8">
        <v>0.0</v>
      </c>
      <c r="I1454" s="8">
        <v>7.4833E7</v>
      </c>
      <c r="J1454" s="5" t="s">
        <v>22</v>
      </c>
      <c r="K1454" s="5" t="s">
        <v>512</v>
      </c>
      <c r="L1454">
        <f t="shared" si="1"/>
        <v>2013</v>
      </c>
      <c r="M1454" s="9">
        <f t="shared" si="2"/>
        <v>940354000</v>
      </c>
      <c r="N1454" s="9">
        <f t="shared" si="3"/>
        <v>606765000</v>
      </c>
      <c r="O1454" s="9">
        <f t="shared" si="4"/>
        <v>996358000</v>
      </c>
    </row>
    <row r="1455">
      <c r="A1455" s="5">
        <v>1516.0</v>
      </c>
      <c r="B1455" s="5" t="s">
        <v>511</v>
      </c>
      <c r="C1455" s="6" t="s">
        <v>19</v>
      </c>
      <c r="D1455" s="7">
        <v>42004.0</v>
      </c>
      <c r="E1455" s="8">
        <v>2.626141E9</v>
      </c>
      <c r="F1455" s="8">
        <v>9.5499E8</v>
      </c>
      <c r="G1455" s="8">
        <v>7.66854E8</v>
      </c>
      <c r="H1455" s="8">
        <v>0.0</v>
      </c>
      <c r="I1455" s="8">
        <v>1.51837E8</v>
      </c>
      <c r="J1455" s="5" t="s">
        <v>22</v>
      </c>
      <c r="K1455" s="5" t="s">
        <v>512</v>
      </c>
      <c r="L1455">
        <f t="shared" si="1"/>
        <v>2014</v>
      </c>
      <c r="M1455" s="9">
        <f t="shared" si="2"/>
        <v>1671151000</v>
      </c>
      <c r="N1455" s="9">
        <f t="shared" si="3"/>
        <v>918691000</v>
      </c>
      <c r="O1455" s="9">
        <f t="shared" si="4"/>
        <v>1707450000</v>
      </c>
    </row>
    <row r="1456">
      <c r="A1456" s="5">
        <v>1517.0</v>
      </c>
      <c r="B1456" s="5" t="s">
        <v>511</v>
      </c>
      <c r="C1456" s="6" t="s">
        <v>20</v>
      </c>
      <c r="D1456" s="7">
        <v>42369.0</v>
      </c>
      <c r="E1456" s="8">
        <v>3.050945E9</v>
      </c>
      <c r="F1456" s="8">
        <v>9.23336E8</v>
      </c>
      <c r="G1456" s="8">
        <v>1.068221E9</v>
      </c>
      <c r="H1456" s="8">
        <v>0.0</v>
      </c>
      <c r="I1456" s="8">
        <v>2.05087E8</v>
      </c>
      <c r="J1456" s="5" t="s">
        <v>22</v>
      </c>
      <c r="K1456" s="5" t="s">
        <v>512</v>
      </c>
      <c r="L1456">
        <f t="shared" si="1"/>
        <v>2015</v>
      </c>
      <c r="M1456" s="9">
        <f t="shared" si="2"/>
        <v>2127609000</v>
      </c>
      <c r="N1456" s="9">
        <f t="shared" si="3"/>
        <v>1273308000</v>
      </c>
      <c r="O1456" s="9">
        <f t="shared" si="4"/>
        <v>1777637000</v>
      </c>
    </row>
    <row r="1457">
      <c r="A1457" s="5">
        <v>1518.0</v>
      </c>
      <c r="B1457" s="5" t="s">
        <v>513</v>
      </c>
      <c r="C1457" s="6" t="s">
        <v>15</v>
      </c>
      <c r="D1457" s="7">
        <v>41307.0</v>
      </c>
      <c r="E1457" s="8">
        <v>7.3301E10</v>
      </c>
      <c r="F1457" s="8">
        <v>5.0568E10</v>
      </c>
      <c r="G1457" s="8">
        <v>1.511E10</v>
      </c>
      <c r="H1457" s="8">
        <v>0.0</v>
      </c>
      <c r="I1457" s="8">
        <v>2.044E9</v>
      </c>
      <c r="J1457" s="5" t="s">
        <v>22</v>
      </c>
      <c r="K1457" s="5" t="s">
        <v>200</v>
      </c>
      <c r="L1457">
        <f t="shared" si="1"/>
        <v>2013</v>
      </c>
      <c r="M1457" s="9">
        <f t="shared" si="2"/>
        <v>22733000000</v>
      </c>
      <c r="N1457" s="9">
        <f t="shared" si="3"/>
        <v>17154000000</v>
      </c>
      <c r="O1457" s="9">
        <f t="shared" si="4"/>
        <v>56147000000</v>
      </c>
    </row>
    <row r="1458">
      <c r="A1458" s="5">
        <v>1519.0</v>
      </c>
      <c r="B1458" s="5" t="s">
        <v>513</v>
      </c>
      <c r="C1458" s="6" t="s">
        <v>18</v>
      </c>
      <c r="D1458" s="7">
        <v>41671.0</v>
      </c>
      <c r="E1458" s="8">
        <v>7.1279E10</v>
      </c>
      <c r="F1458" s="8">
        <v>5.0039E10</v>
      </c>
      <c r="G1458" s="8">
        <v>1.4465E10</v>
      </c>
      <c r="H1458" s="8">
        <v>0.0</v>
      </c>
      <c r="I1458" s="8">
        <v>1.996E9</v>
      </c>
      <c r="J1458" s="5" t="s">
        <v>22</v>
      </c>
      <c r="K1458" s="5" t="s">
        <v>200</v>
      </c>
      <c r="L1458">
        <f t="shared" si="1"/>
        <v>2014</v>
      </c>
      <c r="M1458" s="9">
        <f t="shared" si="2"/>
        <v>21240000000</v>
      </c>
      <c r="N1458" s="9">
        <f t="shared" si="3"/>
        <v>16461000000</v>
      </c>
      <c r="O1458" s="9">
        <f t="shared" si="4"/>
        <v>54818000000</v>
      </c>
    </row>
    <row r="1459">
      <c r="A1459" s="5">
        <v>1520.0</v>
      </c>
      <c r="B1459" s="5" t="s">
        <v>513</v>
      </c>
      <c r="C1459" s="6" t="s">
        <v>19</v>
      </c>
      <c r="D1459" s="7">
        <v>42035.0</v>
      </c>
      <c r="E1459" s="8">
        <v>7.2618E10</v>
      </c>
      <c r="F1459" s="8">
        <v>5.1278E10</v>
      </c>
      <c r="G1459" s="8">
        <v>1.4676E10</v>
      </c>
      <c r="H1459" s="8">
        <v>0.0</v>
      </c>
      <c r="I1459" s="8">
        <v>2.129E9</v>
      </c>
      <c r="J1459" s="5" t="s">
        <v>22</v>
      </c>
      <c r="K1459" s="5" t="s">
        <v>200</v>
      </c>
      <c r="L1459">
        <f t="shared" si="1"/>
        <v>2015</v>
      </c>
      <c r="M1459" s="9">
        <f t="shared" si="2"/>
        <v>21340000000</v>
      </c>
      <c r="N1459" s="9">
        <f t="shared" si="3"/>
        <v>16805000000</v>
      </c>
      <c r="O1459" s="9">
        <f t="shared" si="4"/>
        <v>55813000000</v>
      </c>
    </row>
    <row r="1460">
      <c r="A1460" s="5">
        <v>1521.0</v>
      </c>
      <c r="B1460" s="5" t="s">
        <v>513</v>
      </c>
      <c r="C1460" s="6" t="s">
        <v>20</v>
      </c>
      <c r="D1460" s="7">
        <v>42399.0</v>
      </c>
      <c r="E1460" s="8">
        <v>7.3785E10</v>
      </c>
      <c r="F1460" s="8">
        <v>5.1997E10</v>
      </c>
      <c r="G1460" s="8">
        <v>1.4665E10</v>
      </c>
      <c r="H1460" s="8">
        <v>0.0</v>
      </c>
      <c r="I1460" s="8">
        <v>2.213E9</v>
      </c>
      <c r="J1460" s="5" t="s">
        <v>22</v>
      </c>
      <c r="K1460" s="5" t="s">
        <v>200</v>
      </c>
      <c r="L1460">
        <f t="shared" si="1"/>
        <v>2016</v>
      </c>
      <c r="M1460" s="9">
        <f t="shared" si="2"/>
        <v>21788000000</v>
      </c>
      <c r="N1460" s="9">
        <f t="shared" si="3"/>
        <v>16878000000</v>
      </c>
      <c r="O1460" s="9">
        <f t="shared" si="4"/>
        <v>56907000000</v>
      </c>
    </row>
    <row r="1461">
      <c r="A1461" s="5">
        <v>1522.0</v>
      </c>
      <c r="B1461" s="5" t="s">
        <v>514</v>
      </c>
      <c r="C1461" s="6" t="s">
        <v>15</v>
      </c>
      <c r="D1461" s="7">
        <v>41305.0</v>
      </c>
      <c r="E1461" s="8">
        <v>3.794249E9</v>
      </c>
      <c r="F1461" s="8">
        <v>1.630965E9</v>
      </c>
      <c r="G1461" s="8">
        <v>1.466067E9</v>
      </c>
      <c r="H1461" s="8">
        <v>0.0</v>
      </c>
      <c r="I1461" s="8">
        <v>0.0</v>
      </c>
      <c r="J1461" s="5" t="s">
        <v>22</v>
      </c>
      <c r="K1461" s="5" t="s">
        <v>292</v>
      </c>
      <c r="L1461">
        <f t="shared" si="1"/>
        <v>2013</v>
      </c>
      <c r="M1461" s="9">
        <f t="shared" si="2"/>
        <v>2163284000</v>
      </c>
      <c r="N1461" s="9">
        <f t="shared" si="3"/>
        <v>1466067000</v>
      </c>
      <c r="O1461" s="9">
        <f t="shared" si="4"/>
        <v>2328182000</v>
      </c>
    </row>
    <row r="1462">
      <c r="A1462" s="5">
        <v>1523.0</v>
      </c>
      <c r="B1462" s="5" t="s">
        <v>514</v>
      </c>
      <c r="C1462" s="6" t="s">
        <v>18</v>
      </c>
      <c r="D1462" s="7">
        <v>41670.0</v>
      </c>
      <c r="E1462" s="8">
        <v>4.0311E9</v>
      </c>
      <c r="F1462" s="8">
        <v>1.6907E9</v>
      </c>
      <c r="G1462" s="8">
        <v>2.0361E9</v>
      </c>
      <c r="H1462" s="8">
        <v>0.0</v>
      </c>
      <c r="I1462" s="8">
        <v>0.0</v>
      </c>
      <c r="J1462" s="5" t="s">
        <v>22</v>
      </c>
      <c r="K1462" s="5" t="s">
        <v>292</v>
      </c>
      <c r="L1462">
        <f t="shared" si="1"/>
        <v>2014</v>
      </c>
      <c r="M1462" s="9">
        <f t="shared" si="2"/>
        <v>2340400000</v>
      </c>
      <c r="N1462" s="9">
        <f t="shared" si="3"/>
        <v>2036100000</v>
      </c>
      <c r="O1462" s="9">
        <f t="shared" si="4"/>
        <v>1995000000</v>
      </c>
    </row>
    <row r="1463">
      <c r="A1463" s="5">
        <v>1524.0</v>
      </c>
      <c r="B1463" s="5" t="s">
        <v>514</v>
      </c>
      <c r="C1463" s="6" t="s">
        <v>19</v>
      </c>
      <c r="D1463" s="7">
        <v>42035.0</v>
      </c>
      <c r="E1463" s="8">
        <v>4.2499E9</v>
      </c>
      <c r="F1463" s="8">
        <v>1.7127E9</v>
      </c>
      <c r="G1463" s="8">
        <v>1.6458E9</v>
      </c>
      <c r="H1463" s="8">
        <v>0.0</v>
      </c>
      <c r="I1463" s="8">
        <v>0.0</v>
      </c>
      <c r="J1463" s="5" t="s">
        <v>22</v>
      </c>
      <c r="K1463" s="5" t="s">
        <v>292</v>
      </c>
      <c r="L1463">
        <f t="shared" si="1"/>
        <v>2015</v>
      </c>
      <c r="M1463" s="9">
        <f t="shared" si="2"/>
        <v>2537200000</v>
      </c>
      <c r="N1463" s="9">
        <f t="shared" si="3"/>
        <v>1645800000</v>
      </c>
      <c r="O1463" s="9">
        <f t="shared" si="4"/>
        <v>2604100000</v>
      </c>
    </row>
    <row r="1464">
      <c r="A1464" s="5">
        <v>1525.0</v>
      </c>
      <c r="B1464" s="5" t="s">
        <v>514</v>
      </c>
      <c r="C1464" s="6" t="s">
        <v>20</v>
      </c>
      <c r="D1464" s="7">
        <v>42400.0</v>
      </c>
      <c r="E1464" s="8">
        <v>4.1049E9</v>
      </c>
      <c r="F1464" s="8">
        <v>1.6136E9</v>
      </c>
      <c r="G1464" s="8">
        <v>1.7312E9</v>
      </c>
      <c r="H1464" s="8">
        <v>0.0</v>
      </c>
      <c r="I1464" s="8">
        <v>0.0</v>
      </c>
      <c r="J1464" s="5" t="s">
        <v>22</v>
      </c>
      <c r="K1464" s="5" t="s">
        <v>292</v>
      </c>
      <c r="L1464">
        <f t="shared" si="1"/>
        <v>2016</v>
      </c>
      <c r="M1464" s="9">
        <f t="shared" si="2"/>
        <v>2491300000</v>
      </c>
      <c r="N1464" s="9">
        <f t="shared" si="3"/>
        <v>1731200000</v>
      </c>
      <c r="O1464" s="9">
        <f t="shared" si="4"/>
        <v>2373700000</v>
      </c>
    </row>
    <row r="1465">
      <c r="A1465" s="5">
        <v>1526.0</v>
      </c>
      <c r="B1465" s="5" t="s">
        <v>515</v>
      </c>
      <c r="C1465" s="6" t="s">
        <v>15</v>
      </c>
      <c r="D1465" s="7">
        <v>41307.0</v>
      </c>
      <c r="E1465" s="8">
        <v>2.5878372E10</v>
      </c>
      <c r="F1465" s="8">
        <v>1.85214E10</v>
      </c>
      <c r="G1465" s="8">
        <v>4.250446E9</v>
      </c>
      <c r="H1465" s="8">
        <v>0.0</v>
      </c>
      <c r="I1465" s="8">
        <v>0.0</v>
      </c>
      <c r="J1465" s="5" t="s">
        <v>22</v>
      </c>
      <c r="K1465" s="5" t="s">
        <v>260</v>
      </c>
      <c r="L1465">
        <f t="shared" si="1"/>
        <v>2013</v>
      </c>
      <c r="M1465" s="9">
        <f t="shared" si="2"/>
        <v>7356972000</v>
      </c>
      <c r="N1465" s="9">
        <f t="shared" si="3"/>
        <v>4250446000</v>
      </c>
      <c r="O1465" s="9">
        <f t="shared" si="4"/>
        <v>21627926000</v>
      </c>
    </row>
    <row r="1466">
      <c r="A1466" s="5">
        <v>1527.0</v>
      </c>
      <c r="B1466" s="5" t="s">
        <v>515</v>
      </c>
      <c r="C1466" s="6" t="s">
        <v>18</v>
      </c>
      <c r="D1466" s="7">
        <v>41671.0</v>
      </c>
      <c r="E1466" s="8">
        <v>2.7422696E10</v>
      </c>
      <c r="F1466" s="8">
        <v>1.9605037E10</v>
      </c>
      <c r="G1466" s="8">
        <v>4.467089E9</v>
      </c>
      <c r="H1466" s="8">
        <v>0.0</v>
      </c>
      <c r="I1466" s="8">
        <v>0.0</v>
      </c>
      <c r="J1466" s="5" t="s">
        <v>22</v>
      </c>
      <c r="K1466" s="5" t="s">
        <v>260</v>
      </c>
      <c r="L1466">
        <f t="shared" si="1"/>
        <v>2014</v>
      </c>
      <c r="M1466" s="9">
        <f t="shared" si="2"/>
        <v>7817659000</v>
      </c>
      <c r="N1466" s="9">
        <f t="shared" si="3"/>
        <v>4467089000</v>
      </c>
      <c r="O1466" s="9">
        <f t="shared" si="4"/>
        <v>22955607000</v>
      </c>
    </row>
    <row r="1467">
      <c r="A1467" s="5">
        <v>1528.0</v>
      </c>
      <c r="B1467" s="5" t="s">
        <v>515</v>
      </c>
      <c r="C1467" s="6" t="s">
        <v>19</v>
      </c>
      <c r="D1467" s="7">
        <v>42035.0</v>
      </c>
      <c r="E1467" s="8">
        <v>2.9078407E10</v>
      </c>
      <c r="F1467" s="8">
        <v>2.0776522E10</v>
      </c>
      <c r="G1467" s="8">
        <v>4.695384E9</v>
      </c>
      <c r="H1467" s="8">
        <v>0.0</v>
      </c>
      <c r="I1467" s="8">
        <v>0.0</v>
      </c>
      <c r="J1467" s="5" t="s">
        <v>22</v>
      </c>
      <c r="K1467" s="5" t="s">
        <v>260</v>
      </c>
      <c r="L1467">
        <f t="shared" si="1"/>
        <v>2015</v>
      </c>
      <c r="M1467" s="9">
        <f t="shared" si="2"/>
        <v>8301885000</v>
      </c>
      <c r="N1467" s="9">
        <f t="shared" si="3"/>
        <v>4695384000</v>
      </c>
      <c r="O1467" s="9">
        <f t="shared" si="4"/>
        <v>24383023000</v>
      </c>
    </row>
    <row r="1468">
      <c r="A1468" s="5">
        <v>1529.0</v>
      </c>
      <c r="B1468" s="5" t="s">
        <v>515</v>
      </c>
      <c r="C1468" s="6" t="s">
        <v>20</v>
      </c>
      <c r="D1468" s="7">
        <v>42399.0</v>
      </c>
      <c r="E1468" s="8">
        <v>3.0944938E10</v>
      </c>
      <c r="F1468" s="8">
        <v>2.2034523E10</v>
      </c>
      <c r="G1468" s="8">
        <v>5.205715E9</v>
      </c>
      <c r="H1468" s="8">
        <v>0.0</v>
      </c>
      <c r="I1468" s="8">
        <v>0.0</v>
      </c>
      <c r="J1468" s="5" t="s">
        <v>22</v>
      </c>
      <c r="K1468" s="5" t="s">
        <v>260</v>
      </c>
      <c r="L1468">
        <f t="shared" si="1"/>
        <v>2016</v>
      </c>
      <c r="M1468" s="9">
        <f t="shared" si="2"/>
        <v>8910415000</v>
      </c>
      <c r="N1468" s="9">
        <f t="shared" si="3"/>
        <v>5205715000</v>
      </c>
      <c r="O1468" s="9">
        <f t="shared" si="4"/>
        <v>25739223000</v>
      </c>
    </row>
    <row r="1469">
      <c r="A1469" s="5">
        <v>1530.0</v>
      </c>
      <c r="B1469" s="5" t="s">
        <v>516</v>
      </c>
      <c r="C1469" s="6" t="s">
        <v>15</v>
      </c>
      <c r="D1469" s="7">
        <v>41274.0</v>
      </c>
      <c r="E1469" s="8">
        <v>3.589516E9</v>
      </c>
      <c r="F1469" s="8">
        <v>1.955682E9</v>
      </c>
      <c r="G1469" s="8">
        <v>0.0</v>
      </c>
      <c r="H1469" s="8">
        <v>0.0</v>
      </c>
      <c r="I1469" s="8">
        <v>7.87329E8</v>
      </c>
      <c r="J1469" s="5" t="s">
        <v>50</v>
      </c>
      <c r="K1469" s="5" t="s">
        <v>51</v>
      </c>
      <c r="L1469">
        <f t="shared" si="1"/>
        <v>2012</v>
      </c>
      <c r="M1469" s="9">
        <f t="shared" si="2"/>
        <v>1633834000</v>
      </c>
      <c r="N1469" s="9">
        <f t="shared" si="3"/>
        <v>787329000</v>
      </c>
      <c r="O1469" s="9">
        <f t="shared" si="4"/>
        <v>2802187000</v>
      </c>
    </row>
    <row r="1470">
      <c r="A1470" s="5">
        <v>1531.0</v>
      </c>
      <c r="B1470" s="5" t="s">
        <v>516</v>
      </c>
      <c r="C1470" s="6" t="s">
        <v>18</v>
      </c>
      <c r="D1470" s="7">
        <v>41639.0</v>
      </c>
      <c r="E1470" s="8">
        <v>3.494253E9</v>
      </c>
      <c r="F1470" s="8">
        <v>1.838766E9</v>
      </c>
      <c r="G1470" s="8">
        <v>0.0</v>
      </c>
      <c r="H1470" s="8">
        <v>0.0</v>
      </c>
      <c r="I1470" s="8">
        <v>8.19711E8</v>
      </c>
      <c r="J1470" s="5" t="s">
        <v>50</v>
      </c>
      <c r="K1470" s="5" t="s">
        <v>51</v>
      </c>
      <c r="L1470">
        <f t="shared" si="1"/>
        <v>2013</v>
      </c>
      <c r="M1470" s="9">
        <f t="shared" si="2"/>
        <v>1655487000</v>
      </c>
      <c r="N1470" s="9">
        <f t="shared" si="3"/>
        <v>819711000</v>
      </c>
      <c r="O1470" s="9">
        <f t="shared" si="4"/>
        <v>2674542000</v>
      </c>
    </row>
    <row r="1471">
      <c r="A1471" s="5">
        <v>1532.0</v>
      </c>
      <c r="B1471" s="5" t="s">
        <v>516</v>
      </c>
      <c r="C1471" s="6" t="s">
        <v>19</v>
      </c>
      <c r="D1471" s="7">
        <v>42004.0</v>
      </c>
      <c r="E1471" s="8">
        <v>3.620095E9</v>
      </c>
      <c r="F1471" s="8">
        <v>1.903384E9</v>
      </c>
      <c r="G1471" s="8">
        <v>0.0</v>
      </c>
      <c r="H1471" s="8">
        <v>0.0</v>
      </c>
      <c r="I1471" s="8">
        <v>8.55908E8</v>
      </c>
      <c r="J1471" s="5" t="s">
        <v>50</v>
      </c>
      <c r="K1471" s="5" t="s">
        <v>51</v>
      </c>
      <c r="L1471">
        <f t="shared" si="1"/>
        <v>2014</v>
      </c>
      <c r="M1471" s="9">
        <f t="shared" si="2"/>
        <v>1716711000</v>
      </c>
      <c r="N1471" s="9">
        <f t="shared" si="3"/>
        <v>855908000</v>
      </c>
      <c r="O1471" s="9">
        <f t="shared" si="4"/>
        <v>2764187000</v>
      </c>
    </row>
    <row r="1472">
      <c r="A1472" s="5">
        <v>1533.0</v>
      </c>
      <c r="B1472" s="5" t="s">
        <v>516</v>
      </c>
      <c r="C1472" s="6" t="s">
        <v>20</v>
      </c>
      <c r="D1472" s="7">
        <v>42369.0</v>
      </c>
      <c r="E1472" s="8">
        <v>3.766065E9</v>
      </c>
      <c r="F1472" s="8">
        <v>2.016212E9</v>
      </c>
      <c r="G1472" s="8">
        <v>0.0</v>
      </c>
      <c r="H1472" s="8">
        <v>0.0</v>
      </c>
      <c r="I1472" s="8">
        <v>9.07024E8</v>
      </c>
      <c r="J1472" s="5" t="s">
        <v>50</v>
      </c>
      <c r="K1472" s="5" t="s">
        <v>51</v>
      </c>
      <c r="L1472">
        <f t="shared" si="1"/>
        <v>2015</v>
      </c>
      <c r="M1472" s="9">
        <f t="shared" si="2"/>
        <v>1749853000</v>
      </c>
      <c r="N1472" s="9">
        <f t="shared" si="3"/>
        <v>907024000</v>
      </c>
      <c r="O1472" s="9">
        <f t="shared" si="4"/>
        <v>2859041000</v>
      </c>
    </row>
    <row r="1473">
      <c r="A1473" s="5">
        <v>1534.0</v>
      </c>
      <c r="B1473" s="5" t="s">
        <v>517</v>
      </c>
      <c r="C1473" s="6" t="s">
        <v>15</v>
      </c>
      <c r="D1473" s="7">
        <v>41274.0</v>
      </c>
      <c r="E1473" s="8">
        <v>1.25099E10</v>
      </c>
      <c r="F1473" s="8">
        <v>7.2144E9</v>
      </c>
      <c r="G1473" s="8">
        <v>3.3549E9</v>
      </c>
      <c r="H1473" s="8">
        <v>3.764E8</v>
      </c>
      <c r="I1473" s="8">
        <v>0.0</v>
      </c>
      <c r="J1473" s="5" t="s">
        <v>28</v>
      </c>
      <c r="K1473" s="5" t="s">
        <v>33</v>
      </c>
      <c r="L1473">
        <f t="shared" si="1"/>
        <v>2012</v>
      </c>
      <c r="M1473" s="9">
        <f t="shared" si="2"/>
        <v>5295500000</v>
      </c>
      <c r="N1473" s="9">
        <f t="shared" si="3"/>
        <v>3731300000</v>
      </c>
      <c r="O1473" s="9">
        <f t="shared" si="4"/>
        <v>8778600000</v>
      </c>
    </row>
    <row r="1474">
      <c r="A1474" s="5">
        <v>1535.0</v>
      </c>
      <c r="B1474" s="5" t="s">
        <v>517</v>
      </c>
      <c r="C1474" s="6" t="s">
        <v>18</v>
      </c>
      <c r="D1474" s="7">
        <v>41639.0</v>
      </c>
      <c r="E1474" s="8">
        <v>1.30903E10</v>
      </c>
      <c r="F1474" s="8">
        <v>7.5612E9</v>
      </c>
      <c r="G1474" s="8">
        <v>3.4463E9</v>
      </c>
      <c r="H1474" s="8">
        <v>3.955E8</v>
      </c>
      <c r="I1474" s="8">
        <v>0.0</v>
      </c>
      <c r="J1474" s="5" t="s">
        <v>28</v>
      </c>
      <c r="K1474" s="5" t="s">
        <v>33</v>
      </c>
      <c r="L1474">
        <f t="shared" si="1"/>
        <v>2013</v>
      </c>
      <c r="M1474" s="9">
        <f t="shared" si="2"/>
        <v>5529100000</v>
      </c>
      <c r="N1474" s="9">
        <f t="shared" si="3"/>
        <v>3841800000</v>
      </c>
      <c r="O1474" s="9">
        <f t="shared" si="4"/>
        <v>9248500000</v>
      </c>
    </row>
    <row r="1475">
      <c r="A1475" s="5">
        <v>1536.0</v>
      </c>
      <c r="B1475" s="5" t="s">
        <v>517</v>
      </c>
      <c r="C1475" s="6" t="s">
        <v>19</v>
      </c>
      <c r="D1475" s="7">
        <v>42004.0</v>
      </c>
      <c r="E1475" s="8">
        <v>1.68896E10</v>
      </c>
      <c r="F1475" s="8">
        <v>9.3976E9</v>
      </c>
      <c r="G1475" s="8">
        <v>4.8961E9</v>
      </c>
      <c r="H1475" s="8">
        <v>6.911E8</v>
      </c>
      <c r="I1475" s="8">
        <v>0.0</v>
      </c>
      <c r="J1475" s="5" t="s">
        <v>28</v>
      </c>
      <c r="K1475" s="5" t="s">
        <v>33</v>
      </c>
      <c r="L1475">
        <f t="shared" si="1"/>
        <v>2014</v>
      </c>
      <c r="M1475" s="9">
        <f t="shared" si="2"/>
        <v>7492000000</v>
      </c>
      <c r="N1475" s="9">
        <f t="shared" si="3"/>
        <v>5587200000</v>
      </c>
      <c r="O1475" s="9">
        <f t="shared" si="4"/>
        <v>11302400000</v>
      </c>
    </row>
    <row r="1476">
      <c r="A1476" s="5">
        <v>1537.0</v>
      </c>
      <c r="B1476" s="5" t="s">
        <v>517</v>
      </c>
      <c r="C1476" s="6" t="s">
        <v>20</v>
      </c>
      <c r="D1476" s="7">
        <v>42369.0</v>
      </c>
      <c r="E1476" s="8">
        <v>1.69654E10</v>
      </c>
      <c r="F1476" s="8">
        <v>9.2095E9</v>
      </c>
      <c r="G1476" s="8">
        <v>4.6121E9</v>
      </c>
      <c r="H1476" s="8">
        <v>6.923E8</v>
      </c>
      <c r="I1476" s="8">
        <v>0.0</v>
      </c>
      <c r="J1476" s="5" t="s">
        <v>28</v>
      </c>
      <c r="K1476" s="5" t="s">
        <v>33</v>
      </c>
      <c r="L1476">
        <f t="shared" si="1"/>
        <v>2015</v>
      </c>
      <c r="M1476" s="9">
        <f t="shared" si="2"/>
        <v>7755900000</v>
      </c>
      <c r="N1476" s="9">
        <f t="shared" si="3"/>
        <v>5304400000</v>
      </c>
      <c r="O1476" s="9">
        <f t="shared" si="4"/>
        <v>11661000000</v>
      </c>
    </row>
    <row r="1477">
      <c r="A1477" s="5">
        <v>1538.0</v>
      </c>
      <c r="B1477" s="5" t="s">
        <v>518</v>
      </c>
      <c r="C1477" s="6" t="s">
        <v>15</v>
      </c>
      <c r="D1477" s="7">
        <v>41274.0</v>
      </c>
      <c r="E1477" s="8">
        <v>7.63E8</v>
      </c>
      <c r="F1477" s="8">
        <v>1.2E7</v>
      </c>
      <c r="G1477" s="8">
        <v>4.29E8</v>
      </c>
      <c r="H1477" s="8">
        <v>0.0</v>
      </c>
      <c r="I1477" s="8">
        <v>2.6E7</v>
      </c>
      <c r="J1477" s="5" t="s">
        <v>22</v>
      </c>
      <c r="K1477" s="5" t="s">
        <v>80</v>
      </c>
      <c r="L1477">
        <f t="shared" si="1"/>
        <v>2012</v>
      </c>
      <c r="M1477" s="9">
        <f t="shared" si="2"/>
        <v>751000000</v>
      </c>
      <c r="N1477" s="9">
        <f t="shared" si="3"/>
        <v>455000000</v>
      </c>
      <c r="O1477" s="9">
        <f t="shared" si="4"/>
        <v>308000000</v>
      </c>
    </row>
    <row r="1478">
      <c r="A1478" s="5">
        <v>1539.0</v>
      </c>
      <c r="B1478" s="5" t="s">
        <v>518</v>
      </c>
      <c r="C1478" s="6" t="s">
        <v>18</v>
      </c>
      <c r="D1478" s="7">
        <v>41639.0</v>
      </c>
      <c r="E1478" s="8">
        <v>9.45E8</v>
      </c>
      <c r="F1478" s="8">
        <v>1.8E7</v>
      </c>
      <c r="G1478" s="8">
        <v>5.97E8</v>
      </c>
      <c r="H1478" s="8">
        <v>0.0</v>
      </c>
      <c r="I1478" s="8">
        <v>3.6E7</v>
      </c>
      <c r="J1478" s="5" t="s">
        <v>22</v>
      </c>
      <c r="K1478" s="5" t="s">
        <v>80</v>
      </c>
      <c r="L1478">
        <f t="shared" si="1"/>
        <v>2013</v>
      </c>
      <c r="M1478" s="9">
        <f t="shared" si="2"/>
        <v>927000000</v>
      </c>
      <c r="N1478" s="9">
        <f t="shared" si="3"/>
        <v>633000000</v>
      </c>
      <c r="O1478" s="9">
        <f t="shared" si="4"/>
        <v>312000000</v>
      </c>
    </row>
    <row r="1479">
      <c r="A1479" s="5">
        <v>1540.0</v>
      </c>
      <c r="B1479" s="5" t="s">
        <v>518</v>
      </c>
      <c r="C1479" s="6" t="s">
        <v>19</v>
      </c>
      <c r="D1479" s="7">
        <v>42004.0</v>
      </c>
      <c r="E1479" s="8">
        <v>1.246E9</v>
      </c>
      <c r="F1479" s="8">
        <v>4.0E7</v>
      </c>
      <c r="G1479" s="8">
        <v>8.01E8</v>
      </c>
      <c r="H1479" s="8">
        <v>0.0</v>
      </c>
      <c r="I1479" s="8">
        <v>6.5E7</v>
      </c>
      <c r="J1479" s="5" t="s">
        <v>22</v>
      </c>
      <c r="K1479" s="5" t="s">
        <v>80</v>
      </c>
      <c r="L1479">
        <f t="shared" si="1"/>
        <v>2014</v>
      </c>
      <c r="M1479" s="9">
        <f t="shared" si="2"/>
        <v>1206000000</v>
      </c>
      <c r="N1479" s="9">
        <f t="shared" si="3"/>
        <v>866000000</v>
      </c>
      <c r="O1479" s="9">
        <f t="shared" si="4"/>
        <v>380000000</v>
      </c>
    </row>
    <row r="1480">
      <c r="A1480" s="5">
        <v>1541.0</v>
      </c>
      <c r="B1480" s="5" t="s">
        <v>518</v>
      </c>
      <c r="C1480" s="6" t="s">
        <v>20</v>
      </c>
      <c r="D1480" s="7">
        <v>42369.0</v>
      </c>
      <c r="E1480" s="8">
        <v>1.492E9</v>
      </c>
      <c r="F1480" s="8">
        <v>5.8E7</v>
      </c>
      <c r="G1480" s="8">
        <v>1.109E9</v>
      </c>
      <c r="H1480" s="8">
        <v>0.0</v>
      </c>
      <c r="I1480" s="8">
        <v>9.3E7</v>
      </c>
      <c r="J1480" s="5" t="s">
        <v>22</v>
      </c>
      <c r="K1480" s="5" t="s">
        <v>80</v>
      </c>
      <c r="L1480">
        <f t="shared" si="1"/>
        <v>2015</v>
      </c>
      <c r="M1480" s="9">
        <f t="shared" si="2"/>
        <v>1434000000</v>
      </c>
      <c r="N1480" s="9">
        <f t="shared" si="3"/>
        <v>1202000000</v>
      </c>
      <c r="O1480" s="9">
        <f t="shared" si="4"/>
        <v>290000000</v>
      </c>
    </row>
    <row r="1481">
      <c r="A1481" s="5">
        <v>1542.0</v>
      </c>
      <c r="B1481" s="5" t="s">
        <v>519</v>
      </c>
      <c r="C1481" s="6" t="s">
        <v>15</v>
      </c>
      <c r="D1481" s="7">
        <v>41639.0</v>
      </c>
      <c r="E1481" s="8">
        <v>2.6191E10</v>
      </c>
      <c r="F1481" s="8">
        <v>1.3307E10</v>
      </c>
      <c r="G1481" s="8">
        <v>3.757E9</v>
      </c>
      <c r="H1481" s="8">
        <v>0.0</v>
      </c>
      <c r="I1481" s="8">
        <v>3.821E9</v>
      </c>
      <c r="J1481" s="5" t="s">
        <v>50</v>
      </c>
      <c r="K1481" s="5" t="s">
        <v>53</v>
      </c>
      <c r="L1481">
        <f t="shared" si="1"/>
        <v>2013</v>
      </c>
      <c r="M1481" s="9">
        <f t="shared" si="2"/>
        <v>12884000000</v>
      </c>
      <c r="N1481" s="9">
        <f t="shared" si="3"/>
        <v>7578000000</v>
      </c>
      <c r="O1481" s="9">
        <f t="shared" si="4"/>
        <v>18613000000</v>
      </c>
    </row>
    <row r="1482">
      <c r="A1482" s="5">
        <v>1543.0</v>
      </c>
      <c r="B1482" s="5" t="s">
        <v>519</v>
      </c>
      <c r="C1482" s="6" t="s">
        <v>18</v>
      </c>
      <c r="D1482" s="7">
        <v>42004.0</v>
      </c>
      <c r="E1482" s="8">
        <v>2.7174E10</v>
      </c>
      <c r="F1482" s="8">
        <v>1.387E10</v>
      </c>
      <c r="G1482" s="8">
        <v>3.964E9</v>
      </c>
      <c r="H1482" s="8">
        <v>0.0</v>
      </c>
      <c r="I1482" s="8">
        <v>3.882E9</v>
      </c>
      <c r="J1482" s="5" t="s">
        <v>50</v>
      </c>
      <c r="K1482" s="5" t="s">
        <v>53</v>
      </c>
      <c r="L1482">
        <f t="shared" si="1"/>
        <v>2014</v>
      </c>
      <c r="M1482" s="9">
        <f t="shared" si="2"/>
        <v>13304000000</v>
      </c>
      <c r="N1482" s="9">
        <f t="shared" si="3"/>
        <v>7846000000</v>
      </c>
      <c r="O1482" s="9">
        <f t="shared" si="4"/>
        <v>19328000000</v>
      </c>
    </row>
    <row r="1483">
      <c r="A1483" s="5">
        <v>1544.0</v>
      </c>
      <c r="B1483" s="5" t="s">
        <v>519</v>
      </c>
      <c r="C1483" s="6" t="s">
        <v>19</v>
      </c>
      <c r="D1483" s="7">
        <v>42369.0</v>
      </c>
      <c r="E1483" s="8">
        <v>2.6815E10</v>
      </c>
      <c r="F1483" s="8">
        <v>1.3723E10</v>
      </c>
      <c r="G1483" s="8">
        <v>4.094E9</v>
      </c>
      <c r="H1483" s="8">
        <v>0.0</v>
      </c>
      <c r="I1483" s="8">
        <v>3.885E9</v>
      </c>
      <c r="J1483" s="5" t="s">
        <v>50</v>
      </c>
      <c r="K1483" s="5" t="s">
        <v>53</v>
      </c>
      <c r="L1483">
        <f t="shared" si="1"/>
        <v>2015</v>
      </c>
      <c r="M1483" s="9">
        <f t="shared" si="2"/>
        <v>13092000000</v>
      </c>
      <c r="N1483" s="9">
        <f t="shared" si="3"/>
        <v>7979000000</v>
      </c>
      <c r="O1483" s="9">
        <f t="shared" si="4"/>
        <v>18836000000</v>
      </c>
    </row>
    <row r="1484">
      <c r="A1484" s="5">
        <v>1545.0</v>
      </c>
      <c r="B1484" s="5" t="s">
        <v>519</v>
      </c>
      <c r="C1484" s="6" t="s">
        <v>20</v>
      </c>
      <c r="D1484" s="7">
        <v>42735.0</v>
      </c>
      <c r="E1484" s="8">
        <v>2.7625E10</v>
      </c>
      <c r="F1484" s="8">
        <v>1.507E10</v>
      </c>
      <c r="G1484" s="8">
        <v>4.154E9</v>
      </c>
      <c r="H1484" s="8">
        <v>0.0</v>
      </c>
      <c r="I1484" s="8">
        <v>3.985E9</v>
      </c>
      <c r="J1484" s="5" t="s">
        <v>50</v>
      </c>
      <c r="K1484" s="5" t="s">
        <v>53</v>
      </c>
      <c r="L1484">
        <f t="shared" si="1"/>
        <v>2016</v>
      </c>
      <c r="M1484" s="9">
        <f t="shared" si="2"/>
        <v>12555000000</v>
      </c>
      <c r="N1484" s="9">
        <f t="shared" si="3"/>
        <v>8139000000</v>
      </c>
      <c r="O1484" s="9">
        <f t="shared" si="4"/>
        <v>19486000000</v>
      </c>
    </row>
    <row r="1485">
      <c r="A1485" s="5">
        <v>1546.0</v>
      </c>
      <c r="B1485" s="5" t="s">
        <v>520</v>
      </c>
      <c r="C1485" s="6" t="s">
        <v>15</v>
      </c>
      <c r="D1485" s="7">
        <v>41272.0</v>
      </c>
      <c r="E1485" s="8">
        <v>4.66412E9</v>
      </c>
      <c r="F1485" s="8">
        <v>3.098066E9</v>
      </c>
      <c r="G1485" s="8">
        <v>1.040287E9</v>
      </c>
      <c r="H1485" s="8">
        <v>0.0</v>
      </c>
      <c r="I1485" s="8">
        <v>8.8975E7</v>
      </c>
      <c r="J1485" s="5" t="s">
        <v>22</v>
      </c>
      <c r="K1485" s="5" t="s">
        <v>521</v>
      </c>
      <c r="L1485">
        <f t="shared" si="1"/>
        <v>2012</v>
      </c>
      <c r="M1485" s="9">
        <f t="shared" si="2"/>
        <v>1566054000</v>
      </c>
      <c r="N1485" s="9">
        <f t="shared" si="3"/>
        <v>1129262000</v>
      </c>
      <c r="O1485" s="9">
        <f t="shared" si="4"/>
        <v>3534858000</v>
      </c>
    </row>
    <row r="1486">
      <c r="A1486" s="5">
        <v>1547.0</v>
      </c>
      <c r="B1486" s="5" t="s">
        <v>520</v>
      </c>
      <c r="C1486" s="6" t="s">
        <v>18</v>
      </c>
      <c r="D1486" s="7">
        <v>41636.0</v>
      </c>
      <c r="E1486" s="8">
        <v>5.164784E9</v>
      </c>
      <c r="F1486" s="8">
        <v>3.411175E9</v>
      </c>
      <c r="G1486" s="8">
        <v>1.138934E9</v>
      </c>
      <c r="H1486" s="8">
        <v>0.0</v>
      </c>
      <c r="I1486" s="8">
        <v>1.00025E8</v>
      </c>
      <c r="J1486" s="5" t="s">
        <v>22</v>
      </c>
      <c r="K1486" s="5" t="s">
        <v>521</v>
      </c>
      <c r="L1486">
        <f t="shared" si="1"/>
        <v>2013</v>
      </c>
      <c r="M1486" s="9">
        <f t="shared" si="2"/>
        <v>1753609000</v>
      </c>
      <c r="N1486" s="9">
        <f t="shared" si="3"/>
        <v>1238959000</v>
      </c>
      <c r="O1486" s="9">
        <f t="shared" si="4"/>
        <v>3925825000</v>
      </c>
    </row>
    <row r="1487">
      <c r="A1487" s="5">
        <v>1548.0</v>
      </c>
      <c r="B1487" s="5" t="s">
        <v>520</v>
      </c>
      <c r="C1487" s="6" t="s">
        <v>19</v>
      </c>
      <c r="D1487" s="7">
        <v>42000.0</v>
      </c>
      <c r="E1487" s="8">
        <v>5.711715E9</v>
      </c>
      <c r="F1487" s="8">
        <v>3.7613E9</v>
      </c>
      <c r="G1487" s="8">
        <v>1.246308E9</v>
      </c>
      <c r="H1487" s="8">
        <v>0.0</v>
      </c>
      <c r="I1487" s="8">
        <v>1.14635E8</v>
      </c>
      <c r="J1487" s="5" t="s">
        <v>22</v>
      </c>
      <c r="K1487" s="5" t="s">
        <v>521</v>
      </c>
      <c r="L1487">
        <f t="shared" si="1"/>
        <v>2014</v>
      </c>
      <c r="M1487" s="9">
        <f t="shared" si="2"/>
        <v>1950415000</v>
      </c>
      <c r="N1487" s="9">
        <f t="shared" si="3"/>
        <v>1360943000</v>
      </c>
      <c r="O1487" s="9">
        <f t="shared" si="4"/>
        <v>4350772000</v>
      </c>
    </row>
    <row r="1488">
      <c r="A1488" s="5">
        <v>1549.0</v>
      </c>
      <c r="B1488" s="5" t="s">
        <v>520</v>
      </c>
      <c r="C1488" s="6" t="s">
        <v>20</v>
      </c>
      <c r="D1488" s="7">
        <v>42364.0</v>
      </c>
      <c r="E1488" s="8">
        <v>6.226507E9</v>
      </c>
      <c r="F1488" s="8">
        <v>4.083333E9</v>
      </c>
      <c r="G1488" s="8">
        <v>1.369097E9</v>
      </c>
      <c r="H1488" s="8">
        <v>0.0</v>
      </c>
      <c r="I1488" s="8">
        <v>1.23569E8</v>
      </c>
      <c r="J1488" s="5" t="s">
        <v>22</v>
      </c>
      <c r="K1488" s="5" t="s">
        <v>521</v>
      </c>
      <c r="L1488">
        <f t="shared" si="1"/>
        <v>2015</v>
      </c>
      <c r="M1488" s="9">
        <f t="shared" si="2"/>
        <v>2143174000</v>
      </c>
      <c r="N1488" s="9">
        <f t="shared" si="3"/>
        <v>1492666000</v>
      </c>
      <c r="O1488" s="9">
        <f t="shared" si="4"/>
        <v>4733841000</v>
      </c>
    </row>
    <row r="1489">
      <c r="A1489" s="5">
        <v>1550.0</v>
      </c>
      <c r="B1489" s="5" t="s">
        <v>522</v>
      </c>
      <c r="C1489" s="6" t="s">
        <v>15</v>
      </c>
      <c r="D1489" s="7">
        <v>41550.0</v>
      </c>
      <c r="E1489" s="8">
        <v>3.4374E10</v>
      </c>
      <c r="F1489" s="8">
        <v>3.2016E10</v>
      </c>
      <c r="G1489" s="8">
        <v>9.83E8</v>
      </c>
      <c r="H1489" s="8">
        <v>0.0</v>
      </c>
      <c r="I1489" s="8">
        <v>0.0</v>
      </c>
      <c r="J1489" s="5" t="s">
        <v>39</v>
      </c>
      <c r="K1489" s="5" t="s">
        <v>127</v>
      </c>
      <c r="L1489">
        <f t="shared" si="1"/>
        <v>2013</v>
      </c>
      <c r="M1489" s="9">
        <f t="shared" si="2"/>
        <v>2358000000</v>
      </c>
      <c r="N1489" s="9">
        <f t="shared" si="3"/>
        <v>983000000</v>
      </c>
      <c r="O1489" s="9">
        <f t="shared" si="4"/>
        <v>33391000000</v>
      </c>
    </row>
    <row r="1490">
      <c r="A1490" s="5">
        <v>1551.0</v>
      </c>
      <c r="B1490" s="5" t="s">
        <v>522</v>
      </c>
      <c r="C1490" s="6" t="s">
        <v>18</v>
      </c>
      <c r="D1490" s="7">
        <v>41915.0</v>
      </c>
      <c r="E1490" s="8">
        <v>3.758E10</v>
      </c>
      <c r="F1490" s="8">
        <v>3.4895E10</v>
      </c>
      <c r="G1490" s="8">
        <v>1.255E9</v>
      </c>
      <c r="H1490" s="8">
        <v>0.0</v>
      </c>
      <c r="I1490" s="8">
        <v>0.0</v>
      </c>
      <c r="J1490" s="5" t="s">
        <v>39</v>
      </c>
      <c r="K1490" s="5" t="s">
        <v>127</v>
      </c>
      <c r="L1490">
        <f t="shared" si="1"/>
        <v>2014</v>
      </c>
      <c r="M1490" s="9">
        <f t="shared" si="2"/>
        <v>2685000000</v>
      </c>
      <c r="N1490" s="9">
        <f t="shared" si="3"/>
        <v>1255000000</v>
      </c>
      <c r="O1490" s="9">
        <f t="shared" si="4"/>
        <v>36325000000</v>
      </c>
    </row>
    <row r="1491">
      <c r="A1491" s="5">
        <v>1552.0</v>
      </c>
      <c r="B1491" s="5" t="s">
        <v>522</v>
      </c>
      <c r="C1491" s="6" t="s">
        <v>19</v>
      </c>
      <c r="D1491" s="7">
        <v>42280.0</v>
      </c>
      <c r="E1491" s="8">
        <v>4.1373E10</v>
      </c>
      <c r="F1491" s="8">
        <v>3.7456E10</v>
      </c>
      <c r="G1491" s="8">
        <v>1.748E9</v>
      </c>
      <c r="H1491" s="8">
        <v>0.0</v>
      </c>
      <c r="I1491" s="8">
        <v>0.0</v>
      </c>
      <c r="J1491" s="5" t="s">
        <v>39</v>
      </c>
      <c r="K1491" s="5" t="s">
        <v>127</v>
      </c>
      <c r="L1491">
        <f t="shared" si="1"/>
        <v>2015</v>
      </c>
      <c r="M1491" s="9">
        <f t="shared" si="2"/>
        <v>3917000000</v>
      </c>
      <c r="N1491" s="9">
        <f t="shared" si="3"/>
        <v>1748000000</v>
      </c>
      <c r="O1491" s="9">
        <f t="shared" si="4"/>
        <v>39625000000</v>
      </c>
    </row>
    <row r="1492">
      <c r="A1492" s="5">
        <v>1553.0</v>
      </c>
      <c r="B1492" s="5" t="s">
        <v>522</v>
      </c>
      <c r="C1492" s="6" t="s">
        <v>20</v>
      </c>
      <c r="D1492" s="7">
        <v>42644.0</v>
      </c>
      <c r="E1492" s="8">
        <v>3.6881E10</v>
      </c>
      <c r="F1492" s="8">
        <v>3.2184E10</v>
      </c>
      <c r="G1492" s="8">
        <v>1.864E9</v>
      </c>
      <c r="H1492" s="8">
        <v>0.0</v>
      </c>
      <c r="I1492" s="8">
        <v>0.0</v>
      </c>
      <c r="J1492" s="5" t="s">
        <v>39</v>
      </c>
      <c r="K1492" s="5" t="s">
        <v>127</v>
      </c>
      <c r="L1492">
        <f t="shared" si="1"/>
        <v>2016</v>
      </c>
      <c r="M1492" s="9">
        <f t="shared" si="2"/>
        <v>4697000000</v>
      </c>
      <c r="N1492" s="9">
        <f t="shared" si="3"/>
        <v>1864000000</v>
      </c>
      <c r="O1492" s="9">
        <f t="shared" si="4"/>
        <v>35017000000</v>
      </c>
    </row>
    <row r="1493">
      <c r="A1493" s="5">
        <v>1554.0</v>
      </c>
      <c r="B1493" s="5" t="s">
        <v>523</v>
      </c>
      <c r="C1493" s="6" t="s">
        <v>15</v>
      </c>
      <c r="D1493" s="7">
        <v>41274.0</v>
      </c>
      <c r="E1493" s="8">
        <v>2.9809E10</v>
      </c>
      <c r="F1493" s="8">
        <v>2.6045E10</v>
      </c>
      <c r="G1493" s="8">
        <v>1.702E9</v>
      </c>
      <c r="H1493" s="8">
        <v>0.0</v>
      </c>
      <c r="I1493" s="8">
        <v>4.18E8</v>
      </c>
      <c r="J1493" s="5" t="s">
        <v>86</v>
      </c>
      <c r="K1493" s="5" t="s">
        <v>344</v>
      </c>
      <c r="L1493">
        <f t="shared" si="1"/>
        <v>2012</v>
      </c>
      <c r="M1493" s="9">
        <f t="shared" si="2"/>
        <v>3764000000</v>
      </c>
      <c r="N1493" s="9">
        <f t="shared" si="3"/>
        <v>2120000000</v>
      </c>
      <c r="O1493" s="9">
        <f t="shared" si="4"/>
        <v>27689000000</v>
      </c>
    </row>
    <row r="1494">
      <c r="A1494" s="5">
        <v>1555.0</v>
      </c>
      <c r="B1494" s="5" t="s">
        <v>523</v>
      </c>
      <c r="C1494" s="6" t="s">
        <v>18</v>
      </c>
      <c r="D1494" s="7">
        <v>41639.0</v>
      </c>
      <c r="E1494" s="8">
        <v>3.7601E10</v>
      </c>
      <c r="F1494" s="8">
        <v>3.4085E10</v>
      </c>
      <c r="G1494" s="8">
        <v>2.248E9</v>
      </c>
      <c r="H1494" s="8">
        <v>0.0</v>
      </c>
      <c r="I1494" s="8">
        <v>4.89E8</v>
      </c>
      <c r="J1494" s="5" t="s">
        <v>86</v>
      </c>
      <c r="K1494" s="5" t="s">
        <v>344</v>
      </c>
      <c r="L1494">
        <f t="shared" si="1"/>
        <v>2013</v>
      </c>
      <c r="M1494" s="9">
        <f t="shared" si="2"/>
        <v>3516000000</v>
      </c>
      <c r="N1494" s="9">
        <f t="shared" si="3"/>
        <v>2737000000</v>
      </c>
      <c r="O1494" s="9">
        <f t="shared" si="4"/>
        <v>34864000000</v>
      </c>
    </row>
    <row r="1495">
      <c r="A1495" s="5">
        <v>1556.0</v>
      </c>
      <c r="B1495" s="5" t="s">
        <v>523</v>
      </c>
      <c r="C1495" s="6" t="s">
        <v>19</v>
      </c>
      <c r="D1495" s="7">
        <v>42004.0</v>
      </c>
      <c r="E1495" s="8">
        <v>4.0633E10</v>
      </c>
      <c r="F1495" s="8">
        <v>3.5673E10</v>
      </c>
      <c r="G1495" s="8">
        <v>2.762E9</v>
      </c>
      <c r="H1495" s="8">
        <v>0.0</v>
      </c>
      <c r="I1495" s="8">
        <v>5.62E8</v>
      </c>
      <c r="J1495" s="5" t="s">
        <v>86</v>
      </c>
      <c r="K1495" s="5" t="s">
        <v>344</v>
      </c>
      <c r="L1495">
        <f t="shared" si="1"/>
        <v>2014</v>
      </c>
      <c r="M1495" s="9">
        <f t="shared" si="2"/>
        <v>4960000000</v>
      </c>
      <c r="N1495" s="9">
        <f t="shared" si="3"/>
        <v>3324000000</v>
      </c>
      <c r="O1495" s="9">
        <f t="shared" si="4"/>
        <v>37309000000</v>
      </c>
    </row>
    <row r="1496">
      <c r="A1496" s="5">
        <v>1557.0</v>
      </c>
      <c r="B1496" s="5" t="s">
        <v>523</v>
      </c>
      <c r="C1496" s="6" t="s">
        <v>20</v>
      </c>
      <c r="D1496" s="7">
        <v>42369.0</v>
      </c>
      <c r="E1496" s="8">
        <v>2.8711E10</v>
      </c>
      <c r="F1496" s="8">
        <v>2.2466E10</v>
      </c>
      <c r="G1496" s="8">
        <v>2.62E9</v>
      </c>
      <c r="H1496" s="8">
        <v>0.0</v>
      </c>
      <c r="I1496" s="8">
        <v>7.56E8</v>
      </c>
      <c r="J1496" s="5" t="s">
        <v>86</v>
      </c>
      <c r="K1496" s="5" t="s">
        <v>344</v>
      </c>
      <c r="L1496">
        <f t="shared" si="1"/>
        <v>2015</v>
      </c>
      <c r="M1496" s="9">
        <f t="shared" si="2"/>
        <v>6245000000</v>
      </c>
      <c r="N1496" s="9">
        <f t="shared" si="3"/>
        <v>3376000000</v>
      </c>
      <c r="O1496" s="9">
        <f t="shared" si="4"/>
        <v>25335000000</v>
      </c>
    </row>
    <row r="1497">
      <c r="A1497" s="5">
        <v>1558.0</v>
      </c>
      <c r="B1497" s="5" t="s">
        <v>524</v>
      </c>
      <c r="C1497" s="6" t="s">
        <v>15</v>
      </c>
      <c r="D1497" s="7">
        <v>41274.0</v>
      </c>
      <c r="E1497" s="8">
        <v>1.793557E9</v>
      </c>
      <c r="F1497" s="8">
        <v>1.189341E9</v>
      </c>
      <c r="G1497" s="8">
        <v>2.47597E8</v>
      </c>
      <c r="H1497" s="8">
        <v>0.0</v>
      </c>
      <c r="I1497" s="8">
        <v>0.0</v>
      </c>
      <c r="J1497" s="5" t="s">
        <v>25</v>
      </c>
      <c r="K1497" s="5" t="s">
        <v>60</v>
      </c>
      <c r="L1497">
        <f t="shared" si="1"/>
        <v>2012</v>
      </c>
      <c r="M1497" s="9">
        <f t="shared" si="2"/>
        <v>604216000</v>
      </c>
      <c r="N1497" s="9">
        <f t="shared" si="3"/>
        <v>247597000</v>
      </c>
      <c r="O1497" s="9">
        <f t="shared" si="4"/>
        <v>1545960000</v>
      </c>
    </row>
    <row r="1498">
      <c r="A1498" s="5">
        <v>1559.0</v>
      </c>
      <c r="B1498" s="5" t="s">
        <v>524</v>
      </c>
      <c r="C1498" s="6" t="s">
        <v>18</v>
      </c>
      <c r="D1498" s="7">
        <v>41639.0</v>
      </c>
      <c r="E1498" s="8">
        <v>2.064305E9</v>
      </c>
      <c r="F1498" s="8">
        <v>1.369438E9</v>
      </c>
      <c r="G1498" s="8">
        <v>3.12367E8</v>
      </c>
      <c r="H1498" s="8">
        <v>0.0</v>
      </c>
      <c r="I1498" s="8">
        <v>0.0</v>
      </c>
      <c r="J1498" s="5" t="s">
        <v>25</v>
      </c>
      <c r="K1498" s="5" t="s">
        <v>60</v>
      </c>
      <c r="L1498">
        <f t="shared" si="1"/>
        <v>2013</v>
      </c>
      <c r="M1498" s="9">
        <f t="shared" si="2"/>
        <v>694867000</v>
      </c>
      <c r="N1498" s="9">
        <f t="shared" si="3"/>
        <v>312367000</v>
      </c>
      <c r="O1498" s="9">
        <f t="shared" si="4"/>
        <v>1751938000</v>
      </c>
    </row>
    <row r="1499">
      <c r="A1499" s="5">
        <v>1560.0</v>
      </c>
      <c r="B1499" s="5" t="s">
        <v>524</v>
      </c>
      <c r="C1499" s="6" t="s">
        <v>19</v>
      </c>
      <c r="D1499" s="7">
        <v>42004.0</v>
      </c>
      <c r="E1499" s="8">
        <v>2.446877E9</v>
      </c>
      <c r="F1499" s="8">
        <v>1.668892E9</v>
      </c>
      <c r="G1499" s="8">
        <v>3.46345E8</v>
      </c>
      <c r="H1499" s="8">
        <v>0.0</v>
      </c>
      <c r="I1499" s="8">
        <v>0.0</v>
      </c>
      <c r="J1499" s="5" t="s">
        <v>25</v>
      </c>
      <c r="K1499" s="5" t="s">
        <v>60</v>
      </c>
      <c r="L1499">
        <f t="shared" si="1"/>
        <v>2014</v>
      </c>
      <c r="M1499" s="9">
        <f t="shared" si="2"/>
        <v>777985000</v>
      </c>
      <c r="N1499" s="9">
        <f t="shared" si="3"/>
        <v>346345000</v>
      </c>
      <c r="O1499" s="9">
        <f t="shared" si="4"/>
        <v>2100532000</v>
      </c>
    </row>
    <row r="1500">
      <c r="A1500" s="5">
        <v>1561.0</v>
      </c>
      <c r="B1500" s="5" t="s">
        <v>524</v>
      </c>
      <c r="C1500" s="6" t="s">
        <v>20</v>
      </c>
      <c r="D1500" s="7">
        <v>42369.0</v>
      </c>
      <c r="E1500" s="8">
        <v>2.779541E9</v>
      </c>
      <c r="F1500" s="8">
        <v>1.855181E9</v>
      </c>
      <c r="G1500" s="8">
        <v>3.90253E8</v>
      </c>
      <c r="H1500" s="8">
        <v>0.0</v>
      </c>
      <c r="I1500" s="8">
        <v>0.0</v>
      </c>
      <c r="J1500" s="5" t="s">
        <v>25</v>
      </c>
      <c r="K1500" s="5" t="s">
        <v>60</v>
      </c>
      <c r="L1500">
        <f t="shared" si="1"/>
        <v>2015</v>
      </c>
      <c r="M1500" s="9">
        <f t="shared" si="2"/>
        <v>924360000</v>
      </c>
      <c r="N1500" s="9">
        <f t="shared" si="3"/>
        <v>390253000</v>
      </c>
      <c r="O1500" s="9">
        <f t="shared" si="4"/>
        <v>2389288000</v>
      </c>
    </row>
    <row r="1501">
      <c r="A1501" s="5">
        <v>1562.0</v>
      </c>
      <c r="B1501" s="5" t="s">
        <v>525</v>
      </c>
      <c r="C1501" s="6" t="s">
        <v>15</v>
      </c>
      <c r="D1501" s="7">
        <v>41274.0</v>
      </c>
      <c r="E1501" s="8">
        <v>1.2825E10</v>
      </c>
      <c r="F1501" s="8">
        <v>6.457E9</v>
      </c>
      <c r="G1501" s="8">
        <v>1.804E9</v>
      </c>
      <c r="H1501" s="8">
        <v>1.877E9</v>
      </c>
      <c r="I1501" s="8">
        <v>0.0</v>
      </c>
      <c r="J1501" s="5" t="s">
        <v>25</v>
      </c>
      <c r="K1501" s="5" t="s">
        <v>37</v>
      </c>
      <c r="L1501">
        <f t="shared" si="1"/>
        <v>2012</v>
      </c>
      <c r="M1501" s="9">
        <f t="shared" si="2"/>
        <v>6368000000</v>
      </c>
      <c r="N1501" s="9">
        <f t="shared" si="3"/>
        <v>3681000000</v>
      </c>
      <c r="O1501" s="9">
        <f t="shared" si="4"/>
        <v>9144000000</v>
      </c>
    </row>
    <row r="1502">
      <c r="A1502" s="5">
        <v>1563.0</v>
      </c>
      <c r="B1502" s="5" t="s">
        <v>525</v>
      </c>
      <c r="C1502" s="6" t="s">
        <v>18</v>
      </c>
      <c r="D1502" s="7">
        <v>41639.0</v>
      </c>
      <c r="E1502" s="8">
        <v>1.2205E10</v>
      </c>
      <c r="F1502" s="8">
        <v>5.841E9</v>
      </c>
      <c r="G1502" s="8">
        <v>1.858E9</v>
      </c>
      <c r="H1502" s="8">
        <v>1.522E9</v>
      </c>
      <c r="I1502" s="8">
        <v>0.0</v>
      </c>
      <c r="J1502" s="5" t="s">
        <v>25</v>
      </c>
      <c r="K1502" s="5" t="s">
        <v>37</v>
      </c>
      <c r="L1502">
        <f t="shared" si="1"/>
        <v>2013</v>
      </c>
      <c r="M1502" s="9">
        <f t="shared" si="2"/>
        <v>6364000000</v>
      </c>
      <c r="N1502" s="9">
        <f t="shared" si="3"/>
        <v>3380000000</v>
      </c>
      <c r="O1502" s="9">
        <f t="shared" si="4"/>
        <v>8825000000</v>
      </c>
    </row>
    <row r="1503">
      <c r="A1503" s="5">
        <v>1564.0</v>
      </c>
      <c r="B1503" s="5" t="s">
        <v>525</v>
      </c>
      <c r="C1503" s="6" t="s">
        <v>19</v>
      </c>
      <c r="D1503" s="7">
        <v>42004.0</v>
      </c>
      <c r="E1503" s="8">
        <v>1.3045E10</v>
      </c>
      <c r="F1503" s="8">
        <v>5.618E9</v>
      </c>
      <c r="G1503" s="8">
        <v>1.843E9</v>
      </c>
      <c r="H1503" s="8">
        <v>1.358E9</v>
      </c>
      <c r="I1503" s="8">
        <v>0.0</v>
      </c>
      <c r="J1503" s="5" t="s">
        <v>25</v>
      </c>
      <c r="K1503" s="5" t="s">
        <v>37</v>
      </c>
      <c r="L1503">
        <f t="shared" si="1"/>
        <v>2014</v>
      </c>
      <c r="M1503" s="9">
        <f t="shared" si="2"/>
        <v>7427000000</v>
      </c>
      <c r="N1503" s="9">
        <f t="shared" si="3"/>
        <v>3201000000</v>
      </c>
      <c r="O1503" s="9">
        <f t="shared" si="4"/>
        <v>9844000000</v>
      </c>
    </row>
    <row r="1504">
      <c r="A1504" s="5">
        <v>1565.0</v>
      </c>
      <c r="B1504" s="5" t="s">
        <v>525</v>
      </c>
      <c r="C1504" s="6" t="s">
        <v>20</v>
      </c>
      <c r="D1504" s="7">
        <v>42369.0</v>
      </c>
      <c r="E1504" s="8">
        <v>1.3E10</v>
      </c>
      <c r="F1504" s="8">
        <v>5.44E9</v>
      </c>
      <c r="G1504" s="8">
        <v>1.748E9</v>
      </c>
      <c r="H1504" s="8">
        <v>1.28E9</v>
      </c>
      <c r="I1504" s="8">
        <v>0.0</v>
      </c>
      <c r="J1504" s="5" t="s">
        <v>25</v>
      </c>
      <c r="K1504" s="5" t="s">
        <v>37</v>
      </c>
      <c r="L1504">
        <f t="shared" si="1"/>
        <v>2015</v>
      </c>
      <c r="M1504" s="9">
        <f t="shared" si="2"/>
        <v>7560000000</v>
      </c>
      <c r="N1504" s="9">
        <f t="shared" si="3"/>
        <v>3028000000</v>
      </c>
      <c r="O1504" s="9">
        <f t="shared" si="4"/>
        <v>9972000000</v>
      </c>
    </row>
    <row r="1505">
      <c r="A1505" s="5">
        <v>1566.0</v>
      </c>
      <c r="B1505" s="5" t="s">
        <v>526</v>
      </c>
      <c r="C1505" s="6" t="s">
        <v>15</v>
      </c>
      <c r="D1505" s="7">
        <v>41272.0</v>
      </c>
      <c r="E1505" s="8">
        <v>1.2237E10</v>
      </c>
      <c r="F1505" s="8">
        <v>1.0019E10</v>
      </c>
      <c r="G1505" s="8">
        <v>1.165E9</v>
      </c>
      <c r="H1505" s="8">
        <v>0.0</v>
      </c>
      <c r="I1505" s="8">
        <v>0.0</v>
      </c>
      <c r="J1505" s="5" t="s">
        <v>16</v>
      </c>
      <c r="K1505" s="5" t="s">
        <v>167</v>
      </c>
      <c r="L1505">
        <f t="shared" si="1"/>
        <v>2012</v>
      </c>
      <c r="M1505" s="9">
        <f t="shared" si="2"/>
        <v>2218000000</v>
      </c>
      <c r="N1505" s="9">
        <f t="shared" si="3"/>
        <v>1165000000</v>
      </c>
      <c r="O1505" s="9">
        <f t="shared" si="4"/>
        <v>11072000000</v>
      </c>
    </row>
    <row r="1506">
      <c r="A1506" s="5">
        <v>1567.0</v>
      </c>
      <c r="B1506" s="5" t="s">
        <v>526</v>
      </c>
      <c r="C1506" s="6" t="s">
        <v>18</v>
      </c>
      <c r="D1506" s="7">
        <v>41636.0</v>
      </c>
      <c r="E1506" s="8">
        <v>1.2104E10</v>
      </c>
      <c r="F1506" s="8">
        <v>1.0131E10</v>
      </c>
      <c r="G1506" s="8">
        <v>1.126E9</v>
      </c>
      <c r="H1506" s="8">
        <v>0.0</v>
      </c>
      <c r="I1506" s="8">
        <v>0.0</v>
      </c>
      <c r="J1506" s="5" t="s">
        <v>16</v>
      </c>
      <c r="K1506" s="5" t="s">
        <v>167</v>
      </c>
      <c r="L1506">
        <f t="shared" si="1"/>
        <v>2013</v>
      </c>
      <c r="M1506" s="9">
        <f t="shared" si="2"/>
        <v>1973000000</v>
      </c>
      <c r="N1506" s="9">
        <f t="shared" si="3"/>
        <v>1126000000</v>
      </c>
      <c r="O1506" s="9">
        <f t="shared" si="4"/>
        <v>10978000000</v>
      </c>
    </row>
    <row r="1507">
      <c r="A1507" s="5">
        <v>1568.0</v>
      </c>
      <c r="B1507" s="5" t="s">
        <v>526</v>
      </c>
      <c r="C1507" s="6" t="s">
        <v>19</v>
      </c>
      <c r="D1507" s="7">
        <v>42007.0</v>
      </c>
      <c r="E1507" s="8">
        <v>1.3878E10</v>
      </c>
      <c r="F1507" s="8">
        <v>1.1421E10</v>
      </c>
      <c r="G1507" s="8">
        <v>1.361E9</v>
      </c>
      <c r="H1507" s="8">
        <v>0.0</v>
      </c>
      <c r="I1507" s="8">
        <v>0.0</v>
      </c>
      <c r="J1507" s="5" t="s">
        <v>16</v>
      </c>
      <c r="K1507" s="5" t="s">
        <v>167</v>
      </c>
      <c r="L1507">
        <f t="shared" si="1"/>
        <v>2015</v>
      </c>
      <c r="M1507" s="9">
        <f t="shared" si="2"/>
        <v>2457000000</v>
      </c>
      <c r="N1507" s="9">
        <f t="shared" si="3"/>
        <v>1361000000</v>
      </c>
      <c r="O1507" s="9">
        <f t="shared" si="4"/>
        <v>12517000000</v>
      </c>
    </row>
    <row r="1508">
      <c r="A1508" s="5">
        <v>1569.0</v>
      </c>
      <c r="B1508" s="5" t="s">
        <v>526</v>
      </c>
      <c r="C1508" s="6" t="s">
        <v>20</v>
      </c>
      <c r="D1508" s="7">
        <v>42371.0</v>
      </c>
      <c r="E1508" s="8">
        <v>1.3423E10</v>
      </c>
      <c r="F1508" s="8">
        <v>1.0979E10</v>
      </c>
      <c r="G1508" s="8">
        <v>1.304E9</v>
      </c>
      <c r="H1508" s="8">
        <v>0.0</v>
      </c>
      <c r="I1508" s="8">
        <v>0.0</v>
      </c>
      <c r="J1508" s="5" t="s">
        <v>16</v>
      </c>
      <c r="K1508" s="5" t="s">
        <v>167</v>
      </c>
      <c r="L1508">
        <f t="shared" si="1"/>
        <v>2016</v>
      </c>
      <c r="M1508" s="9">
        <f t="shared" si="2"/>
        <v>2444000000</v>
      </c>
      <c r="N1508" s="9">
        <f t="shared" si="3"/>
        <v>1304000000</v>
      </c>
      <c r="O1508" s="9">
        <f t="shared" si="4"/>
        <v>12119000000</v>
      </c>
    </row>
    <row r="1509">
      <c r="A1509" s="5">
        <v>1570.0</v>
      </c>
      <c r="B1509" s="5" t="s">
        <v>527</v>
      </c>
      <c r="C1509" s="6" t="s">
        <v>15</v>
      </c>
      <c r="D1509" s="7">
        <v>41274.0</v>
      </c>
      <c r="E1509" s="8">
        <v>1.834921E9</v>
      </c>
      <c r="F1509" s="8">
        <v>9.55624E8</v>
      </c>
      <c r="G1509" s="8">
        <v>6.70602E8</v>
      </c>
      <c r="H1509" s="8">
        <v>0.0</v>
      </c>
      <c r="I1509" s="8">
        <v>0.0</v>
      </c>
      <c r="J1509" s="5" t="s">
        <v>22</v>
      </c>
      <c r="K1509" s="5" t="s">
        <v>292</v>
      </c>
      <c r="L1509">
        <f t="shared" si="1"/>
        <v>2012</v>
      </c>
      <c r="M1509" s="9">
        <f t="shared" si="2"/>
        <v>879297000</v>
      </c>
      <c r="N1509" s="9">
        <f t="shared" si="3"/>
        <v>670602000</v>
      </c>
      <c r="O1509" s="9">
        <f t="shared" si="4"/>
        <v>1164319000</v>
      </c>
    </row>
    <row r="1510">
      <c r="A1510" s="5">
        <v>1571.0</v>
      </c>
      <c r="B1510" s="5" t="s">
        <v>527</v>
      </c>
      <c r="C1510" s="6" t="s">
        <v>18</v>
      </c>
      <c r="D1510" s="7">
        <v>41639.0</v>
      </c>
      <c r="E1510" s="8">
        <v>2.332051E9</v>
      </c>
      <c r="F1510" s="8">
        <v>1.195381E9</v>
      </c>
      <c r="G1510" s="8">
        <v>8.71572E8</v>
      </c>
      <c r="H1510" s="8">
        <v>0.0</v>
      </c>
      <c r="I1510" s="8">
        <v>0.0</v>
      </c>
      <c r="J1510" s="5" t="s">
        <v>22</v>
      </c>
      <c r="K1510" s="5" t="s">
        <v>292</v>
      </c>
      <c r="L1510">
        <f t="shared" si="1"/>
        <v>2013</v>
      </c>
      <c r="M1510" s="9">
        <f t="shared" si="2"/>
        <v>1136670000</v>
      </c>
      <c r="N1510" s="9">
        <f t="shared" si="3"/>
        <v>871572000</v>
      </c>
      <c r="O1510" s="9">
        <f t="shared" si="4"/>
        <v>1460479000</v>
      </c>
    </row>
    <row r="1511">
      <c r="A1511" s="5">
        <v>1572.0</v>
      </c>
      <c r="B1511" s="5" t="s">
        <v>527</v>
      </c>
      <c r="C1511" s="6" t="s">
        <v>19</v>
      </c>
      <c r="D1511" s="7">
        <v>42004.0</v>
      </c>
      <c r="E1511" s="8">
        <v>3.08437E9</v>
      </c>
      <c r="F1511" s="8">
        <v>1.572164E9</v>
      </c>
      <c r="G1511" s="8">
        <v>1.158251E9</v>
      </c>
      <c r="H1511" s="8">
        <v>0.0</v>
      </c>
      <c r="I1511" s="8">
        <v>0.0</v>
      </c>
      <c r="J1511" s="5" t="s">
        <v>22</v>
      </c>
      <c r="K1511" s="5" t="s">
        <v>292</v>
      </c>
      <c r="L1511">
        <f t="shared" si="1"/>
        <v>2014</v>
      </c>
      <c r="M1511" s="9">
        <f t="shared" si="2"/>
        <v>1512206000</v>
      </c>
      <c r="N1511" s="9">
        <f t="shared" si="3"/>
        <v>1158251000</v>
      </c>
      <c r="O1511" s="9">
        <f t="shared" si="4"/>
        <v>1926119000</v>
      </c>
    </row>
    <row r="1512">
      <c r="A1512" s="5">
        <v>1573.0</v>
      </c>
      <c r="B1512" s="5" t="s">
        <v>527</v>
      </c>
      <c r="C1512" s="6" t="s">
        <v>20</v>
      </c>
      <c r="D1512" s="7">
        <v>42369.0</v>
      </c>
      <c r="E1512" s="8">
        <v>3.963313E9</v>
      </c>
      <c r="F1512" s="8">
        <v>2.057766E9</v>
      </c>
      <c r="G1512" s="8">
        <v>1.497E9</v>
      </c>
      <c r="H1512" s="8">
        <v>0.0</v>
      </c>
      <c r="I1512" s="8">
        <v>0.0</v>
      </c>
      <c r="J1512" s="5" t="s">
        <v>22</v>
      </c>
      <c r="K1512" s="5" t="s">
        <v>292</v>
      </c>
      <c r="L1512">
        <f t="shared" si="1"/>
        <v>2015</v>
      </c>
      <c r="M1512" s="9">
        <f t="shared" si="2"/>
        <v>1905547000</v>
      </c>
      <c r="N1512" s="9">
        <f t="shared" si="3"/>
        <v>1497000000</v>
      </c>
      <c r="O1512" s="9">
        <f t="shared" si="4"/>
        <v>2466313000</v>
      </c>
    </row>
    <row r="1513">
      <c r="A1513" s="5">
        <v>1574.0</v>
      </c>
      <c r="B1513" s="5" t="s">
        <v>528</v>
      </c>
      <c r="C1513" s="6" t="s">
        <v>15</v>
      </c>
      <c r="D1513" s="7">
        <v>41274.0</v>
      </c>
      <c r="E1513" s="8">
        <v>1.834921E9</v>
      </c>
      <c r="F1513" s="8">
        <v>9.55624E8</v>
      </c>
      <c r="G1513" s="8">
        <v>6.70602E8</v>
      </c>
      <c r="H1513" s="8">
        <v>0.0</v>
      </c>
      <c r="I1513" s="8">
        <v>0.0</v>
      </c>
      <c r="J1513" s="5" t="s">
        <v>22</v>
      </c>
      <c r="K1513" s="5" t="s">
        <v>292</v>
      </c>
      <c r="L1513">
        <f t="shared" si="1"/>
        <v>2012</v>
      </c>
      <c r="M1513" s="9">
        <f t="shared" si="2"/>
        <v>879297000</v>
      </c>
      <c r="N1513" s="9">
        <f t="shared" si="3"/>
        <v>670602000</v>
      </c>
      <c r="O1513" s="9">
        <f t="shared" si="4"/>
        <v>1164319000</v>
      </c>
    </row>
    <row r="1514">
      <c r="A1514" s="5">
        <v>1575.0</v>
      </c>
      <c r="B1514" s="5" t="s">
        <v>528</v>
      </c>
      <c r="C1514" s="6" t="s">
        <v>18</v>
      </c>
      <c r="D1514" s="7">
        <v>41639.0</v>
      </c>
      <c r="E1514" s="8">
        <v>2.332051E9</v>
      </c>
      <c r="F1514" s="8">
        <v>1.195381E9</v>
      </c>
      <c r="G1514" s="8">
        <v>8.71572E8</v>
      </c>
      <c r="H1514" s="8">
        <v>0.0</v>
      </c>
      <c r="I1514" s="8">
        <v>0.0</v>
      </c>
      <c r="J1514" s="5" t="s">
        <v>22</v>
      </c>
      <c r="K1514" s="5" t="s">
        <v>292</v>
      </c>
      <c r="L1514">
        <f t="shared" si="1"/>
        <v>2013</v>
      </c>
      <c r="M1514" s="9">
        <f t="shared" si="2"/>
        <v>1136670000</v>
      </c>
      <c r="N1514" s="9">
        <f t="shared" si="3"/>
        <v>871572000</v>
      </c>
      <c r="O1514" s="9">
        <f t="shared" si="4"/>
        <v>1460479000</v>
      </c>
    </row>
    <row r="1515">
      <c r="A1515" s="5">
        <v>1576.0</v>
      </c>
      <c r="B1515" s="5" t="s">
        <v>528</v>
      </c>
      <c r="C1515" s="6" t="s">
        <v>19</v>
      </c>
      <c r="D1515" s="7">
        <v>42004.0</v>
      </c>
      <c r="E1515" s="8">
        <v>3.08437E9</v>
      </c>
      <c r="F1515" s="8">
        <v>1.572164E9</v>
      </c>
      <c r="G1515" s="8">
        <v>1.158251E9</v>
      </c>
      <c r="H1515" s="8">
        <v>0.0</v>
      </c>
      <c r="I1515" s="8">
        <v>0.0</v>
      </c>
      <c r="J1515" s="5" t="s">
        <v>22</v>
      </c>
      <c r="K1515" s="5" t="s">
        <v>292</v>
      </c>
      <c r="L1515">
        <f t="shared" si="1"/>
        <v>2014</v>
      </c>
      <c r="M1515" s="9">
        <f t="shared" si="2"/>
        <v>1512206000</v>
      </c>
      <c r="N1515" s="9">
        <f t="shared" si="3"/>
        <v>1158251000</v>
      </c>
      <c r="O1515" s="9">
        <f t="shared" si="4"/>
        <v>1926119000</v>
      </c>
    </row>
    <row r="1516">
      <c r="A1516" s="5">
        <v>1577.0</v>
      </c>
      <c r="B1516" s="5" t="s">
        <v>528</v>
      </c>
      <c r="C1516" s="6" t="s">
        <v>20</v>
      </c>
      <c r="D1516" s="7">
        <v>42369.0</v>
      </c>
      <c r="E1516" s="8">
        <v>3.963313E9</v>
      </c>
      <c r="F1516" s="8">
        <v>2.057766E9</v>
      </c>
      <c r="G1516" s="8">
        <v>1.497E9</v>
      </c>
      <c r="H1516" s="8">
        <v>0.0</v>
      </c>
      <c r="I1516" s="8">
        <v>0.0</v>
      </c>
      <c r="J1516" s="5" t="s">
        <v>22</v>
      </c>
      <c r="K1516" s="5" t="s">
        <v>292</v>
      </c>
      <c r="L1516">
        <f t="shared" si="1"/>
        <v>2015</v>
      </c>
      <c r="M1516" s="9">
        <f t="shared" si="2"/>
        <v>1905547000</v>
      </c>
      <c r="N1516" s="9">
        <f t="shared" si="3"/>
        <v>1497000000</v>
      </c>
      <c r="O1516" s="9">
        <f t="shared" si="4"/>
        <v>2466313000</v>
      </c>
    </row>
    <row r="1517">
      <c r="A1517" s="5">
        <v>1578.0</v>
      </c>
      <c r="B1517" s="5" t="s">
        <v>529</v>
      </c>
      <c r="C1517" s="6" t="s">
        <v>15</v>
      </c>
      <c r="D1517" s="7">
        <v>41274.0</v>
      </c>
      <c r="E1517" s="8">
        <v>3.7152E10</v>
      </c>
      <c r="F1517" s="8">
        <v>1.782E10</v>
      </c>
      <c r="G1517" s="8">
        <v>1.6448E10</v>
      </c>
      <c r="H1517" s="8">
        <v>0.0</v>
      </c>
      <c r="I1517" s="8">
        <v>1.522E9</v>
      </c>
      <c r="J1517" s="5" t="s">
        <v>16</v>
      </c>
      <c r="K1517" s="5" t="s">
        <v>17</v>
      </c>
      <c r="L1517">
        <f t="shared" si="1"/>
        <v>2012</v>
      </c>
      <c r="M1517" s="9">
        <f t="shared" si="2"/>
        <v>19332000000</v>
      </c>
      <c r="N1517" s="9">
        <f t="shared" si="3"/>
        <v>17970000000</v>
      </c>
      <c r="O1517" s="9">
        <f t="shared" si="4"/>
        <v>19182000000</v>
      </c>
    </row>
    <row r="1518">
      <c r="A1518" s="5">
        <v>1579.0</v>
      </c>
      <c r="B1518" s="5" t="s">
        <v>529</v>
      </c>
      <c r="C1518" s="6" t="s">
        <v>18</v>
      </c>
      <c r="D1518" s="7">
        <v>41639.0</v>
      </c>
      <c r="E1518" s="8">
        <v>3.8279E10</v>
      </c>
      <c r="F1518" s="8">
        <v>1.7192E10</v>
      </c>
      <c r="G1518" s="8">
        <v>1.7629E10</v>
      </c>
      <c r="H1518" s="8">
        <v>0.0</v>
      </c>
      <c r="I1518" s="8">
        <v>1.689E9</v>
      </c>
      <c r="J1518" s="5" t="s">
        <v>16</v>
      </c>
      <c r="K1518" s="5" t="s">
        <v>17</v>
      </c>
      <c r="L1518">
        <f t="shared" si="1"/>
        <v>2013</v>
      </c>
      <c r="M1518" s="9">
        <f t="shared" si="2"/>
        <v>21087000000</v>
      </c>
      <c r="N1518" s="9">
        <f t="shared" si="3"/>
        <v>19318000000</v>
      </c>
      <c r="O1518" s="9">
        <f t="shared" si="4"/>
        <v>18961000000</v>
      </c>
    </row>
    <row r="1519">
      <c r="A1519" s="5">
        <v>1580.0</v>
      </c>
      <c r="B1519" s="5" t="s">
        <v>529</v>
      </c>
      <c r="C1519" s="6" t="s">
        <v>19</v>
      </c>
      <c r="D1519" s="7">
        <v>42004.0</v>
      </c>
      <c r="E1519" s="8">
        <v>3.8901E10</v>
      </c>
      <c r="F1519" s="8">
        <v>1.6611E10</v>
      </c>
      <c r="G1519" s="8">
        <v>1.7795E10</v>
      </c>
      <c r="H1519" s="8">
        <v>0.0</v>
      </c>
      <c r="I1519" s="8">
        <v>1.679E9</v>
      </c>
      <c r="J1519" s="5" t="s">
        <v>16</v>
      </c>
      <c r="K1519" s="5" t="s">
        <v>17</v>
      </c>
      <c r="L1519">
        <f t="shared" si="1"/>
        <v>2014</v>
      </c>
      <c r="M1519" s="9">
        <f t="shared" si="2"/>
        <v>22290000000</v>
      </c>
      <c r="N1519" s="9">
        <f t="shared" si="3"/>
        <v>19474000000</v>
      </c>
      <c r="O1519" s="9">
        <f t="shared" si="4"/>
        <v>19427000000</v>
      </c>
    </row>
    <row r="1520">
      <c r="A1520" s="5">
        <v>1581.0</v>
      </c>
      <c r="B1520" s="5" t="s">
        <v>529</v>
      </c>
      <c r="C1520" s="6" t="s">
        <v>20</v>
      </c>
      <c r="D1520" s="7">
        <v>42369.0</v>
      </c>
      <c r="E1520" s="8">
        <v>3.7864E10</v>
      </c>
      <c r="F1520" s="8">
        <v>1.213E10</v>
      </c>
      <c r="G1520" s="8">
        <v>1.8423E10</v>
      </c>
      <c r="H1520" s="8">
        <v>0.0</v>
      </c>
      <c r="I1520" s="8">
        <v>1.819E9</v>
      </c>
      <c r="J1520" s="5" t="s">
        <v>16</v>
      </c>
      <c r="K1520" s="5" t="s">
        <v>17</v>
      </c>
      <c r="L1520">
        <f t="shared" si="1"/>
        <v>2015</v>
      </c>
      <c r="M1520" s="9">
        <f t="shared" si="2"/>
        <v>25734000000</v>
      </c>
      <c r="N1520" s="9">
        <f t="shared" si="3"/>
        <v>20242000000</v>
      </c>
      <c r="O1520" s="9">
        <f t="shared" si="4"/>
        <v>17622000000</v>
      </c>
    </row>
    <row r="1521">
      <c r="A1521" s="5">
        <v>1582.0</v>
      </c>
      <c r="B1521" s="5" t="s">
        <v>530</v>
      </c>
      <c r="C1521" s="6" t="s">
        <v>15</v>
      </c>
      <c r="D1521" s="7">
        <v>41274.0</v>
      </c>
      <c r="E1521" s="8">
        <v>7.16612E8</v>
      </c>
      <c r="F1521" s="8">
        <v>2.45316E8</v>
      </c>
      <c r="G1521" s="8">
        <v>5.8005E7</v>
      </c>
      <c r="H1521" s="8">
        <v>0.0</v>
      </c>
      <c r="I1521" s="8">
        <v>3.46031E8</v>
      </c>
      <c r="J1521" s="5" t="s">
        <v>55</v>
      </c>
      <c r="K1521" s="5" t="s">
        <v>237</v>
      </c>
      <c r="L1521">
        <f t="shared" si="1"/>
        <v>2012</v>
      </c>
      <c r="M1521" s="9">
        <f t="shared" si="2"/>
        <v>471296000</v>
      </c>
      <c r="N1521" s="9">
        <f t="shared" si="3"/>
        <v>404036000</v>
      </c>
      <c r="O1521" s="9">
        <f t="shared" si="4"/>
        <v>312576000</v>
      </c>
    </row>
    <row r="1522">
      <c r="A1522" s="5">
        <v>1583.0</v>
      </c>
      <c r="B1522" s="5" t="s">
        <v>530</v>
      </c>
      <c r="C1522" s="6" t="s">
        <v>18</v>
      </c>
      <c r="D1522" s="7">
        <v>41639.0</v>
      </c>
      <c r="E1522" s="8">
        <v>7.58926E8</v>
      </c>
      <c r="F1522" s="8">
        <v>2.58612E8</v>
      </c>
      <c r="G1522" s="8">
        <v>3.7121E7</v>
      </c>
      <c r="H1522" s="8">
        <v>0.0</v>
      </c>
      <c r="I1522" s="8">
        <v>3.46273E8</v>
      </c>
      <c r="J1522" s="5" t="s">
        <v>55</v>
      </c>
      <c r="K1522" s="5" t="s">
        <v>237</v>
      </c>
      <c r="L1522">
        <f t="shared" si="1"/>
        <v>2013</v>
      </c>
      <c r="M1522" s="9">
        <f t="shared" si="2"/>
        <v>500314000</v>
      </c>
      <c r="N1522" s="9">
        <f t="shared" si="3"/>
        <v>383394000</v>
      </c>
      <c r="O1522" s="9">
        <f t="shared" si="4"/>
        <v>375532000</v>
      </c>
    </row>
    <row r="1523">
      <c r="A1523" s="5">
        <v>1584.0</v>
      </c>
      <c r="B1523" s="5" t="s">
        <v>530</v>
      </c>
      <c r="C1523" s="6" t="s">
        <v>19</v>
      </c>
      <c r="D1523" s="7">
        <v>42004.0</v>
      </c>
      <c r="E1523" s="8">
        <v>8.18046E8</v>
      </c>
      <c r="F1523" s="8">
        <v>2.70741E8</v>
      </c>
      <c r="G1523" s="8">
        <v>5.6612E7</v>
      </c>
      <c r="H1523" s="8">
        <v>0.0</v>
      </c>
      <c r="I1523" s="8">
        <v>3.63929E8</v>
      </c>
      <c r="J1523" s="5" t="s">
        <v>55</v>
      </c>
      <c r="K1523" s="5" t="s">
        <v>237</v>
      </c>
      <c r="L1523">
        <f t="shared" si="1"/>
        <v>2014</v>
      </c>
      <c r="M1523" s="9">
        <f t="shared" si="2"/>
        <v>547305000</v>
      </c>
      <c r="N1523" s="9">
        <f t="shared" si="3"/>
        <v>420541000</v>
      </c>
      <c r="O1523" s="9">
        <f t="shared" si="4"/>
        <v>397505000</v>
      </c>
    </row>
    <row r="1524">
      <c r="A1524" s="5">
        <v>1585.0</v>
      </c>
      <c r="B1524" s="5" t="s">
        <v>530</v>
      </c>
      <c r="C1524" s="6" t="s">
        <v>20</v>
      </c>
      <c r="D1524" s="7">
        <v>42369.0</v>
      </c>
      <c r="E1524" s="8">
        <v>8.94638E8</v>
      </c>
      <c r="F1524" s="8">
        <v>2.82037E8</v>
      </c>
      <c r="G1524" s="8">
        <v>7.1733E7</v>
      </c>
      <c r="H1524" s="8">
        <v>0.0</v>
      </c>
      <c r="I1524" s="8">
        <v>3.81277E8</v>
      </c>
      <c r="J1524" s="5" t="s">
        <v>55</v>
      </c>
      <c r="K1524" s="5" t="s">
        <v>237</v>
      </c>
      <c r="L1524">
        <f t="shared" si="1"/>
        <v>2015</v>
      </c>
      <c r="M1524" s="9">
        <f t="shared" si="2"/>
        <v>612601000</v>
      </c>
      <c r="N1524" s="9">
        <f t="shared" si="3"/>
        <v>453010000</v>
      </c>
      <c r="O1524" s="9">
        <f t="shared" si="4"/>
        <v>441628000</v>
      </c>
    </row>
    <row r="1525">
      <c r="A1525" s="5">
        <v>1590.0</v>
      </c>
      <c r="B1525" s="5" t="s">
        <v>531</v>
      </c>
      <c r="C1525" s="6" t="s">
        <v>15</v>
      </c>
      <c r="D1525" s="7">
        <v>41307.0</v>
      </c>
      <c r="E1525" s="8">
        <v>2.220256E9</v>
      </c>
      <c r="F1525" s="8">
        <v>1.436582E9</v>
      </c>
      <c r="G1525" s="8">
        <v>4.8888E8</v>
      </c>
      <c r="H1525" s="8">
        <v>0.0</v>
      </c>
      <c r="I1525" s="8">
        <v>0.0</v>
      </c>
      <c r="J1525" s="5" t="s">
        <v>22</v>
      </c>
      <c r="K1525" s="5" t="s">
        <v>82</v>
      </c>
      <c r="L1525">
        <f t="shared" si="1"/>
        <v>2013</v>
      </c>
      <c r="M1525" s="9">
        <f t="shared" si="2"/>
        <v>783674000</v>
      </c>
      <c r="N1525" s="9">
        <f t="shared" si="3"/>
        <v>488880000</v>
      </c>
      <c r="O1525" s="9">
        <f t="shared" si="4"/>
        <v>1731376000</v>
      </c>
    </row>
    <row r="1526">
      <c r="A1526" s="5">
        <v>1591.0</v>
      </c>
      <c r="B1526" s="5" t="s">
        <v>531</v>
      </c>
      <c r="C1526" s="6" t="s">
        <v>18</v>
      </c>
      <c r="D1526" s="7">
        <v>41672.0</v>
      </c>
      <c r="E1526" s="8">
        <v>2.670573E9</v>
      </c>
      <c r="F1526" s="8">
        <v>1.729325E9</v>
      </c>
      <c r="G1526" s="8">
        <v>5.9639E8</v>
      </c>
      <c r="H1526" s="8">
        <v>0.0</v>
      </c>
      <c r="I1526" s="8">
        <v>0.0</v>
      </c>
      <c r="J1526" s="5" t="s">
        <v>22</v>
      </c>
      <c r="K1526" s="5" t="s">
        <v>82</v>
      </c>
      <c r="L1526">
        <f t="shared" si="1"/>
        <v>2014</v>
      </c>
      <c r="M1526" s="9">
        <f t="shared" si="2"/>
        <v>941248000</v>
      </c>
      <c r="N1526" s="9">
        <f t="shared" si="3"/>
        <v>596390000</v>
      </c>
      <c r="O1526" s="9">
        <f t="shared" si="4"/>
        <v>2074183000</v>
      </c>
    </row>
    <row r="1527">
      <c r="A1527" s="5">
        <v>1592.0</v>
      </c>
      <c r="B1527" s="5" t="s">
        <v>531</v>
      </c>
      <c r="C1527" s="6" t="s">
        <v>19</v>
      </c>
      <c r="D1527" s="7">
        <v>42035.0</v>
      </c>
      <c r="E1527" s="8">
        <v>3.241369E9</v>
      </c>
      <c r="F1527" s="8">
        <v>2.104582E9</v>
      </c>
      <c r="G1527" s="8">
        <v>7.12006E8</v>
      </c>
      <c r="H1527" s="8">
        <v>0.0</v>
      </c>
      <c r="I1527" s="8">
        <v>0.0</v>
      </c>
      <c r="J1527" s="5" t="s">
        <v>22</v>
      </c>
      <c r="K1527" s="5" t="s">
        <v>82</v>
      </c>
      <c r="L1527">
        <f t="shared" si="1"/>
        <v>2015</v>
      </c>
      <c r="M1527" s="9">
        <f t="shared" si="2"/>
        <v>1136787000</v>
      </c>
      <c r="N1527" s="9">
        <f t="shared" si="3"/>
        <v>712006000</v>
      </c>
      <c r="O1527" s="9">
        <f t="shared" si="4"/>
        <v>2529363000</v>
      </c>
    </row>
    <row r="1528">
      <c r="A1528" s="5">
        <v>1593.0</v>
      </c>
      <c r="B1528" s="5" t="s">
        <v>531</v>
      </c>
      <c r="C1528" s="6" t="s">
        <v>20</v>
      </c>
      <c r="D1528" s="7">
        <v>42400.0</v>
      </c>
      <c r="E1528" s="8">
        <v>3.924116E9</v>
      </c>
      <c r="F1528" s="8">
        <v>2.539783E9</v>
      </c>
      <c r="G1528" s="8">
        <v>8.63354E8</v>
      </c>
      <c r="H1528" s="8">
        <v>0.0</v>
      </c>
      <c r="I1528" s="8">
        <v>0.0</v>
      </c>
      <c r="J1528" s="5" t="s">
        <v>22</v>
      </c>
      <c r="K1528" s="5" t="s">
        <v>82</v>
      </c>
      <c r="L1528">
        <f t="shared" si="1"/>
        <v>2016</v>
      </c>
      <c r="M1528" s="9">
        <f t="shared" si="2"/>
        <v>1384333000</v>
      </c>
      <c r="N1528" s="9">
        <f t="shared" si="3"/>
        <v>863354000</v>
      </c>
      <c r="O1528" s="9">
        <f t="shared" si="4"/>
        <v>3060762000</v>
      </c>
    </row>
    <row r="1529">
      <c r="A1529" s="5">
        <v>1594.0</v>
      </c>
      <c r="B1529" s="5" t="s">
        <v>532</v>
      </c>
      <c r="C1529" s="6" t="s">
        <v>15</v>
      </c>
      <c r="D1529" s="7">
        <v>41639.0</v>
      </c>
      <c r="E1529" s="8">
        <v>1.22489E11</v>
      </c>
      <c r="F1529" s="8">
        <v>8.9659E10</v>
      </c>
      <c r="G1529" s="8">
        <v>0.0</v>
      </c>
      <c r="H1529" s="8">
        <v>0.0</v>
      </c>
      <c r="I1529" s="8">
        <v>2.3207E10</v>
      </c>
      <c r="J1529" s="5" t="s">
        <v>28</v>
      </c>
      <c r="K1529" s="5" t="s">
        <v>84</v>
      </c>
      <c r="L1529">
        <f t="shared" si="1"/>
        <v>2013</v>
      </c>
      <c r="M1529" s="9">
        <f t="shared" si="2"/>
        <v>32830000000</v>
      </c>
      <c r="N1529" s="9">
        <f t="shared" si="3"/>
        <v>23207000000</v>
      </c>
      <c r="O1529" s="9">
        <f t="shared" si="4"/>
        <v>99282000000</v>
      </c>
    </row>
    <row r="1530">
      <c r="A1530" s="5">
        <v>1595.0</v>
      </c>
      <c r="B1530" s="5" t="s">
        <v>532</v>
      </c>
      <c r="C1530" s="6" t="s">
        <v>18</v>
      </c>
      <c r="D1530" s="7">
        <v>42004.0</v>
      </c>
      <c r="E1530" s="8">
        <v>1.30474E11</v>
      </c>
      <c r="F1530" s="8">
        <v>9.3633E10</v>
      </c>
      <c r="G1530" s="8">
        <v>0.0</v>
      </c>
      <c r="H1530" s="8">
        <v>0.0</v>
      </c>
      <c r="I1530" s="8">
        <v>2.6567E10</v>
      </c>
      <c r="J1530" s="5" t="s">
        <v>28</v>
      </c>
      <c r="K1530" s="5" t="s">
        <v>84</v>
      </c>
      <c r="L1530">
        <f t="shared" si="1"/>
        <v>2014</v>
      </c>
      <c r="M1530" s="9">
        <f t="shared" si="2"/>
        <v>36841000000</v>
      </c>
      <c r="N1530" s="9">
        <f t="shared" si="3"/>
        <v>26567000000</v>
      </c>
      <c r="O1530" s="9">
        <f t="shared" si="4"/>
        <v>103907000000</v>
      </c>
    </row>
    <row r="1531">
      <c r="A1531" s="5">
        <v>1596.0</v>
      </c>
      <c r="B1531" s="5" t="s">
        <v>532</v>
      </c>
      <c r="C1531" s="6" t="s">
        <v>19</v>
      </c>
      <c r="D1531" s="7">
        <v>42369.0</v>
      </c>
      <c r="E1531" s="8">
        <v>1.57107E11</v>
      </c>
      <c r="F1531" s="8">
        <v>1.03875E11</v>
      </c>
      <c r="G1531" s="8">
        <v>0.0</v>
      </c>
      <c r="H1531" s="8">
        <v>0.0</v>
      </c>
      <c r="I1531" s="8">
        <v>4.2211E10</v>
      </c>
      <c r="J1531" s="5" t="s">
        <v>28</v>
      </c>
      <c r="K1531" s="5" t="s">
        <v>84</v>
      </c>
      <c r="L1531">
        <f t="shared" si="1"/>
        <v>2015</v>
      </c>
      <c r="M1531" s="9">
        <f t="shared" si="2"/>
        <v>53232000000</v>
      </c>
      <c r="N1531" s="9">
        <f t="shared" si="3"/>
        <v>42211000000</v>
      </c>
      <c r="O1531" s="9">
        <f t="shared" si="4"/>
        <v>114896000000</v>
      </c>
    </row>
    <row r="1532">
      <c r="A1532" s="5">
        <v>1597.0</v>
      </c>
      <c r="B1532" s="5" t="s">
        <v>532</v>
      </c>
      <c r="C1532" s="6" t="s">
        <v>20</v>
      </c>
      <c r="D1532" s="7">
        <v>42735.0</v>
      </c>
      <c r="E1532" s="8">
        <v>1.8484E11</v>
      </c>
      <c r="F1532" s="8">
        <v>1.17038E11</v>
      </c>
      <c r="G1532" s="8">
        <v>0.0</v>
      </c>
      <c r="H1532" s="8">
        <v>0.0</v>
      </c>
      <c r="I1532" s="8">
        <v>5.4872E10</v>
      </c>
      <c r="J1532" s="5" t="s">
        <v>28</v>
      </c>
      <c r="K1532" s="5" t="s">
        <v>84</v>
      </c>
      <c r="L1532">
        <f t="shared" si="1"/>
        <v>2016</v>
      </c>
      <c r="M1532" s="9">
        <f t="shared" si="2"/>
        <v>67802000000</v>
      </c>
      <c r="N1532" s="9">
        <f t="shared" si="3"/>
        <v>54872000000</v>
      </c>
      <c r="O1532" s="9">
        <f t="shared" si="4"/>
        <v>129968000000</v>
      </c>
    </row>
    <row r="1533">
      <c r="A1533" s="5">
        <v>1598.0</v>
      </c>
      <c r="B1533" s="5" t="s">
        <v>533</v>
      </c>
      <c r="C1533" s="6" t="s">
        <v>15</v>
      </c>
      <c r="D1533" s="7">
        <v>41274.0</v>
      </c>
      <c r="E1533" s="8">
        <v>1.05154E10</v>
      </c>
      <c r="F1533" s="8">
        <v>7.1721E9</v>
      </c>
      <c r="G1533" s="8">
        <v>7.868E8</v>
      </c>
      <c r="H1533" s="8">
        <v>0.0</v>
      </c>
      <c r="I1533" s="8">
        <v>1.1616E9</v>
      </c>
      <c r="J1533" s="5" t="s">
        <v>50</v>
      </c>
      <c r="K1533" s="5" t="s">
        <v>382</v>
      </c>
      <c r="L1533">
        <f t="shared" si="1"/>
        <v>2012</v>
      </c>
      <c r="M1533" s="9">
        <f t="shared" si="2"/>
        <v>3343300000</v>
      </c>
      <c r="N1533" s="9">
        <f t="shared" si="3"/>
        <v>1948400000</v>
      </c>
      <c r="O1533" s="9">
        <f t="shared" si="4"/>
        <v>8567000000</v>
      </c>
    </row>
    <row r="1534">
      <c r="A1534" s="5">
        <v>1599.0</v>
      </c>
      <c r="B1534" s="5" t="s">
        <v>533</v>
      </c>
      <c r="C1534" s="6" t="s">
        <v>18</v>
      </c>
      <c r="D1534" s="7">
        <v>41639.0</v>
      </c>
      <c r="E1534" s="8">
        <v>1.03686E10</v>
      </c>
      <c r="F1534" s="8">
        <v>7.0384E9</v>
      </c>
      <c r="G1534" s="8">
        <v>7.904E8</v>
      </c>
      <c r="H1534" s="8">
        <v>0.0</v>
      </c>
      <c r="I1534" s="8">
        <v>1.1704E9</v>
      </c>
      <c r="J1534" s="5" t="s">
        <v>50</v>
      </c>
      <c r="K1534" s="5" t="s">
        <v>382</v>
      </c>
      <c r="L1534">
        <f t="shared" si="1"/>
        <v>2013</v>
      </c>
      <c r="M1534" s="9">
        <f t="shared" si="2"/>
        <v>3330200000</v>
      </c>
      <c r="N1534" s="9">
        <f t="shared" si="3"/>
        <v>1960800000</v>
      </c>
      <c r="O1534" s="9">
        <f t="shared" si="4"/>
        <v>8407800000</v>
      </c>
    </row>
    <row r="1535">
      <c r="A1535" s="5">
        <v>1600.0</v>
      </c>
      <c r="B1535" s="5" t="s">
        <v>533</v>
      </c>
      <c r="C1535" s="6" t="s">
        <v>19</v>
      </c>
      <c r="D1535" s="7">
        <v>42004.0</v>
      </c>
      <c r="E1535" s="8">
        <v>1.05245E10</v>
      </c>
      <c r="F1535" s="8">
        <v>7.7221E9</v>
      </c>
      <c r="G1535" s="8">
        <v>8.209E8</v>
      </c>
      <c r="H1535" s="8">
        <v>0.0</v>
      </c>
      <c r="I1535" s="8">
        <v>1.272E9</v>
      </c>
      <c r="J1535" s="5" t="s">
        <v>50</v>
      </c>
      <c r="K1535" s="5" t="s">
        <v>382</v>
      </c>
      <c r="L1535">
        <f t="shared" si="1"/>
        <v>2014</v>
      </c>
      <c r="M1535" s="9">
        <f t="shared" si="2"/>
        <v>2802400000</v>
      </c>
      <c r="N1535" s="9">
        <f t="shared" si="3"/>
        <v>2092900000</v>
      </c>
      <c r="O1535" s="9">
        <f t="shared" si="4"/>
        <v>8431600000</v>
      </c>
    </row>
    <row r="1536">
      <c r="A1536" s="5">
        <v>1601.0</v>
      </c>
      <c r="B1536" s="5" t="s">
        <v>533</v>
      </c>
      <c r="C1536" s="6" t="s">
        <v>20</v>
      </c>
      <c r="D1536" s="7">
        <v>42369.0</v>
      </c>
      <c r="E1536" s="8">
        <v>1.07313E10</v>
      </c>
      <c r="F1536" s="8">
        <v>7.2094E9</v>
      </c>
      <c r="G1536" s="8">
        <v>8.351E8</v>
      </c>
      <c r="H1536" s="8">
        <v>0.0</v>
      </c>
      <c r="I1536" s="8">
        <v>1.2957E9</v>
      </c>
      <c r="J1536" s="5" t="s">
        <v>50</v>
      </c>
      <c r="K1536" s="5" t="s">
        <v>382</v>
      </c>
      <c r="L1536">
        <f t="shared" si="1"/>
        <v>2015</v>
      </c>
      <c r="M1536" s="9">
        <f t="shared" si="2"/>
        <v>3521900000</v>
      </c>
      <c r="N1536" s="9">
        <f t="shared" si="3"/>
        <v>2130800000</v>
      </c>
      <c r="O1536" s="9">
        <f t="shared" si="4"/>
        <v>8600500000</v>
      </c>
    </row>
    <row r="1537">
      <c r="A1537" s="5">
        <v>1602.0</v>
      </c>
      <c r="B1537" s="5" t="s">
        <v>534</v>
      </c>
      <c r="C1537" s="6" t="s">
        <v>15</v>
      </c>
      <c r="D1537" s="7">
        <v>41639.0</v>
      </c>
      <c r="E1537" s="8">
        <v>2.1963E10</v>
      </c>
      <c r="F1537" s="8">
        <v>5.849E9</v>
      </c>
      <c r="G1537" s="8">
        <v>6.891E9</v>
      </c>
      <c r="H1537" s="8">
        <v>0.0</v>
      </c>
      <c r="I1537" s="8">
        <v>1.777E9</v>
      </c>
      <c r="J1537" s="5" t="s">
        <v>16</v>
      </c>
      <c r="K1537" s="5" t="s">
        <v>181</v>
      </c>
      <c r="L1537">
        <f t="shared" si="1"/>
        <v>2013</v>
      </c>
      <c r="M1537" s="9">
        <f t="shared" si="2"/>
        <v>16114000000</v>
      </c>
      <c r="N1537" s="9">
        <f t="shared" si="3"/>
        <v>8668000000</v>
      </c>
      <c r="O1537" s="9">
        <f t="shared" si="4"/>
        <v>13295000000</v>
      </c>
    </row>
    <row r="1538">
      <c r="A1538" s="5">
        <v>1603.0</v>
      </c>
      <c r="B1538" s="5" t="s">
        <v>534</v>
      </c>
      <c r="C1538" s="6" t="s">
        <v>18</v>
      </c>
      <c r="D1538" s="7">
        <v>42004.0</v>
      </c>
      <c r="E1538" s="8">
        <v>2.3988E10</v>
      </c>
      <c r="F1538" s="8">
        <v>6.097E9</v>
      </c>
      <c r="G1538" s="8">
        <v>7.234E9</v>
      </c>
      <c r="H1538" s="8">
        <v>0.0</v>
      </c>
      <c r="I1538" s="8">
        <v>1.904E9</v>
      </c>
      <c r="J1538" s="5" t="s">
        <v>16</v>
      </c>
      <c r="K1538" s="5" t="s">
        <v>181</v>
      </c>
      <c r="L1538">
        <f t="shared" si="1"/>
        <v>2014</v>
      </c>
      <c r="M1538" s="9">
        <f t="shared" si="2"/>
        <v>17891000000</v>
      </c>
      <c r="N1538" s="9">
        <f t="shared" si="3"/>
        <v>9138000000</v>
      </c>
      <c r="O1538" s="9">
        <f t="shared" si="4"/>
        <v>14850000000</v>
      </c>
    </row>
    <row r="1539">
      <c r="A1539" s="5">
        <v>1604.0</v>
      </c>
      <c r="B1539" s="5" t="s">
        <v>534</v>
      </c>
      <c r="C1539" s="6" t="s">
        <v>19</v>
      </c>
      <c r="D1539" s="7">
        <v>42369.0</v>
      </c>
      <c r="E1539" s="8">
        <v>2.1813E10</v>
      </c>
      <c r="F1539" s="8">
        <v>4.434E9</v>
      </c>
      <c r="G1539" s="8">
        <v>7.315E9</v>
      </c>
      <c r="H1539" s="8">
        <v>0.0</v>
      </c>
      <c r="I1539" s="8">
        <v>2.012E9</v>
      </c>
      <c r="J1539" s="5" t="s">
        <v>16</v>
      </c>
      <c r="K1539" s="5" t="s">
        <v>181</v>
      </c>
      <c r="L1539">
        <f t="shared" si="1"/>
        <v>2015</v>
      </c>
      <c r="M1539" s="9">
        <f t="shared" si="2"/>
        <v>17379000000</v>
      </c>
      <c r="N1539" s="9">
        <f t="shared" si="3"/>
        <v>9327000000</v>
      </c>
      <c r="O1539" s="9">
        <f t="shared" si="4"/>
        <v>12486000000</v>
      </c>
    </row>
    <row r="1540">
      <c r="A1540" s="5">
        <v>1605.0</v>
      </c>
      <c r="B1540" s="5" t="s">
        <v>534</v>
      </c>
      <c r="C1540" s="6" t="s">
        <v>20</v>
      </c>
      <c r="D1540" s="7">
        <v>42735.0</v>
      </c>
      <c r="E1540" s="8">
        <v>1.9941E10</v>
      </c>
      <c r="F1540" s="8">
        <v>3.747E9</v>
      </c>
      <c r="G1540" s="8">
        <v>6.884E9</v>
      </c>
      <c r="H1540" s="8">
        <v>0.0</v>
      </c>
      <c r="I1540" s="8">
        <v>2.038E9</v>
      </c>
      <c r="J1540" s="5" t="s">
        <v>16</v>
      </c>
      <c r="K1540" s="5" t="s">
        <v>181</v>
      </c>
      <c r="L1540">
        <f t="shared" si="1"/>
        <v>2016</v>
      </c>
      <c r="M1540" s="9">
        <f t="shared" si="2"/>
        <v>16194000000</v>
      </c>
      <c r="N1540" s="9">
        <f t="shared" si="3"/>
        <v>8922000000</v>
      </c>
      <c r="O1540" s="9">
        <f t="shared" si="4"/>
        <v>11019000000</v>
      </c>
    </row>
    <row r="1541">
      <c r="A1541" s="5">
        <v>1606.0</v>
      </c>
      <c r="B1541" s="5" t="s">
        <v>535</v>
      </c>
      <c r="C1541" s="6" t="s">
        <v>15</v>
      </c>
      <c r="D1541" s="7">
        <v>41274.0</v>
      </c>
      <c r="E1541" s="8">
        <v>5.4127E10</v>
      </c>
      <c r="F1541" s="8">
        <v>1.3574E10</v>
      </c>
      <c r="G1541" s="8">
        <v>3.7352E10</v>
      </c>
      <c r="H1541" s="8">
        <v>0.0</v>
      </c>
      <c r="I1541" s="8">
        <v>1.858E9</v>
      </c>
      <c r="J1541" s="5" t="s">
        <v>16</v>
      </c>
      <c r="K1541" s="5" t="s">
        <v>149</v>
      </c>
      <c r="L1541">
        <f t="shared" si="1"/>
        <v>2012</v>
      </c>
      <c r="M1541" s="9">
        <f t="shared" si="2"/>
        <v>40553000000</v>
      </c>
      <c r="N1541" s="9">
        <f t="shared" si="3"/>
        <v>39210000000</v>
      </c>
      <c r="O1541" s="9">
        <f t="shared" si="4"/>
        <v>14917000000</v>
      </c>
    </row>
    <row r="1542">
      <c r="A1542" s="5">
        <v>1607.0</v>
      </c>
      <c r="B1542" s="5" t="s">
        <v>535</v>
      </c>
      <c r="C1542" s="6" t="s">
        <v>18</v>
      </c>
      <c r="D1542" s="7">
        <v>41639.0</v>
      </c>
      <c r="E1542" s="8">
        <v>5.5438E10</v>
      </c>
      <c r="F1542" s="8">
        <v>1.3703E10</v>
      </c>
      <c r="G1542" s="8">
        <v>3.2834E10</v>
      </c>
      <c r="H1542" s="8">
        <v>0.0</v>
      </c>
      <c r="I1542" s="8">
        <v>1.867E9</v>
      </c>
      <c r="J1542" s="5" t="s">
        <v>16</v>
      </c>
      <c r="K1542" s="5" t="s">
        <v>149</v>
      </c>
      <c r="L1542">
        <f t="shared" si="1"/>
        <v>2013</v>
      </c>
      <c r="M1542" s="9">
        <f t="shared" si="2"/>
        <v>41735000000</v>
      </c>
      <c r="N1542" s="9">
        <f t="shared" si="3"/>
        <v>34701000000</v>
      </c>
      <c r="O1542" s="9">
        <f t="shared" si="4"/>
        <v>20737000000</v>
      </c>
    </row>
    <row r="1543">
      <c r="A1543" s="5">
        <v>1608.0</v>
      </c>
      <c r="B1543" s="5" t="s">
        <v>535</v>
      </c>
      <c r="C1543" s="6" t="s">
        <v>19</v>
      </c>
      <c r="D1543" s="7">
        <v>42004.0</v>
      </c>
      <c r="E1543" s="8">
        <v>5.8232E10</v>
      </c>
      <c r="F1543" s="8">
        <v>1.4758E10</v>
      </c>
      <c r="G1543" s="8">
        <v>3.6583E10</v>
      </c>
      <c r="H1543" s="8">
        <v>0.0</v>
      </c>
      <c r="I1543" s="8">
        <v>1.923E9</v>
      </c>
      <c r="J1543" s="5" t="s">
        <v>16</v>
      </c>
      <c r="K1543" s="5" t="s">
        <v>149</v>
      </c>
      <c r="L1543">
        <f t="shared" si="1"/>
        <v>2014</v>
      </c>
      <c r="M1543" s="9">
        <f t="shared" si="2"/>
        <v>43474000000</v>
      </c>
      <c r="N1543" s="9">
        <f t="shared" si="3"/>
        <v>38506000000</v>
      </c>
      <c r="O1543" s="9">
        <f t="shared" si="4"/>
        <v>19726000000</v>
      </c>
    </row>
    <row r="1544">
      <c r="A1544" s="5">
        <v>1609.0</v>
      </c>
      <c r="B1544" s="5" t="s">
        <v>535</v>
      </c>
      <c r="C1544" s="6" t="s">
        <v>20</v>
      </c>
      <c r="D1544" s="7">
        <v>42369.0</v>
      </c>
      <c r="E1544" s="8">
        <v>5.8363E10</v>
      </c>
      <c r="F1544" s="8">
        <v>1.2947E10</v>
      </c>
      <c r="G1544" s="8">
        <v>3.5664E10</v>
      </c>
      <c r="H1544" s="8">
        <v>0.0</v>
      </c>
      <c r="I1544" s="8">
        <v>2.084E9</v>
      </c>
      <c r="J1544" s="5" t="s">
        <v>16</v>
      </c>
      <c r="K1544" s="5" t="s">
        <v>149</v>
      </c>
      <c r="L1544">
        <f t="shared" si="1"/>
        <v>2015</v>
      </c>
      <c r="M1544" s="9">
        <f t="shared" si="2"/>
        <v>45416000000</v>
      </c>
      <c r="N1544" s="9">
        <f t="shared" si="3"/>
        <v>37748000000</v>
      </c>
      <c r="O1544" s="9">
        <f t="shared" si="4"/>
        <v>20615000000</v>
      </c>
    </row>
    <row r="1545">
      <c r="A1545" s="5">
        <v>1610.0</v>
      </c>
      <c r="B1545" s="5" t="s">
        <v>536</v>
      </c>
      <c r="C1545" s="6" t="s">
        <v>15</v>
      </c>
      <c r="D1545" s="7">
        <v>41305.0</v>
      </c>
      <c r="E1545" s="8">
        <v>2.794925E9</v>
      </c>
      <c r="F1545" s="8">
        <v>1.763394E9</v>
      </c>
      <c r="G1545" s="8">
        <v>6.57246E8</v>
      </c>
      <c r="H1545" s="8">
        <v>0.0</v>
      </c>
      <c r="I1545" s="8">
        <v>0.0</v>
      </c>
      <c r="J1545" s="5" t="s">
        <v>22</v>
      </c>
      <c r="K1545" s="5" t="s">
        <v>260</v>
      </c>
      <c r="L1545">
        <f t="shared" si="1"/>
        <v>2013</v>
      </c>
      <c r="M1545" s="9">
        <f t="shared" si="2"/>
        <v>1031531000</v>
      </c>
      <c r="N1545" s="9">
        <f t="shared" si="3"/>
        <v>657246000</v>
      </c>
      <c r="O1545" s="9">
        <f t="shared" si="4"/>
        <v>2137679000</v>
      </c>
    </row>
    <row r="1546">
      <c r="A1546" s="5">
        <v>1611.0</v>
      </c>
      <c r="B1546" s="5" t="s">
        <v>536</v>
      </c>
      <c r="C1546" s="6" t="s">
        <v>18</v>
      </c>
      <c r="D1546" s="7">
        <v>41670.0</v>
      </c>
      <c r="E1546" s="8">
        <v>3.086608E9</v>
      </c>
      <c r="F1546" s="8">
        <v>1.925266E9</v>
      </c>
      <c r="G1546" s="8">
        <v>7.34511E8</v>
      </c>
      <c r="H1546" s="8">
        <v>0.0</v>
      </c>
      <c r="I1546" s="8">
        <v>0.0</v>
      </c>
      <c r="J1546" s="5" t="s">
        <v>22</v>
      </c>
      <c r="K1546" s="5" t="s">
        <v>260</v>
      </c>
      <c r="L1546">
        <f t="shared" si="1"/>
        <v>2014</v>
      </c>
      <c r="M1546" s="9">
        <f t="shared" si="2"/>
        <v>1161342000</v>
      </c>
      <c r="N1546" s="9">
        <f t="shared" si="3"/>
        <v>734511000</v>
      </c>
      <c r="O1546" s="9">
        <f t="shared" si="4"/>
        <v>2352097000</v>
      </c>
    </row>
    <row r="1547">
      <c r="A1547" s="5">
        <v>1612.0</v>
      </c>
      <c r="B1547" s="5" t="s">
        <v>536</v>
      </c>
      <c r="C1547" s="6" t="s">
        <v>19</v>
      </c>
      <c r="D1547" s="7">
        <v>42035.0</v>
      </c>
      <c r="E1547" s="8">
        <v>3.323077E9</v>
      </c>
      <c r="F1547" s="8">
        <v>2.148147E9</v>
      </c>
      <c r="G1547" s="8">
        <v>8.09545E8</v>
      </c>
      <c r="H1547" s="8">
        <v>0.0</v>
      </c>
      <c r="I1547" s="8">
        <v>0.0</v>
      </c>
      <c r="J1547" s="5" t="s">
        <v>22</v>
      </c>
      <c r="K1547" s="5" t="s">
        <v>260</v>
      </c>
      <c r="L1547">
        <f t="shared" si="1"/>
        <v>2015</v>
      </c>
      <c r="M1547" s="9">
        <f t="shared" si="2"/>
        <v>1174930000</v>
      </c>
      <c r="N1547" s="9">
        <f t="shared" si="3"/>
        <v>809545000</v>
      </c>
      <c r="O1547" s="9">
        <f t="shared" si="4"/>
        <v>2513532000</v>
      </c>
    </row>
    <row r="1548">
      <c r="A1548" s="5">
        <v>1613.0</v>
      </c>
      <c r="B1548" s="5" t="s">
        <v>536</v>
      </c>
      <c r="C1548" s="6" t="s">
        <v>20</v>
      </c>
      <c r="D1548" s="7">
        <v>42400.0</v>
      </c>
      <c r="E1548" s="8">
        <v>3.445134E9</v>
      </c>
      <c r="F1548" s="8">
        <v>2.243232E9</v>
      </c>
      <c r="G1548" s="8">
        <v>8.48323E8</v>
      </c>
      <c r="H1548" s="8">
        <v>0.0</v>
      </c>
      <c r="I1548" s="8">
        <v>0.0</v>
      </c>
      <c r="J1548" s="5" t="s">
        <v>22</v>
      </c>
      <c r="K1548" s="5" t="s">
        <v>260</v>
      </c>
      <c r="L1548">
        <f t="shared" si="1"/>
        <v>2016</v>
      </c>
      <c r="M1548" s="9">
        <f t="shared" si="2"/>
        <v>1201902000</v>
      </c>
      <c r="N1548" s="9">
        <f t="shared" si="3"/>
        <v>848323000</v>
      </c>
      <c r="O1548" s="9">
        <f t="shared" si="4"/>
        <v>2596811000</v>
      </c>
    </row>
    <row r="1549">
      <c r="A1549" s="5">
        <v>1614.0</v>
      </c>
      <c r="B1549" s="5" t="s">
        <v>537</v>
      </c>
      <c r="C1549" s="6" t="s">
        <v>15</v>
      </c>
      <c r="D1549" s="7">
        <v>41486.0</v>
      </c>
      <c r="E1549" s="8">
        <v>2.436948E9</v>
      </c>
      <c r="F1549" s="8">
        <v>1.589821E9</v>
      </c>
      <c r="G1549" s="8">
        <v>4.41168E8</v>
      </c>
      <c r="H1549" s="8">
        <v>6.263E7</v>
      </c>
      <c r="I1549" s="8">
        <v>0.0</v>
      </c>
      <c r="J1549" s="5" t="s">
        <v>50</v>
      </c>
      <c r="K1549" s="5" t="s">
        <v>108</v>
      </c>
      <c r="L1549">
        <f t="shared" si="1"/>
        <v>2013</v>
      </c>
      <c r="M1549" s="9">
        <f t="shared" si="2"/>
        <v>847127000</v>
      </c>
      <c r="N1549" s="9">
        <f t="shared" si="3"/>
        <v>503798000</v>
      </c>
      <c r="O1549" s="9">
        <f t="shared" si="4"/>
        <v>1933150000</v>
      </c>
    </row>
    <row r="1550">
      <c r="A1550" s="5">
        <v>1615.0</v>
      </c>
      <c r="B1550" s="5" t="s">
        <v>537</v>
      </c>
      <c r="C1550" s="6" t="s">
        <v>18</v>
      </c>
      <c r="D1550" s="7">
        <v>41851.0</v>
      </c>
      <c r="E1550" s="8">
        <v>2.4735E9</v>
      </c>
      <c r="F1550" s="8">
        <v>1.5957E9</v>
      </c>
      <c r="G1550" s="8">
        <v>4.603E8</v>
      </c>
      <c r="H1550" s="8">
        <v>6.18E7</v>
      </c>
      <c r="I1550" s="8">
        <v>0.0</v>
      </c>
      <c r="J1550" s="5" t="s">
        <v>50</v>
      </c>
      <c r="K1550" s="5" t="s">
        <v>108</v>
      </c>
      <c r="L1550">
        <f t="shared" si="1"/>
        <v>2014</v>
      </c>
      <c r="M1550" s="9">
        <f t="shared" si="2"/>
        <v>877800000</v>
      </c>
      <c r="N1550" s="9">
        <f t="shared" si="3"/>
        <v>522100000</v>
      </c>
      <c r="O1550" s="9">
        <f t="shared" si="4"/>
        <v>1951400000</v>
      </c>
    </row>
    <row r="1551">
      <c r="A1551" s="5">
        <v>1616.0</v>
      </c>
      <c r="B1551" s="5" t="s">
        <v>537</v>
      </c>
      <c r="C1551" s="6" t="s">
        <v>19</v>
      </c>
      <c r="D1551" s="7">
        <v>42216.0</v>
      </c>
      <c r="E1551" s="8">
        <v>2.3712E9</v>
      </c>
      <c r="F1551" s="8">
        <v>1.5626E9</v>
      </c>
      <c r="G1551" s="8">
        <v>4.601E8</v>
      </c>
      <c r="H1551" s="8">
        <v>6.02E7</v>
      </c>
      <c r="I1551" s="8">
        <v>0.0</v>
      </c>
      <c r="J1551" s="5" t="s">
        <v>50</v>
      </c>
      <c r="K1551" s="5" t="s">
        <v>108</v>
      </c>
      <c r="L1551">
        <f t="shared" si="1"/>
        <v>2015</v>
      </c>
      <c r="M1551" s="9">
        <f t="shared" si="2"/>
        <v>808600000</v>
      </c>
      <c r="N1551" s="9">
        <f t="shared" si="3"/>
        <v>520300000</v>
      </c>
      <c r="O1551" s="9">
        <f t="shared" si="4"/>
        <v>1850900000</v>
      </c>
    </row>
    <row r="1552">
      <c r="A1552" s="5">
        <v>1617.0</v>
      </c>
      <c r="B1552" s="5" t="s">
        <v>537</v>
      </c>
      <c r="C1552" s="6" t="s">
        <v>20</v>
      </c>
      <c r="D1552" s="7">
        <v>42582.0</v>
      </c>
      <c r="E1552" s="8">
        <v>2.2203E9</v>
      </c>
      <c r="F1552" s="8">
        <v>1.4655E9</v>
      </c>
      <c r="G1552" s="8">
        <v>4.251E8</v>
      </c>
      <c r="H1552" s="8">
        <v>5.55E7</v>
      </c>
      <c r="I1552" s="8">
        <v>0.0</v>
      </c>
      <c r="J1552" s="5" t="s">
        <v>50</v>
      </c>
      <c r="K1552" s="5" t="s">
        <v>108</v>
      </c>
      <c r="L1552">
        <f t="shared" si="1"/>
        <v>2016</v>
      </c>
      <c r="M1552" s="9">
        <f t="shared" si="2"/>
        <v>754800000</v>
      </c>
      <c r="N1552" s="9">
        <f t="shared" si="3"/>
        <v>480600000</v>
      </c>
      <c r="O1552" s="9">
        <f t="shared" si="4"/>
        <v>1739700000</v>
      </c>
    </row>
    <row r="1553">
      <c r="A1553" s="5">
        <v>1618.0</v>
      </c>
      <c r="B1553" s="5" t="s">
        <v>538</v>
      </c>
      <c r="C1553" s="6" t="s">
        <v>15</v>
      </c>
      <c r="D1553" s="7">
        <v>41639.0</v>
      </c>
      <c r="E1553" s="8">
        <v>5.66E10</v>
      </c>
      <c r="F1553" s="8">
        <v>4.0468E10</v>
      </c>
      <c r="G1553" s="8">
        <v>5.241E9</v>
      </c>
      <c r="H1553" s="8">
        <v>2.342E9</v>
      </c>
      <c r="I1553" s="8">
        <v>0.0</v>
      </c>
      <c r="J1553" s="5" t="s">
        <v>16</v>
      </c>
      <c r="K1553" s="5" t="s">
        <v>167</v>
      </c>
      <c r="L1553">
        <f t="shared" si="1"/>
        <v>2013</v>
      </c>
      <c r="M1553" s="9">
        <f t="shared" si="2"/>
        <v>16132000000</v>
      </c>
      <c r="N1553" s="9">
        <f t="shared" si="3"/>
        <v>7583000000</v>
      </c>
      <c r="O1553" s="9">
        <f t="shared" si="4"/>
        <v>49017000000</v>
      </c>
    </row>
    <row r="1554">
      <c r="A1554" s="5">
        <v>1619.0</v>
      </c>
      <c r="B1554" s="5" t="s">
        <v>538</v>
      </c>
      <c r="C1554" s="6" t="s">
        <v>18</v>
      </c>
      <c r="D1554" s="7">
        <v>42004.0</v>
      </c>
      <c r="E1554" s="8">
        <v>5.79E10</v>
      </c>
      <c r="F1554" s="8">
        <v>4.0898E10</v>
      </c>
      <c r="G1554" s="8">
        <v>4.934E9</v>
      </c>
      <c r="H1554" s="8">
        <v>2.475E9</v>
      </c>
      <c r="I1554" s="8">
        <v>0.0</v>
      </c>
      <c r="J1554" s="5" t="s">
        <v>16</v>
      </c>
      <c r="K1554" s="5" t="s">
        <v>167</v>
      </c>
      <c r="L1554">
        <f t="shared" si="1"/>
        <v>2014</v>
      </c>
      <c r="M1554" s="9">
        <f t="shared" si="2"/>
        <v>17002000000</v>
      </c>
      <c r="N1554" s="9">
        <f t="shared" si="3"/>
        <v>7409000000</v>
      </c>
      <c r="O1554" s="9">
        <f t="shared" si="4"/>
        <v>50491000000</v>
      </c>
    </row>
    <row r="1555">
      <c r="A1555" s="5">
        <v>1620.0</v>
      </c>
      <c r="B1555" s="5" t="s">
        <v>538</v>
      </c>
      <c r="C1555" s="6" t="s">
        <v>19</v>
      </c>
      <c r="D1555" s="7">
        <v>42369.0</v>
      </c>
      <c r="E1555" s="8">
        <v>5.6098E10</v>
      </c>
      <c r="F1555" s="8">
        <v>4.0431E10</v>
      </c>
      <c r="G1555" s="8">
        <v>6.097E9</v>
      </c>
      <c r="H1555" s="8">
        <v>2.279E9</v>
      </c>
      <c r="I1555" s="8">
        <v>0.0</v>
      </c>
      <c r="J1555" s="5" t="s">
        <v>16</v>
      </c>
      <c r="K1555" s="5" t="s">
        <v>167</v>
      </c>
      <c r="L1555">
        <f t="shared" si="1"/>
        <v>2015</v>
      </c>
      <c r="M1555" s="9">
        <f t="shared" si="2"/>
        <v>15667000000</v>
      </c>
      <c r="N1555" s="9">
        <f t="shared" si="3"/>
        <v>8376000000</v>
      </c>
      <c r="O1555" s="9">
        <f t="shared" si="4"/>
        <v>47722000000</v>
      </c>
    </row>
    <row r="1556">
      <c r="A1556" s="5">
        <v>1621.0</v>
      </c>
      <c r="B1556" s="5" t="s">
        <v>538</v>
      </c>
      <c r="C1556" s="6" t="s">
        <v>20</v>
      </c>
      <c r="D1556" s="7">
        <v>42735.0</v>
      </c>
      <c r="E1556" s="8">
        <v>5.7244E10</v>
      </c>
      <c r="F1556" s="8">
        <v>4.146E10</v>
      </c>
      <c r="G1556" s="8">
        <v>5.275E9</v>
      </c>
      <c r="H1556" s="8">
        <v>2.337E9</v>
      </c>
      <c r="I1556" s="8">
        <v>0.0</v>
      </c>
      <c r="J1556" s="5" t="s">
        <v>16</v>
      </c>
      <c r="K1556" s="5" t="s">
        <v>167</v>
      </c>
      <c r="L1556">
        <f t="shared" si="1"/>
        <v>2016</v>
      </c>
      <c r="M1556" s="9">
        <f t="shared" si="2"/>
        <v>15784000000</v>
      </c>
      <c r="N1556" s="9">
        <f t="shared" si="3"/>
        <v>7612000000</v>
      </c>
      <c r="O1556" s="9">
        <f t="shared" si="4"/>
        <v>49632000000</v>
      </c>
    </row>
    <row r="1557">
      <c r="A1557" s="5">
        <v>1622.0</v>
      </c>
      <c r="B1557" s="5" t="s">
        <v>539</v>
      </c>
      <c r="C1557" s="6" t="s">
        <v>15</v>
      </c>
      <c r="D1557" s="7">
        <v>41547.0</v>
      </c>
      <c r="E1557" s="8">
        <v>1.1778E10</v>
      </c>
      <c r="F1557" s="8">
        <v>1.932E9</v>
      </c>
      <c r="G1557" s="8">
        <v>2.207E9</v>
      </c>
      <c r="H1557" s="8">
        <v>0.0</v>
      </c>
      <c r="I1557" s="8">
        <v>3.97E8</v>
      </c>
      <c r="J1557" s="5" t="s">
        <v>25</v>
      </c>
      <c r="K1557" s="5" t="s">
        <v>60</v>
      </c>
      <c r="L1557">
        <f t="shared" si="1"/>
        <v>2013</v>
      </c>
      <c r="M1557" s="9">
        <f t="shared" si="2"/>
        <v>9846000000</v>
      </c>
      <c r="N1557" s="9">
        <f t="shared" si="3"/>
        <v>2604000000</v>
      </c>
      <c r="O1557" s="9">
        <f t="shared" si="4"/>
        <v>9174000000</v>
      </c>
    </row>
    <row r="1558">
      <c r="A1558" s="5">
        <v>1623.0</v>
      </c>
      <c r="B1558" s="5" t="s">
        <v>539</v>
      </c>
      <c r="C1558" s="6" t="s">
        <v>18</v>
      </c>
      <c r="D1558" s="7">
        <v>41912.0</v>
      </c>
      <c r="E1558" s="8">
        <v>1.2702E10</v>
      </c>
      <c r="F1558" s="8">
        <v>1.875E9</v>
      </c>
      <c r="G1558" s="8">
        <v>2.242E9</v>
      </c>
      <c r="H1558" s="8">
        <v>0.0</v>
      </c>
      <c r="I1558" s="8">
        <v>4.35E8</v>
      </c>
      <c r="J1558" s="5" t="s">
        <v>25</v>
      </c>
      <c r="K1558" s="5" t="s">
        <v>60</v>
      </c>
      <c r="L1558">
        <f t="shared" si="1"/>
        <v>2014</v>
      </c>
      <c r="M1558" s="9">
        <f t="shared" si="2"/>
        <v>10827000000</v>
      </c>
      <c r="N1558" s="9">
        <f t="shared" si="3"/>
        <v>2677000000</v>
      </c>
      <c r="O1558" s="9">
        <f t="shared" si="4"/>
        <v>10025000000</v>
      </c>
    </row>
    <row r="1559">
      <c r="A1559" s="5">
        <v>1624.0</v>
      </c>
      <c r="B1559" s="5" t="s">
        <v>539</v>
      </c>
      <c r="C1559" s="6" t="s">
        <v>19</v>
      </c>
      <c r="D1559" s="7">
        <v>42277.0</v>
      </c>
      <c r="E1559" s="8">
        <v>1.388E10</v>
      </c>
      <c r="F1559" s="8">
        <v>2.079E9</v>
      </c>
      <c r="G1559" s="8">
        <v>2.229E9</v>
      </c>
      <c r="H1559" s="8">
        <v>0.0</v>
      </c>
      <c r="I1559" s="8">
        <v>4.94E8</v>
      </c>
      <c r="J1559" s="5" t="s">
        <v>25</v>
      </c>
      <c r="K1559" s="5" t="s">
        <v>60</v>
      </c>
      <c r="L1559">
        <f t="shared" si="1"/>
        <v>2015</v>
      </c>
      <c r="M1559" s="9">
        <f t="shared" si="2"/>
        <v>11801000000</v>
      </c>
      <c r="N1559" s="9">
        <f t="shared" si="3"/>
        <v>2723000000</v>
      </c>
      <c r="O1559" s="9">
        <f t="shared" si="4"/>
        <v>11157000000</v>
      </c>
    </row>
    <row r="1560">
      <c r="A1560" s="5">
        <v>1625.0</v>
      </c>
      <c r="B1560" s="5" t="s">
        <v>539</v>
      </c>
      <c r="C1560" s="6" t="s">
        <v>20</v>
      </c>
      <c r="D1560" s="7">
        <v>42643.0</v>
      </c>
      <c r="E1560" s="8">
        <v>1.5082E10</v>
      </c>
      <c r="F1560" s="8">
        <v>2.226E9</v>
      </c>
      <c r="G1560" s="8">
        <v>4.469E9</v>
      </c>
      <c r="H1560" s="8">
        <v>0.0</v>
      </c>
      <c r="I1560" s="8">
        <v>5.02E8</v>
      </c>
      <c r="J1560" s="5" t="s">
        <v>25</v>
      </c>
      <c r="K1560" s="5" t="s">
        <v>60</v>
      </c>
      <c r="L1560">
        <f t="shared" si="1"/>
        <v>2016</v>
      </c>
      <c r="M1560" s="9">
        <f t="shared" si="2"/>
        <v>12856000000</v>
      </c>
      <c r="N1560" s="9">
        <f t="shared" si="3"/>
        <v>4971000000</v>
      </c>
      <c r="O1560" s="9">
        <f t="shared" si="4"/>
        <v>10111000000</v>
      </c>
    </row>
    <row r="1561">
      <c r="A1561" s="5">
        <v>1626.0</v>
      </c>
      <c r="B1561" s="5" t="s">
        <v>540</v>
      </c>
      <c r="C1561" s="6" t="s">
        <v>15</v>
      </c>
      <c r="D1561" s="7">
        <v>41544.0</v>
      </c>
      <c r="E1561" s="8">
        <v>2.942897E9</v>
      </c>
      <c r="F1561" s="8">
        <v>1.69321E9</v>
      </c>
      <c r="G1561" s="8">
        <v>4.32589E8</v>
      </c>
      <c r="H1561" s="8">
        <v>2.08208E8</v>
      </c>
      <c r="I1561" s="8">
        <v>0.0</v>
      </c>
      <c r="J1561" s="5" t="s">
        <v>28</v>
      </c>
      <c r="K1561" s="5" t="s">
        <v>33</v>
      </c>
      <c r="L1561">
        <f t="shared" si="1"/>
        <v>2013</v>
      </c>
      <c r="M1561" s="9">
        <f t="shared" si="2"/>
        <v>1249687000</v>
      </c>
      <c r="N1561" s="9">
        <f t="shared" si="3"/>
        <v>640797000</v>
      </c>
      <c r="O1561" s="9">
        <f t="shared" si="4"/>
        <v>2302100000</v>
      </c>
    </row>
    <row r="1562">
      <c r="A1562" s="5">
        <v>1627.0</v>
      </c>
      <c r="B1562" s="5" t="s">
        <v>540</v>
      </c>
      <c r="C1562" s="6" t="s">
        <v>18</v>
      </c>
      <c r="D1562" s="7">
        <v>41908.0</v>
      </c>
      <c r="E1562" s="8">
        <v>3.0498E9</v>
      </c>
      <c r="F1562" s="8">
        <v>1.7481E9</v>
      </c>
      <c r="G1562" s="8">
        <v>4.706E8</v>
      </c>
      <c r="H1562" s="8">
        <v>2.348E8</v>
      </c>
      <c r="I1562" s="8">
        <v>0.0</v>
      </c>
      <c r="J1562" s="5" t="s">
        <v>28</v>
      </c>
      <c r="K1562" s="5" t="s">
        <v>33</v>
      </c>
      <c r="L1562">
        <f t="shared" si="1"/>
        <v>2014</v>
      </c>
      <c r="M1562" s="9">
        <f t="shared" si="2"/>
        <v>1301700000</v>
      </c>
      <c r="N1562" s="9">
        <f t="shared" si="3"/>
        <v>705400000</v>
      </c>
      <c r="O1562" s="9">
        <f t="shared" si="4"/>
        <v>2344400000</v>
      </c>
    </row>
    <row r="1563">
      <c r="A1563" s="5">
        <v>1628.0</v>
      </c>
      <c r="B1563" s="5" t="s">
        <v>540</v>
      </c>
      <c r="C1563" s="6" t="s">
        <v>19</v>
      </c>
      <c r="D1563" s="7">
        <v>42279.0</v>
      </c>
      <c r="E1563" s="8">
        <v>3.0991E9</v>
      </c>
      <c r="F1563" s="8">
        <v>1.8164E9</v>
      </c>
      <c r="G1563" s="8">
        <v>4.885E8</v>
      </c>
      <c r="H1563" s="8">
        <v>2.452E8</v>
      </c>
      <c r="I1563" s="8">
        <v>0.0</v>
      </c>
      <c r="J1563" s="5" t="s">
        <v>28</v>
      </c>
      <c r="K1563" s="5" t="s">
        <v>33</v>
      </c>
      <c r="L1563">
        <f t="shared" si="1"/>
        <v>2015</v>
      </c>
      <c r="M1563" s="9">
        <f t="shared" si="2"/>
        <v>1282700000</v>
      </c>
      <c r="N1563" s="9">
        <f t="shared" si="3"/>
        <v>733700000</v>
      </c>
      <c r="O1563" s="9">
        <f t="shared" si="4"/>
        <v>2365400000</v>
      </c>
    </row>
    <row r="1564">
      <c r="A1564" s="5">
        <v>1629.0</v>
      </c>
      <c r="B1564" s="5" t="s">
        <v>540</v>
      </c>
      <c r="C1564" s="6" t="s">
        <v>20</v>
      </c>
      <c r="D1564" s="7">
        <v>42643.0</v>
      </c>
      <c r="E1564" s="8">
        <v>3.2178E9</v>
      </c>
      <c r="F1564" s="8">
        <v>1.8565E9</v>
      </c>
      <c r="G1564" s="8">
        <v>5.57E8</v>
      </c>
      <c r="H1564" s="8">
        <v>2.535E8</v>
      </c>
      <c r="I1564" s="8">
        <v>0.0</v>
      </c>
      <c r="J1564" s="5" t="s">
        <v>28</v>
      </c>
      <c r="K1564" s="5" t="s">
        <v>33</v>
      </c>
      <c r="L1564">
        <f t="shared" si="1"/>
        <v>2016</v>
      </c>
      <c r="M1564" s="9">
        <f t="shared" si="2"/>
        <v>1361300000</v>
      </c>
      <c r="N1564" s="9">
        <f t="shared" si="3"/>
        <v>810500000</v>
      </c>
      <c r="O1564" s="9">
        <f t="shared" si="4"/>
        <v>2407300000</v>
      </c>
    </row>
    <row r="1565">
      <c r="A1565" s="5">
        <v>1630.0</v>
      </c>
      <c r="B1565" s="5" t="s">
        <v>541</v>
      </c>
      <c r="C1565" s="6" t="s">
        <v>15</v>
      </c>
      <c r="D1565" s="7">
        <v>41274.0</v>
      </c>
      <c r="E1565" s="8">
        <v>1.0879855E10</v>
      </c>
      <c r="F1565" s="8">
        <v>5.81788E9</v>
      </c>
      <c r="G1565" s="8">
        <v>3.596708E9</v>
      </c>
      <c r="H1565" s="8">
        <v>0.0</v>
      </c>
      <c r="I1565" s="8">
        <v>0.0</v>
      </c>
      <c r="J1565" s="5" t="s">
        <v>22</v>
      </c>
      <c r="K1565" s="5" t="s">
        <v>292</v>
      </c>
      <c r="L1565">
        <f t="shared" si="1"/>
        <v>2012</v>
      </c>
      <c r="M1565" s="9">
        <f t="shared" si="2"/>
        <v>5061975000</v>
      </c>
      <c r="N1565" s="9">
        <f t="shared" si="3"/>
        <v>3596708000</v>
      </c>
      <c r="O1565" s="9">
        <f t="shared" si="4"/>
        <v>7283147000</v>
      </c>
    </row>
    <row r="1566">
      <c r="A1566" s="5">
        <v>1631.0</v>
      </c>
      <c r="B1566" s="5" t="s">
        <v>541</v>
      </c>
      <c r="C1566" s="6" t="s">
        <v>18</v>
      </c>
      <c r="D1566" s="7">
        <v>41639.0</v>
      </c>
      <c r="E1566" s="8">
        <v>1.1419648E10</v>
      </c>
      <c r="F1566" s="8">
        <v>5.931469E9</v>
      </c>
      <c r="G1566" s="8">
        <v>3.841032E9</v>
      </c>
      <c r="H1566" s="8">
        <v>0.0</v>
      </c>
      <c r="I1566" s="8">
        <v>0.0</v>
      </c>
      <c r="J1566" s="5" t="s">
        <v>22</v>
      </c>
      <c r="K1566" s="5" t="s">
        <v>292</v>
      </c>
      <c r="L1566">
        <f t="shared" si="1"/>
        <v>2013</v>
      </c>
      <c r="M1566" s="9">
        <f t="shared" si="2"/>
        <v>5488179000</v>
      </c>
      <c r="N1566" s="9">
        <f t="shared" si="3"/>
        <v>3841032000</v>
      </c>
      <c r="O1566" s="9">
        <f t="shared" si="4"/>
        <v>7578616000</v>
      </c>
    </row>
    <row r="1567">
      <c r="A1567" s="5">
        <v>1632.0</v>
      </c>
      <c r="B1567" s="5" t="s">
        <v>541</v>
      </c>
      <c r="C1567" s="6" t="s">
        <v>19</v>
      </c>
      <c r="D1567" s="7">
        <v>42007.0</v>
      </c>
      <c r="E1567" s="8">
        <v>1.2282161E10</v>
      </c>
      <c r="F1567" s="8">
        <v>6.28819E9</v>
      </c>
      <c r="G1567" s="8">
        <v>4.159885E9</v>
      </c>
      <c r="H1567" s="8">
        <v>0.0</v>
      </c>
      <c r="I1567" s="8">
        <v>0.0</v>
      </c>
      <c r="J1567" s="5" t="s">
        <v>22</v>
      </c>
      <c r="K1567" s="5" t="s">
        <v>292</v>
      </c>
      <c r="L1567">
        <f t="shared" si="1"/>
        <v>2015</v>
      </c>
      <c r="M1567" s="9">
        <f t="shared" si="2"/>
        <v>5993971000</v>
      </c>
      <c r="N1567" s="9">
        <f t="shared" si="3"/>
        <v>4159885000</v>
      </c>
      <c r="O1567" s="9">
        <f t="shared" si="4"/>
        <v>8122276000</v>
      </c>
    </row>
    <row r="1568">
      <c r="A1568" s="5">
        <v>1633.0</v>
      </c>
      <c r="B1568" s="5" t="s">
        <v>541</v>
      </c>
      <c r="C1568" s="6" t="s">
        <v>20</v>
      </c>
      <c r="D1568" s="7">
        <v>42371.0</v>
      </c>
      <c r="E1568" s="8">
        <v>1.2376744E10</v>
      </c>
      <c r="F1568" s="8">
        <v>6.3938E9</v>
      </c>
      <c r="G1568" s="8">
        <v>4.178386E9</v>
      </c>
      <c r="H1568" s="8">
        <v>0.0</v>
      </c>
      <c r="I1568" s="8">
        <v>0.0</v>
      </c>
      <c r="J1568" s="5" t="s">
        <v>22</v>
      </c>
      <c r="K1568" s="5" t="s">
        <v>292</v>
      </c>
      <c r="L1568">
        <f t="shared" si="1"/>
        <v>2016</v>
      </c>
      <c r="M1568" s="9">
        <f t="shared" si="2"/>
        <v>5982944000</v>
      </c>
      <c r="N1568" s="9">
        <f t="shared" si="3"/>
        <v>4178386000</v>
      </c>
      <c r="O1568" s="9">
        <f t="shared" si="4"/>
        <v>8198358000</v>
      </c>
    </row>
    <row r="1569">
      <c r="A1569" s="5">
        <v>1634.0</v>
      </c>
      <c r="B1569" s="5" t="s">
        <v>542</v>
      </c>
      <c r="C1569" s="6" t="s">
        <v>15</v>
      </c>
      <c r="D1569" s="7">
        <v>41547.0</v>
      </c>
      <c r="E1569" s="8">
        <v>1.3794E10</v>
      </c>
      <c r="F1569" s="8">
        <v>6.799E9</v>
      </c>
      <c r="G1569" s="8">
        <v>2.829E9</v>
      </c>
      <c r="H1569" s="8">
        <v>0.0</v>
      </c>
      <c r="I1569" s="8">
        <v>2.37E8</v>
      </c>
      <c r="J1569" s="5" t="s">
        <v>22</v>
      </c>
      <c r="K1569" s="5" t="s">
        <v>207</v>
      </c>
      <c r="L1569">
        <f t="shared" si="1"/>
        <v>2013</v>
      </c>
      <c r="M1569" s="9">
        <f t="shared" si="2"/>
        <v>6995000000</v>
      </c>
      <c r="N1569" s="9">
        <f t="shared" si="3"/>
        <v>3066000000</v>
      </c>
      <c r="O1569" s="9">
        <f t="shared" si="4"/>
        <v>10728000000</v>
      </c>
    </row>
    <row r="1570">
      <c r="A1570" s="5">
        <v>1635.0</v>
      </c>
      <c r="B1570" s="5" t="s">
        <v>542</v>
      </c>
      <c r="C1570" s="6" t="s">
        <v>18</v>
      </c>
      <c r="D1570" s="7">
        <v>41912.0</v>
      </c>
      <c r="E1570" s="8">
        <v>1.3783E10</v>
      </c>
      <c r="F1570" s="8">
        <v>6.542E9</v>
      </c>
      <c r="G1570" s="8">
        <v>2.899E9</v>
      </c>
      <c r="H1570" s="8">
        <v>0.0</v>
      </c>
      <c r="I1570" s="8">
        <v>2.17E8</v>
      </c>
      <c r="J1570" s="5" t="s">
        <v>22</v>
      </c>
      <c r="K1570" s="5" t="s">
        <v>207</v>
      </c>
      <c r="L1570">
        <f t="shared" si="1"/>
        <v>2014</v>
      </c>
      <c r="M1570" s="9">
        <f t="shared" si="2"/>
        <v>7241000000</v>
      </c>
      <c r="N1570" s="9">
        <f t="shared" si="3"/>
        <v>3116000000</v>
      </c>
      <c r="O1570" s="9">
        <f t="shared" si="4"/>
        <v>10667000000</v>
      </c>
    </row>
    <row r="1571">
      <c r="A1571" s="5">
        <v>1636.0</v>
      </c>
      <c r="B1571" s="5" t="s">
        <v>542</v>
      </c>
      <c r="C1571" s="6" t="s">
        <v>19</v>
      </c>
      <c r="D1571" s="7">
        <v>42277.0</v>
      </c>
      <c r="E1571" s="8">
        <v>1.3268E10</v>
      </c>
      <c r="F1571" s="8">
        <v>6.868E9</v>
      </c>
      <c r="G1571" s="8">
        <v>2.86E9</v>
      </c>
      <c r="H1571" s="8">
        <v>0.0</v>
      </c>
      <c r="I1571" s="8">
        <v>2.22E8</v>
      </c>
      <c r="J1571" s="5" t="s">
        <v>22</v>
      </c>
      <c r="K1571" s="5" t="s">
        <v>207</v>
      </c>
      <c r="L1571">
        <f t="shared" si="1"/>
        <v>2015</v>
      </c>
      <c r="M1571" s="9">
        <f t="shared" si="2"/>
        <v>6400000000</v>
      </c>
      <c r="N1571" s="9">
        <f t="shared" si="3"/>
        <v>3082000000</v>
      </c>
      <c r="O1571" s="9">
        <f t="shared" si="4"/>
        <v>10186000000</v>
      </c>
    </row>
    <row r="1572">
      <c r="A1572" s="5">
        <v>1637.0</v>
      </c>
      <c r="B1572" s="5" t="s">
        <v>542</v>
      </c>
      <c r="C1572" s="6" t="s">
        <v>20</v>
      </c>
      <c r="D1572" s="7">
        <v>42643.0</v>
      </c>
      <c r="E1572" s="8">
        <v>1.2488E10</v>
      </c>
      <c r="F1572" s="8">
        <v>6.684E9</v>
      </c>
      <c r="G1572" s="8">
        <v>2.851E9</v>
      </c>
      <c r="H1572" s="8">
        <v>0.0</v>
      </c>
      <c r="I1572" s="8">
        <v>2.21E8</v>
      </c>
      <c r="J1572" s="5" t="s">
        <v>22</v>
      </c>
      <c r="K1572" s="5" t="s">
        <v>207</v>
      </c>
      <c r="L1572">
        <f t="shared" si="1"/>
        <v>2016</v>
      </c>
      <c r="M1572" s="9">
        <f t="shared" si="2"/>
        <v>5804000000</v>
      </c>
      <c r="N1572" s="9">
        <f t="shared" si="3"/>
        <v>3072000000</v>
      </c>
      <c r="O1572" s="9">
        <f t="shared" si="4"/>
        <v>9416000000</v>
      </c>
    </row>
    <row r="1573">
      <c r="A1573" s="5">
        <v>1638.0</v>
      </c>
      <c r="B1573" s="5" t="s">
        <v>543</v>
      </c>
      <c r="C1573" s="6" t="s">
        <v>15</v>
      </c>
      <c r="D1573" s="7">
        <v>41274.0</v>
      </c>
      <c r="E1573" s="8">
        <v>1.38393E11</v>
      </c>
      <c r="F1573" s="8">
        <v>1.26485E11</v>
      </c>
      <c r="G1573" s="8">
        <v>5.229E9</v>
      </c>
      <c r="H1573" s="8">
        <v>0.0</v>
      </c>
      <c r="I1573" s="8">
        <v>1.549E9</v>
      </c>
      <c r="J1573" s="5" t="s">
        <v>86</v>
      </c>
      <c r="K1573" s="5" t="s">
        <v>344</v>
      </c>
      <c r="L1573">
        <f t="shared" si="1"/>
        <v>2012</v>
      </c>
      <c r="M1573" s="9">
        <f t="shared" si="2"/>
        <v>11908000000</v>
      </c>
      <c r="N1573" s="9">
        <f t="shared" si="3"/>
        <v>6778000000</v>
      </c>
      <c r="O1573" s="9">
        <f t="shared" si="4"/>
        <v>131615000000</v>
      </c>
    </row>
    <row r="1574">
      <c r="A1574" s="5">
        <v>1639.0</v>
      </c>
      <c r="B1574" s="5" t="s">
        <v>543</v>
      </c>
      <c r="C1574" s="6" t="s">
        <v>18</v>
      </c>
      <c r="D1574" s="7">
        <v>41639.0</v>
      </c>
      <c r="E1574" s="8">
        <v>1.38074E11</v>
      </c>
      <c r="F1574" s="8">
        <v>1.27316E11</v>
      </c>
      <c r="G1574" s="8">
        <v>5.081E9</v>
      </c>
      <c r="H1574" s="8">
        <v>0.0</v>
      </c>
      <c r="I1574" s="8">
        <v>1.72E9</v>
      </c>
      <c r="J1574" s="5" t="s">
        <v>86</v>
      </c>
      <c r="K1574" s="5" t="s">
        <v>344</v>
      </c>
      <c r="L1574">
        <f t="shared" si="1"/>
        <v>2013</v>
      </c>
      <c r="M1574" s="9">
        <f t="shared" si="2"/>
        <v>10758000000</v>
      </c>
      <c r="N1574" s="9">
        <f t="shared" si="3"/>
        <v>6801000000</v>
      </c>
      <c r="O1574" s="9">
        <f t="shared" si="4"/>
        <v>131273000000</v>
      </c>
    </row>
    <row r="1575">
      <c r="A1575" s="5">
        <v>1640.0</v>
      </c>
      <c r="B1575" s="5" t="s">
        <v>543</v>
      </c>
      <c r="C1575" s="6" t="s">
        <v>19</v>
      </c>
      <c r="D1575" s="7">
        <v>42004.0</v>
      </c>
      <c r="E1575" s="8">
        <v>1.30844E11</v>
      </c>
      <c r="F1575" s="8">
        <v>1.18141E11</v>
      </c>
      <c r="G1575" s="8">
        <v>5.111E9</v>
      </c>
      <c r="H1575" s="8">
        <v>0.0</v>
      </c>
      <c r="I1575" s="8">
        <v>1.69E9</v>
      </c>
      <c r="J1575" s="5" t="s">
        <v>86</v>
      </c>
      <c r="K1575" s="5" t="s">
        <v>344</v>
      </c>
      <c r="L1575">
        <f t="shared" si="1"/>
        <v>2014</v>
      </c>
      <c r="M1575" s="9">
        <f t="shared" si="2"/>
        <v>12703000000</v>
      </c>
      <c r="N1575" s="9">
        <f t="shared" si="3"/>
        <v>6801000000</v>
      </c>
      <c r="O1575" s="9">
        <f t="shared" si="4"/>
        <v>124043000000</v>
      </c>
    </row>
    <row r="1576">
      <c r="A1576" s="5">
        <v>1641.0</v>
      </c>
      <c r="B1576" s="5" t="s">
        <v>543</v>
      </c>
      <c r="C1576" s="6" t="s">
        <v>20</v>
      </c>
      <c r="D1576" s="7">
        <v>42369.0</v>
      </c>
      <c r="E1576" s="8">
        <v>8.7804E10</v>
      </c>
      <c r="F1576" s="8">
        <v>7.4651E10</v>
      </c>
      <c r="G1576" s="8">
        <v>4.953E9</v>
      </c>
      <c r="H1576" s="8">
        <v>0.0</v>
      </c>
      <c r="I1576" s="8">
        <v>1.842E9</v>
      </c>
      <c r="J1576" s="5" t="s">
        <v>86</v>
      </c>
      <c r="K1576" s="5" t="s">
        <v>344</v>
      </c>
      <c r="L1576">
        <f t="shared" si="1"/>
        <v>2015</v>
      </c>
      <c r="M1576" s="9">
        <f t="shared" si="2"/>
        <v>13153000000</v>
      </c>
      <c r="N1576" s="9">
        <f t="shared" si="3"/>
        <v>6795000000</v>
      </c>
      <c r="O1576" s="9">
        <f t="shared" si="4"/>
        <v>81009000000</v>
      </c>
    </row>
    <row r="1577">
      <c r="A1577" s="5">
        <v>1642.0</v>
      </c>
      <c r="B1577" s="5" t="s">
        <v>544</v>
      </c>
      <c r="C1577" s="6" t="s">
        <v>15</v>
      </c>
      <c r="D1577" s="7">
        <v>41274.0</v>
      </c>
      <c r="E1577" s="8">
        <v>2.56731E9</v>
      </c>
      <c r="F1577" s="8">
        <v>2.233284E9</v>
      </c>
      <c r="G1577" s="8">
        <v>3.08143E8</v>
      </c>
      <c r="H1577" s="8">
        <v>0.0</v>
      </c>
      <c r="I1577" s="8">
        <v>0.0</v>
      </c>
      <c r="J1577" s="5" t="s">
        <v>62</v>
      </c>
      <c r="K1577" s="5" t="s">
        <v>390</v>
      </c>
      <c r="L1577">
        <f t="shared" si="1"/>
        <v>2012</v>
      </c>
      <c r="M1577" s="9">
        <f t="shared" si="2"/>
        <v>334026000</v>
      </c>
      <c r="N1577" s="9">
        <f t="shared" si="3"/>
        <v>308143000</v>
      </c>
      <c r="O1577" s="9">
        <f t="shared" si="4"/>
        <v>2259167000</v>
      </c>
    </row>
    <row r="1578">
      <c r="A1578" s="5">
        <v>1643.0</v>
      </c>
      <c r="B1578" s="5" t="s">
        <v>544</v>
      </c>
      <c r="C1578" s="6" t="s">
        <v>18</v>
      </c>
      <c r="D1578" s="7">
        <v>41639.0</v>
      </c>
      <c r="E1578" s="8">
        <v>2.770709E9</v>
      </c>
      <c r="F1578" s="8">
        <v>2.343829E9</v>
      </c>
      <c r="G1578" s="8">
        <v>2.74217E8</v>
      </c>
      <c r="H1578" s="8">
        <v>0.0</v>
      </c>
      <c r="I1578" s="8">
        <v>0.0</v>
      </c>
      <c r="J1578" s="5" t="s">
        <v>62</v>
      </c>
      <c r="K1578" s="5" t="s">
        <v>390</v>
      </c>
      <c r="L1578">
        <f t="shared" si="1"/>
        <v>2013</v>
      </c>
      <c r="M1578" s="9">
        <f t="shared" si="2"/>
        <v>426880000</v>
      </c>
      <c r="N1578" s="9">
        <f t="shared" si="3"/>
        <v>274217000</v>
      </c>
      <c r="O1578" s="9">
        <f t="shared" si="4"/>
        <v>2496492000</v>
      </c>
    </row>
    <row r="1579">
      <c r="A1579" s="5">
        <v>1644.0</v>
      </c>
      <c r="B1579" s="5" t="s">
        <v>544</v>
      </c>
      <c r="C1579" s="6" t="s">
        <v>19</v>
      </c>
      <c r="D1579" s="7">
        <v>42004.0</v>
      </c>
      <c r="E1579" s="8">
        <v>2.994169E9</v>
      </c>
      <c r="F1579" s="8">
        <v>2.406587E9</v>
      </c>
      <c r="G1579" s="8">
        <v>2.92358E8</v>
      </c>
      <c r="H1579" s="8">
        <v>0.0</v>
      </c>
      <c r="I1579" s="8">
        <v>0.0</v>
      </c>
      <c r="J1579" s="5" t="s">
        <v>62</v>
      </c>
      <c r="K1579" s="5" t="s">
        <v>390</v>
      </c>
      <c r="L1579">
        <f t="shared" si="1"/>
        <v>2014</v>
      </c>
      <c r="M1579" s="9">
        <f t="shared" si="2"/>
        <v>587582000</v>
      </c>
      <c r="N1579" s="9">
        <f t="shared" si="3"/>
        <v>292358000</v>
      </c>
      <c r="O1579" s="9">
        <f t="shared" si="4"/>
        <v>2701811000</v>
      </c>
    </row>
    <row r="1580">
      <c r="A1580" s="5">
        <v>1645.0</v>
      </c>
      <c r="B1580" s="5" t="s">
        <v>544</v>
      </c>
      <c r="C1580" s="6" t="s">
        <v>20</v>
      </c>
      <c r="D1580" s="7">
        <v>42369.0</v>
      </c>
      <c r="E1580" s="8">
        <v>3.422181E9</v>
      </c>
      <c r="F1580" s="8">
        <v>2.564648E9</v>
      </c>
      <c r="G1580" s="8">
        <v>3.12694E8</v>
      </c>
      <c r="H1580" s="8">
        <v>0.0</v>
      </c>
      <c r="I1580" s="8">
        <v>0.0</v>
      </c>
      <c r="J1580" s="5" t="s">
        <v>62</v>
      </c>
      <c r="K1580" s="5" t="s">
        <v>390</v>
      </c>
      <c r="L1580">
        <f t="shared" si="1"/>
        <v>2015</v>
      </c>
      <c r="M1580" s="9">
        <f t="shared" si="2"/>
        <v>857533000</v>
      </c>
      <c r="N1580" s="9">
        <f t="shared" si="3"/>
        <v>312694000</v>
      </c>
      <c r="O1580" s="9">
        <f t="shared" si="4"/>
        <v>3109487000</v>
      </c>
    </row>
    <row r="1581">
      <c r="A1581" s="5">
        <v>1646.0</v>
      </c>
      <c r="B1581" s="5" t="s">
        <v>545</v>
      </c>
      <c r="C1581" s="6" t="s">
        <v>15</v>
      </c>
      <c r="D1581" s="7">
        <v>41639.0</v>
      </c>
      <c r="E1581" s="8">
        <v>2.299176E9</v>
      </c>
      <c r="F1581" s="8">
        <v>9.28565E8</v>
      </c>
      <c r="G1581" s="8">
        <v>1.77366E8</v>
      </c>
      <c r="H1581" s="8">
        <v>3.221E7</v>
      </c>
      <c r="I1581" s="8">
        <v>4.61627E8</v>
      </c>
      <c r="J1581" s="5" t="s">
        <v>55</v>
      </c>
      <c r="K1581" s="5" t="s">
        <v>56</v>
      </c>
      <c r="L1581">
        <f t="shared" si="1"/>
        <v>2013</v>
      </c>
      <c r="M1581" s="9">
        <f t="shared" si="2"/>
        <v>1370611000</v>
      </c>
      <c r="N1581" s="9">
        <f t="shared" si="3"/>
        <v>671203000</v>
      </c>
      <c r="O1581" s="9">
        <f t="shared" si="4"/>
        <v>1627973000</v>
      </c>
    </row>
    <row r="1582">
      <c r="A1582" s="5">
        <v>1647.0</v>
      </c>
      <c r="B1582" s="5" t="s">
        <v>545</v>
      </c>
      <c r="C1582" s="6" t="s">
        <v>18</v>
      </c>
      <c r="D1582" s="7">
        <v>42004.0</v>
      </c>
      <c r="E1582" s="8">
        <v>2.312512E9</v>
      </c>
      <c r="F1582" s="8">
        <v>9.53611E8</v>
      </c>
      <c r="G1582" s="8">
        <v>1.6927E8</v>
      </c>
      <c r="H1582" s="8">
        <v>0.0</v>
      </c>
      <c r="I1582" s="8">
        <v>4.81303E8</v>
      </c>
      <c r="J1582" s="5" t="s">
        <v>55</v>
      </c>
      <c r="K1582" s="5" t="s">
        <v>56</v>
      </c>
      <c r="L1582">
        <f t="shared" si="1"/>
        <v>2014</v>
      </c>
      <c r="M1582" s="9">
        <f t="shared" si="2"/>
        <v>1358901000</v>
      </c>
      <c r="N1582" s="9">
        <f t="shared" si="3"/>
        <v>650573000</v>
      </c>
      <c r="O1582" s="9">
        <f t="shared" si="4"/>
        <v>1661939000</v>
      </c>
    </row>
    <row r="1583">
      <c r="A1583" s="5">
        <v>1648.0</v>
      </c>
      <c r="B1583" s="5" t="s">
        <v>545</v>
      </c>
      <c r="C1583" s="6" t="s">
        <v>19</v>
      </c>
      <c r="D1583" s="7">
        <v>42369.0</v>
      </c>
      <c r="E1583" s="8">
        <v>2.502267E9</v>
      </c>
      <c r="F1583" s="8">
        <v>1.011249E9</v>
      </c>
      <c r="G1583" s="8">
        <v>1.75307E8</v>
      </c>
      <c r="H1583" s="8">
        <v>0.0</v>
      </c>
      <c r="I1583" s="8">
        <v>5.42952E8</v>
      </c>
      <c r="J1583" s="5" t="s">
        <v>55</v>
      </c>
      <c r="K1583" s="5" t="s">
        <v>56</v>
      </c>
      <c r="L1583">
        <f t="shared" si="1"/>
        <v>2015</v>
      </c>
      <c r="M1583" s="9">
        <f t="shared" si="2"/>
        <v>1491018000</v>
      </c>
      <c r="N1583" s="9">
        <f t="shared" si="3"/>
        <v>718259000</v>
      </c>
      <c r="O1583" s="9">
        <f t="shared" si="4"/>
        <v>1784008000</v>
      </c>
    </row>
    <row r="1584">
      <c r="A1584" s="5">
        <v>1649.0</v>
      </c>
      <c r="B1584" s="5" t="s">
        <v>545</v>
      </c>
      <c r="C1584" s="6" t="s">
        <v>20</v>
      </c>
      <c r="D1584" s="7">
        <v>42735.0</v>
      </c>
      <c r="E1584" s="8">
        <v>2.506202E9</v>
      </c>
      <c r="F1584" s="8">
        <v>1.024336E9</v>
      </c>
      <c r="G1584" s="8">
        <v>1.79279E8</v>
      </c>
      <c r="H1584" s="8">
        <v>0.0</v>
      </c>
      <c r="I1584" s="8">
        <v>5.65059E8</v>
      </c>
      <c r="J1584" s="5" t="s">
        <v>55</v>
      </c>
      <c r="K1584" s="5" t="s">
        <v>56</v>
      </c>
      <c r="L1584">
        <f t="shared" si="1"/>
        <v>2016</v>
      </c>
      <c r="M1584" s="9">
        <f t="shared" si="2"/>
        <v>1481866000</v>
      </c>
      <c r="N1584" s="9">
        <f t="shared" si="3"/>
        <v>744338000</v>
      </c>
      <c r="O1584" s="9">
        <f t="shared" si="4"/>
        <v>1761864000</v>
      </c>
    </row>
    <row r="1585">
      <c r="A1585" s="5">
        <v>1650.0</v>
      </c>
      <c r="B1585" s="5" t="s">
        <v>546</v>
      </c>
      <c r="C1585" s="6" t="s">
        <v>15</v>
      </c>
      <c r="D1585" s="7">
        <v>41274.0</v>
      </c>
      <c r="E1585" s="8">
        <v>1.407848E9</v>
      </c>
      <c r="F1585" s="8">
        <v>5.16708E8</v>
      </c>
      <c r="G1585" s="8">
        <v>2.20068E8</v>
      </c>
      <c r="H1585" s="8">
        <v>0.0</v>
      </c>
      <c r="I1585" s="8">
        <v>9.8844E7</v>
      </c>
      <c r="J1585" s="5" t="s">
        <v>16</v>
      </c>
      <c r="K1585" s="5" t="s">
        <v>214</v>
      </c>
      <c r="L1585">
        <f t="shared" si="1"/>
        <v>2012</v>
      </c>
      <c r="M1585" s="9">
        <f t="shared" si="2"/>
        <v>891140000</v>
      </c>
      <c r="N1585" s="9">
        <f t="shared" si="3"/>
        <v>318912000</v>
      </c>
      <c r="O1585" s="9">
        <f t="shared" si="4"/>
        <v>1088936000</v>
      </c>
    </row>
    <row r="1586">
      <c r="A1586" s="5">
        <v>1651.0</v>
      </c>
      <c r="B1586" s="5" t="s">
        <v>546</v>
      </c>
      <c r="C1586" s="6" t="s">
        <v>18</v>
      </c>
      <c r="D1586" s="7">
        <v>41639.0</v>
      </c>
      <c r="E1586" s="8">
        <v>1.595703E9</v>
      </c>
      <c r="F1586" s="8">
        <v>6.22523E8</v>
      </c>
      <c r="G1586" s="8">
        <v>2.28982E8</v>
      </c>
      <c r="H1586" s="8">
        <v>0.0</v>
      </c>
      <c r="I1586" s="8">
        <v>1.29931E8</v>
      </c>
      <c r="J1586" s="5" t="s">
        <v>16</v>
      </c>
      <c r="K1586" s="5" t="s">
        <v>214</v>
      </c>
      <c r="L1586">
        <f t="shared" si="1"/>
        <v>2013</v>
      </c>
      <c r="M1586" s="9">
        <f t="shared" si="2"/>
        <v>973180000</v>
      </c>
      <c r="N1586" s="9">
        <f t="shared" si="3"/>
        <v>358913000</v>
      </c>
      <c r="O1586" s="9">
        <f t="shared" si="4"/>
        <v>1236790000</v>
      </c>
    </row>
    <row r="1587">
      <c r="A1587" s="5">
        <v>1652.0</v>
      </c>
      <c r="B1587" s="5" t="s">
        <v>546</v>
      </c>
      <c r="C1587" s="6" t="s">
        <v>19</v>
      </c>
      <c r="D1587" s="7">
        <v>42004.0</v>
      </c>
      <c r="E1587" s="8">
        <v>1.746726E9</v>
      </c>
      <c r="F1587" s="8">
        <v>7.16598E8</v>
      </c>
      <c r="G1587" s="8">
        <v>2.27306E8</v>
      </c>
      <c r="H1587" s="8">
        <v>0.0</v>
      </c>
      <c r="I1587" s="8">
        <v>1.42376E8</v>
      </c>
      <c r="J1587" s="5" t="s">
        <v>16</v>
      </c>
      <c r="K1587" s="5" t="s">
        <v>214</v>
      </c>
      <c r="L1587">
        <f t="shared" si="1"/>
        <v>2014</v>
      </c>
      <c r="M1587" s="9">
        <f t="shared" si="2"/>
        <v>1030128000</v>
      </c>
      <c r="N1587" s="9">
        <f t="shared" si="3"/>
        <v>369682000</v>
      </c>
      <c r="O1587" s="9">
        <f t="shared" si="4"/>
        <v>1377044000</v>
      </c>
    </row>
    <row r="1588">
      <c r="A1588" s="5">
        <v>1653.0</v>
      </c>
      <c r="B1588" s="5" t="s">
        <v>546</v>
      </c>
      <c r="C1588" s="6" t="s">
        <v>20</v>
      </c>
      <c r="D1588" s="7">
        <v>42369.0</v>
      </c>
      <c r="E1588" s="8">
        <v>2.06801E9</v>
      </c>
      <c r="F1588" s="8">
        <v>8.03274E8</v>
      </c>
      <c r="G1588" s="8">
        <v>3.1269E8</v>
      </c>
      <c r="H1588" s="8">
        <v>0.0</v>
      </c>
      <c r="I1588" s="8">
        <v>2.15484E8</v>
      </c>
      <c r="J1588" s="5" t="s">
        <v>16</v>
      </c>
      <c r="K1588" s="5" t="s">
        <v>214</v>
      </c>
      <c r="L1588">
        <f t="shared" si="1"/>
        <v>2015</v>
      </c>
      <c r="M1588" s="9">
        <f t="shared" si="2"/>
        <v>1264736000</v>
      </c>
      <c r="N1588" s="9">
        <f t="shared" si="3"/>
        <v>528174000</v>
      </c>
      <c r="O1588" s="9">
        <f t="shared" si="4"/>
        <v>1539836000</v>
      </c>
    </row>
    <row r="1589">
      <c r="A1589" s="5">
        <v>1654.0</v>
      </c>
      <c r="B1589" s="5" t="s">
        <v>547</v>
      </c>
      <c r="C1589" s="6" t="s">
        <v>15</v>
      </c>
      <c r="D1589" s="7">
        <v>41274.0</v>
      </c>
      <c r="E1589" s="8">
        <v>8.73592E8</v>
      </c>
      <c r="F1589" s="8">
        <v>1.676E8</v>
      </c>
      <c r="G1589" s="8">
        <v>1.86971E8</v>
      </c>
      <c r="H1589" s="8">
        <v>6.1694E7</v>
      </c>
      <c r="I1589" s="8">
        <v>0.0</v>
      </c>
      <c r="J1589" s="5" t="s">
        <v>25</v>
      </c>
      <c r="K1589" s="5" t="s">
        <v>60</v>
      </c>
      <c r="L1589">
        <f t="shared" si="1"/>
        <v>2012</v>
      </c>
      <c r="M1589" s="9">
        <f t="shared" si="2"/>
        <v>705992000</v>
      </c>
      <c r="N1589" s="9">
        <f t="shared" si="3"/>
        <v>248665000</v>
      </c>
      <c r="O1589" s="9">
        <f t="shared" si="4"/>
        <v>624927000</v>
      </c>
    </row>
    <row r="1590">
      <c r="A1590" s="5">
        <v>1655.0</v>
      </c>
      <c r="B1590" s="5" t="s">
        <v>547</v>
      </c>
      <c r="C1590" s="6" t="s">
        <v>18</v>
      </c>
      <c r="D1590" s="7">
        <v>41639.0</v>
      </c>
      <c r="E1590" s="8">
        <v>9.65087E8</v>
      </c>
      <c r="F1590" s="8">
        <v>1.87013E8</v>
      </c>
      <c r="G1590" s="8">
        <v>1.79545E8</v>
      </c>
      <c r="H1590" s="8">
        <v>7.0297E7</v>
      </c>
      <c r="I1590" s="8">
        <v>0.0</v>
      </c>
      <c r="J1590" s="5" t="s">
        <v>25</v>
      </c>
      <c r="K1590" s="5" t="s">
        <v>60</v>
      </c>
      <c r="L1590">
        <f t="shared" si="1"/>
        <v>2013</v>
      </c>
      <c r="M1590" s="9">
        <f t="shared" si="2"/>
        <v>778074000</v>
      </c>
      <c r="N1590" s="9">
        <f t="shared" si="3"/>
        <v>249842000</v>
      </c>
      <c r="O1590" s="9">
        <f t="shared" si="4"/>
        <v>715245000</v>
      </c>
    </row>
    <row r="1591">
      <c r="A1591" s="5">
        <v>1656.0</v>
      </c>
      <c r="B1591" s="5" t="s">
        <v>547</v>
      </c>
      <c r="C1591" s="6" t="s">
        <v>19</v>
      </c>
      <c r="D1591" s="7">
        <v>42004.0</v>
      </c>
      <c r="E1591" s="8">
        <v>1.010117E9</v>
      </c>
      <c r="F1591" s="8">
        <v>1.88425E8</v>
      </c>
      <c r="G1591" s="8">
        <v>1.89488E8</v>
      </c>
      <c r="H1591" s="8">
        <v>6.7777E7</v>
      </c>
      <c r="I1591" s="8">
        <v>0.0</v>
      </c>
      <c r="J1591" s="5" t="s">
        <v>25</v>
      </c>
      <c r="K1591" s="5" t="s">
        <v>60</v>
      </c>
      <c r="L1591">
        <f t="shared" si="1"/>
        <v>2014</v>
      </c>
      <c r="M1591" s="9">
        <f t="shared" si="2"/>
        <v>821692000</v>
      </c>
      <c r="N1591" s="9">
        <f t="shared" si="3"/>
        <v>257265000</v>
      </c>
      <c r="O1591" s="9">
        <f t="shared" si="4"/>
        <v>752852000</v>
      </c>
    </row>
    <row r="1592">
      <c r="A1592" s="5">
        <v>1657.0</v>
      </c>
      <c r="B1592" s="5" t="s">
        <v>547</v>
      </c>
      <c r="C1592" s="6" t="s">
        <v>20</v>
      </c>
      <c r="D1592" s="7">
        <v>42369.0</v>
      </c>
      <c r="E1592" s="8">
        <v>1.059366E9</v>
      </c>
      <c r="F1592" s="8">
        <v>1.92788E8</v>
      </c>
      <c r="G1592" s="8">
        <v>1.96914E8</v>
      </c>
      <c r="H1592" s="8">
        <v>6.3718E7</v>
      </c>
      <c r="I1592" s="8">
        <v>0.0</v>
      </c>
      <c r="J1592" s="5" t="s">
        <v>25</v>
      </c>
      <c r="K1592" s="5" t="s">
        <v>60</v>
      </c>
      <c r="L1592">
        <f t="shared" si="1"/>
        <v>2015</v>
      </c>
      <c r="M1592" s="9">
        <f t="shared" si="2"/>
        <v>866578000</v>
      </c>
      <c r="N1592" s="9">
        <f t="shared" si="3"/>
        <v>260632000</v>
      </c>
      <c r="O1592" s="9">
        <f t="shared" si="4"/>
        <v>798734000</v>
      </c>
    </row>
    <row r="1593">
      <c r="A1593" s="5">
        <v>1658.0</v>
      </c>
      <c r="B1593" s="5" t="s">
        <v>548</v>
      </c>
      <c r="C1593" s="6" t="s">
        <v>15</v>
      </c>
      <c r="D1593" s="7">
        <v>41274.0</v>
      </c>
      <c r="E1593" s="8">
        <v>1.527042E9</v>
      </c>
      <c r="F1593" s="8">
        <v>2.79885E8</v>
      </c>
      <c r="G1593" s="8">
        <v>4.32681E8</v>
      </c>
      <c r="H1593" s="8">
        <v>7.65905E8</v>
      </c>
      <c r="I1593" s="8">
        <v>0.0</v>
      </c>
      <c r="J1593" s="5" t="s">
        <v>28</v>
      </c>
      <c r="K1593" s="5" t="s">
        <v>69</v>
      </c>
      <c r="L1593">
        <f t="shared" si="1"/>
        <v>2012</v>
      </c>
      <c r="M1593" s="9">
        <f t="shared" si="2"/>
        <v>1247157000</v>
      </c>
      <c r="N1593" s="9">
        <f t="shared" si="3"/>
        <v>1198586000</v>
      </c>
      <c r="O1593" s="9">
        <f t="shared" si="4"/>
        <v>328456000</v>
      </c>
    </row>
    <row r="1594">
      <c r="A1594" s="5">
        <v>1659.0</v>
      </c>
      <c r="B1594" s="5" t="s">
        <v>548</v>
      </c>
      <c r="C1594" s="6" t="s">
        <v>18</v>
      </c>
      <c r="D1594" s="7">
        <v>41639.0</v>
      </c>
      <c r="E1594" s="8">
        <v>1.211975E9</v>
      </c>
      <c r="F1594" s="8">
        <v>1.30277E8</v>
      </c>
      <c r="G1594" s="8">
        <v>3.56188E8</v>
      </c>
      <c r="H1594" s="8">
        <v>8.82097E8</v>
      </c>
      <c r="I1594" s="8">
        <v>0.0</v>
      </c>
      <c r="J1594" s="5" t="s">
        <v>28</v>
      </c>
      <c r="K1594" s="5" t="s">
        <v>69</v>
      </c>
      <c r="L1594">
        <f t="shared" si="1"/>
        <v>2013</v>
      </c>
      <c r="M1594" s="9">
        <f t="shared" si="2"/>
        <v>1081698000</v>
      </c>
      <c r="N1594" s="9">
        <f t="shared" si="3"/>
        <v>1238285000</v>
      </c>
      <c r="O1594" s="9">
        <f t="shared" si="4"/>
        <v>-26310000</v>
      </c>
    </row>
    <row r="1595">
      <c r="A1595" s="5">
        <v>1660.0</v>
      </c>
      <c r="B1595" s="5" t="s">
        <v>548</v>
      </c>
      <c r="C1595" s="6" t="s">
        <v>19</v>
      </c>
      <c r="D1595" s="7">
        <v>42004.0</v>
      </c>
      <c r="E1595" s="8">
        <v>5.80415E8</v>
      </c>
      <c r="F1595" s="8">
        <v>6.0987E7</v>
      </c>
      <c r="G1595" s="8">
        <v>3.05409E8</v>
      </c>
      <c r="H1595" s="8">
        <v>8.55506E8</v>
      </c>
      <c r="I1595" s="8">
        <v>0.0</v>
      </c>
      <c r="J1595" s="5" t="s">
        <v>28</v>
      </c>
      <c r="K1595" s="5" t="s">
        <v>69</v>
      </c>
      <c r="L1595">
        <f t="shared" si="1"/>
        <v>2014</v>
      </c>
      <c r="M1595" s="9">
        <f t="shared" si="2"/>
        <v>519428000</v>
      </c>
      <c r="N1595" s="9">
        <f t="shared" si="3"/>
        <v>1160915000</v>
      </c>
      <c r="O1595" s="9">
        <f t="shared" si="4"/>
        <v>-580500000</v>
      </c>
    </row>
    <row r="1596">
      <c r="A1596" s="5">
        <v>1661.0</v>
      </c>
      <c r="B1596" s="5" t="s">
        <v>548</v>
      </c>
      <c r="C1596" s="6" t="s">
        <v>20</v>
      </c>
      <c r="D1596" s="7">
        <v>42369.0</v>
      </c>
      <c r="E1596" s="8">
        <v>1.032336E9</v>
      </c>
      <c r="F1596" s="8">
        <v>1.24512E8</v>
      </c>
      <c r="G1596" s="8">
        <v>3.76575E8</v>
      </c>
      <c r="H1596" s="8">
        <v>9.95922E8</v>
      </c>
      <c r="I1596" s="8">
        <v>0.0</v>
      </c>
      <c r="J1596" s="5" t="s">
        <v>28</v>
      </c>
      <c r="K1596" s="5" t="s">
        <v>69</v>
      </c>
      <c r="L1596">
        <f t="shared" si="1"/>
        <v>2015</v>
      </c>
      <c r="M1596" s="9">
        <f t="shared" si="2"/>
        <v>907824000</v>
      </c>
      <c r="N1596" s="9">
        <f t="shared" si="3"/>
        <v>1372497000</v>
      </c>
      <c r="O1596" s="9">
        <f t="shared" si="4"/>
        <v>-340161000</v>
      </c>
    </row>
    <row r="1597">
      <c r="A1597" s="5">
        <v>1662.0</v>
      </c>
      <c r="B1597" s="5" t="s">
        <v>549</v>
      </c>
      <c r="C1597" s="6" t="s">
        <v>15</v>
      </c>
      <c r="D1597" s="7">
        <v>41639.0</v>
      </c>
      <c r="E1597" s="8">
        <v>2.514595E9</v>
      </c>
      <c r="F1597" s="8">
        <v>1.11824E9</v>
      </c>
      <c r="G1597" s="8">
        <v>1.32447E8</v>
      </c>
      <c r="H1597" s="8">
        <v>0.0</v>
      </c>
      <c r="I1597" s="8">
        <v>6.29908E8</v>
      </c>
      <c r="J1597" s="5" t="s">
        <v>55</v>
      </c>
      <c r="K1597" s="5" t="s">
        <v>56</v>
      </c>
      <c r="L1597">
        <f t="shared" si="1"/>
        <v>2013</v>
      </c>
      <c r="M1597" s="9">
        <f t="shared" si="2"/>
        <v>1396355000</v>
      </c>
      <c r="N1597" s="9">
        <f t="shared" si="3"/>
        <v>762355000</v>
      </c>
      <c r="O1597" s="9">
        <f t="shared" si="4"/>
        <v>1752240000</v>
      </c>
    </row>
    <row r="1598">
      <c r="A1598" s="5">
        <v>1663.0</v>
      </c>
      <c r="B1598" s="5" t="s">
        <v>549</v>
      </c>
      <c r="C1598" s="6" t="s">
        <v>18</v>
      </c>
      <c r="D1598" s="7">
        <v>42004.0</v>
      </c>
      <c r="E1598" s="8">
        <v>2.77255E9</v>
      </c>
      <c r="F1598" s="8">
        <v>1.21248E9</v>
      </c>
      <c r="G1598" s="8">
        <v>1.47481E8</v>
      </c>
      <c r="H1598" s="8">
        <v>0.0</v>
      </c>
      <c r="I1598" s="8">
        <v>7.25216E8</v>
      </c>
      <c r="J1598" s="5" t="s">
        <v>55</v>
      </c>
      <c r="K1598" s="5" t="s">
        <v>56</v>
      </c>
      <c r="L1598">
        <f t="shared" si="1"/>
        <v>2014</v>
      </c>
      <c r="M1598" s="9">
        <f t="shared" si="2"/>
        <v>1560070000</v>
      </c>
      <c r="N1598" s="9">
        <f t="shared" si="3"/>
        <v>872697000</v>
      </c>
      <c r="O1598" s="9">
        <f t="shared" si="4"/>
        <v>1899853000</v>
      </c>
    </row>
    <row r="1599">
      <c r="A1599" s="5">
        <v>1664.0</v>
      </c>
      <c r="B1599" s="5" t="s">
        <v>549</v>
      </c>
      <c r="C1599" s="6" t="s">
        <v>19</v>
      </c>
      <c r="D1599" s="7">
        <v>42369.0</v>
      </c>
      <c r="E1599" s="8">
        <v>3.285346E9</v>
      </c>
      <c r="F1599" s="8">
        <v>1.410205E9</v>
      </c>
      <c r="G1599" s="8">
        <v>1.45992E8</v>
      </c>
      <c r="H1599" s="8">
        <v>0.0</v>
      </c>
      <c r="I1599" s="8">
        <v>8.94057E8</v>
      </c>
      <c r="J1599" s="5" t="s">
        <v>55</v>
      </c>
      <c r="K1599" s="5" t="s">
        <v>56</v>
      </c>
      <c r="L1599">
        <f t="shared" si="1"/>
        <v>2015</v>
      </c>
      <c r="M1599" s="9">
        <f t="shared" si="2"/>
        <v>1875141000</v>
      </c>
      <c r="N1599" s="9">
        <f t="shared" si="3"/>
        <v>1040049000</v>
      </c>
      <c r="O1599" s="9">
        <f t="shared" si="4"/>
        <v>2245297000</v>
      </c>
    </row>
    <row r="1600">
      <c r="A1600" s="5">
        <v>1665.0</v>
      </c>
      <c r="B1600" s="5" t="s">
        <v>549</v>
      </c>
      <c r="C1600" s="6" t="s">
        <v>20</v>
      </c>
      <c r="D1600" s="7">
        <v>42735.0</v>
      </c>
      <c r="E1600" s="8">
        <v>3.442646E9</v>
      </c>
      <c r="F1600" s="8">
        <v>1.442073E9</v>
      </c>
      <c r="G1600" s="8">
        <v>1.36863E8</v>
      </c>
      <c r="H1600" s="8">
        <v>0.0</v>
      </c>
      <c r="I1600" s="8">
        <v>8.98924E8</v>
      </c>
      <c r="J1600" s="5" t="s">
        <v>55</v>
      </c>
      <c r="K1600" s="5" t="s">
        <v>56</v>
      </c>
      <c r="L1600">
        <f t="shared" si="1"/>
        <v>2016</v>
      </c>
      <c r="M1600" s="9">
        <f t="shared" si="2"/>
        <v>2000573000</v>
      </c>
      <c r="N1600" s="9">
        <f t="shared" si="3"/>
        <v>1035787000</v>
      </c>
      <c r="O1600" s="9">
        <f t="shared" si="4"/>
        <v>2406859000</v>
      </c>
    </row>
    <row r="1601">
      <c r="A1601" s="5">
        <v>1666.0</v>
      </c>
      <c r="B1601" s="5" t="s">
        <v>550</v>
      </c>
      <c r="C1601" s="6" t="s">
        <v>15</v>
      </c>
      <c r="D1601" s="7">
        <v>41274.0</v>
      </c>
      <c r="E1601" s="8">
        <v>1.15846E11</v>
      </c>
      <c r="F1601" s="8">
        <v>4.6275E10</v>
      </c>
      <c r="G1601" s="8">
        <v>3.9951E10</v>
      </c>
      <c r="H1601" s="8">
        <v>0.0</v>
      </c>
      <c r="I1601" s="8">
        <v>1.646E10</v>
      </c>
      <c r="J1601" s="5" t="s">
        <v>185</v>
      </c>
      <c r="K1601" s="5" t="s">
        <v>186</v>
      </c>
      <c r="L1601">
        <f t="shared" si="1"/>
        <v>2012</v>
      </c>
      <c r="M1601" s="9">
        <f t="shared" si="2"/>
        <v>69571000000</v>
      </c>
      <c r="N1601" s="9">
        <f t="shared" si="3"/>
        <v>56411000000</v>
      </c>
      <c r="O1601" s="9">
        <f t="shared" si="4"/>
        <v>59435000000</v>
      </c>
    </row>
    <row r="1602">
      <c r="A1602" s="5">
        <v>1667.0</v>
      </c>
      <c r="B1602" s="5" t="s">
        <v>550</v>
      </c>
      <c r="C1602" s="6" t="s">
        <v>18</v>
      </c>
      <c r="D1602" s="7">
        <v>41639.0</v>
      </c>
      <c r="E1602" s="8">
        <v>1.2055E11</v>
      </c>
      <c r="F1602" s="8">
        <v>4.4887E10</v>
      </c>
      <c r="G1602" s="8">
        <v>2.7089E10</v>
      </c>
      <c r="H1602" s="8">
        <v>0.0</v>
      </c>
      <c r="I1602" s="8">
        <v>1.6606E10</v>
      </c>
      <c r="J1602" s="5" t="s">
        <v>185</v>
      </c>
      <c r="K1602" s="5" t="s">
        <v>186</v>
      </c>
      <c r="L1602">
        <f t="shared" si="1"/>
        <v>2013</v>
      </c>
      <c r="M1602" s="9">
        <f t="shared" si="2"/>
        <v>75663000000</v>
      </c>
      <c r="N1602" s="9">
        <f t="shared" si="3"/>
        <v>43695000000</v>
      </c>
      <c r="O1602" s="9">
        <f t="shared" si="4"/>
        <v>76855000000</v>
      </c>
    </row>
    <row r="1603">
      <c r="A1603" s="5">
        <v>1668.0</v>
      </c>
      <c r="B1603" s="5" t="s">
        <v>550</v>
      </c>
      <c r="C1603" s="6" t="s">
        <v>19</v>
      </c>
      <c r="D1603" s="7">
        <v>42004.0</v>
      </c>
      <c r="E1603" s="8">
        <v>1.27079E11</v>
      </c>
      <c r="F1603" s="8">
        <v>4.9931E10</v>
      </c>
      <c r="G1603" s="8">
        <v>4.1016E10</v>
      </c>
      <c r="H1603" s="8">
        <v>0.0</v>
      </c>
      <c r="I1603" s="8">
        <v>1.6533E10</v>
      </c>
      <c r="J1603" s="5" t="s">
        <v>185</v>
      </c>
      <c r="K1603" s="5" t="s">
        <v>186</v>
      </c>
      <c r="L1603">
        <f t="shared" si="1"/>
        <v>2014</v>
      </c>
      <c r="M1603" s="9">
        <f t="shared" si="2"/>
        <v>77148000000</v>
      </c>
      <c r="N1603" s="9">
        <f t="shared" si="3"/>
        <v>57549000000</v>
      </c>
      <c r="O1603" s="9">
        <f t="shared" si="4"/>
        <v>69530000000</v>
      </c>
    </row>
    <row r="1604">
      <c r="A1604" s="5">
        <v>1669.0</v>
      </c>
      <c r="B1604" s="5" t="s">
        <v>550</v>
      </c>
      <c r="C1604" s="6" t="s">
        <v>20</v>
      </c>
      <c r="D1604" s="7">
        <v>42369.0</v>
      </c>
      <c r="E1604" s="8">
        <v>1.3162E11</v>
      </c>
      <c r="F1604" s="8">
        <v>5.2557E10</v>
      </c>
      <c r="G1604" s="8">
        <v>2.9986E10</v>
      </c>
      <c r="H1604" s="8">
        <v>0.0</v>
      </c>
      <c r="I1604" s="8">
        <v>1.6017E10</v>
      </c>
      <c r="J1604" s="5" t="s">
        <v>185</v>
      </c>
      <c r="K1604" s="5" t="s">
        <v>186</v>
      </c>
      <c r="L1604">
        <f t="shared" si="1"/>
        <v>2015</v>
      </c>
      <c r="M1604" s="9">
        <f t="shared" si="2"/>
        <v>79063000000</v>
      </c>
      <c r="N1604" s="9">
        <f t="shared" si="3"/>
        <v>46003000000</v>
      </c>
      <c r="O1604" s="9">
        <f t="shared" si="4"/>
        <v>85617000000</v>
      </c>
    </row>
    <row r="1605">
      <c r="A1605" s="5">
        <v>1670.0</v>
      </c>
      <c r="B1605" s="5" t="s">
        <v>551</v>
      </c>
      <c r="C1605" s="6" t="s">
        <v>15</v>
      </c>
      <c r="D1605" s="7">
        <v>41274.0</v>
      </c>
      <c r="E1605" s="8">
        <v>1.843641E9</v>
      </c>
      <c r="F1605" s="8">
        <v>7.37614E8</v>
      </c>
      <c r="G1605" s="8">
        <v>4.7727E8</v>
      </c>
      <c r="H1605" s="8">
        <v>9.6004E7</v>
      </c>
      <c r="I1605" s="8">
        <v>1.3829E7</v>
      </c>
      <c r="J1605" s="5" t="s">
        <v>28</v>
      </c>
      <c r="K1605" s="5" t="s">
        <v>31</v>
      </c>
      <c r="L1605">
        <f t="shared" si="1"/>
        <v>2012</v>
      </c>
      <c r="M1605" s="9">
        <f t="shared" si="2"/>
        <v>1106027000</v>
      </c>
      <c r="N1605" s="9">
        <f t="shared" si="3"/>
        <v>587103000</v>
      </c>
      <c r="O1605" s="9">
        <f t="shared" si="4"/>
        <v>1256538000</v>
      </c>
    </row>
    <row r="1606">
      <c r="A1606" s="5">
        <v>1671.0</v>
      </c>
      <c r="B1606" s="5" t="s">
        <v>551</v>
      </c>
      <c r="C1606" s="6" t="s">
        <v>18</v>
      </c>
      <c r="D1606" s="7">
        <v>41639.0</v>
      </c>
      <c r="E1606" s="8">
        <v>1.904218E9</v>
      </c>
      <c r="F1606" s="8">
        <v>7.83456E8</v>
      </c>
      <c r="G1606" s="8">
        <v>4.92965E8</v>
      </c>
      <c r="H1606" s="8">
        <v>1.00536E8</v>
      </c>
      <c r="I1606" s="8">
        <v>9918000.0</v>
      </c>
      <c r="J1606" s="5" t="s">
        <v>28</v>
      </c>
      <c r="K1606" s="5" t="s">
        <v>31</v>
      </c>
      <c r="L1606">
        <f t="shared" si="1"/>
        <v>2013</v>
      </c>
      <c r="M1606" s="9">
        <f t="shared" si="2"/>
        <v>1120762000</v>
      </c>
      <c r="N1606" s="9">
        <f t="shared" si="3"/>
        <v>603419000</v>
      </c>
      <c r="O1606" s="9">
        <f t="shared" si="4"/>
        <v>1300799000</v>
      </c>
    </row>
    <row r="1607">
      <c r="A1607" s="5">
        <v>1672.0</v>
      </c>
      <c r="B1607" s="5" t="s">
        <v>551</v>
      </c>
      <c r="C1607" s="6" t="s">
        <v>19</v>
      </c>
      <c r="D1607" s="7">
        <v>42004.0</v>
      </c>
      <c r="E1607" s="8">
        <v>1.989344E9</v>
      </c>
      <c r="F1607" s="8">
        <v>8.24913E8</v>
      </c>
      <c r="G1607" s="8">
        <v>5.12707E8</v>
      </c>
      <c r="H1607" s="8">
        <v>1.07726E8</v>
      </c>
      <c r="I1607" s="8">
        <v>1.0634E7</v>
      </c>
      <c r="J1607" s="5" t="s">
        <v>28</v>
      </c>
      <c r="K1607" s="5" t="s">
        <v>31</v>
      </c>
      <c r="L1607">
        <f t="shared" si="1"/>
        <v>2014</v>
      </c>
      <c r="M1607" s="9">
        <f t="shared" si="2"/>
        <v>1164431000</v>
      </c>
      <c r="N1607" s="9">
        <f t="shared" si="3"/>
        <v>631067000</v>
      </c>
      <c r="O1607" s="9">
        <f t="shared" si="4"/>
        <v>1358277000</v>
      </c>
    </row>
    <row r="1608">
      <c r="A1608" s="5">
        <v>1673.0</v>
      </c>
      <c r="B1608" s="5" t="s">
        <v>551</v>
      </c>
      <c r="C1608" s="6" t="s">
        <v>20</v>
      </c>
      <c r="D1608" s="7">
        <v>42369.0</v>
      </c>
      <c r="E1608" s="8">
        <v>2.042332E9</v>
      </c>
      <c r="F1608" s="8">
        <v>8.42672E8</v>
      </c>
      <c r="G1608" s="8">
        <v>4.95747E8</v>
      </c>
      <c r="H1608" s="8">
        <v>1.18545E8</v>
      </c>
      <c r="I1608" s="8">
        <v>1.0123E7</v>
      </c>
      <c r="J1608" s="5" t="s">
        <v>28</v>
      </c>
      <c r="K1608" s="5" t="s">
        <v>31</v>
      </c>
      <c r="L1608">
        <f t="shared" si="1"/>
        <v>2015</v>
      </c>
      <c r="M1608" s="9">
        <f t="shared" si="2"/>
        <v>1199660000</v>
      </c>
      <c r="N1608" s="9">
        <f t="shared" si="3"/>
        <v>624415000</v>
      </c>
      <c r="O1608" s="9">
        <f t="shared" si="4"/>
        <v>1417917000</v>
      </c>
    </row>
    <row r="1609">
      <c r="A1609" s="5">
        <v>1674.0</v>
      </c>
      <c r="B1609" s="5" t="s">
        <v>552</v>
      </c>
      <c r="C1609" s="6" t="s">
        <v>15</v>
      </c>
      <c r="D1609" s="7">
        <v>41453.0</v>
      </c>
      <c r="E1609" s="8">
        <v>1.5351E10</v>
      </c>
      <c r="F1609" s="8">
        <v>1.0988E10</v>
      </c>
      <c r="G1609" s="8">
        <v>1.525E9</v>
      </c>
      <c r="H1609" s="8">
        <v>1.572E9</v>
      </c>
      <c r="I1609" s="8">
        <v>0.0</v>
      </c>
      <c r="J1609" s="5" t="s">
        <v>25</v>
      </c>
      <c r="K1609" s="5" t="s">
        <v>493</v>
      </c>
      <c r="L1609">
        <f t="shared" si="1"/>
        <v>2013</v>
      </c>
      <c r="M1609" s="9">
        <f t="shared" si="2"/>
        <v>4363000000</v>
      </c>
      <c r="N1609" s="9">
        <f t="shared" si="3"/>
        <v>3097000000</v>
      </c>
      <c r="O1609" s="9">
        <f t="shared" si="4"/>
        <v>12254000000</v>
      </c>
    </row>
    <row r="1610">
      <c r="A1610" s="5">
        <v>1675.0</v>
      </c>
      <c r="B1610" s="5" t="s">
        <v>552</v>
      </c>
      <c r="C1610" s="6" t="s">
        <v>18</v>
      </c>
      <c r="D1610" s="7">
        <v>41817.0</v>
      </c>
      <c r="E1610" s="8">
        <v>1.513E10</v>
      </c>
      <c r="F1610" s="8">
        <v>1.077E10</v>
      </c>
      <c r="G1610" s="8">
        <v>9.08E8</v>
      </c>
      <c r="H1610" s="8">
        <v>1.661E9</v>
      </c>
      <c r="I1610" s="8">
        <v>0.0</v>
      </c>
      <c r="J1610" s="5" t="s">
        <v>25</v>
      </c>
      <c r="K1610" s="5" t="s">
        <v>493</v>
      </c>
      <c r="L1610">
        <f t="shared" si="1"/>
        <v>2014</v>
      </c>
      <c r="M1610" s="9">
        <f t="shared" si="2"/>
        <v>4360000000</v>
      </c>
      <c r="N1610" s="9">
        <f t="shared" si="3"/>
        <v>2569000000</v>
      </c>
      <c r="O1610" s="9">
        <f t="shared" si="4"/>
        <v>12561000000</v>
      </c>
    </row>
    <row r="1611">
      <c r="A1611" s="5">
        <v>1676.0</v>
      </c>
      <c r="B1611" s="5" t="s">
        <v>552</v>
      </c>
      <c r="C1611" s="6" t="s">
        <v>19</v>
      </c>
      <c r="D1611" s="7">
        <v>42188.0</v>
      </c>
      <c r="E1611" s="8">
        <v>1.4572E10</v>
      </c>
      <c r="F1611" s="8">
        <v>1.0351E10</v>
      </c>
      <c r="G1611" s="8">
        <v>9.64E8</v>
      </c>
      <c r="H1611" s="8">
        <v>1.646E9</v>
      </c>
      <c r="I1611" s="8">
        <v>0.0</v>
      </c>
      <c r="J1611" s="5" t="s">
        <v>25</v>
      </c>
      <c r="K1611" s="5" t="s">
        <v>493</v>
      </c>
      <c r="L1611">
        <f t="shared" si="1"/>
        <v>2015</v>
      </c>
      <c r="M1611" s="9">
        <f t="shared" si="2"/>
        <v>4221000000</v>
      </c>
      <c r="N1611" s="9">
        <f t="shared" si="3"/>
        <v>2610000000</v>
      </c>
      <c r="O1611" s="9">
        <f t="shared" si="4"/>
        <v>11962000000</v>
      </c>
    </row>
    <row r="1612">
      <c r="A1612" s="5">
        <v>1677.0</v>
      </c>
      <c r="B1612" s="5" t="s">
        <v>552</v>
      </c>
      <c r="C1612" s="6" t="s">
        <v>20</v>
      </c>
      <c r="D1612" s="7">
        <v>42552.0</v>
      </c>
      <c r="E1612" s="8">
        <v>1.2994E10</v>
      </c>
      <c r="F1612" s="8">
        <v>9.559E9</v>
      </c>
      <c r="G1612" s="8">
        <v>1.342E9</v>
      </c>
      <c r="H1612" s="8">
        <v>1.627E9</v>
      </c>
      <c r="I1612" s="8">
        <v>0.0</v>
      </c>
      <c r="J1612" s="5" t="s">
        <v>25</v>
      </c>
      <c r="K1612" s="5" t="s">
        <v>493</v>
      </c>
      <c r="L1612">
        <f t="shared" si="1"/>
        <v>2016</v>
      </c>
      <c r="M1612" s="9">
        <f t="shared" si="2"/>
        <v>3435000000</v>
      </c>
      <c r="N1612" s="9">
        <f t="shared" si="3"/>
        <v>2969000000</v>
      </c>
      <c r="O1612" s="9">
        <f t="shared" si="4"/>
        <v>10025000000</v>
      </c>
    </row>
    <row r="1613">
      <c r="A1613" s="5">
        <v>1678.0</v>
      </c>
      <c r="B1613" s="5" t="s">
        <v>553</v>
      </c>
      <c r="C1613" s="6" t="s">
        <v>15</v>
      </c>
      <c r="D1613" s="7">
        <v>41274.0</v>
      </c>
      <c r="E1613" s="8">
        <v>4.2464E9</v>
      </c>
      <c r="F1613" s="8">
        <v>2.7605E9</v>
      </c>
      <c r="G1613" s="8">
        <v>1.214E8</v>
      </c>
      <c r="H1613" s="8">
        <v>0.0</v>
      </c>
      <c r="I1613" s="8">
        <v>3.642E8</v>
      </c>
      <c r="J1613" s="5" t="s">
        <v>45</v>
      </c>
      <c r="K1613" s="5" t="s">
        <v>48</v>
      </c>
      <c r="L1613">
        <f t="shared" si="1"/>
        <v>2012</v>
      </c>
      <c r="M1613" s="9">
        <f t="shared" si="2"/>
        <v>1485900000</v>
      </c>
      <c r="N1613" s="9">
        <f t="shared" si="3"/>
        <v>485600000</v>
      </c>
      <c r="O1613" s="9">
        <f t="shared" si="4"/>
        <v>3760800000</v>
      </c>
    </row>
    <row r="1614">
      <c r="A1614" s="5">
        <v>1679.0</v>
      </c>
      <c r="B1614" s="5" t="s">
        <v>553</v>
      </c>
      <c r="C1614" s="6" t="s">
        <v>18</v>
      </c>
      <c r="D1614" s="7">
        <v>41639.0</v>
      </c>
      <c r="E1614" s="8">
        <v>4.519E9</v>
      </c>
      <c r="F1614" s="8">
        <v>2.9821E9</v>
      </c>
      <c r="G1614" s="8">
        <v>1.167E8</v>
      </c>
      <c r="H1614" s="8">
        <v>0.0</v>
      </c>
      <c r="I1614" s="8">
        <v>3.401E8</v>
      </c>
      <c r="J1614" s="5" t="s">
        <v>45</v>
      </c>
      <c r="K1614" s="5" t="s">
        <v>48</v>
      </c>
      <c r="L1614">
        <f t="shared" si="1"/>
        <v>2013</v>
      </c>
      <c r="M1614" s="9">
        <f t="shared" si="2"/>
        <v>1536900000</v>
      </c>
      <c r="N1614" s="9">
        <f t="shared" si="3"/>
        <v>456800000</v>
      </c>
      <c r="O1614" s="9">
        <f t="shared" si="4"/>
        <v>4062200000</v>
      </c>
    </row>
    <row r="1615">
      <c r="A1615" s="5">
        <v>1680.0</v>
      </c>
      <c r="B1615" s="5" t="s">
        <v>553</v>
      </c>
      <c r="C1615" s="6" t="s">
        <v>19</v>
      </c>
      <c r="D1615" s="7">
        <v>42004.0</v>
      </c>
      <c r="E1615" s="8">
        <v>4.9971E9</v>
      </c>
      <c r="F1615" s="8">
        <v>3.3718E9</v>
      </c>
      <c r="G1615" s="8">
        <v>1.218E8</v>
      </c>
      <c r="H1615" s="8">
        <v>0.0</v>
      </c>
      <c r="I1615" s="8">
        <v>3.914E8</v>
      </c>
      <c r="J1615" s="5" t="s">
        <v>45</v>
      </c>
      <c r="K1615" s="5" t="s">
        <v>48</v>
      </c>
      <c r="L1615">
        <f t="shared" si="1"/>
        <v>2014</v>
      </c>
      <c r="M1615" s="9">
        <f t="shared" si="2"/>
        <v>1625300000</v>
      </c>
      <c r="N1615" s="9">
        <f t="shared" si="3"/>
        <v>513200000</v>
      </c>
      <c r="O1615" s="9">
        <f t="shared" si="4"/>
        <v>4483900000</v>
      </c>
    </row>
    <row r="1616">
      <c r="A1616" s="5">
        <v>1681.0</v>
      </c>
      <c r="B1616" s="5" t="s">
        <v>553</v>
      </c>
      <c r="C1616" s="6" t="s">
        <v>20</v>
      </c>
      <c r="D1616" s="7">
        <v>42369.0</v>
      </c>
      <c r="E1616" s="8">
        <v>5.9261E9</v>
      </c>
      <c r="F1616" s="8">
        <v>3.9494E9</v>
      </c>
      <c r="G1616" s="8">
        <v>1.644E8</v>
      </c>
      <c r="H1616" s="8">
        <v>0.0</v>
      </c>
      <c r="I1616" s="8">
        <v>5.618E8</v>
      </c>
      <c r="J1616" s="5" t="s">
        <v>45</v>
      </c>
      <c r="K1616" s="5" t="s">
        <v>48</v>
      </c>
      <c r="L1616">
        <f t="shared" si="1"/>
        <v>2015</v>
      </c>
      <c r="M1616" s="9">
        <f t="shared" si="2"/>
        <v>1976700000</v>
      </c>
      <c r="N1616" s="9">
        <f t="shared" si="3"/>
        <v>726200000</v>
      </c>
      <c r="O1616" s="9">
        <f t="shared" si="4"/>
        <v>5199900000</v>
      </c>
    </row>
    <row r="1617">
      <c r="A1617" s="5">
        <v>1682.0</v>
      </c>
      <c r="B1617" s="5" t="s">
        <v>554</v>
      </c>
      <c r="C1617" s="6" t="s">
        <v>15</v>
      </c>
      <c r="D1617" s="7">
        <v>41274.0</v>
      </c>
      <c r="E1617" s="8">
        <v>9.1247E10</v>
      </c>
      <c r="F1617" s="8">
        <v>1.727E9</v>
      </c>
      <c r="G1617" s="8">
        <v>4.8724E10</v>
      </c>
      <c r="H1617" s="8">
        <v>0.0</v>
      </c>
      <c r="I1617" s="8">
        <v>8.891E9</v>
      </c>
      <c r="J1617" s="5" t="s">
        <v>50</v>
      </c>
      <c r="K1617" s="5" t="s">
        <v>108</v>
      </c>
      <c r="L1617">
        <f t="shared" si="1"/>
        <v>2012</v>
      </c>
      <c r="M1617" s="9">
        <f t="shared" si="2"/>
        <v>89520000000</v>
      </c>
      <c r="N1617" s="9">
        <f t="shared" si="3"/>
        <v>57615000000</v>
      </c>
      <c r="O1617" s="9">
        <f t="shared" si="4"/>
        <v>33632000000</v>
      </c>
    </row>
    <row r="1618">
      <c r="A1618" s="5">
        <v>1683.0</v>
      </c>
      <c r="B1618" s="5" t="s">
        <v>554</v>
      </c>
      <c r="C1618" s="6" t="s">
        <v>18</v>
      </c>
      <c r="D1618" s="7">
        <v>41639.0</v>
      </c>
      <c r="E1618" s="8">
        <v>8.8069E10</v>
      </c>
      <c r="F1618" s="8">
        <v>1.337E9</v>
      </c>
      <c r="G1618" s="8">
        <v>4.7338E10</v>
      </c>
      <c r="H1618" s="8">
        <v>0.0</v>
      </c>
      <c r="I1618" s="8">
        <v>3.813E9</v>
      </c>
      <c r="J1618" s="5" t="s">
        <v>50</v>
      </c>
      <c r="K1618" s="5" t="s">
        <v>108</v>
      </c>
      <c r="L1618">
        <f t="shared" si="1"/>
        <v>2013</v>
      </c>
      <c r="M1618" s="9">
        <f t="shared" si="2"/>
        <v>86732000000</v>
      </c>
      <c r="N1618" s="9">
        <f t="shared" si="3"/>
        <v>51151000000</v>
      </c>
      <c r="O1618" s="9">
        <f t="shared" si="4"/>
        <v>36918000000</v>
      </c>
    </row>
    <row r="1619">
      <c r="A1619" s="5">
        <v>1684.0</v>
      </c>
      <c r="B1619" s="5" t="s">
        <v>554</v>
      </c>
      <c r="C1619" s="6" t="s">
        <v>19</v>
      </c>
      <c r="D1619" s="7">
        <v>42004.0</v>
      </c>
      <c r="E1619" s="8">
        <v>8.8372E10</v>
      </c>
      <c r="F1619" s="8">
        <v>1.096E9</v>
      </c>
      <c r="G1619" s="8">
        <v>4.7667E10</v>
      </c>
      <c r="H1619" s="8">
        <v>0.0</v>
      </c>
      <c r="I1619" s="8">
        <v>2.765E9</v>
      </c>
      <c r="J1619" s="5" t="s">
        <v>50</v>
      </c>
      <c r="K1619" s="5" t="s">
        <v>108</v>
      </c>
      <c r="L1619">
        <f t="shared" si="1"/>
        <v>2014</v>
      </c>
      <c r="M1619" s="9">
        <f t="shared" si="2"/>
        <v>87276000000</v>
      </c>
      <c r="N1619" s="9">
        <f t="shared" si="3"/>
        <v>50432000000</v>
      </c>
      <c r="O1619" s="9">
        <f t="shared" si="4"/>
        <v>37940000000</v>
      </c>
    </row>
    <row r="1620">
      <c r="A1620" s="5">
        <v>1685.0</v>
      </c>
      <c r="B1620" s="5" t="s">
        <v>554</v>
      </c>
      <c r="C1620" s="6" t="s">
        <v>20</v>
      </c>
      <c r="D1620" s="7">
        <v>42369.0</v>
      </c>
      <c r="E1620" s="8">
        <v>9.0033E10</v>
      </c>
      <c r="F1620" s="8">
        <v>9.63E8</v>
      </c>
      <c r="G1620" s="8">
        <v>4.8728E10</v>
      </c>
      <c r="H1620" s="8">
        <v>0.0</v>
      </c>
      <c r="I1620" s="8">
        <v>3.688E9</v>
      </c>
      <c r="J1620" s="5" t="s">
        <v>50</v>
      </c>
      <c r="K1620" s="5" t="s">
        <v>108</v>
      </c>
      <c r="L1620">
        <f t="shared" si="1"/>
        <v>2015</v>
      </c>
      <c r="M1620" s="9">
        <f t="shared" si="2"/>
        <v>89070000000</v>
      </c>
      <c r="N1620" s="9">
        <f t="shared" si="3"/>
        <v>52416000000</v>
      </c>
      <c r="O1620" s="9">
        <f t="shared" si="4"/>
        <v>37617000000</v>
      </c>
    </row>
    <row r="1621">
      <c r="A1621" s="5">
        <v>1686.0</v>
      </c>
      <c r="B1621" s="5" t="s">
        <v>555</v>
      </c>
      <c r="C1621" s="6" t="s">
        <v>15</v>
      </c>
      <c r="D1621" s="7">
        <v>41546.0</v>
      </c>
      <c r="E1621" s="8">
        <v>1.2917E10</v>
      </c>
      <c r="F1621" s="8">
        <v>8.288E9</v>
      </c>
      <c r="G1621" s="8">
        <v>3.682E9</v>
      </c>
      <c r="H1621" s="8">
        <v>0.0</v>
      </c>
      <c r="I1621" s="8">
        <v>0.0</v>
      </c>
      <c r="J1621" s="5" t="s">
        <v>39</v>
      </c>
      <c r="K1621" s="5" t="s">
        <v>349</v>
      </c>
      <c r="L1621">
        <f t="shared" si="1"/>
        <v>2013</v>
      </c>
      <c r="M1621" s="9">
        <f t="shared" si="2"/>
        <v>4629000000</v>
      </c>
      <c r="N1621" s="9">
        <f t="shared" si="3"/>
        <v>3682000000</v>
      </c>
      <c r="O1621" s="9">
        <f t="shared" si="4"/>
        <v>9235000000</v>
      </c>
    </row>
    <row r="1622">
      <c r="A1622" s="5">
        <v>1687.0</v>
      </c>
      <c r="B1622" s="5" t="s">
        <v>555</v>
      </c>
      <c r="C1622" s="6" t="s">
        <v>18</v>
      </c>
      <c r="D1622" s="7">
        <v>41910.0</v>
      </c>
      <c r="E1622" s="8">
        <v>1.4194E10</v>
      </c>
      <c r="F1622" s="8">
        <v>9.15E9</v>
      </c>
      <c r="G1622" s="8">
        <v>4.032E9</v>
      </c>
      <c r="H1622" s="8">
        <v>0.0</v>
      </c>
      <c r="I1622" s="8">
        <v>0.0</v>
      </c>
      <c r="J1622" s="5" t="s">
        <v>39</v>
      </c>
      <c r="K1622" s="5" t="s">
        <v>349</v>
      </c>
      <c r="L1622">
        <f t="shared" si="1"/>
        <v>2014</v>
      </c>
      <c r="M1622" s="9">
        <f t="shared" si="2"/>
        <v>5044000000</v>
      </c>
      <c r="N1622" s="9">
        <f t="shared" si="3"/>
        <v>4032000000</v>
      </c>
      <c r="O1622" s="9">
        <f t="shared" si="4"/>
        <v>10162000000</v>
      </c>
    </row>
    <row r="1623">
      <c r="A1623" s="5">
        <v>1688.0</v>
      </c>
      <c r="B1623" s="5" t="s">
        <v>555</v>
      </c>
      <c r="C1623" s="6" t="s">
        <v>19</v>
      </c>
      <c r="D1623" s="7">
        <v>42274.0</v>
      </c>
      <c r="E1623" s="8">
        <v>1.5389E10</v>
      </c>
      <c r="F1623" s="8">
        <v>9.973E9</v>
      </c>
      <c r="G1623" s="8">
        <v>4.472E9</v>
      </c>
      <c r="H1623" s="8">
        <v>0.0</v>
      </c>
      <c r="I1623" s="8">
        <v>0.0</v>
      </c>
      <c r="J1623" s="5" t="s">
        <v>39</v>
      </c>
      <c r="K1623" s="5" t="s">
        <v>349</v>
      </c>
      <c r="L1623">
        <f t="shared" si="1"/>
        <v>2015</v>
      </c>
      <c r="M1623" s="9">
        <f t="shared" si="2"/>
        <v>5416000000</v>
      </c>
      <c r="N1623" s="9">
        <f t="shared" si="3"/>
        <v>4472000000</v>
      </c>
      <c r="O1623" s="9">
        <f t="shared" si="4"/>
        <v>10917000000</v>
      </c>
    </row>
    <row r="1624">
      <c r="A1624" s="5">
        <v>1689.0</v>
      </c>
      <c r="B1624" s="5" t="s">
        <v>555</v>
      </c>
      <c r="C1624" s="6" t="s">
        <v>20</v>
      </c>
      <c r="D1624" s="7">
        <v>42638.0</v>
      </c>
      <c r="E1624" s="8">
        <v>1.5724E10</v>
      </c>
      <c r="F1624" s="8">
        <v>1.0313E10</v>
      </c>
      <c r="G1624" s="8">
        <v>4.477E9</v>
      </c>
      <c r="H1624" s="8">
        <v>0.0</v>
      </c>
      <c r="I1624" s="8">
        <v>0.0</v>
      </c>
      <c r="J1624" s="5" t="s">
        <v>39</v>
      </c>
      <c r="K1624" s="5" t="s">
        <v>349</v>
      </c>
      <c r="L1624">
        <f t="shared" si="1"/>
        <v>2016</v>
      </c>
      <c r="M1624" s="9">
        <f t="shared" si="2"/>
        <v>5411000000</v>
      </c>
      <c r="N1624" s="9">
        <f t="shared" si="3"/>
        <v>4477000000</v>
      </c>
      <c r="O1624" s="9">
        <f t="shared" si="4"/>
        <v>11247000000</v>
      </c>
    </row>
    <row r="1625">
      <c r="A1625" s="5">
        <v>1690.0</v>
      </c>
      <c r="B1625" s="5" t="s">
        <v>556</v>
      </c>
      <c r="C1625" s="6" t="s">
        <v>15</v>
      </c>
      <c r="D1625" s="7">
        <v>41639.0</v>
      </c>
      <c r="E1625" s="8">
        <v>1.8769E10</v>
      </c>
      <c r="F1625" s="8">
        <v>1.5471E10</v>
      </c>
      <c r="G1625" s="8">
        <v>1.828E9</v>
      </c>
      <c r="H1625" s="8">
        <v>0.0</v>
      </c>
      <c r="I1625" s="8">
        <v>2.5E7</v>
      </c>
      <c r="J1625" s="5" t="s">
        <v>22</v>
      </c>
      <c r="K1625" s="5" t="s">
        <v>484</v>
      </c>
      <c r="L1625">
        <f t="shared" si="1"/>
        <v>2013</v>
      </c>
      <c r="M1625" s="9">
        <f t="shared" si="2"/>
        <v>3298000000</v>
      </c>
      <c r="N1625" s="9">
        <f t="shared" si="3"/>
        <v>1853000000</v>
      </c>
      <c r="O1625" s="9">
        <f t="shared" si="4"/>
        <v>16916000000</v>
      </c>
    </row>
    <row r="1626">
      <c r="A1626" s="5">
        <v>1691.0</v>
      </c>
      <c r="B1626" s="5" t="s">
        <v>556</v>
      </c>
      <c r="C1626" s="6" t="s">
        <v>18</v>
      </c>
      <c r="D1626" s="7">
        <v>42004.0</v>
      </c>
      <c r="E1626" s="8">
        <v>1.9872E10</v>
      </c>
      <c r="F1626" s="8">
        <v>1.6477E10</v>
      </c>
      <c r="G1626" s="8">
        <v>2.038E9</v>
      </c>
      <c r="H1626" s="8">
        <v>0.0</v>
      </c>
      <c r="I1626" s="8">
        <v>3.3E7</v>
      </c>
      <c r="J1626" s="5" t="s">
        <v>22</v>
      </c>
      <c r="K1626" s="5" t="s">
        <v>484</v>
      </c>
      <c r="L1626">
        <f t="shared" si="1"/>
        <v>2014</v>
      </c>
      <c r="M1626" s="9">
        <f t="shared" si="2"/>
        <v>3395000000</v>
      </c>
      <c r="N1626" s="9">
        <f t="shared" si="3"/>
        <v>2071000000</v>
      </c>
      <c r="O1626" s="9">
        <f t="shared" si="4"/>
        <v>17801000000</v>
      </c>
    </row>
    <row r="1627">
      <c r="A1627" s="5">
        <v>1692.0</v>
      </c>
      <c r="B1627" s="5" t="s">
        <v>556</v>
      </c>
      <c r="C1627" s="6" t="s">
        <v>19</v>
      </c>
      <c r="D1627" s="7">
        <v>42369.0</v>
      </c>
      <c r="E1627" s="8">
        <v>2.0891E10</v>
      </c>
      <c r="F1627" s="8">
        <v>1.7201E10</v>
      </c>
      <c r="G1627" s="8">
        <v>2.13E9</v>
      </c>
      <c r="H1627" s="8">
        <v>0.0</v>
      </c>
      <c r="I1627" s="8">
        <v>7.4E7</v>
      </c>
      <c r="J1627" s="5" t="s">
        <v>22</v>
      </c>
      <c r="K1627" s="5" t="s">
        <v>484</v>
      </c>
      <c r="L1627">
        <f t="shared" si="1"/>
        <v>2015</v>
      </c>
      <c r="M1627" s="9">
        <f t="shared" si="2"/>
        <v>3690000000</v>
      </c>
      <c r="N1627" s="9">
        <f t="shared" si="3"/>
        <v>2204000000</v>
      </c>
      <c r="O1627" s="9">
        <f t="shared" si="4"/>
        <v>18687000000</v>
      </c>
    </row>
    <row r="1628">
      <c r="A1628" s="5">
        <v>1693.0</v>
      </c>
      <c r="B1628" s="5" t="s">
        <v>556</v>
      </c>
      <c r="C1628" s="6" t="s">
        <v>20</v>
      </c>
      <c r="D1628" s="7">
        <v>42735.0</v>
      </c>
      <c r="E1628" s="8">
        <v>2.0718E10</v>
      </c>
      <c r="F1628" s="8">
        <v>1.7036E10</v>
      </c>
      <c r="G1628" s="8">
        <v>2.084E9</v>
      </c>
      <c r="H1628" s="8">
        <v>0.0</v>
      </c>
      <c r="I1628" s="8">
        <v>7.1E7</v>
      </c>
      <c r="J1628" s="5" t="s">
        <v>22</v>
      </c>
      <c r="K1628" s="5" t="s">
        <v>484</v>
      </c>
      <c r="L1628">
        <f t="shared" si="1"/>
        <v>2016</v>
      </c>
      <c r="M1628" s="9">
        <f t="shared" si="2"/>
        <v>3682000000</v>
      </c>
      <c r="N1628" s="9">
        <f t="shared" si="3"/>
        <v>2155000000</v>
      </c>
      <c r="O1628" s="9">
        <f t="shared" si="4"/>
        <v>18563000000</v>
      </c>
    </row>
    <row r="1629">
      <c r="A1629" s="5">
        <v>1698.0</v>
      </c>
      <c r="B1629" s="5" t="s">
        <v>557</v>
      </c>
      <c r="C1629" s="6" t="s">
        <v>15</v>
      </c>
      <c r="D1629" s="7">
        <v>41639.0</v>
      </c>
      <c r="E1629" s="8">
        <v>1.3983E10</v>
      </c>
      <c r="F1629" s="8">
        <v>9.112E9</v>
      </c>
      <c r="G1629" s="8">
        <v>1.468E9</v>
      </c>
      <c r="H1629" s="8">
        <v>0.0</v>
      </c>
      <c r="I1629" s="8">
        <v>1.333E9</v>
      </c>
      <c r="J1629" s="5" t="s">
        <v>16</v>
      </c>
      <c r="K1629" s="5" t="s">
        <v>558</v>
      </c>
      <c r="L1629">
        <f t="shared" si="1"/>
        <v>2013</v>
      </c>
      <c r="M1629" s="9">
        <f t="shared" si="2"/>
        <v>4871000000</v>
      </c>
      <c r="N1629" s="9">
        <f t="shared" si="3"/>
        <v>2801000000</v>
      </c>
      <c r="O1629" s="9">
        <f t="shared" si="4"/>
        <v>11182000000</v>
      </c>
    </row>
    <row r="1630">
      <c r="A1630" s="5">
        <v>1699.0</v>
      </c>
      <c r="B1630" s="5" t="s">
        <v>557</v>
      </c>
      <c r="C1630" s="6" t="s">
        <v>18</v>
      </c>
      <c r="D1630" s="7">
        <v>42004.0</v>
      </c>
      <c r="E1630" s="8">
        <v>1.3996E10</v>
      </c>
      <c r="F1630" s="8">
        <v>9.002E9</v>
      </c>
      <c r="G1630" s="8">
        <v>1.481E9</v>
      </c>
      <c r="H1630" s="8">
        <v>0.0</v>
      </c>
      <c r="I1630" s="8">
        <v>1.292E9</v>
      </c>
      <c r="J1630" s="5" t="s">
        <v>16</v>
      </c>
      <c r="K1630" s="5" t="s">
        <v>558</v>
      </c>
      <c r="L1630">
        <f t="shared" si="1"/>
        <v>2014</v>
      </c>
      <c r="M1630" s="9">
        <f t="shared" si="2"/>
        <v>4994000000</v>
      </c>
      <c r="N1630" s="9">
        <f t="shared" si="3"/>
        <v>2773000000</v>
      </c>
      <c r="O1630" s="9">
        <f t="shared" si="4"/>
        <v>11223000000</v>
      </c>
    </row>
    <row r="1631">
      <c r="A1631" s="5">
        <v>1700.0</v>
      </c>
      <c r="B1631" s="5" t="s">
        <v>557</v>
      </c>
      <c r="C1631" s="6" t="s">
        <v>19</v>
      </c>
      <c r="D1631" s="7">
        <v>42369.0</v>
      </c>
      <c r="E1631" s="8">
        <v>1.2961E10</v>
      </c>
      <c r="F1631" s="8">
        <v>8.231E9</v>
      </c>
      <c r="G1631" s="8">
        <v>1.343E9</v>
      </c>
      <c r="H1631" s="8">
        <v>0.0</v>
      </c>
      <c r="I1631" s="8">
        <v>1.245E9</v>
      </c>
      <c r="J1631" s="5" t="s">
        <v>16</v>
      </c>
      <c r="K1631" s="5" t="s">
        <v>558</v>
      </c>
      <c r="L1631">
        <f t="shared" si="1"/>
        <v>2015</v>
      </c>
      <c r="M1631" s="9">
        <f t="shared" si="2"/>
        <v>4730000000</v>
      </c>
      <c r="N1631" s="9">
        <f t="shared" si="3"/>
        <v>2588000000</v>
      </c>
      <c r="O1631" s="9">
        <f t="shared" si="4"/>
        <v>10373000000</v>
      </c>
    </row>
    <row r="1632">
      <c r="A1632" s="5">
        <v>1701.0</v>
      </c>
      <c r="B1632" s="5" t="s">
        <v>557</v>
      </c>
      <c r="C1632" s="6" t="s">
        <v>20</v>
      </c>
      <c r="D1632" s="7">
        <v>42735.0</v>
      </c>
      <c r="E1632" s="8">
        <v>1.3609E10</v>
      </c>
      <c r="F1632" s="8">
        <v>8.486E9</v>
      </c>
      <c r="G1632" s="8">
        <v>1.41E9</v>
      </c>
      <c r="H1632" s="8">
        <v>0.0</v>
      </c>
      <c r="I1632" s="8">
        <v>1.301E9</v>
      </c>
      <c r="J1632" s="5" t="s">
        <v>16</v>
      </c>
      <c r="K1632" s="5" t="s">
        <v>558</v>
      </c>
      <c r="L1632">
        <f t="shared" si="1"/>
        <v>2016</v>
      </c>
      <c r="M1632" s="9">
        <f t="shared" si="2"/>
        <v>5123000000</v>
      </c>
      <c r="N1632" s="9">
        <f t="shared" si="3"/>
        <v>2711000000</v>
      </c>
      <c r="O1632" s="9">
        <f t="shared" si="4"/>
        <v>10898000000</v>
      </c>
    </row>
    <row r="1633">
      <c r="A1633" s="5">
        <v>1702.0</v>
      </c>
      <c r="B1633" s="5" t="s">
        <v>559</v>
      </c>
      <c r="C1633" s="6" t="s">
        <v>15</v>
      </c>
      <c r="D1633" s="7">
        <v>41274.0</v>
      </c>
      <c r="E1633" s="8">
        <v>7.486E9</v>
      </c>
      <c r="F1633" s="8">
        <v>4.523E9</v>
      </c>
      <c r="G1633" s="8">
        <v>5.95E8</v>
      </c>
      <c r="H1633" s="8">
        <v>0.0</v>
      </c>
      <c r="I1633" s="8">
        <v>7.56E8</v>
      </c>
      <c r="J1633" s="5" t="s">
        <v>86</v>
      </c>
      <c r="K1633" s="5" t="s">
        <v>87</v>
      </c>
      <c r="L1633">
        <f t="shared" si="1"/>
        <v>2012</v>
      </c>
      <c r="M1633" s="9">
        <f t="shared" si="2"/>
        <v>2963000000</v>
      </c>
      <c r="N1633" s="9">
        <f t="shared" si="3"/>
        <v>1351000000</v>
      </c>
      <c r="O1633" s="9">
        <f t="shared" si="4"/>
        <v>6135000000</v>
      </c>
    </row>
    <row r="1634">
      <c r="A1634" s="5">
        <v>1703.0</v>
      </c>
      <c r="B1634" s="5" t="s">
        <v>559</v>
      </c>
      <c r="C1634" s="6" t="s">
        <v>18</v>
      </c>
      <c r="D1634" s="7">
        <v>41639.0</v>
      </c>
      <c r="E1634" s="8">
        <v>6.86E9</v>
      </c>
      <c r="F1634" s="8">
        <v>4.124E9</v>
      </c>
      <c r="G1634" s="8">
        <v>5.46E8</v>
      </c>
      <c r="H1634" s="8">
        <v>0.0</v>
      </c>
      <c r="I1634" s="8">
        <v>8.15E8</v>
      </c>
      <c r="J1634" s="5" t="s">
        <v>86</v>
      </c>
      <c r="K1634" s="5" t="s">
        <v>87</v>
      </c>
      <c r="L1634">
        <f t="shared" si="1"/>
        <v>2013</v>
      </c>
      <c r="M1634" s="9">
        <f t="shared" si="2"/>
        <v>2736000000</v>
      </c>
      <c r="N1634" s="9">
        <f t="shared" si="3"/>
        <v>1361000000</v>
      </c>
      <c r="O1634" s="9">
        <f t="shared" si="4"/>
        <v>5499000000</v>
      </c>
    </row>
    <row r="1635">
      <c r="A1635" s="5">
        <v>1704.0</v>
      </c>
      <c r="B1635" s="5" t="s">
        <v>559</v>
      </c>
      <c r="C1635" s="6" t="s">
        <v>19</v>
      </c>
      <c r="D1635" s="7">
        <v>42004.0</v>
      </c>
      <c r="E1635" s="8">
        <v>7.637E9</v>
      </c>
      <c r="F1635" s="8">
        <v>4.508E9</v>
      </c>
      <c r="G1635" s="8">
        <v>3.84E8</v>
      </c>
      <c r="H1635" s="8">
        <v>0.0</v>
      </c>
      <c r="I1635" s="8">
        <v>1.176E9</v>
      </c>
      <c r="J1635" s="5" t="s">
        <v>86</v>
      </c>
      <c r="K1635" s="5" t="s">
        <v>87</v>
      </c>
      <c r="L1635">
        <f t="shared" si="1"/>
        <v>2014</v>
      </c>
      <c r="M1635" s="9">
        <f t="shared" si="2"/>
        <v>3129000000</v>
      </c>
      <c r="N1635" s="9">
        <f t="shared" si="3"/>
        <v>1560000000</v>
      </c>
      <c r="O1635" s="9">
        <f t="shared" si="4"/>
        <v>6077000000</v>
      </c>
    </row>
    <row r="1636">
      <c r="A1636" s="5">
        <v>1705.0</v>
      </c>
      <c r="B1636" s="5" t="s">
        <v>559</v>
      </c>
      <c r="C1636" s="6" t="s">
        <v>20</v>
      </c>
      <c r="D1636" s="7">
        <v>42369.0</v>
      </c>
      <c r="E1636" s="8">
        <v>7.36E9</v>
      </c>
      <c r="F1636" s="8">
        <v>3.434E9</v>
      </c>
      <c r="G1636" s="8">
        <v>8.64E8</v>
      </c>
      <c r="H1636" s="8">
        <v>0.0</v>
      </c>
      <c r="I1636" s="8">
        <v>1.738E9</v>
      </c>
      <c r="J1636" s="5" t="s">
        <v>86</v>
      </c>
      <c r="K1636" s="5" t="s">
        <v>87</v>
      </c>
      <c r="L1636">
        <f t="shared" si="1"/>
        <v>2015</v>
      </c>
      <c r="M1636" s="9">
        <f t="shared" si="2"/>
        <v>3926000000</v>
      </c>
      <c r="N1636" s="9">
        <f t="shared" si="3"/>
        <v>2602000000</v>
      </c>
      <c r="O1636" s="9">
        <f t="shared" si="4"/>
        <v>4758000000</v>
      </c>
    </row>
    <row r="1637">
      <c r="A1637" s="5">
        <v>1706.0</v>
      </c>
      <c r="B1637" s="5" t="s">
        <v>560</v>
      </c>
      <c r="C1637" s="6" t="s">
        <v>15</v>
      </c>
      <c r="D1637" s="7">
        <v>41305.0</v>
      </c>
      <c r="E1637" s="8">
        <v>4.68651E11</v>
      </c>
      <c r="F1637" s="8">
        <v>3.52297E11</v>
      </c>
      <c r="G1637" s="8">
        <v>8.8629E10</v>
      </c>
      <c r="H1637" s="8">
        <v>0.0</v>
      </c>
      <c r="I1637" s="8">
        <v>0.0</v>
      </c>
      <c r="J1637" s="5" t="s">
        <v>39</v>
      </c>
      <c r="K1637" s="5" t="s">
        <v>171</v>
      </c>
      <c r="L1637">
        <f t="shared" si="1"/>
        <v>2013</v>
      </c>
      <c r="M1637" s="9">
        <f t="shared" si="2"/>
        <v>116354000000</v>
      </c>
      <c r="N1637" s="9">
        <f t="shared" si="3"/>
        <v>88629000000</v>
      </c>
      <c r="O1637" s="9">
        <f t="shared" si="4"/>
        <v>380022000000</v>
      </c>
    </row>
    <row r="1638">
      <c r="A1638" s="5">
        <v>1707.0</v>
      </c>
      <c r="B1638" s="5" t="s">
        <v>560</v>
      </c>
      <c r="C1638" s="6" t="s">
        <v>18</v>
      </c>
      <c r="D1638" s="7">
        <v>41670.0</v>
      </c>
      <c r="E1638" s="8">
        <v>4.76294E11</v>
      </c>
      <c r="F1638" s="8">
        <v>3.58069E11</v>
      </c>
      <c r="G1638" s="8">
        <v>9.1353E10</v>
      </c>
      <c r="H1638" s="8">
        <v>0.0</v>
      </c>
      <c r="I1638" s="8">
        <v>0.0</v>
      </c>
      <c r="J1638" s="5" t="s">
        <v>39</v>
      </c>
      <c r="K1638" s="5" t="s">
        <v>171</v>
      </c>
      <c r="L1638">
        <f t="shared" si="1"/>
        <v>2014</v>
      </c>
      <c r="M1638" s="9">
        <f t="shared" si="2"/>
        <v>118225000000</v>
      </c>
      <c r="N1638" s="9">
        <f t="shared" si="3"/>
        <v>91353000000</v>
      </c>
      <c r="O1638" s="9">
        <f t="shared" si="4"/>
        <v>384941000000</v>
      </c>
    </row>
    <row r="1639">
      <c r="A1639" s="5">
        <v>1708.0</v>
      </c>
      <c r="B1639" s="5" t="s">
        <v>560</v>
      </c>
      <c r="C1639" s="6" t="s">
        <v>19</v>
      </c>
      <c r="D1639" s="7">
        <v>42035.0</v>
      </c>
      <c r="E1639" s="8">
        <v>4.85651E11</v>
      </c>
      <c r="F1639" s="8">
        <v>3.65086E11</v>
      </c>
      <c r="G1639" s="8">
        <v>9.3418E10</v>
      </c>
      <c r="H1639" s="8">
        <v>0.0</v>
      </c>
      <c r="I1639" s="8">
        <v>0.0</v>
      </c>
      <c r="J1639" s="5" t="s">
        <v>39</v>
      </c>
      <c r="K1639" s="5" t="s">
        <v>171</v>
      </c>
      <c r="L1639">
        <f t="shared" si="1"/>
        <v>2015</v>
      </c>
      <c r="M1639" s="9">
        <f t="shared" si="2"/>
        <v>120565000000</v>
      </c>
      <c r="N1639" s="9">
        <f t="shared" si="3"/>
        <v>93418000000</v>
      </c>
      <c r="O1639" s="9">
        <f t="shared" si="4"/>
        <v>392233000000</v>
      </c>
    </row>
    <row r="1640">
      <c r="A1640" s="5">
        <v>1709.0</v>
      </c>
      <c r="B1640" s="5" t="s">
        <v>560</v>
      </c>
      <c r="C1640" s="6" t="s">
        <v>20</v>
      </c>
      <c r="D1640" s="7">
        <v>42400.0</v>
      </c>
      <c r="E1640" s="8">
        <v>4.8213E11</v>
      </c>
      <c r="F1640" s="8">
        <v>3.60984E11</v>
      </c>
      <c r="G1640" s="8">
        <v>9.7041E10</v>
      </c>
      <c r="H1640" s="8">
        <v>0.0</v>
      </c>
      <c r="I1640" s="8">
        <v>0.0</v>
      </c>
      <c r="J1640" s="5" t="s">
        <v>39</v>
      </c>
      <c r="K1640" s="5" t="s">
        <v>171</v>
      </c>
      <c r="L1640">
        <f t="shared" si="1"/>
        <v>2016</v>
      </c>
      <c r="M1640" s="9">
        <f t="shared" si="2"/>
        <v>121146000000</v>
      </c>
      <c r="N1640" s="9">
        <f t="shared" si="3"/>
        <v>97041000000</v>
      </c>
      <c r="O1640" s="9">
        <f t="shared" si="4"/>
        <v>385089000000</v>
      </c>
    </row>
    <row r="1641">
      <c r="A1641" s="5">
        <v>1710.0</v>
      </c>
      <c r="B1641" s="5" t="s">
        <v>561</v>
      </c>
      <c r="C1641" s="6" t="s">
        <v>15</v>
      </c>
      <c r="D1641" s="7">
        <v>41912.0</v>
      </c>
      <c r="E1641" s="8">
        <v>9.8951E9</v>
      </c>
      <c r="F1641" s="8">
        <v>7.9615E9</v>
      </c>
      <c r="G1641" s="8">
        <v>9.376E8</v>
      </c>
      <c r="H1641" s="8">
        <v>0.0</v>
      </c>
      <c r="I1641" s="8">
        <v>8.6E7</v>
      </c>
      <c r="J1641" s="5" t="s">
        <v>62</v>
      </c>
      <c r="K1641" s="5" t="s">
        <v>99</v>
      </c>
      <c r="L1641">
        <f t="shared" si="1"/>
        <v>2014</v>
      </c>
      <c r="M1641" s="9">
        <f t="shared" si="2"/>
        <v>1933600000</v>
      </c>
      <c r="N1641" s="9">
        <f t="shared" si="3"/>
        <v>1023600000</v>
      </c>
      <c r="O1641" s="9">
        <f t="shared" si="4"/>
        <v>8871500000</v>
      </c>
    </row>
    <row r="1642">
      <c r="A1642" s="5">
        <v>1711.0</v>
      </c>
      <c r="B1642" s="5" t="s">
        <v>561</v>
      </c>
      <c r="C1642" s="6" t="s">
        <v>18</v>
      </c>
      <c r="D1642" s="7">
        <v>42277.0</v>
      </c>
      <c r="E1642" s="8">
        <v>1.11248E10</v>
      </c>
      <c r="F1642" s="8">
        <v>8.9865E9</v>
      </c>
      <c r="G1642" s="8">
        <v>1.0261E9</v>
      </c>
      <c r="H1642" s="8">
        <v>0.0</v>
      </c>
      <c r="I1642" s="8">
        <v>1.189E8</v>
      </c>
      <c r="J1642" s="5" t="s">
        <v>62</v>
      </c>
      <c r="K1642" s="5" t="s">
        <v>99</v>
      </c>
      <c r="L1642">
        <f t="shared" si="1"/>
        <v>2015</v>
      </c>
      <c r="M1642" s="9">
        <f t="shared" si="2"/>
        <v>2138300000</v>
      </c>
      <c r="N1642" s="9">
        <f t="shared" si="3"/>
        <v>1145000000</v>
      </c>
      <c r="O1642" s="9">
        <f t="shared" si="4"/>
        <v>9979800000</v>
      </c>
    </row>
    <row r="1643">
      <c r="A1643" s="5">
        <v>1712.0</v>
      </c>
      <c r="B1643" s="5" t="s">
        <v>561</v>
      </c>
      <c r="C1643" s="6" t="s">
        <v>19</v>
      </c>
      <c r="D1643" s="7">
        <v>42643.0</v>
      </c>
      <c r="E1643" s="8">
        <v>1.41718E10</v>
      </c>
      <c r="F1643" s="8">
        <v>1.14132E10</v>
      </c>
      <c r="G1643" s="8">
        <v>1.7501E9</v>
      </c>
      <c r="H1643" s="8">
        <v>0.0</v>
      </c>
      <c r="I1643" s="8">
        <v>2.118E8</v>
      </c>
      <c r="J1643" s="5" t="s">
        <v>62</v>
      </c>
      <c r="K1643" s="5" t="s">
        <v>99</v>
      </c>
      <c r="L1643">
        <f t="shared" si="1"/>
        <v>2016</v>
      </c>
      <c r="M1643" s="9">
        <f t="shared" si="2"/>
        <v>2758600000</v>
      </c>
      <c r="N1643" s="9">
        <f t="shared" si="3"/>
        <v>1961900000</v>
      </c>
      <c r="O1643" s="9">
        <f t="shared" si="4"/>
        <v>12209900000</v>
      </c>
    </row>
    <row r="1644">
      <c r="A1644" s="5">
        <v>1713.0</v>
      </c>
      <c r="B1644" s="5" t="s">
        <v>562</v>
      </c>
      <c r="C1644" s="6" t="s">
        <v>15</v>
      </c>
      <c r="D1644" s="7">
        <v>41274.0</v>
      </c>
      <c r="E1644" s="8">
        <v>5.6648E9</v>
      </c>
      <c r="F1644" s="8">
        <v>3.1942E9</v>
      </c>
      <c r="G1644" s="8">
        <v>1.1406E9</v>
      </c>
      <c r="H1644" s="8">
        <v>0.0</v>
      </c>
      <c r="I1644" s="8">
        <v>0.0</v>
      </c>
      <c r="J1644" s="5" t="s">
        <v>25</v>
      </c>
      <c r="K1644" s="5" t="s">
        <v>60</v>
      </c>
      <c r="L1644">
        <f t="shared" si="1"/>
        <v>2012</v>
      </c>
      <c r="M1644" s="9">
        <f t="shared" si="2"/>
        <v>2470600000</v>
      </c>
      <c r="N1644" s="9">
        <f t="shared" si="3"/>
        <v>1140600000</v>
      </c>
      <c r="O1644" s="9">
        <f t="shared" si="4"/>
        <v>4524200000</v>
      </c>
    </row>
    <row r="1645">
      <c r="A1645" s="5">
        <v>1714.0</v>
      </c>
      <c r="B1645" s="5" t="s">
        <v>562</v>
      </c>
      <c r="C1645" s="6" t="s">
        <v>18</v>
      </c>
      <c r="D1645" s="7">
        <v>41639.0</v>
      </c>
      <c r="E1645" s="8">
        <v>5.542E9</v>
      </c>
      <c r="F1645" s="8">
        <v>3.235E9</v>
      </c>
      <c r="G1645" s="8">
        <v>1.1996E9</v>
      </c>
      <c r="H1645" s="8">
        <v>0.0</v>
      </c>
      <c r="I1645" s="8">
        <v>0.0</v>
      </c>
      <c r="J1645" s="5" t="s">
        <v>25</v>
      </c>
      <c r="K1645" s="5" t="s">
        <v>60</v>
      </c>
      <c r="L1645">
        <f t="shared" si="1"/>
        <v>2013</v>
      </c>
      <c r="M1645" s="9">
        <f t="shared" si="2"/>
        <v>2307000000</v>
      </c>
      <c r="N1645" s="9">
        <f t="shared" si="3"/>
        <v>1199600000</v>
      </c>
      <c r="O1645" s="9">
        <f t="shared" si="4"/>
        <v>4342400000</v>
      </c>
    </row>
    <row r="1646">
      <c r="A1646" s="5">
        <v>1715.0</v>
      </c>
      <c r="B1646" s="5" t="s">
        <v>562</v>
      </c>
      <c r="C1646" s="6" t="s">
        <v>19</v>
      </c>
      <c r="D1646" s="7">
        <v>42004.0</v>
      </c>
      <c r="E1646" s="8">
        <v>5.6072E9</v>
      </c>
      <c r="F1646" s="8">
        <v>3.2974E9</v>
      </c>
      <c r="G1646" s="8">
        <v>1.1693E9</v>
      </c>
      <c r="H1646" s="8">
        <v>0.0</v>
      </c>
      <c r="I1646" s="8">
        <v>0.0</v>
      </c>
      <c r="J1646" s="5" t="s">
        <v>25</v>
      </c>
      <c r="K1646" s="5" t="s">
        <v>60</v>
      </c>
      <c r="L1646">
        <f t="shared" si="1"/>
        <v>2014</v>
      </c>
      <c r="M1646" s="9">
        <f t="shared" si="2"/>
        <v>2309800000</v>
      </c>
      <c r="N1646" s="9">
        <f t="shared" si="3"/>
        <v>1169300000</v>
      </c>
      <c r="O1646" s="9">
        <f t="shared" si="4"/>
        <v>4437900000</v>
      </c>
    </row>
    <row r="1647">
      <c r="A1647" s="5">
        <v>1716.0</v>
      </c>
      <c r="B1647" s="5" t="s">
        <v>562</v>
      </c>
      <c r="C1647" s="6" t="s">
        <v>20</v>
      </c>
      <c r="D1647" s="7">
        <v>42369.0</v>
      </c>
      <c r="E1647" s="8">
        <v>5.4837E9</v>
      </c>
      <c r="F1647" s="8">
        <v>3.1994E9</v>
      </c>
      <c r="G1647" s="8">
        <v>1.1749E9</v>
      </c>
      <c r="H1647" s="8">
        <v>0.0</v>
      </c>
      <c r="I1647" s="8">
        <v>0.0</v>
      </c>
      <c r="J1647" s="5" t="s">
        <v>25</v>
      </c>
      <c r="K1647" s="5" t="s">
        <v>60</v>
      </c>
      <c r="L1647">
        <f t="shared" si="1"/>
        <v>2015</v>
      </c>
      <c r="M1647" s="9">
        <f t="shared" si="2"/>
        <v>2284300000</v>
      </c>
      <c r="N1647" s="9">
        <f t="shared" si="3"/>
        <v>1174900000</v>
      </c>
      <c r="O1647" s="9">
        <f t="shared" si="4"/>
        <v>4308800000</v>
      </c>
    </row>
    <row r="1648">
      <c r="A1648" s="5">
        <v>1717.0</v>
      </c>
      <c r="B1648" s="5" t="s">
        <v>563</v>
      </c>
      <c r="C1648" s="6" t="s">
        <v>15</v>
      </c>
      <c r="D1648" s="7">
        <v>41274.0</v>
      </c>
      <c r="E1648" s="8">
        <v>5.989E9</v>
      </c>
      <c r="F1648" s="8">
        <v>4.993E9</v>
      </c>
      <c r="G1648" s="8">
        <v>3.2E8</v>
      </c>
      <c r="H1648" s="8">
        <v>3.2E7</v>
      </c>
      <c r="I1648" s="8">
        <v>0.0</v>
      </c>
      <c r="J1648" s="5" t="s">
        <v>55</v>
      </c>
      <c r="K1648" s="5" t="s">
        <v>56</v>
      </c>
      <c r="L1648">
        <f t="shared" si="1"/>
        <v>2012</v>
      </c>
      <c r="M1648" s="9">
        <f t="shared" si="2"/>
        <v>996000000</v>
      </c>
      <c r="N1648" s="9">
        <f t="shared" si="3"/>
        <v>352000000</v>
      </c>
      <c r="O1648" s="9">
        <f t="shared" si="4"/>
        <v>5637000000</v>
      </c>
    </row>
    <row r="1649">
      <c r="A1649" s="5">
        <v>1718.0</v>
      </c>
      <c r="B1649" s="5" t="s">
        <v>563</v>
      </c>
      <c r="C1649" s="6" t="s">
        <v>18</v>
      </c>
      <c r="D1649" s="7">
        <v>41639.0</v>
      </c>
      <c r="E1649" s="8">
        <v>7.254E9</v>
      </c>
      <c r="F1649" s="8">
        <v>5.716E9</v>
      </c>
      <c r="G1649" s="8">
        <v>4.94E8</v>
      </c>
      <c r="H1649" s="8">
        <v>3.3E7</v>
      </c>
      <c r="I1649" s="8">
        <v>0.0</v>
      </c>
      <c r="J1649" s="5" t="s">
        <v>55</v>
      </c>
      <c r="K1649" s="5" t="s">
        <v>56</v>
      </c>
      <c r="L1649">
        <f t="shared" si="1"/>
        <v>2013</v>
      </c>
      <c r="M1649" s="9">
        <f t="shared" si="2"/>
        <v>1538000000</v>
      </c>
      <c r="N1649" s="9">
        <f t="shared" si="3"/>
        <v>527000000</v>
      </c>
      <c r="O1649" s="9">
        <f t="shared" si="4"/>
        <v>6727000000</v>
      </c>
    </row>
    <row r="1650">
      <c r="A1650" s="5">
        <v>1719.0</v>
      </c>
      <c r="B1650" s="5" t="s">
        <v>563</v>
      </c>
      <c r="C1650" s="6" t="s">
        <v>19</v>
      </c>
      <c r="D1650" s="7">
        <v>42004.0</v>
      </c>
      <c r="E1650" s="8">
        <v>7.403E9</v>
      </c>
      <c r="F1650" s="8">
        <v>5.763E9</v>
      </c>
      <c r="G1650" s="8">
        <v>2.49E8</v>
      </c>
      <c r="H1650" s="8">
        <v>2.7E7</v>
      </c>
      <c r="I1650" s="8">
        <v>0.0</v>
      </c>
      <c r="J1650" s="5" t="s">
        <v>55</v>
      </c>
      <c r="K1650" s="5" t="s">
        <v>56</v>
      </c>
      <c r="L1650">
        <f t="shared" si="1"/>
        <v>2014</v>
      </c>
      <c r="M1650" s="9">
        <f t="shared" si="2"/>
        <v>1640000000</v>
      </c>
      <c r="N1650" s="9">
        <f t="shared" si="3"/>
        <v>276000000</v>
      </c>
      <c r="O1650" s="9">
        <f t="shared" si="4"/>
        <v>7127000000</v>
      </c>
    </row>
    <row r="1651">
      <c r="A1651" s="5">
        <v>1720.0</v>
      </c>
      <c r="B1651" s="5" t="s">
        <v>563</v>
      </c>
      <c r="C1651" s="6" t="s">
        <v>20</v>
      </c>
      <c r="D1651" s="7">
        <v>42369.0</v>
      </c>
      <c r="E1651" s="8">
        <v>7.082E9</v>
      </c>
      <c r="F1651" s="8">
        <v>5.694E9</v>
      </c>
      <c r="G1651" s="8">
        <v>4.2E8</v>
      </c>
      <c r="H1651" s="8">
        <v>2.4E7</v>
      </c>
      <c r="I1651" s="8">
        <v>0.0</v>
      </c>
      <c r="J1651" s="5" t="s">
        <v>55</v>
      </c>
      <c r="K1651" s="5" t="s">
        <v>56</v>
      </c>
      <c r="L1651">
        <f t="shared" si="1"/>
        <v>2015</v>
      </c>
      <c r="M1651" s="9">
        <f t="shared" si="2"/>
        <v>1388000000</v>
      </c>
      <c r="N1651" s="9">
        <f t="shared" si="3"/>
        <v>444000000</v>
      </c>
      <c r="O1651" s="9">
        <f t="shared" si="4"/>
        <v>6638000000</v>
      </c>
    </row>
    <row r="1652">
      <c r="A1652" s="5">
        <v>1721.0</v>
      </c>
      <c r="B1652" s="5" t="s">
        <v>564</v>
      </c>
      <c r="C1652" s="6" t="s">
        <v>15</v>
      </c>
      <c r="D1652" s="7">
        <v>41274.0</v>
      </c>
      <c r="E1652" s="8">
        <v>4.534E9</v>
      </c>
      <c r="F1652" s="8">
        <v>2.093E9</v>
      </c>
      <c r="G1652" s="8">
        <v>1.389E9</v>
      </c>
      <c r="H1652" s="8">
        <v>0.0</v>
      </c>
      <c r="I1652" s="8">
        <v>1.85E8</v>
      </c>
      <c r="J1652" s="5" t="s">
        <v>22</v>
      </c>
      <c r="K1652" s="5" t="s">
        <v>136</v>
      </c>
      <c r="L1652">
        <f t="shared" si="1"/>
        <v>2012</v>
      </c>
      <c r="M1652" s="9">
        <f t="shared" si="2"/>
        <v>2441000000</v>
      </c>
      <c r="N1652" s="9">
        <f t="shared" si="3"/>
        <v>1574000000</v>
      </c>
      <c r="O1652" s="9">
        <f t="shared" si="4"/>
        <v>2960000000</v>
      </c>
    </row>
    <row r="1653">
      <c r="A1653" s="5">
        <v>1722.0</v>
      </c>
      <c r="B1653" s="5" t="s">
        <v>564</v>
      </c>
      <c r="C1653" s="6" t="s">
        <v>18</v>
      </c>
      <c r="D1653" s="7">
        <v>41639.0</v>
      </c>
      <c r="E1653" s="8">
        <v>5.009E9</v>
      </c>
      <c r="F1653" s="8">
        <v>2.394E9</v>
      </c>
      <c r="G1653" s="8">
        <v>1.471E9</v>
      </c>
      <c r="H1653" s="8">
        <v>0.0</v>
      </c>
      <c r="I1653" s="8">
        <v>2.16E8</v>
      </c>
      <c r="J1653" s="5" t="s">
        <v>22</v>
      </c>
      <c r="K1653" s="5" t="s">
        <v>136</v>
      </c>
      <c r="L1653">
        <f t="shared" si="1"/>
        <v>2013</v>
      </c>
      <c r="M1653" s="9">
        <f t="shared" si="2"/>
        <v>2615000000</v>
      </c>
      <c r="N1653" s="9">
        <f t="shared" si="3"/>
        <v>1687000000</v>
      </c>
      <c r="O1653" s="9">
        <f t="shared" si="4"/>
        <v>3322000000</v>
      </c>
    </row>
    <row r="1654">
      <c r="A1654" s="5">
        <v>1723.0</v>
      </c>
      <c r="B1654" s="5" t="s">
        <v>564</v>
      </c>
      <c r="C1654" s="6" t="s">
        <v>19</v>
      </c>
      <c r="D1654" s="7">
        <v>42004.0</v>
      </c>
      <c r="E1654" s="8">
        <v>5.281E9</v>
      </c>
      <c r="F1654" s="8">
        <v>2.504E9</v>
      </c>
      <c r="G1654" s="8">
        <v>1.557E9</v>
      </c>
      <c r="H1654" s="8">
        <v>0.0</v>
      </c>
      <c r="I1654" s="8">
        <v>2.33E8</v>
      </c>
      <c r="J1654" s="5" t="s">
        <v>22</v>
      </c>
      <c r="K1654" s="5" t="s">
        <v>136</v>
      </c>
      <c r="L1654">
        <f t="shared" si="1"/>
        <v>2014</v>
      </c>
      <c r="M1654" s="9">
        <f t="shared" si="2"/>
        <v>2777000000</v>
      </c>
      <c r="N1654" s="9">
        <f t="shared" si="3"/>
        <v>1790000000</v>
      </c>
      <c r="O1654" s="9">
        <f t="shared" si="4"/>
        <v>3491000000</v>
      </c>
    </row>
    <row r="1655">
      <c r="A1655" s="5">
        <v>1724.0</v>
      </c>
      <c r="B1655" s="5" t="s">
        <v>564</v>
      </c>
      <c r="C1655" s="6" t="s">
        <v>20</v>
      </c>
      <c r="D1655" s="7">
        <v>42369.0</v>
      </c>
      <c r="E1655" s="8">
        <v>5.536E9</v>
      </c>
      <c r="F1655" s="8">
        <v>2.7E9</v>
      </c>
      <c r="G1655" s="8">
        <v>1.574E9</v>
      </c>
      <c r="H1655" s="8">
        <v>0.0</v>
      </c>
      <c r="I1655" s="8">
        <v>2.34E8</v>
      </c>
      <c r="J1655" s="5" t="s">
        <v>22</v>
      </c>
      <c r="K1655" s="5" t="s">
        <v>136</v>
      </c>
      <c r="L1655">
        <f t="shared" si="1"/>
        <v>2015</v>
      </c>
      <c r="M1655" s="9">
        <f t="shared" si="2"/>
        <v>2836000000</v>
      </c>
      <c r="N1655" s="9">
        <f t="shared" si="3"/>
        <v>1808000000</v>
      </c>
      <c r="O1655" s="9">
        <f t="shared" si="4"/>
        <v>3728000000</v>
      </c>
    </row>
    <row r="1656">
      <c r="A1656" s="5">
        <v>1725.0</v>
      </c>
      <c r="B1656" s="5" t="s">
        <v>565</v>
      </c>
      <c r="C1656" s="6" t="s">
        <v>15</v>
      </c>
      <c r="D1656" s="7">
        <v>41274.0</v>
      </c>
      <c r="E1656" s="8">
        <v>5.154284E9</v>
      </c>
      <c r="F1656" s="8">
        <v>3.251575E9</v>
      </c>
      <c r="G1656" s="8">
        <v>4.81677E8</v>
      </c>
      <c r="H1656" s="8">
        <v>0.0</v>
      </c>
      <c r="I1656" s="8">
        <v>3.73199E8</v>
      </c>
      <c r="J1656" s="5" t="s">
        <v>22</v>
      </c>
      <c r="K1656" s="5" t="s">
        <v>566</v>
      </c>
      <c r="L1656">
        <f t="shared" si="1"/>
        <v>2012</v>
      </c>
      <c r="M1656" s="9">
        <f t="shared" si="2"/>
        <v>1902709000</v>
      </c>
      <c r="N1656" s="9">
        <f t="shared" si="3"/>
        <v>854876000</v>
      </c>
      <c r="O1656" s="9">
        <f t="shared" si="4"/>
        <v>4299408000</v>
      </c>
    </row>
    <row r="1657">
      <c r="A1657" s="5">
        <v>1726.0</v>
      </c>
      <c r="B1657" s="5" t="s">
        <v>565</v>
      </c>
      <c r="C1657" s="6" t="s">
        <v>18</v>
      </c>
      <c r="D1657" s="7">
        <v>41639.0</v>
      </c>
      <c r="E1657" s="8">
        <v>5.620936E9</v>
      </c>
      <c r="F1657" s="8">
        <v>3.478822E9</v>
      </c>
      <c r="G1657" s="8">
        <v>4.65926E8</v>
      </c>
      <c r="H1657" s="8">
        <v>0.0</v>
      </c>
      <c r="I1657" s="8">
        <v>3.71051E8</v>
      </c>
      <c r="J1657" s="5" t="s">
        <v>22</v>
      </c>
      <c r="K1657" s="5" t="s">
        <v>566</v>
      </c>
      <c r="L1657">
        <f t="shared" si="1"/>
        <v>2013</v>
      </c>
      <c r="M1657" s="9">
        <f t="shared" si="2"/>
        <v>2142114000</v>
      </c>
      <c r="N1657" s="9">
        <f t="shared" si="3"/>
        <v>836977000</v>
      </c>
      <c r="O1657" s="9">
        <f t="shared" si="4"/>
        <v>4783959000</v>
      </c>
    </row>
    <row r="1658">
      <c r="A1658" s="5">
        <v>1727.0</v>
      </c>
      <c r="B1658" s="5" t="s">
        <v>565</v>
      </c>
      <c r="C1658" s="6" t="s">
        <v>19</v>
      </c>
      <c r="D1658" s="7">
        <v>42004.0</v>
      </c>
      <c r="E1658" s="8">
        <v>5.433661E9</v>
      </c>
      <c r="F1658" s="8">
        <v>3.316311E9</v>
      </c>
      <c r="G1658" s="8">
        <v>5.02901E8</v>
      </c>
      <c r="H1658" s="8">
        <v>0.0</v>
      </c>
      <c r="I1658" s="8">
        <v>3.14119E8</v>
      </c>
      <c r="J1658" s="5" t="s">
        <v>22</v>
      </c>
      <c r="K1658" s="5" t="s">
        <v>566</v>
      </c>
      <c r="L1658">
        <f t="shared" si="1"/>
        <v>2014</v>
      </c>
      <c r="M1658" s="9">
        <f t="shared" si="2"/>
        <v>2117350000</v>
      </c>
      <c r="N1658" s="9">
        <f t="shared" si="3"/>
        <v>817020000</v>
      </c>
      <c r="O1658" s="9">
        <f t="shared" si="4"/>
        <v>4616641000</v>
      </c>
    </row>
    <row r="1659">
      <c r="A1659" s="5">
        <v>1728.0</v>
      </c>
      <c r="B1659" s="5" t="s">
        <v>565</v>
      </c>
      <c r="C1659" s="6" t="s">
        <v>20</v>
      </c>
      <c r="D1659" s="7">
        <v>42369.0</v>
      </c>
      <c r="E1659" s="8">
        <v>4.075883E9</v>
      </c>
      <c r="F1659" s="8">
        <v>2.530374E9</v>
      </c>
      <c r="G1659" s="8">
        <v>4.75328E8</v>
      </c>
      <c r="H1659" s="8">
        <v>0.0</v>
      </c>
      <c r="I1659" s="8">
        <v>3.22629E8</v>
      </c>
      <c r="J1659" s="5" t="s">
        <v>22</v>
      </c>
      <c r="K1659" s="5" t="s">
        <v>566</v>
      </c>
      <c r="L1659">
        <f t="shared" si="1"/>
        <v>2015</v>
      </c>
      <c r="M1659" s="9">
        <f t="shared" si="2"/>
        <v>1545509000</v>
      </c>
      <c r="N1659" s="9">
        <f t="shared" si="3"/>
        <v>797957000</v>
      </c>
      <c r="O1659" s="9">
        <f t="shared" si="4"/>
        <v>3277926000</v>
      </c>
    </row>
    <row r="1660">
      <c r="A1660" s="5">
        <v>1729.0</v>
      </c>
      <c r="B1660" s="5" t="s">
        <v>567</v>
      </c>
      <c r="C1660" s="6" t="s">
        <v>15</v>
      </c>
      <c r="D1660" s="7">
        <v>41274.0</v>
      </c>
      <c r="E1660" s="8">
        <v>1.623938E9</v>
      </c>
      <c r="F1660" s="8">
        <v>3.37903E8</v>
      </c>
      <c r="G1660" s="8">
        <v>1.88302E8</v>
      </c>
      <c r="H1660" s="8">
        <v>0.0</v>
      </c>
      <c r="I1660" s="8">
        <v>5.13916E8</v>
      </c>
      <c r="J1660" s="5" t="s">
        <v>86</v>
      </c>
      <c r="K1660" s="5" t="s">
        <v>87</v>
      </c>
      <c r="L1660">
        <f t="shared" si="1"/>
        <v>2012</v>
      </c>
      <c r="M1660" s="9">
        <f t="shared" si="2"/>
        <v>1286035000</v>
      </c>
      <c r="N1660" s="9">
        <f t="shared" si="3"/>
        <v>702218000</v>
      </c>
      <c r="O1660" s="9">
        <f t="shared" si="4"/>
        <v>921720000</v>
      </c>
    </row>
    <row r="1661">
      <c r="A1661" s="5">
        <v>1730.0</v>
      </c>
      <c r="B1661" s="5" t="s">
        <v>567</v>
      </c>
      <c r="C1661" s="6" t="s">
        <v>18</v>
      </c>
      <c r="D1661" s="7">
        <v>41639.0</v>
      </c>
      <c r="E1661" s="8">
        <v>1.998051E9</v>
      </c>
      <c r="F1661" s="8">
        <v>4.06198E8</v>
      </c>
      <c r="G1661" s="8">
        <v>7.2143E7</v>
      </c>
      <c r="H1661" s="8">
        <v>0.0</v>
      </c>
      <c r="I1661" s="8">
        <v>6.15874E8</v>
      </c>
      <c r="J1661" s="5" t="s">
        <v>86</v>
      </c>
      <c r="K1661" s="5" t="s">
        <v>87</v>
      </c>
      <c r="L1661">
        <f t="shared" si="1"/>
        <v>2013</v>
      </c>
      <c r="M1661" s="9">
        <f t="shared" si="2"/>
        <v>1591853000</v>
      </c>
      <c r="N1661" s="9">
        <f t="shared" si="3"/>
        <v>688017000</v>
      </c>
      <c r="O1661" s="9">
        <f t="shared" si="4"/>
        <v>1310034000</v>
      </c>
    </row>
    <row r="1662">
      <c r="A1662" s="5">
        <v>1731.0</v>
      </c>
      <c r="B1662" s="5" t="s">
        <v>567</v>
      </c>
      <c r="C1662" s="6" t="s">
        <v>19</v>
      </c>
      <c r="D1662" s="7">
        <v>42004.0</v>
      </c>
      <c r="E1662" s="8">
        <v>2.424176E9</v>
      </c>
      <c r="F1662" s="8">
        <v>5.72831E8</v>
      </c>
      <c r="G1662" s="8">
        <v>2.2507E8</v>
      </c>
      <c r="H1662" s="8">
        <v>0.0</v>
      </c>
      <c r="I1662" s="8">
        <v>8.06021E8</v>
      </c>
      <c r="J1662" s="5" t="s">
        <v>86</v>
      </c>
      <c r="K1662" s="5" t="s">
        <v>87</v>
      </c>
      <c r="L1662">
        <f t="shared" si="1"/>
        <v>2014</v>
      </c>
      <c r="M1662" s="9">
        <f t="shared" si="2"/>
        <v>1851345000</v>
      </c>
      <c r="N1662" s="9">
        <f t="shared" si="3"/>
        <v>1031091000</v>
      </c>
      <c r="O1662" s="9">
        <f t="shared" si="4"/>
        <v>1393085000</v>
      </c>
    </row>
    <row r="1663">
      <c r="A1663" s="5">
        <v>1732.0</v>
      </c>
      <c r="B1663" s="5" t="s">
        <v>567</v>
      </c>
      <c r="C1663" s="6" t="s">
        <v>20</v>
      </c>
      <c r="D1663" s="7">
        <v>42369.0</v>
      </c>
      <c r="E1663" s="8">
        <v>1.452619E9</v>
      </c>
      <c r="F1663" s="8">
        <v>5.19874E8</v>
      </c>
      <c r="G1663" s="8">
        <v>1.79867E8</v>
      </c>
      <c r="H1663" s="8">
        <v>0.0</v>
      </c>
      <c r="I1663" s="8">
        <v>7.78923E8</v>
      </c>
      <c r="J1663" s="5" t="s">
        <v>86</v>
      </c>
      <c r="K1663" s="5" t="s">
        <v>87</v>
      </c>
      <c r="L1663">
        <f t="shared" si="1"/>
        <v>2015</v>
      </c>
      <c r="M1663" s="9">
        <f t="shared" si="2"/>
        <v>932745000</v>
      </c>
      <c r="N1663" s="9">
        <f t="shared" si="3"/>
        <v>958790000</v>
      </c>
      <c r="O1663" s="9">
        <f t="shared" si="4"/>
        <v>493829000</v>
      </c>
    </row>
    <row r="1664">
      <c r="A1664" s="5">
        <v>1733.0</v>
      </c>
      <c r="B1664" s="5" t="s">
        <v>568</v>
      </c>
      <c r="C1664" s="6" t="s">
        <v>15</v>
      </c>
      <c r="D1664" s="7">
        <v>41274.0</v>
      </c>
      <c r="E1664" s="8">
        <v>1.0128223E10</v>
      </c>
      <c r="F1664" s="8">
        <v>6.710036E9</v>
      </c>
      <c r="G1664" s="8">
        <v>6.69451E8</v>
      </c>
      <c r="H1664" s="8">
        <v>0.0</v>
      </c>
      <c r="I1664" s="8">
        <v>9.26053E8</v>
      </c>
      <c r="J1664" s="5" t="s">
        <v>45</v>
      </c>
      <c r="K1664" s="5" t="s">
        <v>46</v>
      </c>
      <c r="L1664">
        <f t="shared" si="1"/>
        <v>2012</v>
      </c>
      <c r="M1664" s="9">
        <f t="shared" si="2"/>
        <v>3418187000</v>
      </c>
      <c r="N1664" s="9">
        <f t="shared" si="3"/>
        <v>1595504000</v>
      </c>
      <c r="O1664" s="9">
        <f t="shared" si="4"/>
        <v>8532719000</v>
      </c>
    </row>
    <row r="1665">
      <c r="A1665" s="5">
        <v>1734.0</v>
      </c>
      <c r="B1665" s="5" t="s">
        <v>568</v>
      </c>
      <c r="C1665" s="6" t="s">
        <v>18</v>
      </c>
      <c r="D1665" s="7">
        <v>41639.0</v>
      </c>
      <c r="E1665" s="8">
        <v>1.0914922E10</v>
      </c>
      <c r="F1665" s="8">
        <v>7.408278E9</v>
      </c>
      <c r="G1665" s="8">
        <v>6.81226E8</v>
      </c>
      <c r="H1665" s="8">
        <v>0.0</v>
      </c>
      <c r="I1665" s="8">
        <v>9.77863E8</v>
      </c>
      <c r="J1665" s="5" t="s">
        <v>45</v>
      </c>
      <c r="K1665" s="5" t="s">
        <v>46</v>
      </c>
      <c r="L1665">
        <f t="shared" si="1"/>
        <v>2013</v>
      </c>
      <c r="M1665" s="9">
        <f t="shared" si="2"/>
        <v>3506644000</v>
      </c>
      <c r="N1665" s="9">
        <f t="shared" si="3"/>
        <v>1659089000</v>
      </c>
      <c r="O1665" s="9">
        <f t="shared" si="4"/>
        <v>9255833000</v>
      </c>
    </row>
    <row r="1666">
      <c r="A1666" s="5">
        <v>1735.0</v>
      </c>
      <c r="B1666" s="5" t="s">
        <v>568</v>
      </c>
      <c r="C1666" s="6" t="s">
        <v>19</v>
      </c>
      <c r="D1666" s="7">
        <v>42004.0</v>
      </c>
      <c r="E1666" s="8">
        <v>1.1686135E10</v>
      </c>
      <c r="F1666" s="8">
        <v>7.951352E9</v>
      </c>
      <c r="G1666" s="8">
        <v>7.67608E8</v>
      </c>
      <c r="H1666" s="8">
        <v>0.0</v>
      </c>
      <c r="I1666" s="8">
        <v>1.019045E9</v>
      </c>
      <c r="J1666" s="5" t="s">
        <v>45</v>
      </c>
      <c r="K1666" s="5" t="s">
        <v>46</v>
      </c>
      <c r="L1666">
        <f t="shared" si="1"/>
        <v>2014</v>
      </c>
      <c r="M1666" s="9">
        <f t="shared" si="2"/>
        <v>3734783000</v>
      </c>
      <c r="N1666" s="9">
        <f t="shared" si="3"/>
        <v>1786653000</v>
      </c>
      <c r="O1666" s="9">
        <f t="shared" si="4"/>
        <v>9899482000</v>
      </c>
    </row>
    <row r="1667">
      <c r="A1667" s="5">
        <v>1736.0</v>
      </c>
      <c r="B1667" s="5" t="s">
        <v>568</v>
      </c>
      <c r="C1667" s="6" t="s">
        <v>20</v>
      </c>
      <c r="D1667" s="7">
        <v>42369.0</v>
      </c>
      <c r="E1667" s="8">
        <v>1.1024486E10</v>
      </c>
      <c r="F1667" s="8">
        <v>7.033633E9</v>
      </c>
      <c r="G1667" s="8">
        <v>8.65817E8</v>
      </c>
      <c r="H1667" s="8">
        <v>0.0</v>
      </c>
      <c r="I1667" s="8">
        <v>1.124524E9</v>
      </c>
      <c r="J1667" s="5" t="s">
        <v>45</v>
      </c>
      <c r="K1667" s="5" t="s">
        <v>46</v>
      </c>
      <c r="L1667">
        <f t="shared" si="1"/>
        <v>2015</v>
      </c>
      <c r="M1667" s="9">
        <f t="shared" si="2"/>
        <v>3990853000</v>
      </c>
      <c r="N1667" s="9">
        <f t="shared" si="3"/>
        <v>1990341000</v>
      </c>
      <c r="O1667" s="9">
        <f t="shared" si="4"/>
        <v>9034145000</v>
      </c>
    </row>
    <row r="1668">
      <c r="A1668" s="5">
        <v>1737.0</v>
      </c>
      <c r="B1668" s="5" t="s">
        <v>569</v>
      </c>
      <c r="C1668" s="6" t="s">
        <v>15</v>
      </c>
      <c r="D1668" s="7">
        <v>41274.0</v>
      </c>
      <c r="E1668" s="8">
        <v>7.232397E9</v>
      </c>
      <c r="F1668" s="8">
        <v>5.165169E9</v>
      </c>
      <c r="G1668" s="8">
        <v>0.0</v>
      </c>
      <c r="H1668" s="8">
        <v>0.0</v>
      </c>
      <c r="I1668" s="8">
        <v>1.173955E9</v>
      </c>
      <c r="J1668" s="5" t="s">
        <v>50</v>
      </c>
      <c r="K1668" s="5" t="s">
        <v>53</v>
      </c>
      <c r="L1668">
        <f t="shared" si="1"/>
        <v>2012</v>
      </c>
      <c r="M1668" s="9">
        <f t="shared" si="2"/>
        <v>2067228000</v>
      </c>
      <c r="N1668" s="9">
        <f t="shared" si="3"/>
        <v>1173955000</v>
      </c>
      <c r="O1668" s="9">
        <f t="shared" si="4"/>
        <v>6058442000</v>
      </c>
    </row>
    <row r="1669">
      <c r="A1669" s="5">
        <v>1738.0</v>
      </c>
      <c r="B1669" s="5" t="s">
        <v>569</v>
      </c>
      <c r="C1669" s="6" t="s">
        <v>18</v>
      </c>
      <c r="D1669" s="7">
        <v>41639.0</v>
      </c>
      <c r="E1669" s="8">
        <v>7.541234E9</v>
      </c>
      <c r="F1669" s="8">
        <v>5.106489E9</v>
      </c>
      <c r="G1669" s="8">
        <v>0.0</v>
      </c>
      <c r="H1669" s="8">
        <v>0.0</v>
      </c>
      <c r="I1669" s="8">
        <v>1.213178E9</v>
      </c>
      <c r="J1669" s="5" t="s">
        <v>50</v>
      </c>
      <c r="K1669" s="5" t="s">
        <v>53</v>
      </c>
      <c r="L1669">
        <f t="shared" si="1"/>
        <v>2013</v>
      </c>
      <c r="M1669" s="9">
        <f t="shared" si="2"/>
        <v>2434745000</v>
      </c>
      <c r="N1669" s="9">
        <f t="shared" si="3"/>
        <v>1213178000</v>
      </c>
      <c r="O1669" s="9">
        <f t="shared" si="4"/>
        <v>6328056000</v>
      </c>
    </row>
    <row r="1670">
      <c r="A1670" s="5">
        <v>1739.0</v>
      </c>
      <c r="B1670" s="5" t="s">
        <v>569</v>
      </c>
      <c r="C1670" s="6" t="s">
        <v>19</v>
      </c>
      <c r="D1670" s="7">
        <v>42004.0</v>
      </c>
      <c r="E1670" s="8">
        <v>6.602267E9</v>
      </c>
      <c r="F1670" s="8">
        <v>4.239474E9</v>
      </c>
      <c r="G1670" s="8">
        <v>0.0</v>
      </c>
      <c r="H1670" s="8">
        <v>0.0</v>
      </c>
      <c r="I1670" s="8">
        <v>1.341315E9</v>
      </c>
      <c r="J1670" s="5" t="s">
        <v>50</v>
      </c>
      <c r="K1670" s="5" t="s">
        <v>53</v>
      </c>
      <c r="L1670">
        <f t="shared" si="1"/>
        <v>2014</v>
      </c>
      <c r="M1670" s="9">
        <f t="shared" si="2"/>
        <v>2362793000</v>
      </c>
      <c r="N1670" s="9">
        <f t="shared" si="3"/>
        <v>1341315000</v>
      </c>
      <c r="O1670" s="9">
        <f t="shared" si="4"/>
        <v>5260952000</v>
      </c>
    </row>
    <row r="1671">
      <c r="A1671" s="5">
        <v>1740.0</v>
      </c>
      <c r="B1671" s="5" t="s">
        <v>569</v>
      </c>
      <c r="C1671" s="6" t="s">
        <v>20</v>
      </c>
      <c r="D1671" s="7">
        <v>42369.0</v>
      </c>
      <c r="E1671" s="8">
        <v>9.308926E9</v>
      </c>
      <c r="F1671" s="8">
        <v>6.199645E9</v>
      </c>
      <c r="G1671" s="8">
        <v>0.0</v>
      </c>
      <c r="H1671" s="8">
        <v>0.0</v>
      </c>
      <c r="I1671" s="8">
        <v>1.966939E9</v>
      </c>
      <c r="J1671" s="5" t="s">
        <v>50</v>
      </c>
      <c r="K1671" s="5" t="s">
        <v>53</v>
      </c>
      <c r="L1671">
        <f t="shared" si="1"/>
        <v>2015</v>
      </c>
      <c r="M1671" s="9">
        <f t="shared" si="2"/>
        <v>3109281000</v>
      </c>
      <c r="N1671" s="9">
        <f t="shared" si="3"/>
        <v>1966939000</v>
      </c>
      <c r="O1671" s="9">
        <f t="shared" si="4"/>
        <v>7341987000</v>
      </c>
    </row>
    <row r="1672">
      <c r="A1672" s="5">
        <v>1741.0</v>
      </c>
      <c r="B1672" s="5" t="s">
        <v>570</v>
      </c>
      <c r="C1672" s="6" t="s">
        <v>15</v>
      </c>
      <c r="D1672" s="7">
        <v>41363.0</v>
      </c>
      <c r="E1672" s="8">
        <v>2.168652E9</v>
      </c>
      <c r="F1672" s="8">
        <v>7.37206E8</v>
      </c>
      <c r="G1672" s="8">
        <v>3.65684E8</v>
      </c>
      <c r="H1672" s="8">
        <v>4.75522E8</v>
      </c>
      <c r="I1672" s="8">
        <v>9508000.0</v>
      </c>
      <c r="J1672" s="5" t="s">
        <v>25</v>
      </c>
      <c r="K1672" s="5" t="s">
        <v>37</v>
      </c>
      <c r="L1672">
        <f t="shared" si="1"/>
        <v>2013</v>
      </c>
      <c r="M1672" s="9">
        <f t="shared" si="2"/>
        <v>1431446000</v>
      </c>
      <c r="N1672" s="9">
        <f t="shared" si="3"/>
        <v>850714000</v>
      </c>
      <c r="O1672" s="9">
        <f t="shared" si="4"/>
        <v>1317938000</v>
      </c>
    </row>
    <row r="1673">
      <c r="A1673" s="5">
        <v>1742.0</v>
      </c>
      <c r="B1673" s="5" t="s">
        <v>570</v>
      </c>
      <c r="C1673" s="6" t="s">
        <v>18</v>
      </c>
      <c r="D1673" s="7">
        <v>41727.0</v>
      </c>
      <c r="E1673" s="8">
        <v>2.382531E9</v>
      </c>
      <c r="F1673" s="8">
        <v>7.43253E8</v>
      </c>
      <c r="G1673" s="8">
        <v>3.78607E8</v>
      </c>
      <c r="H1673" s="8">
        <v>4.92447E8</v>
      </c>
      <c r="I1673" s="8">
        <v>9887000.0</v>
      </c>
      <c r="J1673" s="5" t="s">
        <v>25</v>
      </c>
      <c r="K1673" s="5" t="s">
        <v>37</v>
      </c>
      <c r="L1673">
        <f t="shared" si="1"/>
        <v>2014</v>
      </c>
      <c r="M1673" s="9">
        <f t="shared" si="2"/>
        <v>1639278000</v>
      </c>
      <c r="N1673" s="9">
        <f t="shared" si="3"/>
        <v>880941000</v>
      </c>
      <c r="O1673" s="9">
        <f t="shared" si="4"/>
        <v>1501590000</v>
      </c>
    </row>
    <row r="1674">
      <c r="A1674" s="5">
        <v>1743.0</v>
      </c>
      <c r="B1674" s="5" t="s">
        <v>570</v>
      </c>
      <c r="C1674" s="6" t="s">
        <v>19</v>
      </c>
      <c r="D1674" s="7">
        <v>42091.0</v>
      </c>
      <c r="E1674" s="8">
        <v>2.377344E9</v>
      </c>
      <c r="F1674" s="8">
        <v>7.08823E8</v>
      </c>
      <c r="G1674" s="8">
        <v>3.5367E8</v>
      </c>
      <c r="H1674" s="8">
        <v>5.25745E8</v>
      </c>
      <c r="I1674" s="8">
        <v>9537000.0</v>
      </c>
      <c r="J1674" s="5" t="s">
        <v>25</v>
      </c>
      <c r="K1674" s="5" t="s">
        <v>37</v>
      </c>
      <c r="L1674">
        <f t="shared" si="1"/>
        <v>2015</v>
      </c>
      <c r="M1674" s="9">
        <f t="shared" si="2"/>
        <v>1668521000</v>
      </c>
      <c r="N1674" s="9">
        <f t="shared" si="3"/>
        <v>888952000</v>
      </c>
      <c r="O1674" s="9">
        <f t="shared" si="4"/>
        <v>1488392000</v>
      </c>
    </row>
    <row r="1675">
      <c r="A1675" s="5">
        <v>1744.0</v>
      </c>
      <c r="B1675" s="5" t="s">
        <v>570</v>
      </c>
      <c r="C1675" s="6" t="s">
        <v>20</v>
      </c>
      <c r="D1675" s="7">
        <v>42462.0</v>
      </c>
      <c r="E1675" s="8">
        <v>2.213881E9</v>
      </c>
      <c r="F1675" s="8">
        <v>6.71907E8</v>
      </c>
      <c r="G1675" s="8">
        <v>3.31652E8</v>
      </c>
      <c r="H1675" s="8">
        <v>5.33891E8</v>
      </c>
      <c r="I1675" s="8">
        <v>6550000.0</v>
      </c>
      <c r="J1675" s="5" t="s">
        <v>25</v>
      </c>
      <c r="K1675" s="5" t="s">
        <v>37</v>
      </c>
      <c r="L1675">
        <f t="shared" si="1"/>
        <v>2016</v>
      </c>
      <c r="M1675" s="9">
        <f t="shared" si="2"/>
        <v>1541974000</v>
      </c>
      <c r="N1675" s="9">
        <f t="shared" si="3"/>
        <v>872093000</v>
      </c>
      <c r="O1675" s="9">
        <f t="shared" si="4"/>
        <v>1341788000</v>
      </c>
    </row>
    <row r="1676">
      <c r="A1676" s="5">
        <v>1745.0</v>
      </c>
      <c r="B1676" s="5" t="s">
        <v>571</v>
      </c>
      <c r="C1676" s="6" t="s">
        <v>15</v>
      </c>
      <c r="D1676" s="7">
        <v>41274.0</v>
      </c>
      <c r="E1676" s="8">
        <v>4.51509E11</v>
      </c>
      <c r="F1676" s="8">
        <v>3.02056E11</v>
      </c>
      <c r="G1676" s="8">
        <v>8.1844E10</v>
      </c>
      <c r="H1676" s="8">
        <v>0.0</v>
      </c>
      <c r="I1676" s="8">
        <v>1.5888E10</v>
      </c>
      <c r="J1676" s="5" t="s">
        <v>86</v>
      </c>
      <c r="K1676" s="5" t="s">
        <v>147</v>
      </c>
      <c r="L1676">
        <f t="shared" si="1"/>
        <v>2012</v>
      </c>
      <c r="M1676" s="9">
        <f t="shared" si="2"/>
        <v>149453000000</v>
      </c>
      <c r="N1676" s="9">
        <f t="shared" si="3"/>
        <v>97732000000</v>
      </c>
      <c r="O1676" s="9">
        <f t="shared" si="4"/>
        <v>353777000000</v>
      </c>
    </row>
    <row r="1677">
      <c r="A1677" s="5">
        <v>1746.0</v>
      </c>
      <c r="B1677" s="5" t="s">
        <v>571</v>
      </c>
      <c r="C1677" s="6" t="s">
        <v>18</v>
      </c>
      <c r="D1677" s="7">
        <v>41639.0</v>
      </c>
      <c r="E1677" s="8">
        <v>4.20836E11</v>
      </c>
      <c r="F1677" s="8">
        <v>2.84681E11</v>
      </c>
      <c r="G1677" s="8">
        <v>7.6696E10</v>
      </c>
      <c r="H1677" s="8">
        <v>0.0</v>
      </c>
      <c r="I1677" s="8">
        <v>1.7182E10</v>
      </c>
      <c r="J1677" s="5" t="s">
        <v>86</v>
      </c>
      <c r="K1677" s="5" t="s">
        <v>147</v>
      </c>
      <c r="L1677">
        <f t="shared" si="1"/>
        <v>2013</v>
      </c>
      <c r="M1677" s="9">
        <f t="shared" si="2"/>
        <v>136155000000</v>
      </c>
      <c r="N1677" s="9">
        <f t="shared" si="3"/>
        <v>93878000000</v>
      </c>
      <c r="O1677" s="9">
        <f t="shared" si="4"/>
        <v>326958000000</v>
      </c>
    </row>
    <row r="1678">
      <c r="A1678" s="5">
        <v>1747.0</v>
      </c>
      <c r="B1678" s="5" t="s">
        <v>571</v>
      </c>
      <c r="C1678" s="6" t="s">
        <v>19</v>
      </c>
      <c r="D1678" s="7">
        <v>42004.0</v>
      </c>
      <c r="E1678" s="8">
        <v>3.94105E11</v>
      </c>
      <c r="F1678" s="8">
        <v>2.66831E11</v>
      </c>
      <c r="G1678" s="8">
        <v>7.4226E10</v>
      </c>
      <c r="H1678" s="8">
        <v>0.0</v>
      </c>
      <c r="I1678" s="8">
        <v>1.7297E10</v>
      </c>
      <c r="J1678" s="5" t="s">
        <v>86</v>
      </c>
      <c r="K1678" s="5" t="s">
        <v>147</v>
      </c>
      <c r="L1678">
        <f t="shared" si="1"/>
        <v>2014</v>
      </c>
      <c r="M1678" s="9">
        <f t="shared" si="2"/>
        <v>127274000000</v>
      </c>
      <c r="N1678" s="9">
        <f t="shared" si="3"/>
        <v>91523000000</v>
      </c>
      <c r="O1678" s="9">
        <f t="shared" si="4"/>
        <v>302582000000</v>
      </c>
    </row>
    <row r="1679">
      <c r="A1679" s="5">
        <v>1748.0</v>
      </c>
      <c r="B1679" s="5" t="s">
        <v>571</v>
      </c>
      <c r="C1679" s="6" t="s">
        <v>20</v>
      </c>
      <c r="D1679" s="7">
        <v>42369.0</v>
      </c>
      <c r="E1679" s="8">
        <v>2.59488E11</v>
      </c>
      <c r="F1679" s="8">
        <v>1.6559E11</v>
      </c>
      <c r="G1679" s="8">
        <v>6.1444E10</v>
      </c>
      <c r="H1679" s="8">
        <v>0.0</v>
      </c>
      <c r="I1679" s="8">
        <v>1.8048E10</v>
      </c>
      <c r="J1679" s="5" t="s">
        <v>86</v>
      </c>
      <c r="K1679" s="5" t="s">
        <v>147</v>
      </c>
      <c r="L1679">
        <f t="shared" si="1"/>
        <v>2015</v>
      </c>
      <c r="M1679" s="9">
        <f t="shared" si="2"/>
        <v>93898000000</v>
      </c>
      <c r="N1679" s="9">
        <f t="shared" si="3"/>
        <v>79492000000</v>
      </c>
      <c r="O1679" s="9">
        <f t="shared" si="4"/>
        <v>179996000000</v>
      </c>
    </row>
    <row r="1680">
      <c r="A1680" s="5">
        <v>1749.0</v>
      </c>
      <c r="B1680" s="5" t="s">
        <v>572</v>
      </c>
      <c r="C1680" s="6" t="s">
        <v>15</v>
      </c>
      <c r="D1680" s="7">
        <v>41274.0</v>
      </c>
      <c r="E1680" s="8">
        <v>2.928429E9</v>
      </c>
      <c r="F1680" s="8">
        <v>1.372042E9</v>
      </c>
      <c r="G1680" s="8">
        <v>1.148731E9</v>
      </c>
      <c r="H1680" s="8">
        <v>0.0</v>
      </c>
      <c r="I1680" s="8">
        <v>0.0</v>
      </c>
      <c r="J1680" s="5" t="s">
        <v>28</v>
      </c>
      <c r="K1680" s="5" t="s">
        <v>169</v>
      </c>
      <c r="L1680">
        <f t="shared" si="1"/>
        <v>2012</v>
      </c>
      <c r="M1680" s="9">
        <f t="shared" si="2"/>
        <v>1556387000</v>
      </c>
      <c r="N1680" s="9">
        <f t="shared" si="3"/>
        <v>1148731000</v>
      </c>
      <c r="O1680" s="9">
        <f t="shared" si="4"/>
        <v>1779698000</v>
      </c>
    </row>
    <row r="1681">
      <c r="A1681" s="5">
        <v>1750.0</v>
      </c>
      <c r="B1681" s="5" t="s">
        <v>572</v>
      </c>
      <c r="C1681" s="6" t="s">
        <v>18</v>
      </c>
      <c r="D1681" s="7">
        <v>41639.0</v>
      </c>
      <c r="E1681" s="8">
        <v>2.9508E9</v>
      </c>
      <c r="F1681" s="8">
        <v>1.3734E9</v>
      </c>
      <c r="G1681" s="8">
        <v>1.1448E9</v>
      </c>
      <c r="H1681" s="8">
        <v>0.0</v>
      </c>
      <c r="I1681" s="8">
        <v>0.0</v>
      </c>
      <c r="J1681" s="5" t="s">
        <v>28</v>
      </c>
      <c r="K1681" s="5" t="s">
        <v>169</v>
      </c>
      <c r="L1681">
        <f t="shared" si="1"/>
        <v>2013</v>
      </c>
      <c r="M1681" s="9">
        <f t="shared" si="2"/>
        <v>1577400000</v>
      </c>
      <c r="N1681" s="9">
        <f t="shared" si="3"/>
        <v>1144800000</v>
      </c>
      <c r="O1681" s="9">
        <f t="shared" si="4"/>
        <v>1806000000</v>
      </c>
    </row>
    <row r="1682">
      <c r="A1682" s="5">
        <v>1751.0</v>
      </c>
      <c r="B1682" s="5" t="s">
        <v>572</v>
      </c>
      <c r="C1682" s="6" t="s">
        <v>19</v>
      </c>
      <c r="D1682" s="7">
        <v>42004.0</v>
      </c>
      <c r="E1682" s="8">
        <v>2.9226E9</v>
      </c>
      <c r="F1682" s="8">
        <v>1.3228E9</v>
      </c>
      <c r="G1682" s="8">
        <v>1.1431E9</v>
      </c>
      <c r="H1682" s="8">
        <v>0.0</v>
      </c>
      <c r="I1682" s="8">
        <v>0.0</v>
      </c>
      <c r="J1682" s="5" t="s">
        <v>28</v>
      </c>
      <c r="K1682" s="5" t="s">
        <v>169</v>
      </c>
      <c r="L1682">
        <f t="shared" si="1"/>
        <v>2014</v>
      </c>
      <c r="M1682" s="9">
        <f t="shared" si="2"/>
        <v>1599800000</v>
      </c>
      <c r="N1682" s="9">
        <f t="shared" si="3"/>
        <v>1143100000</v>
      </c>
      <c r="O1682" s="9">
        <f t="shared" si="4"/>
        <v>1779500000</v>
      </c>
    </row>
    <row r="1683">
      <c r="A1683" s="5">
        <v>1752.0</v>
      </c>
      <c r="B1683" s="5" t="s">
        <v>572</v>
      </c>
      <c r="C1683" s="6" t="s">
        <v>20</v>
      </c>
      <c r="D1683" s="7">
        <v>42369.0</v>
      </c>
      <c r="E1683" s="8">
        <v>2.6743E9</v>
      </c>
      <c r="F1683" s="8">
        <v>1.1571E9</v>
      </c>
      <c r="G1683" s="8">
        <v>1.0773E9</v>
      </c>
      <c r="H1683" s="8">
        <v>0.0</v>
      </c>
      <c r="I1683" s="8">
        <v>0.0</v>
      </c>
      <c r="J1683" s="5" t="s">
        <v>28</v>
      </c>
      <c r="K1683" s="5" t="s">
        <v>169</v>
      </c>
      <c r="L1683">
        <f t="shared" si="1"/>
        <v>2015</v>
      </c>
      <c r="M1683" s="9">
        <f t="shared" si="2"/>
        <v>1517200000</v>
      </c>
      <c r="N1683" s="9">
        <f t="shared" si="3"/>
        <v>1077300000</v>
      </c>
      <c r="O1683" s="9">
        <f t="shared" si="4"/>
        <v>1597000000</v>
      </c>
    </row>
    <row r="1684">
      <c r="A1684" s="5">
        <v>1753.0</v>
      </c>
      <c r="B1684" s="5" t="s">
        <v>573</v>
      </c>
      <c r="C1684" s="6" t="s">
        <v>15</v>
      </c>
      <c r="D1684" s="7">
        <v>41274.0</v>
      </c>
      <c r="E1684" s="8">
        <v>2.0421E10</v>
      </c>
      <c r="F1684" s="8">
        <v>1.3634E10</v>
      </c>
      <c r="G1684" s="8">
        <v>4.398E9</v>
      </c>
      <c r="H1684" s="8">
        <v>6.55E8</v>
      </c>
      <c r="I1684" s="8">
        <v>3.01E8</v>
      </c>
      <c r="J1684" s="5" t="s">
        <v>25</v>
      </c>
      <c r="K1684" s="5" t="s">
        <v>179</v>
      </c>
      <c r="L1684">
        <f t="shared" si="1"/>
        <v>2012</v>
      </c>
      <c r="M1684" s="9">
        <f t="shared" si="2"/>
        <v>6787000000</v>
      </c>
      <c r="N1684" s="9">
        <f t="shared" si="3"/>
        <v>5354000000</v>
      </c>
      <c r="O1684" s="9">
        <f t="shared" si="4"/>
        <v>15067000000</v>
      </c>
    </row>
    <row r="1685">
      <c r="A1685" s="5">
        <v>1754.0</v>
      </c>
      <c r="B1685" s="5" t="s">
        <v>573</v>
      </c>
      <c r="C1685" s="6" t="s">
        <v>18</v>
      </c>
      <c r="D1685" s="7">
        <v>41639.0</v>
      </c>
      <c r="E1685" s="8">
        <v>2.0006E10</v>
      </c>
      <c r="F1685" s="8">
        <v>1.3521E10</v>
      </c>
      <c r="G1685" s="8">
        <v>4.219E9</v>
      </c>
      <c r="H1685" s="8">
        <v>6.03E8</v>
      </c>
      <c r="I1685" s="8">
        <v>3.05E8</v>
      </c>
      <c r="J1685" s="5" t="s">
        <v>25</v>
      </c>
      <c r="K1685" s="5" t="s">
        <v>179</v>
      </c>
      <c r="L1685">
        <f t="shared" si="1"/>
        <v>2013</v>
      </c>
      <c r="M1685" s="9">
        <f t="shared" si="2"/>
        <v>6485000000</v>
      </c>
      <c r="N1685" s="9">
        <f t="shared" si="3"/>
        <v>5127000000</v>
      </c>
      <c r="O1685" s="9">
        <f t="shared" si="4"/>
        <v>14879000000</v>
      </c>
    </row>
    <row r="1686">
      <c r="A1686" s="5">
        <v>1755.0</v>
      </c>
      <c r="B1686" s="5" t="s">
        <v>573</v>
      </c>
      <c r="C1686" s="6" t="s">
        <v>19</v>
      </c>
      <c r="D1686" s="7">
        <v>42004.0</v>
      </c>
      <c r="E1686" s="8">
        <v>1.954E10</v>
      </c>
      <c r="F1686" s="8">
        <v>1.3294E10</v>
      </c>
      <c r="G1686" s="8">
        <v>4.02E9</v>
      </c>
      <c r="H1686" s="8">
        <v>5.77E8</v>
      </c>
      <c r="I1686" s="8">
        <v>3.15E8</v>
      </c>
      <c r="J1686" s="5" t="s">
        <v>25</v>
      </c>
      <c r="K1686" s="5" t="s">
        <v>179</v>
      </c>
      <c r="L1686">
        <f t="shared" si="1"/>
        <v>2014</v>
      </c>
      <c r="M1686" s="9">
        <f t="shared" si="2"/>
        <v>6246000000</v>
      </c>
      <c r="N1686" s="9">
        <f t="shared" si="3"/>
        <v>4912000000</v>
      </c>
      <c r="O1686" s="9">
        <f t="shared" si="4"/>
        <v>14628000000</v>
      </c>
    </row>
    <row r="1687">
      <c r="A1687" s="5">
        <v>1756.0</v>
      </c>
      <c r="B1687" s="5" t="s">
        <v>573</v>
      </c>
      <c r="C1687" s="6" t="s">
        <v>20</v>
      </c>
      <c r="D1687" s="7">
        <v>42369.0</v>
      </c>
      <c r="E1687" s="8">
        <v>1.8045E10</v>
      </c>
      <c r="F1687" s="8">
        <v>1.2782E10</v>
      </c>
      <c r="G1687" s="8">
        <v>3.792E9</v>
      </c>
      <c r="H1687" s="8">
        <v>5.63E8</v>
      </c>
      <c r="I1687" s="8">
        <v>3.1E8</v>
      </c>
      <c r="J1687" s="5" t="s">
        <v>25</v>
      </c>
      <c r="K1687" s="5" t="s">
        <v>179</v>
      </c>
      <c r="L1687">
        <f t="shared" si="1"/>
        <v>2015</v>
      </c>
      <c r="M1687" s="9">
        <f t="shared" si="2"/>
        <v>5263000000</v>
      </c>
      <c r="N1687" s="9">
        <f t="shared" si="3"/>
        <v>4665000000</v>
      </c>
      <c r="O1687" s="9">
        <f t="shared" si="4"/>
        <v>13380000000</v>
      </c>
    </row>
    <row r="1688">
      <c r="A1688" s="5">
        <v>1757.0</v>
      </c>
      <c r="B1688" s="5" t="s">
        <v>574</v>
      </c>
      <c r="C1688" s="6" t="s">
        <v>15</v>
      </c>
      <c r="D1688" s="7">
        <v>41274.0</v>
      </c>
      <c r="E1688" s="8">
        <v>3.791E9</v>
      </c>
      <c r="F1688" s="8">
        <v>2.289E9</v>
      </c>
      <c r="G1688" s="8">
        <v>9.36E8</v>
      </c>
      <c r="H1688" s="8">
        <v>1.06E8</v>
      </c>
      <c r="I1688" s="8">
        <v>0.0</v>
      </c>
      <c r="J1688" s="5" t="s">
        <v>16</v>
      </c>
      <c r="K1688" s="5" t="s">
        <v>167</v>
      </c>
      <c r="L1688">
        <f t="shared" si="1"/>
        <v>2012</v>
      </c>
      <c r="M1688" s="9">
        <f t="shared" si="2"/>
        <v>1502000000</v>
      </c>
      <c r="N1688" s="9">
        <f t="shared" si="3"/>
        <v>1042000000</v>
      </c>
      <c r="O1688" s="9">
        <f t="shared" si="4"/>
        <v>2749000000</v>
      </c>
    </row>
    <row r="1689">
      <c r="A1689" s="5">
        <v>1758.0</v>
      </c>
      <c r="B1689" s="5" t="s">
        <v>574</v>
      </c>
      <c r="C1689" s="6" t="s">
        <v>18</v>
      </c>
      <c r="D1689" s="7">
        <v>41639.0</v>
      </c>
      <c r="E1689" s="8">
        <v>3.837E9</v>
      </c>
      <c r="F1689" s="8">
        <v>2.338E9</v>
      </c>
      <c r="G1689" s="8">
        <v>9.9E8</v>
      </c>
      <c r="H1689" s="8">
        <v>1.04E8</v>
      </c>
      <c r="I1689" s="8">
        <v>0.0</v>
      </c>
      <c r="J1689" s="5" t="s">
        <v>16</v>
      </c>
      <c r="K1689" s="5" t="s">
        <v>167</v>
      </c>
      <c r="L1689">
        <f t="shared" si="1"/>
        <v>2013</v>
      </c>
      <c r="M1689" s="9">
        <f t="shared" si="2"/>
        <v>1499000000</v>
      </c>
      <c r="N1689" s="9">
        <f t="shared" si="3"/>
        <v>1094000000</v>
      </c>
      <c r="O1689" s="9">
        <f t="shared" si="4"/>
        <v>2743000000</v>
      </c>
    </row>
    <row r="1690">
      <c r="A1690" s="5">
        <v>1759.0</v>
      </c>
      <c r="B1690" s="5" t="s">
        <v>574</v>
      </c>
      <c r="C1690" s="6" t="s">
        <v>19</v>
      </c>
      <c r="D1690" s="7">
        <v>42004.0</v>
      </c>
      <c r="E1690" s="8">
        <v>3.916E9</v>
      </c>
      <c r="F1690" s="8">
        <v>2.403E9</v>
      </c>
      <c r="G1690" s="8">
        <v>9.2E8</v>
      </c>
      <c r="H1690" s="8">
        <v>1.04E8</v>
      </c>
      <c r="I1690" s="8">
        <v>0.0</v>
      </c>
      <c r="J1690" s="5" t="s">
        <v>16</v>
      </c>
      <c r="K1690" s="5" t="s">
        <v>167</v>
      </c>
      <c r="L1690">
        <f t="shared" si="1"/>
        <v>2014</v>
      </c>
      <c r="M1690" s="9">
        <f t="shared" si="2"/>
        <v>1513000000</v>
      </c>
      <c r="N1690" s="9">
        <f t="shared" si="3"/>
        <v>1024000000</v>
      </c>
      <c r="O1690" s="9">
        <f t="shared" si="4"/>
        <v>2892000000</v>
      </c>
    </row>
    <row r="1691">
      <c r="A1691" s="5">
        <v>1760.0</v>
      </c>
      <c r="B1691" s="5" t="s">
        <v>574</v>
      </c>
      <c r="C1691" s="6" t="s">
        <v>20</v>
      </c>
      <c r="D1691" s="7">
        <v>42369.0</v>
      </c>
      <c r="E1691" s="8">
        <v>3.653E9</v>
      </c>
      <c r="F1691" s="8">
        <v>2.249E9</v>
      </c>
      <c r="G1691" s="8">
        <v>8.54E8</v>
      </c>
      <c r="H1691" s="8">
        <v>9.5E7</v>
      </c>
      <c r="I1691" s="8">
        <v>0.0</v>
      </c>
      <c r="J1691" s="5" t="s">
        <v>16</v>
      </c>
      <c r="K1691" s="5" t="s">
        <v>167</v>
      </c>
      <c r="L1691">
        <f t="shared" si="1"/>
        <v>2015</v>
      </c>
      <c r="M1691" s="9">
        <f t="shared" si="2"/>
        <v>1404000000</v>
      </c>
      <c r="N1691" s="9">
        <f t="shared" si="3"/>
        <v>949000000</v>
      </c>
      <c r="O1691" s="9">
        <f t="shared" si="4"/>
        <v>2704000000</v>
      </c>
    </row>
    <row r="1692">
      <c r="A1692" s="5">
        <v>1761.0</v>
      </c>
      <c r="B1692" s="5" t="s">
        <v>575</v>
      </c>
      <c r="C1692" s="6" t="s">
        <v>15</v>
      </c>
      <c r="D1692" s="7">
        <v>41274.0</v>
      </c>
      <c r="E1692" s="8">
        <v>4.986566E9</v>
      </c>
      <c r="F1692" s="8">
        <v>1.620566E9</v>
      </c>
      <c r="G1692" s="8">
        <v>1.641819E9</v>
      </c>
      <c r="H1692" s="8">
        <v>8.85824E8</v>
      </c>
      <c r="I1692" s="8">
        <v>3.5819E7</v>
      </c>
      <c r="J1692" s="5" t="s">
        <v>25</v>
      </c>
      <c r="K1692" s="5" t="s">
        <v>60</v>
      </c>
      <c r="L1692">
        <f t="shared" si="1"/>
        <v>2012</v>
      </c>
      <c r="M1692" s="9">
        <f t="shared" si="2"/>
        <v>3366000000</v>
      </c>
      <c r="N1692" s="9">
        <f t="shared" si="3"/>
        <v>2563462000</v>
      </c>
      <c r="O1692" s="9">
        <f t="shared" si="4"/>
        <v>2423104000</v>
      </c>
    </row>
    <row r="1693">
      <c r="A1693" s="5">
        <v>1762.0</v>
      </c>
      <c r="B1693" s="5" t="s">
        <v>575</v>
      </c>
      <c r="C1693" s="6" t="s">
        <v>18</v>
      </c>
      <c r="D1693" s="7">
        <v>41639.0</v>
      </c>
      <c r="E1693" s="8">
        <v>4.68038E9</v>
      </c>
      <c r="F1693" s="8">
        <v>1.34938E9</v>
      </c>
      <c r="G1693" s="8">
        <v>1.751275E9</v>
      </c>
      <c r="H1693" s="8">
        <v>9.57587E8</v>
      </c>
      <c r="I1693" s="8">
        <v>4.4841E7</v>
      </c>
      <c r="J1693" s="5" t="s">
        <v>25</v>
      </c>
      <c r="K1693" s="5" t="s">
        <v>60</v>
      </c>
      <c r="L1693">
        <f t="shared" si="1"/>
        <v>2013</v>
      </c>
      <c r="M1693" s="9">
        <f t="shared" si="2"/>
        <v>3331000000</v>
      </c>
      <c r="N1693" s="9">
        <f t="shared" si="3"/>
        <v>2753703000</v>
      </c>
      <c r="O1693" s="9">
        <f t="shared" si="4"/>
        <v>1926677000</v>
      </c>
    </row>
    <row r="1694">
      <c r="A1694" s="5">
        <v>1763.0</v>
      </c>
      <c r="B1694" s="5" t="s">
        <v>575</v>
      </c>
      <c r="C1694" s="6" t="s">
        <v>19</v>
      </c>
      <c r="D1694" s="7">
        <v>42004.0</v>
      </c>
      <c r="E1694" s="8">
        <v>4.618133E9</v>
      </c>
      <c r="F1694" s="8">
        <v>1.387375E9</v>
      </c>
      <c r="G1694" s="8">
        <v>1.77071E9</v>
      </c>
      <c r="H1694" s="8">
        <v>1.156386E9</v>
      </c>
      <c r="I1694" s="8">
        <v>6.675E7</v>
      </c>
      <c r="J1694" s="5" t="s">
        <v>25</v>
      </c>
      <c r="K1694" s="5" t="s">
        <v>60</v>
      </c>
      <c r="L1694">
        <f t="shared" si="1"/>
        <v>2014</v>
      </c>
      <c r="M1694" s="9">
        <f t="shared" si="2"/>
        <v>3230758000</v>
      </c>
      <c r="N1694" s="9">
        <f t="shared" si="3"/>
        <v>2993846000</v>
      </c>
      <c r="O1694" s="9">
        <f t="shared" si="4"/>
        <v>1624287000</v>
      </c>
    </row>
    <row r="1695">
      <c r="A1695" s="5">
        <v>1764.0</v>
      </c>
      <c r="B1695" s="5" t="s">
        <v>575</v>
      </c>
      <c r="C1695" s="6" t="s">
        <v>20</v>
      </c>
      <c r="D1695" s="7">
        <v>42369.0</v>
      </c>
      <c r="E1695" s="8">
        <v>4.968301E9</v>
      </c>
      <c r="F1695" s="8">
        <v>2.077748E9</v>
      </c>
      <c r="G1695" s="8">
        <v>1.768522E9</v>
      </c>
      <c r="H1695" s="8">
        <v>1.177923E9</v>
      </c>
      <c r="I1695" s="8">
        <v>7.9042E7</v>
      </c>
      <c r="J1695" s="5" t="s">
        <v>25</v>
      </c>
      <c r="K1695" s="5" t="s">
        <v>60</v>
      </c>
      <c r="L1695">
        <f t="shared" si="1"/>
        <v>2015</v>
      </c>
      <c r="M1695" s="9">
        <f t="shared" si="2"/>
        <v>2890553000</v>
      </c>
      <c r="N1695" s="9">
        <f t="shared" si="3"/>
        <v>3025487000</v>
      </c>
      <c r="O1695" s="9">
        <f t="shared" si="4"/>
        <v>1942814000</v>
      </c>
    </row>
    <row r="1696">
      <c r="A1696" s="5">
        <v>1765.0</v>
      </c>
      <c r="B1696" s="5" t="s">
        <v>576</v>
      </c>
      <c r="C1696" s="6" t="s">
        <v>15</v>
      </c>
      <c r="D1696" s="7">
        <v>41272.0</v>
      </c>
      <c r="E1696" s="8">
        <v>1.3633E10</v>
      </c>
      <c r="F1696" s="8">
        <v>9.852E9</v>
      </c>
      <c r="G1696" s="8">
        <v>1.45E9</v>
      </c>
      <c r="H1696" s="8">
        <v>0.0</v>
      </c>
      <c r="I1696" s="8">
        <v>0.0</v>
      </c>
      <c r="J1696" s="5" t="s">
        <v>22</v>
      </c>
      <c r="K1696" s="5" t="s">
        <v>158</v>
      </c>
      <c r="L1696">
        <f t="shared" si="1"/>
        <v>2012</v>
      </c>
      <c r="M1696" s="9">
        <f t="shared" si="2"/>
        <v>3781000000</v>
      </c>
      <c r="N1696" s="9">
        <f t="shared" si="3"/>
        <v>1450000000</v>
      </c>
      <c r="O1696" s="9">
        <f t="shared" si="4"/>
        <v>12183000000</v>
      </c>
    </row>
    <row r="1697">
      <c r="A1697" s="5">
        <v>1766.0</v>
      </c>
      <c r="B1697" s="5" t="s">
        <v>576</v>
      </c>
      <c r="C1697" s="6" t="s">
        <v>18</v>
      </c>
      <c r="D1697" s="7">
        <v>41636.0</v>
      </c>
      <c r="E1697" s="8">
        <v>1.3084E10</v>
      </c>
      <c r="F1697" s="8">
        <v>9.501E9</v>
      </c>
      <c r="G1697" s="8">
        <v>1.454E9</v>
      </c>
      <c r="H1697" s="8">
        <v>0.0</v>
      </c>
      <c r="I1697" s="8">
        <v>0.0</v>
      </c>
      <c r="J1697" s="5" t="s">
        <v>22</v>
      </c>
      <c r="K1697" s="5" t="s">
        <v>158</v>
      </c>
      <c r="L1697">
        <f t="shared" si="1"/>
        <v>2013</v>
      </c>
      <c r="M1697" s="9">
        <f t="shared" si="2"/>
        <v>3583000000</v>
      </c>
      <c r="N1697" s="9">
        <f t="shared" si="3"/>
        <v>1454000000</v>
      </c>
      <c r="O1697" s="9">
        <f t="shared" si="4"/>
        <v>11630000000</v>
      </c>
    </row>
    <row r="1698">
      <c r="A1698" s="5">
        <v>1767.0</v>
      </c>
      <c r="B1698" s="5" t="s">
        <v>576</v>
      </c>
      <c r="C1698" s="6" t="s">
        <v>19</v>
      </c>
      <c r="D1698" s="7">
        <v>42000.0</v>
      </c>
      <c r="E1698" s="8">
        <v>1.3279E10</v>
      </c>
      <c r="F1698" s="8">
        <v>9.682E9</v>
      </c>
      <c r="G1698" s="8">
        <v>1.505E9</v>
      </c>
      <c r="H1698" s="8">
        <v>0.0</v>
      </c>
      <c r="I1698" s="8">
        <v>0.0</v>
      </c>
      <c r="J1698" s="5" t="s">
        <v>22</v>
      </c>
      <c r="K1698" s="5" t="s">
        <v>158</v>
      </c>
      <c r="L1698">
        <f t="shared" si="1"/>
        <v>2014</v>
      </c>
      <c r="M1698" s="9">
        <f t="shared" si="2"/>
        <v>3597000000</v>
      </c>
      <c r="N1698" s="9">
        <f t="shared" si="3"/>
        <v>1505000000</v>
      </c>
      <c r="O1698" s="9">
        <f t="shared" si="4"/>
        <v>11774000000</v>
      </c>
    </row>
    <row r="1699">
      <c r="A1699" s="5">
        <v>1768.0</v>
      </c>
      <c r="B1699" s="5" t="s">
        <v>576</v>
      </c>
      <c r="C1699" s="6" t="s">
        <v>20</v>
      </c>
      <c r="D1699" s="7">
        <v>42364.0</v>
      </c>
      <c r="E1699" s="8">
        <v>1.3105E10</v>
      </c>
      <c r="F1699" s="8">
        <v>9.359E9</v>
      </c>
      <c r="G1699" s="8">
        <v>1.746E9</v>
      </c>
      <c r="H1699" s="8">
        <v>0.0</v>
      </c>
      <c r="I1699" s="8">
        <v>0.0</v>
      </c>
      <c r="J1699" s="5" t="s">
        <v>22</v>
      </c>
      <c r="K1699" s="5" t="s">
        <v>158</v>
      </c>
      <c r="L1699">
        <f t="shared" si="1"/>
        <v>2015</v>
      </c>
      <c r="M1699" s="9">
        <f t="shared" si="2"/>
        <v>3746000000</v>
      </c>
      <c r="N1699" s="9">
        <f t="shared" si="3"/>
        <v>1746000000</v>
      </c>
      <c r="O1699" s="9">
        <f t="shared" si="4"/>
        <v>11359000000</v>
      </c>
    </row>
    <row r="1700">
      <c r="A1700" s="5">
        <v>1769.0</v>
      </c>
      <c r="B1700" s="5" t="s">
        <v>577</v>
      </c>
      <c r="C1700" s="6" t="s">
        <v>15</v>
      </c>
      <c r="D1700" s="7">
        <v>41274.0</v>
      </c>
      <c r="E1700" s="8">
        <v>4.4717E9</v>
      </c>
      <c r="F1700" s="8">
        <v>1.1252E9</v>
      </c>
      <c r="G1700" s="8">
        <v>1.8221E9</v>
      </c>
      <c r="H1700" s="8">
        <v>2.256E8</v>
      </c>
      <c r="I1700" s="8">
        <v>0.0</v>
      </c>
      <c r="J1700" s="5" t="s">
        <v>28</v>
      </c>
      <c r="K1700" s="5" t="s">
        <v>33</v>
      </c>
      <c r="L1700">
        <f t="shared" si="1"/>
        <v>2012</v>
      </c>
      <c r="M1700" s="9">
        <f t="shared" si="2"/>
        <v>3346500000</v>
      </c>
      <c r="N1700" s="9">
        <f t="shared" si="3"/>
        <v>2047700000</v>
      </c>
      <c r="O1700" s="9">
        <f t="shared" si="4"/>
        <v>2424000000</v>
      </c>
    </row>
    <row r="1701">
      <c r="A1701" s="5">
        <v>1770.0</v>
      </c>
      <c r="B1701" s="5" t="s">
        <v>577</v>
      </c>
      <c r="C1701" s="6" t="s">
        <v>18</v>
      </c>
      <c r="D1701" s="7">
        <v>41639.0</v>
      </c>
      <c r="E1701" s="8">
        <v>4.6234E9</v>
      </c>
      <c r="F1701" s="8">
        <v>1.2667E9</v>
      </c>
      <c r="G1701" s="8">
        <v>1.7963E9</v>
      </c>
      <c r="H1701" s="8">
        <v>2.03E8</v>
      </c>
      <c r="I1701" s="8">
        <v>7.85E7</v>
      </c>
      <c r="J1701" s="5" t="s">
        <v>28</v>
      </c>
      <c r="K1701" s="5" t="s">
        <v>33</v>
      </c>
      <c r="L1701">
        <f t="shared" si="1"/>
        <v>2013</v>
      </c>
      <c r="M1701" s="9">
        <f t="shared" si="2"/>
        <v>3356700000</v>
      </c>
      <c r="N1701" s="9">
        <f t="shared" si="3"/>
        <v>2077800000</v>
      </c>
      <c r="O1701" s="9">
        <f t="shared" si="4"/>
        <v>2545600000</v>
      </c>
    </row>
    <row r="1702">
      <c r="A1702" s="5">
        <v>1771.0</v>
      </c>
      <c r="B1702" s="5" t="s">
        <v>577</v>
      </c>
      <c r="C1702" s="6" t="s">
        <v>19</v>
      </c>
      <c r="D1702" s="7">
        <v>42004.0</v>
      </c>
      <c r="E1702" s="8">
        <v>4.6733E9</v>
      </c>
      <c r="F1702" s="8">
        <v>1.2428E9</v>
      </c>
      <c r="G1702" s="8">
        <v>1.7722E9</v>
      </c>
      <c r="H1702" s="8">
        <v>1.874E8</v>
      </c>
      <c r="I1702" s="8">
        <v>9.25E7</v>
      </c>
      <c r="J1702" s="5" t="s">
        <v>28</v>
      </c>
      <c r="K1702" s="5" t="s">
        <v>33</v>
      </c>
      <c r="L1702">
        <f t="shared" si="1"/>
        <v>2014</v>
      </c>
      <c r="M1702" s="9">
        <f t="shared" si="2"/>
        <v>3430500000</v>
      </c>
      <c r="N1702" s="9">
        <f t="shared" si="3"/>
        <v>2052100000</v>
      </c>
      <c r="O1702" s="9">
        <f t="shared" si="4"/>
        <v>2621200000</v>
      </c>
    </row>
    <row r="1703">
      <c r="A1703" s="5">
        <v>1772.0</v>
      </c>
      <c r="B1703" s="5" t="s">
        <v>577</v>
      </c>
      <c r="C1703" s="6" t="s">
        <v>20</v>
      </c>
      <c r="D1703" s="7">
        <v>42369.0</v>
      </c>
      <c r="E1703" s="8">
        <v>5.9978E9</v>
      </c>
      <c r="F1703" s="8">
        <v>1.8006E9</v>
      </c>
      <c r="G1703" s="8">
        <v>2.2919E9</v>
      </c>
      <c r="H1703" s="8">
        <v>2.688E8</v>
      </c>
      <c r="I1703" s="8">
        <v>3.374E8</v>
      </c>
      <c r="J1703" s="5" t="s">
        <v>28</v>
      </c>
      <c r="K1703" s="5" t="s">
        <v>33</v>
      </c>
      <c r="L1703">
        <f t="shared" si="1"/>
        <v>2015</v>
      </c>
      <c r="M1703" s="9">
        <f t="shared" si="2"/>
        <v>4197200000</v>
      </c>
      <c r="N1703" s="9">
        <f t="shared" si="3"/>
        <v>2898100000</v>
      </c>
      <c r="O1703" s="9">
        <f t="shared" si="4"/>
        <v>3099700000</v>
      </c>
    </row>
    <row r="1704">
      <c r="A1704" s="5">
        <v>1773.0</v>
      </c>
      <c r="B1704" s="5" t="s">
        <v>578</v>
      </c>
      <c r="C1704" s="6" t="s">
        <v>15</v>
      </c>
      <c r="D1704" s="7">
        <v>41274.0</v>
      </c>
      <c r="E1704" s="8">
        <v>2.458592E9</v>
      </c>
      <c r="F1704" s="8">
        <v>8.0146E7</v>
      </c>
      <c r="G1704" s="8">
        <v>1.579007E9</v>
      </c>
      <c r="H1704" s="8">
        <v>0.0</v>
      </c>
      <c r="I1704" s="8">
        <v>3.1237E7</v>
      </c>
      <c r="J1704" s="5" t="s">
        <v>50</v>
      </c>
      <c r="K1704" s="5" t="s">
        <v>143</v>
      </c>
      <c r="L1704">
        <f t="shared" si="1"/>
        <v>2012</v>
      </c>
      <c r="M1704" s="9">
        <f t="shared" si="2"/>
        <v>2378446000</v>
      </c>
      <c r="N1704" s="9">
        <f t="shared" si="3"/>
        <v>1610244000</v>
      </c>
      <c r="O1704" s="9">
        <f t="shared" si="4"/>
        <v>848348000</v>
      </c>
    </row>
    <row r="1705">
      <c r="A1705" s="5">
        <v>1774.0</v>
      </c>
      <c r="B1705" s="5" t="s">
        <v>578</v>
      </c>
      <c r="C1705" s="6" t="s">
        <v>18</v>
      </c>
      <c r="D1705" s="7">
        <v>41639.0</v>
      </c>
      <c r="E1705" s="8">
        <v>2.278812E9</v>
      </c>
      <c r="F1705" s="8">
        <v>5.8913E7</v>
      </c>
      <c r="G1705" s="8">
        <v>1.700064E9</v>
      </c>
      <c r="H1705" s="8">
        <v>0.0</v>
      </c>
      <c r="I1705" s="8">
        <v>-7.2761E7</v>
      </c>
      <c r="J1705" s="5" t="s">
        <v>50</v>
      </c>
      <c r="K1705" s="5" t="s">
        <v>143</v>
      </c>
      <c r="L1705">
        <f t="shared" si="1"/>
        <v>2013</v>
      </c>
      <c r="M1705" s="9">
        <f t="shared" si="2"/>
        <v>2219899000</v>
      </c>
      <c r="N1705" s="9">
        <f t="shared" si="3"/>
        <v>1627303000</v>
      </c>
      <c r="O1705" s="9">
        <f t="shared" si="4"/>
        <v>651509000</v>
      </c>
    </row>
    <row r="1706">
      <c r="A1706" s="5">
        <v>1775.0</v>
      </c>
      <c r="B1706" s="5" t="s">
        <v>578</v>
      </c>
      <c r="C1706" s="6" t="s">
        <v>19</v>
      </c>
      <c r="D1706" s="7">
        <v>42004.0</v>
      </c>
      <c r="E1706" s="8">
        <v>2.361631E9</v>
      </c>
      <c r="F1706" s="8">
        <v>4.9736E7</v>
      </c>
      <c r="G1706" s="8">
        <v>1.654369E9</v>
      </c>
      <c r="H1706" s="8">
        <v>0.0</v>
      </c>
      <c r="I1706" s="8">
        <v>-8.7159E7</v>
      </c>
      <c r="J1706" s="5" t="s">
        <v>50</v>
      </c>
      <c r="K1706" s="5" t="s">
        <v>143</v>
      </c>
      <c r="L1706">
        <f t="shared" si="1"/>
        <v>2014</v>
      </c>
      <c r="M1706" s="9">
        <f t="shared" si="2"/>
        <v>2311895000</v>
      </c>
      <c r="N1706" s="9">
        <f t="shared" si="3"/>
        <v>1567210000</v>
      </c>
      <c r="O1706" s="9">
        <f t="shared" si="4"/>
        <v>794421000</v>
      </c>
    </row>
    <row r="1707">
      <c r="A1707" s="5">
        <v>1776.0</v>
      </c>
      <c r="B1707" s="5" t="s">
        <v>578</v>
      </c>
      <c r="C1707" s="6" t="s">
        <v>20</v>
      </c>
      <c r="D1707" s="7">
        <v>42369.0</v>
      </c>
      <c r="E1707" s="8">
        <v>2.210591E9</v>
      </c>
      <c r="F1707" s="8">
        <v>4.9344E7</v>
      </c>
      <c r="G1707" s="8">
        <v>1.591239E9</v>
      </c>
      <c r="H1707" s="8">
        <v>0.0</v>
      </c>
      <c r="I1707" s="8">
        <v>4.9282E7</v>
      </c>
      <c r="J1707" s="5" t="s">
        <v>50</v>
      </c>
      <c r="K1707" s="5" t="s">
        <v>143</v>
      </c>
      <c r="L1707">
        <f t="shared" si="1"/>
        <v>2015</v>
      </c>
      <c r="M1707" s="9">
        <f t="shared" si="2"/>
        <v>2161247000</v>
      </c>
      <c r="N1707" s="9">
        <f t="shared" si="3"/>
        <v>1640521000</v>
      </c>
      <c r="O1707" s="9">
        <f t="shared" si="4"/>
        <v>570070000</v>
      </c>
    </row>
    <row r="1708">
      <c r="A1708" s="5">
        <v>1777.0</v>
      </c>
      <c r="B1708" s="5" t="s">
        <v>579</v>
      </c>
      <c r="C1708" s="6" t="s">
        <v>15</v>
      </c>
      <c r="D1708" s="7">
        <v>41639.0</v>
      </c>
      <c r="E1708" s="8">
        <v>4.561E9</v>
      </c>
      <c r="F1708" s="8">
        <v>1.669E9</v>
      </c>
      <c r="G1708" s="8">
        <v>1.613E9</v>
      </c>
      <c r="H1708" s="8">
        <v>3.99E8</v>
      </c>
      <c r="I1708" s="8">
        <v>6.0E7</v>
      </c>
      <c r="J1708" s="5" t="s">
        <v>28</v>
      </c>
      <c r="K1708" s="5" t="s">
        <v>29</v>
      </c>
      <c r="L1708">
        <f t="shared" si="1"/>
        <v>2013</v>
      </c>
      <c r="M1708" s="9">
        <f t="shared" si="2"/>
        <v>2892000000</v>
      </c>
      <c r="N1708" s="9">
        <f t="shared" si="3"/>
        <v>2072000000</v>
      </c>
      <c r="O1708" s="9">
        <f t="shared" si="4"/>
        <v>2489000000</v>
      </c>
    </row>
    <row r="1709">
      <c r="A1709" s="5">
        <v>1778.0</v>
      </c>
      <c r="B1709" s="5" t="s">
        <v>579</v>
      </c>
      <c r="C1709" s="6" t="s">
        <v>18</v>
      </c>
      <c r="D1709" s="7">
        <v>42004.0</v>
      </c>
      <c r="E1709" s="8">
        <v>4.785E9</v>
      </c>
      <c r="F1709" s="8">
        <v>1.717E9</v>
      </c>
      <c r="G1709" s="8">
        <v>1.643E9</v>
      </c>
      <c r="H1709" s="8">
        <v>3.96E8</v>
      </c>
      <c r="I1709" s="8">
        <v>6.0E7</v>
      </c>
      <c r="J1709" s="5" t="s">
        <v>28</v>
      </c>
      <c r="K1709" s="5" t="s">
        <v>29</v>
      </c>
      <c r="L1709">
        <f t="shared" si="1"/>
        <v>2014</v>
      </c>
      <c r="M1709" s="9">
        <f t="shared" si="2"/>
        <v>3068000000</v>
      </c>
      <c r="N1709" s="9">
        <f t="shared" si="3"/>
        <v>2099000000</v>
      </c>
      <c r="O1709" s="9">
        <f t="shared" si="4"/>
        <v>2686000000</v>
      </c>
    </row>
    <row r="1710">
      <c r="A1710" s="5">
        <v>1779.0</v>
      </c>
      <c r="B1710" s="5" t="s">
        <v>579</v>
      </c>
      <c r="C1710" s="6" t="s">
        <v>19</v>
      </c>
      <c r="D1710" s="7">
        <v>42369.0</v>
      </c>
      <c r="E1710" s="8">
        <v>4.765E9</v>
      </c>
      <c r="F1710" s="8">
        <v>1.738E9</v>
      </c>
      <c r="G1710" s="8">
        <v>1.532E9</v>
      </c>
      <c r="H1710" s="8">
        <v>3.64E8</v>
      </c>
      <c r="I1710" s="8">
        <v>6.1E7</v>
      </c>
      <c r="J1710" s="5" t="s">
        <v>28</v>
      </c>
      <c r="K1710" s="5" t="s">
        <v>29</v>
      </c>
      <c r="L1710">
        <f t="shared" si="1"/>
        <v>2015</v>
      </c>
      <c r="M1710" s="9">
        <f t="shared" si="2"/>
        <v>3027000000</v>
      </c>
      <c r="N1710" s="9">
        <f t="shared" si="3"/>
        <v>1957000000</v>
      </c>
      <c r="O1710" s="9">
        <f t="shared" si="4"/>
        <v>2808000000</v>
      </c>
    </row>
    <row r="1711">
      <c r="A1711" s="5">
        <v>1780.0</v>
      </c>
      <c r="B1711" s="5" t="s">
        <v>579</v>
      </c>
      <c r="C1711" s="6" t="s">
        <v>20</v>
      </c>
      <c r="D1711" s="7">
        <v>42735.0</v>
      </c>
      <c r="E1711" s="8">
        <v>4.888E9</v>
      </c>
      <c r="F1711" s="8">
        <v>1.666E9</v>
      </c>
      <c r="G1711" s="8">
        <v>1.364E9</v>
      </c>
      <c r="H1711" s="8">
        <v>3.76E8</v>
      </c>
      <c r="I1711" s="8">
        <v>8.5E7</v>
      </c>
      <c r="J1711" s="5" t="s">
        <v>28</v>
      </c>
      <c r="K1711" s="5" t="s">
        <v>29</v>
      </c>
      <c r="L1711">
        <f t="shared" si="1"/>
        <v>2016</v>
      </c>
      <c r="M1711" s="9">
        <f t="shared" si="2"/>
        <v>3222000000</v>
      </c>
      <c r="N1711" s="9">
        <f t="shared" si="3"/>
        <v>1825000000</v>
      </c>
      <c r="O1711" s="9">
        <f t="shared" si="4"/>
        <v>3063000000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8.5"/>
    <col customWidth="1" min="6" max="6" width="19.25"/>
    <col customWidth="1" min="7" max="7" width="21.25"/>
    <col customWidth="1" min="8" max="8" width="25.88"/>
    <col customWidth="1" min="9" max="9" width="27.63"/>
    <col customWidth="1" min="10" max="10" width="23.63"/>
    <col customWidth="1" min="11" max="11" width="32.13"/>
    <col customWidth="1" min="12" max="12" width="13.88"/>
    <col customWidth="1" min="13" max="13" width="16.75"/>
    <col customWidth="1" min="14" max="15" width="23.38"/>
    <col customWidth="1" min="16" max="16" width="38.13"/>
    <col customWidth="1" min="17" max="17" width="20.0"/>
  </cols>
  <sheetData>
    <row r="1">
      <c r="A1" s="10"/>
      <c r="B1" s="11" t="s">
        <v>0</v>
      </c>
      <c r="C1" s="11" t="s">
        <v>1</v>
      </c>
      <c r="D1" s="11" t="s">
        <v>2</v>
      </c>
      <c r="E1" s="12" t="s">
        <v>3</v>
      </c>
      <c r="F1" s="12" t="s">
        <v>4</v>
      </c>
      <c r="G1" s="13" t="s">
        <v>5</v>
      </c>
      <c r="H1" s="14" t="s">
        <v>6</v>
      </c>
      <c r="I1" s="14" t="s">
        <v>7</v>
      </c>
      <c r="J1" s="11" t="s">
        <v>8</v>
      </c>
      <c r="K1" s="11" t="s">
        <v>9</v>
      </c>
      <c r="L1" s="15" t="s">
        <v>10</v>
      </c>
      <c r="M1" s="15" t="s">
        <v>11</v>
      </c>
      <c r="N1" s="15" t="s">
        <v>12</v>
      </c>
      <c r="O1" s="15" t="s">
        <v>13</v>
      </c>
      <c r="P1" s="11" t="s">
        <v>580</v>
      </c>
      <c r="Q1" s="16" t="s">
        <v>581</v>
      </c>
      <c r="R1" s="17"/>
      <c r="S1" s="17"/>
      <c r="T1" s="17"/>
      <c r="U1" s="17"/>
      <c r="V1" s="17"/>
      <c r="W1" s="17"/>
      <c r="X1" s="17"/>
      <c r="Y1" s="17"/>
      <c r="Z1" s="17"/>
    </row>
    <row r="2">
      <c r="A2" s="18">
        <v>0.0</v>
      </c>
      <c r="B2" s="18" t="s">
        <v>14</v>
      </c>
      <c r="C2" s="18" t="s">
        <v>15</v>
      </c>
      <c r="D2" s="19">
        <v>41274.0</v>
      </c>
      <c r="E2" s="20">
        <v>2.4855E10</v>
      </c>
      <c r="F2" s="20">
        <v>1.0499E10</v>
      </c>
      <c r="G2" s="21">
        <v>1.2977E10</v>
      </c>
      <c r="H2" s="22">
        <v>0.0</v>
      </c>
      <c r="I2" s="22">
        <v>8.45E8</v>
      </c>
      <c r="J2" s="18" t="s">
        <v>16</v>
      </c>
      <c r="K2" s="18" t="s">
        <v>17</v>
      </c>
      <c r="L2" s="23">
        <f t="shared" ref="L2:L1711" si="1">YEAR(D:D)</f>
        <v>2012</v>
      </c>
      <c r="M2" s="24">
        <f t="shared" ref="M2:M1711" si="2">E2-F2</f>
        <v>14356000000</v>
      </c>
      <c r="N2" s="25">
        <f t="shared" ref="N2:N1711" si="3">G2+H2+I2</f>
        <v>13822000000</v>
      </c>
      <c r="O2" s="24">
        <f t="shared" ref="O2:O1711" si="4">E2-N2</f>
        <v>11033000000</v>
      </c>
      <c r="P2" s="17">
        <f t="shared" ref="P2:P1711" si="5">1-(F2/E2)</f>
        <v>0.5775900221</v>
      </c>
      <c r="Q2" s="17">
        <f t="shared" ref="Q2:Q1711" si="6">O2/E2</f>
        <v>0.4438945886</v>
      </c>
      <c r="R2" s="17"/>
      <c r="S2" s="17"/>
      <c r="T2" s="17"/>
      <c r="U2" s="18" t="s">
        <v>582</v>
      </c>
      <c r="V2" s="17"/>
      <c r="W2" s="17"/>
      <c r="X2" s="17"/>
      <c r="Y2" s="17"/>
      <c r="Z2" s="17"/>
    </row>
    <row r="3">
      <c r="A3" s="18">
        <v>1.0</v>
      </c>
      <c r="B3" s="18" t="s">
        <v>14</v>
      </c>
      <c r="C3" s="18" t="s">
        <v>18</v>
      </c>
      <c r="D3" s="19">
        <v>41639.0</v>
      </c>
      <c r="E3" s="20">
        <v>2.6743E10</v>
      </c>
      <c r="F3" s="20">
        <v>1.1019E10</v>
      </c>
      <c r="G3" s="21">
        <v>1.2913E10</v>
      </c>
      <c r="H3" s="22">
        <v>0.0</v>
      </c>
      <c r="I3" s="22">
        <v>8.53E8</v>
      </c>
      <c r="J3" s="18" t="s">
        <v>16</v>
      </c>
      <c r="K3" s="18" t="s">
        <v>17</v>
      </c>
      <c r="L3" s="23">
        <f t="shared" si="1"/>
        <v>2013</v>
      </c>
      <c r="M3" s="24">
        <f t="shared" si="2"/>
        <v>15724000000</v>
      </c>
      <c r="N3" s="25">
        <f t="shared" si="3"/>
        <v>13766000000</v>
      </c>
      <c r="O3" s="24">
        <f t="shared" si="4"/>
        <v>12977000000</v>
      </c>
      <c r="P3" s="17">
        <f t="shared" si="5"/>
        <v>0.5879669446</v>
      </c>
      <c r="Q3" s="17">
        <f t="shared" si="6"/>
        <v>0.4852484762</v>
      </c>
      <c r="R3" s="17"/>
      <c r="S3" s="17"/>
      <c r="T3" s="17"/>
      <c r="U3" s="18" t="s">
        <v>583</v>
      </c>
      <c r="V3" s="17"/>
      <c r="W3" s="17"/>
      <c r="X3" s="17"/>
      <c r="Y3" s="17"/>
      <c r="Z3" s="17"/>
    </row>
    <row r="4">
      <c r="A4" s="18">
        <v>2.0</v>
      </c>
      <c r="B4" s="18" t="s">
        <v>14</v>
      </c>
      <c r="C4" s="18" t="s">
        <v>19</v>
      </c>
      <c r="D4" s="19">
        <v>42004.0</v>
      </c>
      <c r="E4" s="20">
        <v>4.265E10</v>
      </c>
      <c r="F4" s="20">
        <v>1.562E10</v>
      </c>
      <c r="G4" s="21">
        <v>2.0686E10</v>
      </c>
      <c r="H4" s="22">
        <v>0.0</v>
      </c>
      <c r="I4" s="22">
        <v>1.295E9</v>
      </c>
      <c r="J4" s="18" t="s">
        <v>16</v>
      </c>
      <c r="K4" s="18" t="s">
        <v>17</v>
      </c>
      <c r="L4" s="23">
        <f t="shared" si="1"/>
        <v>2014</v>
      </c>
      <c r="M4" s="24">
        <f t="shared" si="2"/>
        <v>27030000000</v>
      </c>
      <c r="N4" s="25">
        <f t="shared" si="3"/>
        <v>21981000000</v>
      </c>
      <c r="O4" s="24">
        <f t="shared" si="4"/>
        <v>20669000000</v>
      </c>
      <c r="P4" s="17">
        <f t="shared" si="5"/>
        <v>0.6337631887</v>
      </c>
      <c r="Q4" s="17">
        <f t="shared" si="6"/>
        <v>0.4846189918</v>
      </c>
      <c r="R4" s="17"/>
      <c r="S4" s="17"/>
      <c r="T4" s="17"/>
      <c r="U4" s="18" t="s">
        <v>584</v>
      </c>
      <c r="V4" s="17"/>
      <c r="W4" s="17"/>
      <c r="X4" s="17"/>
      <c r="Y4" s="17"/>
      <c r="Z4" s="17"/>
    </row>
    <row r="5">
      <c r="A5" s="18">
        <v>3.0</v>
      </c>
      <c r="B5" s="18" t="s">
        <v>14</v>
      </c>
      <c r="C5" s="18" t="s">
        <v>20</v>
      </c>
      <c r="D5" s="19">
        <v>42369.0</v>
      </c>
      <c r="E5" s="20">
        <v>4.099E10</v>
      </c>
      <c r="F5" s="20">
        <v>1.1096E10</v>
      </c>
      <c r="G5" s="21">
        <v>2.1275E10</v>
      </c>
      <c r="H5" s="22">
        <v>0.0</v>
      </c>
      <c r="I5" s="22">
        <v>1.364E9</v>
      </c>
      <c r="J5" s="18" t="s">
        <v>16</v>
      </c>
      <c r="K5" s="18" t="s">
        <v>17</v>
      </c>
      <c r="L5" s="23">
        <f t="shared" si="1"/>
        <v>2015</v>
      </c>
      <c r="M5" s="24">
        <f t="shared" si="2"/>
        <v>29894000000</v>
      </c>
      <c r="N5" s="25">
        <f t="shared" si="3"/>
        <v>22639000000</v>
      </c>
      <c r="O5" s="24">
        <f t="shared" si="4"/>
        <v>18351000000</v>
      </c>
      <c r="P5" s="17">
        <f t="shared" si="5"/>
        <v>0.7292998292</v>
      </c>
      <c r="Q5" s="17">
        <f t="shared" si="6"/>
        <v>0.4476945596</v>
      </c>
      <c r="R5" s="17"/>
      <c r="S5" s="17"/>
      <c r="T5" s="17"/>
      <c r="U5" s="17"/>
      <c r="V5" s="17"/>
      <c r="W5" s="17"/>
      <c r="X5" s="17"/>
      <c r="Y5" s="17"/>
      <c r="Z5" s="17"/>
    </row>
    <row r="6">
      <c r="A6" s="18">
        <v>4.0</v>
      </c>
      <c r="B6" s="18" t="s">
        <v>21</v>
      </c>
      <c r="C6" s="18" t="s">
        <v>15</v>
      </c>
      <c r="D6" s="19">
        <v>41272.0</v>
      </c>
      <c r="E6" s="20">
        <v>6.205003E9</v>
      </c>
      <c r="F6" s="20">
        <v>3.106967E9</v>
      </c>
      <c r="G6" s="21">
        <v>2.440721E9</v>
      </c>
      <c r="H6" s="22">
        <v>0.0</v>
      </c>
      <c r="I6" s="22">
        <v>0.0</v>
      </c>
      <c r="J6" s="18" t="s">
        <v>22</v>
      </c>
      <c r="K6" s="18" t="s">
        <v>23</v>
      </c>
      <c r="L6" s="23">
        <f t="shared" si="1"/>
        <v>2012</v>
      </c>
      <c r="M6" s="24">
        <f t="shared" si="2"/>
        <v>3098036000</v>
      </c>
      <c r="N6" s="25">
        <f t="shared" si="3"/>
        <v>2440721000</v>
      </c>
      <c r="O6" s="24">
        <f t="shared" si="4"/>
        <v>3764282000</v>
      </c>
      <c r="P6" s="17">
        <f t="shared" si="5"/>
        <v>0.4992803388</v>
      </c>
      <c r="Q6" s="17">
        <f t="shared" si="6"/>
        <v>0.6066527285</v>
      </c>
      <c r="R6" s="17"/>
      <c r="S6" s="17"/>
      <c r="T6" s="17"/>
      <c r="U6" s="17"/>
      <c r="V6" s="17"/>
      <c r="W6" s="17"/>
      <c r="X6" s="17"/>
      <c r="Y6" s="17"/>
      <c r="Z6" s="17"/>
    </row>
    <row r="7">
      <c r="A7" s="18">
        <v>5.0</v>
      </c>
      <c r="B7" s="18" t="s">
        <v>21</v>
      </c>
      <c r="C7" s="18" t="s">
        <v>18</v>
      </c>
      <c r="D7" s="19">
        <v>41636.0</v>
      </c>
      <c r="E7" s="20">
        <v>6.493814E9</v>
      </c>
      <c r="F7" s="20">
        <v>3.241668E9</v>
      </c>
      <c r="G7" s="21">
        <v>2.591828E9</v>
      </c>
      <c r="H7" s="22">
        <v>0.0</v>
      </c>
      <c r="I7" s="22">
        <v>0.0</v>
      </c>
      <c r="J7" s="18" t="s">
        <v>22</v>
      </c>
      <c r="K7" s="18" t="s">
        <v>23</v>
      </c>
      <c r="L7" s="23">
        <f t="shared" si="1"/>
        <v>2013</v>
      </c>
      <c r="M7" s="24">
        <f t="shared" si="2"/>
        <v>3252146000</v>
      </c>
      <c r="N7" s="25">
        <f t="shared" si="3"/>
        <v>2591828000</v>
      </c>
      <c r="O7" s="24">
        <f t="shared" si="4"/>
        <v>3901986000</v>
      </c>
      <c r="P7" s="17">
        <f t="shared" si="5"/>
        <v>0.5008067678</v>
      </c>
      <c r="Q7" s="17">
        <f t="shared" si="6"/>
        <v>0.6008773889</v>
      </c>
      <c r="R7" s="17"/>
      <c r="S7" s="17"/>
      <c r="T7" s="17"/>
      <c r="U7" s="17"/>
      <c r="V7" s="17"/>
      <c r="W7" s="17"/>
      <c r="X7" s="17"/>
      <c r="Y7" s="17"/>
      <c r="Z7" s="17"/>
    </row>
    <row r="8">
      <c r="A8" s="18">
        <v>6.0</v>
      </c>
      <c r="B8" s="18" t="s">
        <v>21</v>
      </c>
      <c r="C8" s="18" t="s">
        <v>19</v>
      </c>
      <c r="D8" s="19">
        <v>42007.0</v>
      </c>
      <c r="E8" s="20">
        <v>9.843861E9</v>
      </c>
      <c r="F8" s="20">
        <v>5.390248E9</v>
      </c>
      <c r="G8" s="21">
        <v>3.601903E9</v>
      </c>
      <c r="H8" s="22">
        <v>0.0</v>
      </c>
      <c r="I8" s="22">
        <v>0.0</v>
      </c>
      <c r="J8" s="18" t="s">
        <v>22</v>
      </c>
      <c r="K8" s="18" t="s">
        <v>23</v>
      </c>
      <c r="L8" s="23">
        <f t="shared" si="1"/>
        <v>2015</v>
      </c>
      <c r="M8" s="24">
        <f t="shared" si="2"/>
        <v>4453613000</v>
      </c>
      <c r="N8" s="25">
        <f t="shared" si="3"/>
        <v>3601903000</v>
      </c>
      <c r="O8" s="24">
        <f t="shared" si="4"/>
        <v>6241958000</v>
      </c>
      <c r="P8" s="17">
        <f t="shared" si="5"/>
        <v>0.4524254253</v>
      </c>
      <c r="Q8" s="17">
        <f t="shared" si="6"/>
        <v>0.6340965196</v>
      </c>
      <c r="R8" s="17"/>
      <c r="S8" s="17"/>
      <c r="T8" s="17"/>
      <c r="U8" s="17"/>
      <c r="V8" s="17"/>
      <c r="W8" s="17"/>
      <c r="X8" s="17"/>
      <c r="Y8" s="17"/>
      <c r="Z8" s="17"/>
    </row>
    <row r="9">
      <c r="A9" s="18">
        <v>7.0</v>
      </c>
      <c r="B9" s="18" t="s">
        <v>21</v>
      </c>
      <c r="C9" s="18" t="s">
        <v>20</v>
      </c>
      <c r="D9" s="19">
        <v>42371.0</v>
      </c>
      <c r="E9" s="20">
        <v>9.737018E9</v>
      </c>
      <c r="F9" s="20">
        <v>5.314246E9</v>
      </c>
      <c r="G9" s="21">
        <v>3.596992E9</v>
      </c>
      <c r="H9" s="22">
        <v>0.0</v>
      </c>
      <c r="I9" s="22">
        <v>0.0</v>
      </c>
      <c r="J9" s="18" t="s">
        <v>22</v>
      </c>
      <c r="K9" s="18" t="s">
        <v>23</v>
      </c>
      <c r="L9" s="23">
        <f t="shared" si="1"/>
        <v>2016</v>
      </c>
      <c r="M9" s="24">
        <f t="shared" si="2"/>
        <v>4422772000</v>
      </c>
      <c r="N9" s="25">
        <f t="shared" si="3"/>
        <v>3596992000</v>
      </c>
      <c r="O9" s="24">
        <f t="shared" si="4"/>
        <v>6140026000</v>
      </c>
      <c r="P9" s="17">
        <f t="shared" si="5"/>
        <v>0.4542224324</v>
      </c>
      <c r="Q9" s="17">
        <f t="shared" si="6"/>
        <v>0.6305858734</v>
      </c>
      <c r="R9" s="17"/>
      <c r="S9" s="17"/>
      <c r="T9" s="17"/>
      <c r="U9" s="17"/>
      <c r="V9" s="17"/>
      <c r="W9" s="17"/>
      <c r="X9" s="17"/>
      <c r="Y9" s="17"/>
      <c r="Z9" s="17"/>
    </row>
    <row r="10">
      <c r="A10" s="18">
        <v>8.0</v>
      </c>
      <c r="B10" s="18" t="s">
        <v>24</v>
      </c>
      <c r="C10" s="18" t="s">
        <v>15</v>
      </c>
      <c r="D10" s="19">
        <v>41545.0</v>
      </c>
      <c r="E10" s="20">
        <v>1.7091E11</v>
      </c>
      <c r="F10" s="20">
        <v>1.06606E11</v>
      </c>
      <c r="G10" s="21">
        <v>1.083E10</v>
      </c>
      <c r="H10" s="22">
        <v>4.475E9</v>
      </c>
      <c r="I10" s="22">
        <v>0.0</v>
      </c>
      <c r="J10" s="18" t="s">
        <v>25</v>
      </c>
      <c r="K10" s="18" t="s">
        <v>26</v>
      </c>
      <c r="L10" s="23">
        <f t="shared" si="1"/>
        <v>2013</v>
      </c>
      <c r="M10" s="24">
        <f t="shared" si="2"/>
        <v>64304000000</v>
      </c>
      <c r="N10" s="25">
        <f t="shared" si="3"/>
        <v>15305000000</v>
      </c>
      <c r="O10" s="24">
        <f t="shared" si="4"/>
        <v>155605000000</v>
      </c>
      <c r="P10" s="17">
        <f t="shared" si="5"/>
        <v>0.3762448072</v>
      </c>
      <c r="Q10" s="17">
        <f t="shared" si="6"/>
        <v>0.9104499444</v>
      </c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18">
        <v>9.0</v>
      </c>
      <c r="B11" s="18" t="s">
        <v>24</v>
      </c>
      <c r="C11" s="18" t="s">
        <v>18</v>
      </c>
      <c r="D11" s="19">
        <v>41909.0</v>
      </c>
      <c r="E11" s="20">
        <v>1.82795E11</v>
      </c>
      <c r="F11" s="20">
        <v>1.12258E11</v>
      </c>
      <c r="G11" s="21">
        <v>1.1993E10</v>
      </c>
      <c r="H11" s="22">
        <v>6.041E9</v>
      </c>
      <c r="I11" s="22">
        <v>0.0</v>
      </c>
      <c r="J11" s="18" t="s">
        <v>25</v>
      </c>
      <c r="K11" s="18" t="s">
        <v>26</v>
      </c>
      <c r="L11" s="23">
        <f t="shared" si="1"/>
        <v>2014</v>
      </c>
      <c r="M11" s="24">
        <f t="shared" si="2"/>
        <v>70537000000</v>
      </c>
      <c r="N11" s="25">
        <f t="shared" si="3"/>
        <v>18034000000</v>
      </c>
      <c r="O11" s="24">
        <f t="shared" si="4"/>
        <v>164761000000</v>
      </c>
      <c r="P11" s="17">
        <f t="shared" si="5"/>
        <v>0.3858803578</v>
      </c>
      <c r="Q11" s="17">
        <f t="shared" si="6"/>
        <v>0.9013430345</v>
      </c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18">
        <v>10.0</v>
      </c>
      <c r="B12" s="18" t="s">
        <v>24</v>
      </c>
      <c r="C12" s="18" t="s">
        <v>19</v>
      </c>
      <c r="D12" s="19">
        <v>42273.0</v>
      </c>
      <c r="E12" s="20">
        <v>2.33715E11</v>
      </c>
      <c r="F12" s="20">
        <v>1.40089E11</v>
      </c>
      <c r="G12" s="21">
        <v>1.4329E10</v>
      </c>
      <c r="H12" s="22">
        <v>8.067E9</v>
      </c>
      <c r="I12" s="22">
        <v>0.0</v>
      </c>
      <c r="J12" s="18" t="s">
        <v>25</v>
      </c>
      <c r="K12" s="18" t="s">
        <v>26</v>
      </c>
      <c r="L12" s="23">
        <f t="shared" si="1"/>
        <v>2015</v>
      </c>
      <c r="M12" s="24">
        <f t="shared" si="2"/>
        <v>93626000000</v>
      </c>
      <c r="N12" s="25">
        <f t="shared" si="3"/>
        <v>22396000000</v>
      </c>
      <c r="O12" s="24">
        <f t="shared" si="4"/>
        <v>211319000000</v>
      </c>
      <c r="P12" s="17">
        <f t="shared" si="5"/>
        <v>0.4005990202</v>
      </c>
      <c r="Q12" s="17">
        <f t="shared" si="6"/>
        <v>0.904173887</v>
      </c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18">
        <v>11.0</v>
      </c>
      <c r="B13" s="18" t="s">
        <v>24</v>
      </c>
      <c r="C13" s="18" t="s">
        <v>20</v>
      </c>
      <c r="D13" s="19">
        <v>42637.0</v>
      </c>
      <c r="E13" s="20">
        <v>2.15639E11</v>
      </c>
      <c r="F13" s="20">
        <v>1.31376E11</v>
      </c>
      <c r="G13" s="21">
        <v>1.4194E10</v>
      </c>
      <c r="H13" s="22">
        <v>1.0045E10</v>
      </c>
      <c r="I13" s="22">
        <v>0.0</v>
      </c>
      <c r="J13" s="18" t="s">
        <v>25</v>
      </c>
      <c r="K13" s="18" t="s">
        <v>26</v>
      </c>
      <c r="L13" s="23">
        <f t="shared" si="1"/>
        <v>2016</v>
      </c>
      <c r="M13" s="24">
        <f t="shared" si="2"/>
        <v>84263000000</v>
      </c>
      <c r="N13" s="25">
        <f t="shared" si="3"/>
        <v>24239000000</v>
      </c>
      <c r="O13" s="24">
        <f t="shared" si="4"/>
        <v>191400000000</v>
      </c>
      <c r="P13" s="17">
        <f t="shared" si="5"/>
        <v>0.3907595565</v>
      </c>
      <c r="Q13" s="17">
        <f t="shared" si="6"/>
        <v>0.8875945446</v>
      </c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18">
        <v>12.0</v>
      </c>
      <c r="B14" s="18" t="s">
        <v>27</v>
      </c>
      <c r="C14" s="18" t="s">
        <v>15</v>
      </c>
      <c r="D14" s="19">
        <v>41274.0</v>
      </c>
      <c r="E14" s="20">
        <v>1.838E10</v>
      </c>
      <c r="F14" s="20">
        <v>4.508E9</v>
      </c>
      <c r="G14" s="21">
        <v>4.989E9</v>
      </c>
      <c r="H14" s="22">
        <v>2.778E9</v>
      </c>
      <c r="I14" s="22">
        <v>0.0</v>
      </c>
      <c r="J14" s="18" t="s">
        <v>28</v>
      </c>
      <c r="K14" s="18" t="s">
        <v>29</v>
      </c>
      <c r="L14" s="23">
        <f t="shared" si="1"/>
        <v>2012</v>
      </c>
      <c r="M14" s="24">
        <f t="shared" si="2"/>
        <v>13872000000</v>
      </c>
      <c r="N14" s="25">
        <f t="shared" si="3"/>
        <v>7767000000</v>
      </c>
      <c r="O14" s="24">
        <f t="shared" si="4"/>
        <v>10613000000</v>
      </c>
      <c r="P14" s="17">
        <f t="shared" si="5"/>
        <v>0.7547334059</v>
      </c>
      <c r="Q14" s="17">
        <f t="shared" si="6"/>
        <v>0.5774211099</v>
      </c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18">
        <v>13.0</v>
      </c>
      <c r="B15" s="18" t="s">
        <v>27</v>
      </c>
      <c r="C15" s="18" t="s">
        <v>18</v>
      </c>
      <c r="D15" s="19">
        <v>41639.0</v>
      </c>
      <c r="E15" s="20">
        <v>1.879E10</v>
      </c>
      <c r="F15" s="20">
        <v>4.581E9</v>
      </c>
      <c r="G15" s="21">
        <v>5.352E9</v>
      </c>
      <c r="H15" s="22">
        <v>2.855E9</v>
      </c>
      <c r="I15" s="22">
        <v>0.0</v>
      </c>
      <c r="J15" s="18" t="s">
        <v>28</v>
      </c>
      <c r="K15" s="18" t="s">
        <v>29</v>
      </c>
      <c r="L15" s="23">
        <f t="shared" si="1"/>
        <v>2013</v>
      </c>
      <c r="M15" s="24">
        <f t="shared" si="2"/>
        <v>14209000000</v>
      </c>
      <c r="N15" s="25">
        <f t="shared" si="3"/>
        <v>8207000000</v>
      </c>
      <c r="O15" s="24">
        <f t="shared" si="4"/>
        <v>10583000000</v>
      </c>
      <c r="P15" s="17">
        <f t="shared" si="5"/>
        <v>0.7562001064</v>
      </c>
      <c r="Q15" s="17">
        <f t="shared" si="6"/>
        <v>0.5632251197</v>
      </c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18">
        <v>14.0</v>
      </c>
      <c r="B16" s="18" t="s">
        <v>27</v>
      </c>
      <c r="C16" s="18" t="s">
        <v>19</v>
      </c>
      <c r="D16" s="19">
        <v>42004.0</v>
      </c>
      <c r="E16" s="20">
        <v>1.996E10</v>
      </c>
      <c r="F16" s="20">
        <v>4.426E9</v>
      </c>
      <c r="G16" s="21">
        <v>8.474E9</v>
      </c>
      <c r="H16" s="22">
        <v>3.297E9</v>
      </c>
      <c r="I16" s="22">
        <v>0.0</v>
      </c>
      <c r="J16" s="18" t="s">
        <v>28</v>
      </c>
      <c r="K16" s="18" t="s">
        <v>29</v>
      </c>
      <c r="L16" s="23">
        <f t="shared" si="1"/>
        <v>2014</v>
      </c>
      <c r="M16" s="24">
        <f t="shared" si="2"/>
        <v>15534000000</v>
      </c>
      <c r="N16" s="25">
        <f t="shared" si="3"/>
        <v>11771000000</v>
      </c>
      <c r="O16" s="24">
        <f t="shared" si="4"/>
        <v>8189000000</v>
      </c>
      <c r="P16" s="17">
        <f t="shared" si="5"/>
        <v>0.778256513</v>
      </c>
      <c r="Q16" s="17">
        <f t="shared" si="6"/>
        <v>0.4102705411</v>
      </c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18">
        <v>15.0</v>
      </c>
      <c r="B17" s="18" t="s">
        <v>27</v>
      </c>
      <c r="C17" s="18" t="s">
        <v>20</v>
      </c>
      <c r="D17" s="19">
        <v>42369.0</v>
      </c>
      <c r="E17" s="20">
        <v>2.2859E10</v>
      </c>
      <c r="F17" s="20">
        <v>4.5E9</v>
      </c>
      <c r="G17" s="21">
        <v>6.387E9</v>
      </c>
      <c r="H17" s="22">
        <v>4.285E9</v>
      </c>
      <c r="I17" s="22">
        <v>0.0</v>
      </c>
      <c r="J17" s="18" t="s">
        <v>28</v>
      </c>
      <c r="K17" s="18" t="s">
        <v>29</v>
      </c>
      <c r="L17" s="23">
        <f t="shared" si="1"/>
        <v>2015</v>
      </c>
      <c r="M17" s="24">
        <f t="shared" si="2"/>
        <v>18359000000</v>
      </c>
      <c r="N17" s="25">
        <f t="shared" si="3"/>
        <v>10672000000</v>
      </c>
      <c r="O17" s="24">
        <f t="shared" si="4"/>
        <v>12187000000</v>
      </c>
      <c r="P17" s="17">
        <f t="shared" si="5"/>
        <v>0.8031409948</v>
      </c>
      <c r="Q17" s="17">
        <f t="shared" si="6"/>
        <v>0.5331379325</v>
      </c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18">
        <v>16.0</v>
      </c>
      <c r="B18" s="18" t="s">
        <v>30</v>
      </c>
      <c r="C18" s="18" t="s">
        <v>15</v>
      </c>
      <c r="D18" s="19">
        <v>41547.0</v>
      </c>
      <c r="E18" s="20">
        <v>8.7959167E10</v>
      </c>
      <c r="F18" s="20">
        <v>8.5451348E10</v>
      </c>
      <c r="G18" s="21">
        <v>1.447234E9</v>
      </c>
      <c r="H18" s="22">
        <v>0.0</v>
      </c>
      <c r="I18" s="22">
        <v>1.62186E8</v>
      </c>
      <c r="J18" s="18" t="s">
        <v>28</v>
      </c>
      <c r="K18" s="18" t="s">
        <v>31</v>
      </c>
      <c r="L18" s="23">
        <f t="shared" si="1"/>
        <v>2013</v>
      </c>
      <c r="M18" s="24">
        <f t="shared" si="2"/>
        <v>2507819000</v>
      </c>
      <c r="N18" s="25">
        <f t="shared" si="3"/>
        <v>1609420000</v>
      </c>
      <c r="O18" s="24">
        <f t="shared" si="4"/>
        <v>86349747000</v>
      </c>
      <c r="P18" s="17">
        <f t="shared" si="5"/>
        <v>0.02851117269</v>
      </c>
      <c r="Q18" s="17">
        <f t="shared" si="6"/>
        <v>0.9817026462</v>
      </c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18">
        <v>17.0</v>
      </c>
      <c r="B19" s="18" t="s">
        <v>30</v>
      </c>
      <c r="C19" s="18" t="s">
        <v>18</v>
      </c>
      <c r="D19" s="19">
        <v>41912.0</v>
      </c>
      <c r="E19" s="20">
        <v>1.19569127E11</v>
      </c>
      <c r="F19" s="20">
        <v>1.16586761E11</v>
      </c>
      <c r="G19" s="21">
        <v>2.011595E9</v>
      </c>
      <c r="H19" s="22">
        <v>0.0</v>
      </c>
      <c r="I19" s="22">
        <v>1.8868E8</v>
      </c>
      <c r="J19" s="18" t="s">
        <v>28</v>
      </c>
      <c r="K19" s="18" t="s">
        <v>31</v>
      </c>
      <c r="L19" s="23">
        <f t="shared" si="1"/>
        <v>2014</v>
      </c>
      <c r="M19" s="24">
        <f t="shared" si="2"/>
        <v>2982366000</v>
      </c>
      <c r="N19" s="25">
        <f t="shared" si="3"/>
        <v>2200275000</v>
      </c>
      <c r="O19" s="24">
        <f t="shared" si="4"/>
        <v>117368852000</v>
      </c>
      <c r="P19" s="17">
        <f t="shared" si="5"/>
        <v>0.02494260914</v>
      </c>
      <c r="Q19" s="17">
        <f t="shared" si="6"/>
        <v>0.9815983017</v>
      </c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18">
        <v>18.0</v>
      </c>
      <c r="B20" s="18" t="s">
        <v>30</v>
      </c>
      <c r="C20" s="18" t="s">
        <v>19</v>
      </c>
      <c r="D20" s="19">
        <v>42277.0</v>
      </c>
      <c r="E20" s="20">
        <v>1.35961803E11</v>
      </c>
      <c r="F20" s="20">
        <v>1.3243249E11</v>
      </c>
      <c r="G20" s="21">
        <v>2.858458E9</v>
      </c>
      <c r="H20" s="22">
        <v>0.0</v>
      </c>
      <c r="I20" s="22">
        <v>2.48635E8</v>
      </c>
      <c r="J20" s="18" t="s">
        <v>28</v>
      </c>
      <c r="K20" s="18" t="s">
        <v>31</v>
      </c>
      <c r="L20" s="23">
        <f t="shared" si="1"/>
        <v>2015</v>
      </c>
      <c r="M20" s="24">
        <f t="shared" si="2"/>
        <v>3529313000</v>
      </c>
      <c r="N20" s="25">
        <f t="shared" si="3"/>
        <v>3107093000</v>
      </c>
      <c r="O20" s="24">
        <f t="shared" si="4"/>
        <v>132854710000</v>
      </c>
      <c r="P20" s="17">
        <f t="shared" si="5"/>
        <v>0.02595812149</v>
      </c>
      <c r="Q20" s="17">
        <f t="shared" si="6"/>
        <v>0.9771473095</v>
      </c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18">
        <v>19.0</v>
      </c>
      <c r="B21" s="18" t="s">
        <v>30</v>
      </c>
      <c r="C21" s="18" t="s">
        <v>20</v>
      </c>
      <c r="D21" s="19">
        <v>42643.0</v>
      </c>
      <c r="E21" s="20">
        <v>1.46849686E11</v>
      </c>
      <c r="F21" s="20">
        <v>1.4257708E11</v>
      </c>
      <c r="G21" s="21">
        <v>2.382097E9</v>
      </c>
      <c r="H21" s="22">
        <v>0.0</v>
      </c>
      <c r="I21" s="22">
        <v>3.64735E8</v>
      </c>
      <c r="J21" s="18" t="s">
        <v>28</v>
      </c>
      <c r="K21" s="18" t="s">
        <v>31</v>
      </c>
      <c r="L21" s="23">
        <f t="shared" si="1"/>
        <v>2016</v>
      </c>
      <c r="M21" s="24">
        <f t="shared" si="2"/>
        <v>4272606000</v>
      </c>
      <c r="N21" s="25">
        <f t="shared" si="3"/>
        <v>2746832000</v>
      </c>
      <c r="O21" s="24">
        <f t="shared" si="4"/>
        <v>144102854000</v>
      </c>
      <c r="P21" s="17">
        <f t="shared" si="5"/>
        <v>0.02909509796</v>
      </c>
      <c r="Q21" s="17">
        <f t="shared" si="6"/>
        <v>0.9812949413</v>
      </c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18">
        <v>20.0</v>
      </c>
      <c r="B22" s="18" t="s">
        <v>32</v>
      </c>
      <c r="C22" s="18" t="s">
        <v>15</v>
      </c>
      <c r="D22" s="19">
        <v>41274.0</v>
      </c>
      <c r="E22" s="20">
        <v>1.905E10</v>
      </c>
      <c r="F22" s="20">
        <v>8.899E9</v>
      </c>
      <c r="G22" s="21">
        <v>6.735E9</v>
      </c>
      <c r="H22" s="22">
        <v>1.461E9</v>
      </c>
      <c r="I22" s="22">
        <v>5.95E8</v>
      </c>
      <c r="J22" s="18" t="s">
        <v>28</v>
      </c>
      <c r="K22" s="18" t="s">
        <v>33</v>
      </c>
      <c r="L22" s="23">
        <f t="shared" si="1"/>
        <v>2012</v>
      </c>
      <c r="M22" s="24">
        <f t="shared" si="2"/>
        <v>10151000000</v>
      </c>
      <c r="N22" s="25">
        <f t="shared" si="3"/>
        <v>8791000000</v>
      </c>
      <c r="O22" s="24">
        <f t="shared" si="4"/>
        <v>10259000000</v>
      </c>
      <c r="P22" s="17">
        <f t="shared" si="5"/>
        <v>0.5328608924</v>
      </c>
      <c r="Q22" s="17">
        <f t="shared" si="6"/>
        <v>0.5385301837</v>
      </c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18">
        <v>21.0</v>
      </c>
      <c r="B23" s="18" t="s">
        <v>32</v>
      </c>
      <c r="C23" s="18" t="s">
        <v>18</v>
      </c>
      <c r="D23" s="19">
        <v>41639.0</v>
      </c>
      <c r="E23" s="20">
        <v>1.9657E10</v>
      </c>
      <c r="F23" s="20">
        <v>9.193E9</v>
      </c>
      <c r="G23" s="21">
        <v>6.372E9</v>
      </c>
      <c r="H23" s="22">
        <v>1.371E9</v>
      </c>
      <c r="I23" s="22">
        <v>5.88E8</v>
      </c>
      <c r="J23" s="18" t="s">
        <v>28</v>
      </c>
      <c r="K23" s="18" t="s">
        <v>33</v>
      </c>
      <c r="L23" s="23">
        <f t="shared" si="1"/>
        <v>2013</v>
      </c>
      <c r="M23" s="24">
        <f t="shared" si="2"/>
        <v>10464000000</v>
      </c>
      <c r="N23" s="25">
        <f t="shared" si="3"/>
        <v>8331000000</v>
      </c>
      <c r="O23" s="24">
        <f t="shared" si="4"/>
        <v>11326000000</v>
      </c>
      <c r="P23" s="17">
        <f t="shared" si="5"/>
        <v>0.5323294501</v>
      </c>
      <c r="Q23" s="17">
        <f t="shared" si="6"/>
        <v>0.5761815129</v>
      </c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18">
        <v>22.0</v>
      </c>
      <c r="B24" s="18" t="s">
        <v>32</v>
      </c>
      <c r="C24" s="18" t="s">
        <v>19</v>
      </c>
      <c r="D24" s="19">
        <v>42004.0</v>
      </c>
      <c r="E24" s="20">
        <v>2.0247E10</v>
      </c>
      <c r="F24" s="20">
        <v>9.218E9</v>
      </c>
      <c r="G24" s="21">
        <v>6.53E9</v>
      </c>
      <c r="H24" s="22">
        <v>1.345E9</v>
      </c>
      <c r="I24" s="22">
        <v>5.55E8</v>
      </c>
      <c r="J24" s="18" t="s">
        <v>28</v>
      </c>
      <c r="K24" s="18" t="s">
        <v>33</v>
      </c>
      <c r="L24" s="23">
        <f t="shared" si="1"/>
        <v>2014</v>
      </c>
      <c r="M24" s="24">
        <f t="shared" si="2"/>
        <v>11029000000</v>
      </c>
      <c r="N24" s="25">
        <f t="shared" si="3"/>
        <v>8430000000</v>
      </c>
      <c r="O24" s="24">
        <f t="shared" si="4"/>
        <v>11817000000</v>
      </c>
      <c r="P24" s="17">
        <f t="shared" si="5"/>
        <v>0.544722675</v>
      </c>
      <c r="Q24" s="17">
        <f t="shared" si="6"/>
        <v>0.583642021</v>
      </c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18">
        <v>23.0</v>
      </c>
      <c r="B25" s="18" t="s">
        <v>32</v>
      </c>
      <c r="C25" s="18" t="s">
        <v>20</v>
      </c>
      <c r="D25" s="19">
        <v>42369.0</v>
      </c>
      <c r="E25" s="20">
        <v>2.0405E10</v>
      </c>
      <c r="F25" s="20">
        <v>8.747E9</v>
      </c>
      <c r="G25" s="21">
        <v>6.785E9</v>
      </c>
      <c r="H25" s="22">
        <v>1.405E9</v>
      </c>
      <c r="I25" s="22">
        <v>6.01E8</v>
      </c>
      <c r="J25" s="18" t="s">
        <v>28</v>
      </c>
      <c r="K25" s="18" t="s">
        <v>33</v>
      </c>
      <c r="L25" s="23">
        <f t="shared" si="1"/>
        <v>2015</v>
      </c>
      <c r="M25" s="24">
        <f t="shared" si="2"/>
        <v>11658000000</v>
      </c>
      <c r="N25" s="25">
        <f t="shared" si="3"/>
        <v>8791000000</v>
      </c>
      <c r="O25" s="24">
        <f t="shared" si="4"/>
        <v>11614000000</v>
      </c>
      <c r="P25" s="17">
        <f t="shared" si="5"/>
        <v>0.5713305562</v>
      </c>
      <c r="Q25" s="17">
        <f t="shared" si="6"/>
        <v>0.569174222</v>
      </c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18">
        <v>24.0</v>
      </c>
      <c r="B26" s="18" t="s">
        <v>34</v>
      </c>
      <c r="C26" s="18" t="s">
        <v>15</v>
      </c>
      <c r="D26" s="19">
        <v>41607.0</v>
      </c>
      <c r="E26" s="20">
        <v>4.05524E9</v>
      </c>
      <c r="F26" s="20">
        <v>5.86557E8</v>
      </c>
      <c r="G26" s="21">
        <v>2.140578E9</v>
      </c>
      <c r="H26" s="22">
        <v>8.26631E8</v>
      </c>
      <c r="I26" s="22">
        <v>5.2254E7</v>
      </c>
      <c r="J26" s="18" t="s">
        <v>25</v>
      </c>
      <c r="K26" s="18" t="s">
        <v>35</v>
      </c>
      <c r="L26" s="23">
        <f t="shared" si="1"/>
        <v>2013</v>
      </c>
      <c r="M26" s="24">
        <f t="shared" si="2"/>
        <v>3468683000</v>
      </c>
      <c r="N26" s="25">
        <f t="shared" si="3"/>
        <v>3019463000</v>
      </c>
      <c r="O26" s="24">
        <f t="shared" si="4"/>
        <v>1035777000</v>
      </c>
      <c r="P26" s="17">
        <f t="shared" si="5"/>
        <v>0.8553582525</v>
      </c>
      <c r="Q26" s="17">
        <f t="shared" si="6"/>
        <v>0.255416942</v>
      </c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18">
        <v>25.0</v>
      </c>
      <c r="B27" s="18" t="s">
        <v>34</v>
      </c>
      <c r="C27" s="18" t="s">
        <v>18</v>
      </c>
      <c r="D27" s="19">
        <v>41971.0</v>
      </c>
      <c r="E27" s="20">
        <v>4.147065E9</v>
      </c>
      <c r="F27" s="20">
        <v>6.2208E8</v>
      </c>
      <c r="G27" s="21">
        <v>2.19564E9</v>
      </c>
      <c r="H27" s="22">
        <v>8.44353E8</v>
      </c>
      <c r="I27" s="22">
        <v>5.2424E7</v>
      </c>
      <c r="J27" s="18" t="s">
        <v>25</v>
      </c>
      <c r="K27" s="18" t="s">
        <v>35</v>
      </c>
      <c r="L27" s="23">
        <f t="shared" si="1"/>
        <v>2014</v>
      </c>
      <c r="M27" s="24">
        <f t="shared" si="2"/>
        <v>3524985000</v>
      </c>
      <c r="N27" s="25">
        <f t="shared" si="3"/>
        <v>3092417000</v>
      </c>
      <c r="O27" s="24">
        <f t="shared" si="4"/>
        <v>1054648000</v>
      </c>
      <c r="P27" s="17">
        <f t="shared" si="5"/>
        <v>0.849995117</v>
      </c>
      <c r="Q27" s="17">
        <f t="shared" si="6"/>
        <v>0.2543119049</v>
      </c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18">
        <v>26.0</v>
      </c>
      <c r="B28" s="18" t="s">
        <v>34</v>
      </c>
      <c r="C28" s="18" t="s">
        <v>19</v>
      </c>
      <c r="D28" s="19">
        <v>42335.0</v>
      </c>
      <c r="E28" s="20">
        <v>4.795511E9</v>
      </c>
      <c r="F28" s="20">
        <v>7.44317E8</v>
      </c>
      <c r="G28" s="21">
        <v>2.215161E9</v>
      </c>
      <c r="H28" s="22">
        <v>8.6273E8</v>
      </c>
      <c r="I28" s="22">
        <v>6.8649E7</v>
      </c>
      <c r="J28" s="18" t="s">
        <v>25</v>
      </c>
      <c r="K28" s="18" t="s">
        <v>35</v>
      </c>
      <c r="L28" s="23">
        <f t="shared" si="1"/>
        <v>2015</v>
      </c>
      <c r="M28" s="24">
        <f t="shared" si="2"/>
        <v>4051194000</v>
      </c>
      <c r="N28" s="25">
        <f t="shared" si="3"/>
        <v>3146540000</v>
      </c>
      <c r="O28" s="24">
        <f t="shared" si="4"/>
        <v>1648971000</v>
      </c>
      <c r="P28" s="17">
        <f t="shared" si="5"/>
        <v>0.8447888035</v>
      </c>
      <c r="Q28" s="17">
        <f t="shared" si="6"/>
        <v>0.3438572031</v>
      </c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18">
        <v>27.0</v>
      </c>
      <c r="B29" s="18" t="s">
        <v>34</v>
      </c>
      <c r="C29" s="18" t="s">
        <v>20</v>
      </c>
      <c r="D29" s="19">
        <v>42706.0</v>
      </c>
      <c r="E29" s="20">
        <v>5.85443E9</v>
      </c>
      <c r="F29" s="20">
        <v>8.19908E8</v>
      </c>
      <c r="G29" s="21">
        <v>2.487907E9</v>
      </c>
      <c r="H29" s="22">
        <v>9.75987E8</v>
      </c>
      <c r="I29" s="22">
        <v>7.8534E7</v>
      </c>
      <c r="J29" s="18" t="s">
        <v>25</v>
      </c>
      <c r="K29" s="18" t="s">
        <v>35</v>
      </c>
      <c r="L29" s="23">
        <f t="shared" si="1"/>
        <v>2016</v>
      </c>
      <c r="M29" s="24">
        <f t="shared" si="2"/>
        <v>5034522000</v>
      </c>
      <c r="N29" s="25">
        <f t="shared" si="3"/>
        <v>3542428000</v>
      </c>
      <c r="O29" s="24">
        <f t="shared" si="4"/>
        <v>2312002000</v>
      </c>
      <c r="P29" s="17">
        <f t="shared" si="5"/>
        <v>0.8599508406</v>
      </c>
      <c r="Q29" s="17">
        <f t="shared" si="6"/>
        <v>0.3949149618</v>
      </c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18">
        <v>28.0</v>
      </c>
      <c r="B30" s="18" t="s">
        <v>36</v>
      </c>
      <c r="C30" s="18" t="s">
        <v>15</v>
      </c>
      <c r="D30" s="19">
        <v>41580.0</v>
      </c>
      <c r="E30" s="20">
        <v>2.633689E9</v>
      </c>
      <c r="F30" s="20">
        <v>9.41278E8</v>
      </c>
      <c r="G30" s="21">
        <v>3.96233E8</v>
      </c>
      <c r="H30" s="22">
        <v>5.13035E8</v>
      </c>
      <c r="I30" s="22">
        <v>220000.0</v>
      </c>
      <c r="J30" s="18" t="s">
        <v>25</v>
      </c>
      <c r="K30" s="18" t="s">
        <v>37</v>
      </c>
      <c r="L30" s="23">
        <f t="shared" si="1"/>
        <v>2013</v>
      </c>
      <c r="M30" s="24">
        <f t="shared" si="2"/>
        <v>1692411000</v>
      </c>
      <c r="N30" s="25">
        <f t="shared" si="3"/>
        <v>909488000</v>
      </c>
      <c r="O30" s="24">
        <f t="shared" si="4"/>
        <v>1724201000</v>
      </c>
      <c r="P30" s="17">
        <f t="shared" si="5"/>
        <v>0.6426009297</v>
      </c>
      <c r="Q30" s="17">
        <f t="shared" si="6"/>
        <v>0.6546714513</v>
      </c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18">
        <v>29.0</v>
      </c>
      <c r="B31" s="18" t="s">
        <v>36</v>
      </c>
      <c r="C31" s="18" t="s">
        <v>18</v>
      </c>
      <c r="D31" s="19">
        <v>41944.0</v>
      </c>
      <c r="E31" s="20">
        <v>2.864773E9</v>
      </c>
      <c r="F31" s="20">
        <v>1.034585E9</v>
      </c>
      <c r="G31" s="21">
        <v>4.54676E8</v>
      </c>
      <c r="H31" s="22">
        <v>5.59686E8</v>
      </c>
      <c r="I31" s="22">
        <v>2.602E7</v>
      </c>
      <c r="J31" s="18" t="s">
        <v>25</v>
      </c>
      <c r="K31" s="18" t="s">
        <v>37</v>
      </c>
      <c r="L31" s="23">
        <f t="shared" si="1"/>
        <v>2014</v>
      </c>
      <c r="M31" s="24">
        <f t="shared" si="2"/>
        <v>1830188000</v>
      </c>
      <c r="N31" s="25">
        <f t="shared" si="3"/>
        <v>1040382000</v>
      </c>
      <c r="O31" s="24">
        <f t="shared" si="4"/>
        <v>1824391000</v>
      </c>
      <c r="P31" s="17">
        <f t="shared" si="5"/>
        <v>0.6388596932</v>
      </c>
      <c r="Q31" s="17">
        <f t="shared" si="6"/>
        <v>0.6368361472</v>
      </c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18">
        <v>30.0</v>
      </c>
      <c r="B32" s="18" t="s">
        <v>36</v>
      </c>
      <c r="C32" s="18" t="s">
        <v>19</v>
      </c>
      <c r="D32" s="19">
        <v>42308.0</v>
      </c>
      <c r="E32" s="20">
        <v>3.435092E9</v>
      </c>
      <c r="F32" s="20">
        <v>1.17583E9</v>
      </c>
      <c r="G32" s="21">
        <v>7.02644E8</v>
      </c>
      <c r="H32" s="22">
        <v>6.37459E8</v>
      </c>
      <c r="I32" s="22">
        <v>8.8318E7</v>
      </c>
      <c r="J32" s="18" t="s">
        <v>25</v>
      </c>
      <c r="K32" s="18" t="s">
        <v>37</v>
      </c>
      <c r="L32" s="23">
        <f t="shared" si="1"/>
        <v>2015</v>
      </c>
      <c r="M32" s="24">
        <f t="shared" si="2"/>
        <v>2259262000</v>
      </c>
      <c r="N32" s="25">
        <f t="shared" si="3"/>
        <v>1428421000</v>
      </c>
      <c r="O32" s="24">
        <f t="shared" si="4"/>
        <v>2006671000</v>
      </c>
      <c r="P32" s="17">
        <f t="shared" si="5"/>
        <v>0.6577005798</v>
      </c>
      <c r="Q32" s="17">
        <f t="shared" si="6"/>
        <v>0.5841680514</v>
      </c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18">
        <v>31.0</v>
      </c>
      <c r="B33" s="18" t="s">
        <v>36</v>
      </c>
      <c r="C33" s="18" t="s">
        <v>20</v>
      </c>
      <c r="D33" s="19">
        <v>42672.0</v>
      </c>
      <c r="E33" s="20">
        <v>3.421409E9</v>
      </c>
      <c r="F33" s="20">
        <v>1.194236E9</v>
      </c>
      <c r="G33" s="21">
        <v>4.61438E8</v>
      </c>
      <c r="H33" s="22">
        <v>6.53816E8</v>
      </c>
      <c r="I33" s="22">
        <v>7.0123E7</v>
      </c>
      <c r="J33" s="18" t="s">
        <v>25</v>
      </c>
      <c r="K33" s="18" t="s">
        <v>37</v>
      </c>
      <c r="L33" s="23">
        <f t="shared" si="1"/>
        <v>2016</v>
      </c>
      <c r="M33" s="24">
        <f t="shared" si="2"/>
        <v>2227173000</v>
      </c>
      <c r="N33" s="25">
        <f t="shared" si="3"/>
        <v>1185377000</v>
      </c>
      <c r="O33" s="24">
        <f t="shared" si="4"/>
        <v>2236032000</v>
      </c>
      <c r="P33" s="17">
        <f t="shared" si="5"/>
        <v>0.6509519908</v>
      </c>
      <c r="Q33" s="17">
        <f t="shared" si="6"/>
        <v>0.653541275</v>
      </c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18">
        <v>32.0</v>
      </c>
      <c r="B34" s="18" t="s">
        <v>38</v>
      </c>
      <c r="C34" s="18" t="s">
        <v>15</v>
      </c>
      <c r="D34" s="19">
        <v>41274.0</v>
      </c>
      <c r="E34" s="20">
        <v>9.0559E10</v>
      </c>
      <c r="F34" s="20">
        <v>8.6936E10</v>
      </c>
      <c r="G34" s="21">
        <v>1.665E9</v>
      </c>
      <c r="H34" s="22">
        <v>0.0</v>
      </c>
      <c r="I34" s="22">
        <v>0.0</v>
      </c>
      <c r="J34" s="18" t="s">
        <v>39</v>
      </c>
      <c r="K34" s="18" t="s">
        <v>40</v>
      </c>
      <c r="L34" s="23">
        <f t="shared" si="1"/>
        <v>2012</v>
      </c>
      <c r="M34" s="24">
        <f t="shared" si="2"/>
        <v>3623000000</v>
      </c>
      <c r="N34" s="25">
        <f t="shared" si="3"/>
        <v>1665000000</v>
      </c>
      <c r="O34" s="24">
        <f t="shared" si="4"/>
        <v>88894000000</v>
      </c>
      <c r="P34" s="17">
        <f t="shared" si="5"/>
        <v>0.04000706722</v>
      </c>
      <c r="Q34" s="17">
        <f t="shared" si="6"/>
        <v>0.9816141963</v>
      </c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18">
        <v>33.0</v>
      </c>
      <c r="B35" s="18" t="s">
        <v>38</v>
      </c>
      <c r="C35" s="18" t="s">
        <v>18</v>
      </c>
      <c r="D35" s="19">
        <v>41639.0</v>
      </c>
      <c r="E35" s="20">
        <v>8.9804E10</v>
      </c>
      <c r="F35" s="20">
        <v>8.5915E10</v>
      </c>
      <c r="G35" s="21">
        <v>1.759E9</v>
      </c>
      <c r="H35" s="22">
        <v>0.0</v>
      </c>
      <c r="I35" s="22">
        <v>0.0</v>
      </c>
      <c r="J35" s="18" t="s">
        <v>39</v>
      </c>
      <c r="K35" s="18" t="s">
        <v>40</v>
      </c>
      <c r="L35" s="23">
        <f t="shared" si="1"/>
        <v>2013</v>
      </c>
      <c r="M35" s="24">
        <f t="shared" si="2"/>
        <v>3889000000</v>
      </c>
      <c r="N35" s="25">
        <f t="shared" si="3"/>
        <v>1759000000</v>
      </c>
      <c r="O35" s="24">
        <f t="shared" si="4"/>
        <v>88045000000</v>
      </c>
      <c r="P35" s="17">
        <f t="shared" si="5"/>
        <v>0.04330542069</v>
      </c>
      <c r="Q35" s="17">
        <f t="shared" si="6"/>
        <v>0.9804128992</v>
      </c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18">
        <v>34.0</v>
      </c>
      <c r="B36" s="18" t="s">
        <v>38</v>
      </c>
      <c r="C36" s="18" t="s">
        <v>19</v>
      </c>
      <c r="D36" s="19">
        <v>42004.0</v>
      </c>
      <c r="E36" s="20">
        <v>8.1201E10</v>
      </c>
      <c r="F36" s="20">
        <v>7.6433E10</v>
      </c>
      <c r="G36" s="21">
        <v>1.907E9</v>
      </c>
      <c r="H36" s="22">
        <v>0.0</v>
      </c>
      <c r="I36" s="22">
        <v>0.0</v>
      </c>
      <c r="J36" s="18" t="s">
        <v>39</v>
      </c>
      <c r="K36" s="18" t="s">
        <v>40</v>
      </c>
      <c r="L36" s="23">
        <f t="shared" si="1"/>
        <v>2014</v>
      </c>
      <c r="M36" s="24">
        <f t="shared" si="2"/>
        <v>4768000000</v>
      </c>
      <c r="N36" s="25">
        <f t="shared" si="3"/>
        <v>1907000000</v>
      </c>
      <c r="O36" s="24">
        <f t="shared" si="4"/>
        <v>79294000000</v>
      </c>
      <c r="P36" s="17">
        <f t="shared" si="5"/>
        <v>0.05871848869</v>
      </c>
      <c r="Q36" s="17">
        <f t="shared" si="6"/>
        <v>0.9765150675</v>
      </c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18">
        <v>35.0</v>
      </c>
      <c r="B37" s="18" t="s">
        <v>38</v>
      </c>
      <c r="C37" s="18" t="s">
        <v>20</v>
      </c>
      <c r="D37" s="19">
        <v>42369.0</v>
      </c>
      <c r="E37" s="20">
        <v>6.7702E10</v>
      </c>
      <c r="F37" s="20">
        <v>6.3682E10</v>
      </c>
      <c r="G37" s="21">
        <v>2.01E9</v>
      </c>
      <c r="H37" s="22">
        <v>0.0</v>
      </c>
      <c r="I37" s="22">
        <v>0.0</v>
      </c>
      <c r="J37" s="18" t="s">
        <v>39</v>
      </c>
      <c r="K37" s="18" t="s">
        <v>40</v>
      </c>
      <c r="L37" s="23">
        <f t="shared" si="1"/>
        <v>2015</v>
      </c>
      <c r="M37" s="24">
        <f t="shared" si="2"/>
        <v>4020000000</v>
      </c>
      <c r="N37" s="25">
        <f t="shared" si="3"/>
        <v>2010000000</v>
      </c>
      <c r="O37" s="24">
        <f t="shared" si="4"/>
        <v>65692000000</v>
      </c>
      <c r="P37" s="17">
        <f t="shared" si="5"/>
        <v>0.05937786181</v>
      </c>
      <c r="Q37" s="17">
        <f t="shared" si="6"/>
        <v>0.9703110691</v>
      </c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18">
        <v>36.0</v>
      </c>
      <c r="B38" s="18" t="s">
        <v>41</v>
      </c>
      <c r="C38" s="18" t="s">
        <v>15</v>
      </c>
      <c r="D38" s="19">
        <v>41274.0</v>
      </c>
      <c r="E38" s="20">
        <v>3.64139E9</v>
      </c>
      <c r="F38" s="20">
        <v>2.392091E9</v>
      </c>
      <c r="G38" s="21">
        <v>1.08059E8</v>
      </c>
      <c r="H38" s="22">
        <v>0.0</v>
      </c>
      <c r="I38" s="22">
        <v>1.66876E8</v>
      </c>
      <c r="J38" s="18" t="s">
        <v>25</v>
      </c>
      <c r="K38" s="18" t="s">
        <v>42</v>
      </c>
      <c r="L38" s="23">
        <f t="shared" si="1"/>
        <v>2012</v>
      </c>
      <c r="M38" s="24">
        <f t="shared" si="2"/>
        <v>1249299000</v>
      </c>
      <c r="N38" s="25">
        <f t="shared" si="3"/>
        <v>274935000</v>
      </c>
      <c r="O38" s="24">
        <f t="shared" si="4"/>
        <v>3366455000</v>
      </c>
      <c r="P38" s="17">
        <f t="shared" si="5"/>
        <v>0.3430829985</v>
      </c>
      <c r="Q38" s="17">
        <f t="shared" si="6"/>
        <v>0.9244972387</v>
      </c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18">
        <v>37.0</v>
      </c>
      <c r="B39" s="18" t="s">
        <v>41</v>
      </c>
      <c r="C39" s="18" t="s">
        <v>18</v>
      </c>
      <c r="D39" s="19">
        <v>41639.0</v>
      </c>
      <c r="E39" s="20">
        <v>4.319063E9</v>
      </c>
      <c r="F39" s="20">
        <v>2.894917E9</v>
      </c>
      <c r="G39" s="21">
        <v>1.09115E8</v>
      </c>
      <c r="H39" s="22">
        <v>0.0</v>
      </c>
      <c r="I39" s="22">
        <v>2.16119E8</v>
      </c>
      <c r="J39" s="18" t="s">
        <v>25</v>
      </c>
      <c r="K39" s="18" t="s">
        <v>42</v>
      </c>
      <c r="L39" s="23">
        <f t="shared" si="1"/>
        <v>2013</v>
      </c>
      <c r="M39" s="24">
        <f t="shared" si="2"/>
        <v>1424146000</v>
      </c>
      <c r="N39" s="25">
        <f t="shared" si="3"/>
        <v>325234000</v>
      </c>
      <c r="O39" s="24">
        <f t="shared" si="4"/>
        <v>3993829000</v>
      </c>
      <c r="P39" s="17">
        <f t="shared" si="5"/>
        <v>0.3297349448</v>
      </c>
      <c r="Q39" s="17">
        <f t="shared" si="6"/>
        <v>0.924698019</v>
      </c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18">
        <v>38.0</v>
      </c>
      <c r="B40" s="18" t="s">
        <v>41</v>
      </c>
      <c r="C40" s="18" t="s">
        <v>19</v>
      </c>
      <c r="D40" s="19">
        <v>42004.0</v>
      </c>
      <c r="E40" s="20">
        <v>5.30294E9</v>
      </c>
      <c r="F40" s="20">
        <v>3.643979E9</v>
      </c>
      <c r="G40" s="21">
        <v>2.47412E8</v>
      </c>
      <c r="H40" s="22">
        <v>0.0</v>
      </c>
      <c r="I40" s="22">
        <v>3.13082E8</v>
      </c>
      <c r="J40" s="18" t="s">
        <v>25</v>
      </c>
      <c r="K40" s="18" t="s">
        <v>42</v>
      </c>
      <c r="L40" s="23">
        <f t="shared" si="1"/>
        <v>2014</v>
      </c>
      <c r="M40" s="24">
        <f t="shared" si="2"/>
        <v>1658961000</v>
      </c>
      <c r="N40" s="25">
        <f t="shared" si="3"/>
        <v>560494000</v>
      </c>
      <c r="O40" s="24">
        <f t="shared" si="4"/>
        <v>4742446000</v>
      </c>
      <c r="P40" s="17">
        <f t="shared" si="5"/>
        <v>0.3128379729</v>
      </c>
      <c r="Q40" s="17">
        <f t="shared" si="6"/>
        <v>0.8943050459</v>
      </c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18">
        <v>39.0</v>
      </c>
      <c r="B41" s="18" t="s">
        <v>41</v>
      </c>
      <c r="C41" s="18" t="s">
        <v>20</v>
      </c>
      <c r="D41" s="19">
        <v>42369.0</v>
      </c>
      <c r="E41" s="20">
        <v>6.439746E9</v>
      </c>
      <c r="F41" s="20">
        <v>4.4827E9</v>
      </c>
      <c r="G41" s="21">
        <v>2.03046E8</v>
      </c>
      <c r="H41" s="22">
        <v>0.0</v>
      </c>
      <c r="I41" s="22">
        <v>4.9214E8</v>
      </c>
      <c r="J41" s="18" t="s">
        <v>25</v>
      </c>
      <c r="K41" s="18" t="s">
        <v>42</v>
      </c>
      <c r="L41" s="23">
        <f t="shared" si="1"/>
        <v>2015</v>
      </c>
      <c r="M41" s="24">
        <f t="shared" si="2"/>
        <v>1957046000</v>
      </c>
      <c r="N41" s="25">
        <f t="shared" si="3"/>
        <v>695186000</v>
      </c>
      <c r="O41" s="24">
        <f t="shared" si="4"/>
        <v>5744560000</v>
      </c>
      <c r="P41" s="17">
        <f t="shared" si="5"/>
        <v>0.3039011166</v>
      </c>
      <c r="Q41" s="17">
        <f t="shared" si="6"/>
        <v>0.8920476056</v>
      </c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18">
        <v>40.0</v>
      </c>
      <c r="B42" s="18" t="s">
        <v>43</v>
      </c>
      <c r="C42" s="18" t="s">
        <v>15</v>
      </c>
      <c r="D42" s="19">
        <v>41305.0</v>
      </c>
      <c r="E42" s="20">
        <v>2.3122E9</v>
      </c>
      <c r="F42" s="20">
        <v>2.385E8</v>
      </c>
      <c r="G42" s="21">
        <v>1.0818E9</v>
      </c>
      <c r="H42" s="22">
        <v>6.0E8</v>
      </c>
      <c r="I42" s="22">
        <v>4.21E7</v>
      </c>
      <c r="J42" s="18" t="s">
        <v>25</v>
      </c>
      <c r="K42" s="18" t="s">
        <v>35</v>
      </c>
      <c r="L42" s="23">
        <f t="shared" si="1"/>
        <v>2013</v>
      </c>
      <c r="M42" s="24">
        <f t="shared" si="2"/>
        <v>2073700000</v>
      </c>
      <c r="N42" s="25">
        <f t="shared" si="3"/>
        <v>1723900000</v>
      </c>
      <c r="O42" s="24">
        <f t="shared" si="4"/>
        <v>588300000</v>
      </c>
      <c r="P42" s="17">
        <f t="shared" si="5"/>
        <v>0.8968514834</v>
      </c>
      <c r="Q42" s="17">
        <f t="shared" si="6"/>
        <v>0.2544330075</v>
      </c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18">
        <v>41.0</v>
      </c>
      <c r="B43" s="18" t="s">
        <v>43</v>
      </c>
      <c r="C43" s="18" t="s">
        <v>18</v>
      </c>
      <c r="D43" s="19">
        <v>41670.0</v>
      </c>
      <c r="E43" s="20">
        <v>2.2739E9</v>
      </c>
      <c r="F43" s="20">
        <v>2.743E8</v>
      </c>
      <c r="G43" s="21">
        <v>1.0544E9</v>
      </c>
      <c r="H43" s="22">
        <v>6.111E8</v>
      </c>
      <c r="I43" s="22">
        <v>3.65E7</v>
      </c>
      <c r="J43" s="18" t="s">
        <v>25</v>
      </c>
      <c r="K43" s="18" t="s">
        <v>35</v>
      </c>
      <c r="L43" s="23">
        <f t="shared" si="1"/>
        <v>2014</v>
      </c>
      <c r="M43" s="24">
        <f t="shared" si="2"/>
        <v>1999600000</v>
      </c>
      <c r="N43" s="25">
        <f t="shared" si="3"/>
        <v>1702000000</v>
      </c>
      <c r="O43" s="24">
        <f t="shared" si="4"/>
        <v>571900000</v>
      </c>
      <c r="P43" s="17">
        <f t="shared" si="5"/>
        <v>0.879370245</v>
      </c>
      <c r="Q43" s="17">
        <f t="shared" si="6"/>
        <v>0.2515062228</v>
      </c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18">
        <v>42.0</v>
      </c>
      <c r="B44" s="18" t="s">
        <v>43</v>
      </c>
      <c r="C44" s="18" t="s">
        <v>19</v>
      </c>
      <c r="D44" s="19">
        <v>42035.0</v>
      </c>
      <c r="E44" s="20">
        <v>2.5122E9</v>
      </c>
      <c r="F44" s="20">
        <v>3.421E8</v>
      </c>
      <c r="G44" s="21">
        <v>1.2813E9</v>
      </c>
      <c r="H44" s="22">
        <v>7.252E8</v>
      </c>
      <c r="I44" s="22">
        <v>3.98E7</v>
      </c>
      <c r="J44" s="18" t="s">
        <v>25</v>
      </c>
      <c r="K44" s="18" t="s">
        <v>35</v>
      </c>
      <c r="L44" s="23">
        <f t="shared" si="1"/>
        <v>2015</v>
      </c>
      <c r="M44" s="24">
        <f t="shared" si="2"/>
        <v>2170100000</v>
      </c>
      <c r="N44" s="25">
        <f t="shared" si="3"/>
        <v>2046300000</v>
      </c>
      <c r="O44" s="24">
        <f t="shared" si="4"/>
        <v>465900000</v>
      </c>
      <c r="P44" s="17">
        <f t="shared" si="5"/>
        <v>0.8638245363</v>
      </c>
      <c r="Q44" s="17">
        <f t="shared" si="6"/>
        <v>0.1854549797</v>
      </c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18">
        <v>43.0</v>
      </c>
      <c r="B45" s="18" t="s">
        <v>43</v>
      </c>
      <c r="C45" s="18" t="s">
        <v>20</v>
      </c>
      <c r="D45" s="19">
        <v>42400.0</v>
      </c>
      <c r="E45" s="20">
        <v>2.5041E9</v>
      </c>
      <c r="F45" s="20">
        <v>3.707E8</v>
      </c>
      <c r="G45" s="21">
        <v>1.3089E9</v>
      </c>
      <c r="H45" s="22">
        <v>7.9E8</v>
      </c>
      <c r="I45" s="22">
        <v>3.32E7</v>
      </c>
      <c r="J45" s="18" t="s">
        <v>25</v>
      </c>
      <c r="K45" s="18" t="s">
        <v>35</v>
      </c>
      <c r="L45" s="23">
        <f t="shared" si="1"/>
        <v>2016</v>
      </c>
      <c r="M45" s="24">
        <f t="shared" si="2"/>
        <v>2133400000</v>
      </c>
      <c r="N45" s="25">
        <f t="shared" si="3"/>
        <v>2132100000</v>
      </c>
      <c r="O45" s="24">
        <f t="shared" si="4"/>
        <v>372000000</v>
      </c>
      <c r="P45" s="17">
        <f t="shared" si="5"/>
        <v>0.851962781</v>
      </c>
      <c r="Q45" s="17">
        <f t="shared" si="6"/>
        <v>0.1485563676</v>
      </c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18">
        <v>44.0</v>
      </c>
      <c r="B46" s="18" t="s">
        <v>44</v>
      </c>
      <c r="C46" s="18" t="s">
        <v>15</v>
      </c>
      <c r="D46" s="19">
        <v>41274.0</v>
      </c>
      <c r="E46" s="20">
        <v>5.781E9</v>
      </c>
      <c r="F46" s="20">
        <v>3.477E9</v>
      </c>
      <c r="G46" s="21">
        <v>4.43E8</v>
      </c>
      <c r="H46" s="22">
        <v>0.0</v>
      </c>
      <c r="I46" s="22">
        <v>6.73E8</v>
      </c>
      <c r="J46" s="18" t="s">
        <v>45</v>
      </c>
      <c r="K46" s="18" t="s">
        <v>46</v>
      </c>
      <c r="L46" s="23">
        <f t="shared" si="1"/>
        <v>2012</v>
      </c>
      <c r="M46" s="24">
        <f t="shared" si="2"/>
        <v>2304000000</v>
      </c>
      <c r="N46" s="25">
        <f t="shared" si="3"/>
        <v>1116000000</v>
      </c>
      <c r="O46" s="24">
        <f t="shared" si="4"/>
        <v>4665000000</v>
      </c>
      <c r="P46" s="17">
        <f t="shared" si="5"/>
        <v>0.3985469642</v>
      </c>
      <c r="Q46" s="17">
        <f t="shared" si="6"/>
        <v>0.8069538142</v>
      </c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18">
        <v>45.0</v>
      </c>
      <c r="B47" s="18" t="s">
        <v>44</v>
      </c>
      <c r="C47" s="18" t="s">
        <v>18</v>
      </c>
      <c r="D47" s="19">
        <v>41639.0</v>
      </c>
      <c r="E47" s="20">
        <v>5.838E9</v>
      </c>
      <c r="F47" s="20">
        <v>3.49E9</v>
      </c>
      <c r="G47" s="21">
        <v>4.58E8</v>
      </c>
      <c r="H47" s="22">
        <v>0.0</v>
      </c>
      <c r="I47" s="22">
        <v>7.06E8</v>
      </c>
      <c r="J47" s="18" t="s">
        <v>45</v>
      </c>
      <c r="K47" s="18" t="s">
        <v>46</v>
      </c>
      <c r="L47" s="23">
        <f t="shared" si="1"/>
        <v>2013</v>
      </c>
      <c r="M47" s="24">
        <f t="shared" si="2"/>
        <v>2348000000</v>
      </c>
      <c r="N47" s="25">
        <f t="shared" si="3"/>
        <v>1164000000</v>
      </c>
      <c r="O47" s="24">
        <f t="shared" si="4"/>
        <v>4674000000</v>
      </c>
      <c r="P47" s="17">
        <f t="shared" si="5"/>
        <v>0.4021925317</v>
      </c>
      <c r="Q47" s="17">
        <f t="shared" si="6"/>
        <v>0.8006166495</v>
      </c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18">
        <v>46.0</v>
      </c>
      <c r="B48" s="18" t="s">
        <v>44</v>
      </c>
      <c r="C48" s="18" t="s">
        <v>19</v>
      </c>
      <c r="D48" s="19">
        <v>42004.0</v>
      </c>
      <c r="E48" s="20">
        <v>6.053E9</v>
      </c>
      <c r="F48" s="20">
        <v>3.586E9</v>
      </c>
      <c r="G48" s="21">
        <v>4.68E8</v>
      </c>
      <c r="H48" s="22">
        <v>0.0</v>
      </c>
      <c r="I48" s="22">
        <v>7.45E8</v>
      </c>
      <c r="J48" s="18" t="s">
        <v>45</v>
      </c>
      <c r="K48" s="18" t="s">
        <v>46</v>
      </c>
      <c r="L48" s="23">
        <f t="shared" si="1"/>
        <v>2014</v>
      </c>
      <c r="M48" s="24">
        <f t="shared" si="2"/>
        <v>2467000000</v>
      </c>
      <c r="N48" s="25">
        <f t="shared" si="3"/>
        <v>1213000000</v>
      </c>
      <c r="O48" s="24">
        <f t="shared" si="4"/>
        <v>4840000000</v>
      </c>
      <c r="P48" s="17">
        <f t="shared" si="5"/>
        <v>0.407566496</v>
      </c>
      <c r="Q48" s="17">
        <f t="shared" si="6"/>
        <v>0.7996035024</v>
      </c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18">
        <v>47.0</v>
      </c>
      <c r="B49" s="18" t="s">
        <v>44</v>
      </c>
      <c r="C49" s="18" t="s">
        <v>20</v>
      </c>
      <c r="D49" s="19">
        <v>42369.0</v>
      </c>
      <c r="E49" s="20">
        <v>6.098E9</v>
      </c>
      <c r="F49" s="20">
        <v>3.501E9</v>
      </c>
      <c r="G49" s="21">
        <v>5.42E8</v>
      </c>
      <c r="H49" s="22">
        <v>0.0</v>
      </c>
      <c r="I49" s="22">
        <v>7.96E8</v>
      </c>
      <c r="J49" s="18" t="s">
        <v>45</v>
      </c>
      <c r="K49" s="18" t="s">
        <v>46</v>
      </c>
      <c r="L49" s="23">
        <f t="shared" si="1"/>
        <v>2015</v>
      </c>
      <c r="M49" s="24">
        <f t="shared" si="2"/>
        <v>2597000000</v>
      </c>
      <c r="N49" s="25">
        <f t="shared" si="3"/>
        <v>1338000000</v>
      </c>
      <c r="O49" s="24">
        <f t="shared" si="4"/>
        <v>4760000000</v>
      </c>
      <c r="P49" s="17">
        <f t="shared" si="5"/>
        <v>0.4258773368</v>
      </c>
      <c r="Q49" s="17">
        <f t="shared" si="6"/>
        <v>0.780583798</v>
      </c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18">
        <v>48.0</v>
      </c>
      <c r="B50" s="18" t="s">
        <v>47</v>
      </c>
      <c r="C50" s="18" t="s">
        <v>15</v>
      </c>
      <c r="D50" s="19">
        <v>41274.0</v>
      </c>
      <c r="E50" s="20">
        <v>1.4945E10</v>
      </c>
      <c r="F50" s="20">
        <v>6.395E9</v>
      </c>
      <c r="G50" s="21">
        <v>3.812E9</v>
      </c>
      <c r="H50" s="22">
        <v>0.0</v>
      </c>
      <c r="I50" s="22">
        <v>1.782E9</v>
      </c>
      <c r="J50" s="18" t="s">
        <v>45</v>
      </c>
      <c r="K50" s="18" t="s">
        <v>48</v>
      </c>
      <c r="L50" s="23">
        <f t="shared" si="1"/>
        <v>2012</v>
      </c>
      <c r="M50" s="24">
        <f t="shared" si="2"/>
        <v>8550000000</v>
      </c>
      <c r="N50" s="25">
        <f t="shared" si="3"/>
        <v>5594000000</v>
      </c>
      <c r="O50" s="24">
        <f t="shared" si="4"/>
        <v>9351000000</v>
      </c>
      <c r="P50" s="17">
        <f t="shared" si="5"/>
        <v>0.5720976915</v>
      </c>
      <c r="Q50" s="17">
        <f t="shared" si="6"/>
        <v>0.6256942121</v>
      </c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18">
        <v>49.0</v>
      </c>
      <c r="B51" s="18" t="s">
        <v>47</v>
      </c>
      <c r="C51" s="18" t="s">
        <v>18</v>
      </c>
      <c r="D51" s="19">
        <v>41639.0</v>
      </c>
      <c r="E51" s="20">
        <v>1.48135E10</v>
      </c>
      <c r="F51" s="20">
        <v>6.7223E9</v>
      </c>
      <c r="G51" s="21">
        <v>3.3298E9</v>
      </c>
      <c r="H51" s="22">
        <v>0.0</v>
      </c>
      <c r="I51" s="22">
        <v>1.7125E9</v>
      </c>
      <c r="J51" s="18" t="s">
        <v>45</v>
      </c>
      <c r="K51" s="18" t="s">
        <v>48</v>
      </c>
      <c r="L51" s="23">
        <f t="shared" si="1"/>
        <v>2013</v>
      </c>
      <c r="M51" s="24">
        <f t="shared" si="2"/>
        <v>8091200000</v>
      </c>
      <c r="N51" s="25">
        <f t="shared" si="3"/>
        <v>5042300000</v>
      </c>
      <c r="O51" s="24">
        <f t="shared" si="4"/>
        <v>9771200000</v>
      </c>
      <c r="P51" s="17">
        <f t="shared" si="5"/>
        <v>0.5462044756</v>
      </c>
      <c r="Q51" s="17">
        <f t="shared" si="6"/>
        <v>0.6596145408</v>
      </c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18">
        <v>50.0</v>
      </c>
      <c r="B52" s="18" t="s">
        <v>47</v>
      </c>
      <c r="C52" s="18" t="s">
        <v>19</v>
      </c>
      <c r="D52" s="19">
        <v>42004.0</v>
      </c>
      <c r="E52" s="20">
        <v>1.63786E10</v>
      </c>
      <c r="F52" s="20">
        <v>7.6857E9</v>
      </c>
      <c r="G52" s="21">
        <v>3.6679E9</v>
      </c>
      <c r="H52" s="22">
        <v>0.0</v>
      </c>
      <c r="I52" s="22">
        <v>1.8976E9</v>
      </c>
      <c r="J52" s="18" t="s">
        <v>45</v>
      </c>
      <c r="K52" s="18" t="s">
        <v>48</v>
      </c>
      <c r="L52" s="23">
        <f t="shared" si="1"/>
        <v>2014</v>
      </c>
      <c r="M52" s="24">
        <f t="shared" si="2"/>
        <v>8692900000</v>
      </c>
      <c r="N52" s="25">
        <f t="shared" si="3"/>
        <v>5565500000</v>
      </c>
      <c r="O52" s="24">
        <f t="shared" si="4"/>
        <v>10813100000</v>
      </c>
      <c r="P52" s="17">
        <f t="shared" si="5"/>
        <v>0.5307474387</v>
      </c>
      <c r="Q52" s="17">
        <f t="shared" si="6"/>
        <v>0.6601968422</v>
      </c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18">
        <v>51.0</v>
      </c>
      <c r="B53" s="18" t="s">
        <v>47</v>
      </c>
      <c r="C53" s="18" t="s">
        <v>20</v>
      </c>
      <c r="D53" s="19">
        <v>42369.0</v>
      </c>
      <c r="E53" s="20">
        <v>1.64532E10</v>
      </c>
      <c r="F53" s="20">
        <v>7.4335E9</v>
      </c>
      <c r="G53" s="21">
        <v>3.6765E9</v>
      </c>
      <c r="H53" s="22">
        <v>0.0</v>
      </c>
      <c r="I53" s="22">
        <v>2.0097E9</v>
      </c>
      <c r="J53" s="18" t="s">
        <v>45</v>
      </c>
      <c r="K53" s="18" t="s">
        <v>48</v>
      </c>
      <c r="L53" s="23">
        <f t="shared" si="1"/>
        <v>2015</v>
      </c>
      <c r="M53" s="24">
        <f t="shared" si="2"/>
        <v>9019700000</v>
      </c>
      <c r="N53" s="25">
        <f t="shared" si="3"/>
        <v>5686200000</v>
      </c>
      <c r="O53" s="24">
        <f t="shared" si="4"/>
        <v>10767000000</v>
      </c>
      <c r="P53" s="17">
        <f t="shared" si="5"/>
        <v>0.548203389</v>
      </c>
      <c r="Q53" s="17">
        <f t="shared" si="6"/>
        <v>0.6544015754</v>
      </c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18">
        <v>52.0</v>
      </c>
      <c r="B54" s="18" t="s">
        <v>49</v>
      </c>
      <c r="C54" s="18" t="s">
        <v>15</v>
      </c>
      <c r="D54" s="19">
        <v>41274.0</v>
      </c>
      <c r="E54" s="20">
        <v>2.5364E10</v>
      </c>
      <c r="F54" s="20">
        <v>1.7074E10</v>
      </c>
      <c r="G54" s="21">
        <v>0.0</v>
      </c>
      <c r="H54" s="22">
        <v>0.0</v>
      </c>
      <c r="I54" s="22">
        <v>3.727E9</v>
      </c>
      <c r="J54" s="18" t="s">
        <v>50</v>
      </c>
      <c r="K54" s="18" t="s">
        <v>51</v>
      </c>
      <c r="L54" s="23">
        <f t="shared" si="1"/>
        <v>2012</v>
      </c>
      <c r="M54" s="24">
        <f t="shared" si="2"/>
        <v>8290000000</v>
      </c>
      <c r="N54" s="25">
        <f t="shared" si="3"/>
        <v>3727000000</v>
      </c>
      <c r="O54" s="24">
        <f t="shared" si="4"/>
        <v>21637000000</v>
      </c>
      <c r="P54" s="17">
        <f t="shared" si="5"/>
        <v>0.3268411922</v>
      </c>
      <c r="Q54" s="17">
        <f t="shared" si="6"/>
        <v>0.8530594543</v>
      </c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18">
        <v>53.0</v>
      </c>
      <c r="B55" s="18" t="s">
        <v>49</v>
      </c>
      <c r="C55" s="18" t="s">
        <v>18</v>
      </c>
      <c r="D55" s="19">
        <v>41639.0</v>
      </c>
      <c r="E55" s="20">
        <v>2.3939E10</v>
      </c>
      <c r="F55" s="20">
        <v>1.5341E10</v>
      </c>
      <c r="G55" s="21">
        <v>0.0</v>
      </c>
      <c r="H55" s="22">
        <v>0.0</v>
      </c>
      <c r="I55" s="22">
        <v>3.489E9</v>
      </c>
      <c r="J55" s="18" t="s">
        <v>50</v>
      </c>
      <c r="K55" s="18" t="s">
        <v>51</v>
      </c>
      <c r="L55" s="23">
        <f t="shared" si="1"/>
        <v>2013</v>
      </c>
      <c r="M55" s="24">
        <f t="shared" si="2"/>
        <v>8598000000</v>
      </c>
      <c r="N55" s="25">
        <f t="shared" si="3"/>
        <v>3489000000</v>
      </c>
      <c r="O55" s="24">
        <f t="shared" si="4"/>
        <v>20450000000</v>
      </c>
      <c r="P55" s="17">
        <f t="shared" si="5"/>
        <v>0.3591628723</v>
      </c>
      <c r="Q55" s="17">
        <f t="shared" si="6"/>
        <v>0.8542545637</v>
      </c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18">
        <v>54.0</v>
      </c>
      <c r="B56" s="18" t="s">
        <v>49</v>
      </c>
      <c r="C56" s="18" t="s">
        <v>19</v>
      </c>
      <c r="D56" s="19">
        <v>42004.0</v>
      </c>
      <c r="E56" s="20">
        <v>2.2728E10</v>
      </c>
      <c r="F56" s="20">
        <v>1.4373E10</v>
      </c>
      <c r="G56" s="21">
        <v>0.0</v>
      </c>
      <c r="H56" s="22">
        <v>0.0</v>
      </c>
      <c r="I56" s="22">
        <v>3.547E9</v>
      </c>
      <c r="J56" s="18" t="s">
        <v>50</v>
      </c>
      <c r="K56" s="18" t="s">
        <v>51</v>
      </c>
      <c r="L56" s="23">
        <f t="shared" si="1"/>
        <v>2014</v>
      </c>
      <c r="M56" s="24">
        <f t="shared" si="2"/>
        <v>8355000000</v>
      </c>
      <c r="N56" s="25">
        <f t="shared" si="3"/>
        <v>3547000000</v>
      </c>
      <c r="O56" s="24">
        <f t="shared" si="4"/>
        <v>19181000000</v>
      </c>
      <c r="P56" s="17">
        <f t="shared" si="5"/>
        <v>0.3676082365</v>
      </c>
      <c r="Q56" s="17">
        <f t="shared" si="6"/>
        <v>0.843936994</v>
      </c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18">
        <v>55.0</v>
      </c>
      <c r="B57" s="18" t="s">
        <v>49</v>
      </c>
      <c r="C57" s="18" t="s">
        <v>20</v>
      </c>
      <c r="D57" s="19">
        <v>42369.0</v>
      </c>
      <c r="E57" s="20">
        <v>2.0872E10</v>
      </c>
      <c r="F57" s="20">
        <v>1.3049E10</v>
      </c>
      <c r="G57" s="21">
        <v>0.0</v>
      </c>
      <c r="H57" s="22">
        <v>0.0</v>
      </c>
      <c r="I57" s="22">
        <v>3.672E9</v>
      </c>
      <c r="J57" s="18" t="s">
        <v>50</v>
      </c>
      <c r="K57" s="18" t="s">
        <v>51</v>
      </c>
      <c r="L57" s="23">
        <f t="shared" si="1"/>
        <v>2015</v>
      </c>
      <c r="M57" s="24">
        <f t="shared" si="2"/>
        <v>7823000000</v>
      </c>
      <c r="N57" s="25">
        <f t="shared" si="3"/>
        <v>3672000000</v>
      </c>
      <c r="O57" s="24">
        <f t="shared" si="4"/>
        <v>17200000000</v>
      </c>
      <c r="P57" s="17">
        <f t="shared" si="5"/>
        <v>0.3748083557</v>
      </c>
      <c r="Q57" s="17">
        <f t="shared" si="6"/>
        <v>0.8240705251</v>
      </c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18">
        <v>56.0</v>
      </c>
      <c r="B58" s="18" t="s">
        <v>52</v>
      </c>
      <c r="C58" s="18" t="s">
        <v>15</v>
      </c>
      <c r="D58" s="19">
        <v>41274.0</v>
      </c>
      <c r="E58" s="20">
        <v>7.1214E10</v>
      </c>
      <c r="F58" s="20">
        <v>3.7745E10</v>
      </c>
      <c r="G58" s="21">
        <v>2.1491E10</v>
      </c>
      <c r="H58" s="22">
        <v>0.0</v>
      </c>
      <c r="I58" s="22">
        <v>0.0</v>
      </c>
      <c r="J58" s="18" t="s">
        <v>50</v>
      </c>
      <c r="K58" s="18" t="s">
        <v>53</v>
      </c>
      <c r="L58" s="23">
        <f t="shared" si="1"/>
        <v>2012</v>
      </c>
      <c r="M58" s="24">
        <f t="shared" si="2"/>
        <v>33469000000</v>
      </c>
      <c r="N58" s="25">
        <f t="shared" si="3"/>
        <v>21491000000</v>
      </c>
      <c r="O58" s="24">
        <f t="shared" si="4"/>
        <v>49723000000</v>
      </c>
      <c r="P58" s="17">
        <f t="shared" si="5"/>
        <v>0.4699778134</v>
      </c>
      <c r="Q58" s="17">
        <f t="shared" si="6"/>
        <v>0.6982194512</v>
      </c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18">
        <v>57.0</v>
      </c>
      <c r="B59" s="18" t="s">
        <v>52</v>
      </c>
      <c r="C59" s="18" t="s">
        <v>18</v>
      </c>
      <c r="D59" s="19">
        <v>41639.0</v>
      </c>
      <c r="E59" s="20">
        <v>6.8874E10</v>
      </c>
      <c r="F59" s="20">
        <v>3.466E10</v>
      </c>
      <c r="G59" s="21">
        <v>2.2005E10</v>
      </c>
      <c r="H59" s="22">
        <v>0.0</v>
      </c>
      <c r="I59" s="22">
        <v>0.0</v>
      </c>
      <c r="J59" s="18" t="s">
        <v>50</v>
      </c>
      <c r="K59" s="18" t="s">
        <v>53</v>
      </c>
      <c r="L59" s="23">
        <f t="shared" si="1"/>
        <v>2013</v>
      </c>
      <c r="M59" s="24">
        <f t="shared" si="2"/>
        <v>34214000000</v>
      </c>
      <c r="N59" s="25">
        <f t="shared" si="3"/>
        <v>22005000000</v>
      </c>
      <c r="O59" s="24">
        <f t="shared" si="4"/>
        <v>46869000000</v>
      </c>
      <c r="P59" s="17">
        <f t="shared" si="5"/>
        <v>0.4967622034</v>
      </c>
      <c r="Q59" s="17">
        <f t="shared" si="6"/>
        <v>0.6805035282</v>
      </c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18">
        <v>58.0</v>
      </c>
      <c r="B60" s="18" t="s">
        <v>52</v>
      </c>
      <c r="C60" s="18" t="s">
        <v>19</v>
      </c>
      <c r="D60" s="19">
        <v>42004.0</v>
      </c>
      <c r="E60" s="20">
        <v>6.4406E10</v>
      </c>
      <c r="F60" s="20">
        <v>3.3611E10</v>
      </c>
      <c r="G60" s="21">
        <v>1.8491E10</v>
      </c>
      <c r="H60" s="22">
        <v>0.0</v>
      </c>
      <c r="I60" s="22">
        <v>0.0</v>
      </c>
      <c r="J60" s="18" t="s">
        <v>50</v>
      </c>
      <c r="K60" s="18" t="s">
        <v>53</v>
      </c>
      <c r="L60" s="23">
        <f t="shared" si="1"/>
        <v>2014</v>
      </c>
      <c r="M60" s="24">
        <f t="shared" si="2"/>
        <v>30795000000</v>
      </c>
      <c r="N60" s="25">
        <f t="shared" si="3"/>
        <v>18491000000</v>
      </c>
      <c r="O60" s="24">
        <f t="shared" si="4"/>
        <v>45915000000</v>
      </c>
      <c r="P60" s="17">
        <f t="shared" si="5"/>
        <v>0.4781386827</v>
      </c>
      <c r="Q60" s="17">
        <f t="shared" si="6"/>
        <v>0.7128994193</v>
      </c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18">
        <v>59.0</v>
      </c>
      <c r="B61" s="18" t="s">
        <v>52</v>
      </c>
      <c r="C61" s="18" t="s">
        <v>20</v>
      </c>
      <c r="D61" s="19">
        <v>42369.0</v>
      </c>
      <c r="E61" s="20">
        <v>5.8327E10</v>
      </c>
      <c r="F61" s="20">
        <v>3.6581E10</v>
      </c>
      <c r="G61" s="21">
        <v>1.6417E10</v>
      </c>
      <c r="H61" s="22">
        <v>0.0</v>
      </c>
      <c r="I61" s="22">
        <v>0.0</v>
      </c>
      <c r="J61" s="18" t="s">
        <v>50</v>
      </c>
      <c r="K61" s="18" t="s">
        <v>53</v>
      </c>
      <c r="L61" s="23">
        <f t="shared" si="1"/>
        <v>2015</v>
      </c>
      <c r="M61" s="24">
        <f t="shared" si="2"/>
        <v>21746000000</v>
      </c>
      <c r="N61" s="25">
        <f t="shared" si="3"/>
        <v>16417000000</v>
      </c>
      <c r="O61" s="24">
        <f t="shared" si="4"/>
        <v>41910000000</v>
      </c>
      <c r="P61" s="17">
        <f t="shared" si="5"/>
        <v>0.37282905</v>
      </c>
      <c r="Q61" s="17">
        <f t="shared" si="6"/>
        <v>0.7185351552</v>
      </c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18">
        <v>60.0</v>
      </c>
      <c r="B62" s="18" t="s">
        <v>54</v>
      </c>
      <c r="C62" s="18" t="s">
        <v>15</v>
      </c>
      <c r="D62" s="19">
        <v>41274.0</v>
      </c>
      <c r="E62" s="20">
        <v>9.58511E8</v>
      </c>
      <c r="F62" s="20">
        <v>3.86355E8</v>
      </c>
      <c r="G62" s="21">
        <v>6.1732E7</v>
      </c>
      <c r="H62" s="22">
        <v>0.0</v>
      </c>
      <c r="I62" s="22">
        <v>3.25173E8</v>
      </c>
      <c r="J62" s="18" t="s">
        <v>55</v>
      </c>
      <c r="K62" s="18" t="s">
        <v>56</v>
      </c>
      <c r="L62" s="23">
        <f t="shared" si="1"/>
        <v>2012</v>
      </c>
      <c r="M62" s="24">
        <f t="shared" si="2"/>
        <v>572156000</v>
      </c>
      <c r="N62" s="25">
        <f t="shared" si="3"/>
        <v>386905000</v>
      </c>
      <c r="O62" s="24">
        <f t="shared" si="4"/>
        <v>571606000</v>
      </c>
      <c r="P62" s="17">
        <f t="shared" si="5"/>
        <v>0.5969216837</v>
      </c>
      <c r="Q62" s="17">
        <f t="shared" si="6"/>
        <v>0.5963478771</v>
      </c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18">
        <v>61.0</v>
      </c>
      <c r="B63" s="18" t="s">
        <v>54</v>
      </c>
      <c r="C63" s="18" t="s">
        <v>18</v>
      </c>
      <c r="D63" s="19">
        <v>41639.0</v>
      </c>
      <c r="E63" s="20">
        <v>9.74053E8</v>
      </c>
      <c r="F63" s="20">
        <v>3.80051E8</v>
      </c>
      <c r="G63" s="21">
        <v>5.3073E7</v>
      </c>
      <c r="H63" s="22">
        <v>0.0</v>
      </c>
      <c r="I63" s="22">
        <v>2.9191E8</v>
      </c>
      <c r="J63" s="18" t="s">
        <v>55</v>
      </c>
      <c r="K63" s="18" t="s">
        <v>56</v>
      </c>
      <c r="L63" s="23">
        <f t="shared" si="1"/>
        <v>2013</v>
      </c>
      <c r="M63" s="24">
        <f t="shared" si="2"/>
        <v>594002000</v>
      </c>
      <c r="N63" s="25">
        <f t="shared" si="3"/>
        <v>344983000</v>
      </c>
      <c r="O63" s="24">
        <f t="shared" si="4"/>
        <v>629070000</v>
      </c>
      <c r="P63" s="17">
        <f t="shared" si="5"/>
        <v>0.6098251327</v>
      </c>
      <c r="Q63" s="17">
        <f t="shared" si="6"/>
        <v>0.6458272804</v>
      </c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18">
        <v>62.0</v>
      </c>
      <c r="B64" s="18" t="s">
        <v>54</v>
      </c>
      <c r="C64" s="18" t="s">
        <v>19</v>
      </c>
      <c r="D64" s="19">
        <v>42004.0</v>
      </c>
      <c r="E64" s="20">
        <v>9.84363E8</v>
      </c>
      <c r="F64" s="20">
        <v>3.80964E8</v>
      </c>
      <c r="G64" s="21">
        <v>5.6621E7</v>
      </c>
      <c r="H64" s="22">
        <v>0.0</v>
      </c>
      <c r="I64" s="22">
        <v>2.82608E8</v>
      </c>
      <c r="J64" s="18" t="s">
        <v>55</v>
      </c>
      <c r="K64" s="18" t="s">
        <v>56</v>
      </c>
      <c r="L64" s="23">
        <f t="shared" si="1"/>
        <v>2014</v>
      </c>
      <c r="M64" s="24">
        <f t="shared" si="2"/>
        <v>603399000</v>
      </c>
      <c r="N64" s="25">
        <f t="shared" si="3"/>
        <v>339229000</v>
      </c>
      <c r="O64" s="24">
        <f t="shared" si="4"/>
        <v>645134000</v>
      </c>
      <c r="P64" s="17">
        <f t="shared" si="5"/>
        <v>0.6129842345</v>
      </c>
      <c r="Q64" s="17">
        <f t="shared" si="6"/>
        <v>0.6553822116</v>
      </c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18">
        <v>63.0</v>
      </c>
      <c r="B65" s="18" t="s">
        <v>54</v>
      </c>
      <c r="C65" s="18" t="s">
        <v>20</v>
      </c>
      <c r="D65" s="19">
        <v>42369.0</v>
      </c>
      <c r="E65" s="20">
        <v>9.8131E8</v>
      </c>
      <c r="F65" s="20">
        <v>3.65248E8</v>
      </c>
      <c r="G65" s="21">
        <v>5.3546E7</v>
      </c>
      <c r="H65" s="22">
        <v>0.0</v>
      </c>
      <c r="I65" s="22">
        <v>3.06301E8</v>
      </c>
      <c r="J65" s="18" t="s">
        <v>55</v>
      </c>
      <c r="K65" s="18" t="s">
        <v>56</v>
      </c>
      <c r="L65" s="23">
        <f t="shared" si="1"/>
        <v>2015</v>
      </c>
      <c r="M65" s="24">
        <f t="shared" si="2"/>
        <v>616062000</v>
      </c>
      <c r="N65" s="25">
        <f t="shared" si="3"/>
        <v>359847000</v>
      </c>
      <c r="O65" s="24">
        <f t="shared" si="4"/>
        <v>621463000</v>
      </c>
      <c r="P65" s="17">
        <f t="shared" si="5"/>
        <v>0.6277954979</v>
      </c>
      <c r="Q65" s="17">
        <f t="shared" si="6"/>
        <v>0.6332993651</v>
      </c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18">
        <v>64.0</v>
      </c>
      <c r="B66" s="18" t="s">
        <v>57</v>
      </c>
      <c r="C66" s="18" t="s">
        <v>15</v>
      </c>
      <c r="D66" s="19">
        <v>41639.0</v>
      </c>
      <c r="E66" s="20">
        <v>9.047657E9</v>
      </c>
      <c r="F66" s="20">
        <v>6.709936E9</v>
      </c>
      <c r="G66" s="21">
        <v>0.0</v>
      </c>
      <c r="H66" s="22">
        <v>0.0</v>
      </c>
      <c r="I66" s="22">
        <v>1.470287E9</v>
      </c>
      <c r="J66" s="18" t="s">
        <v>50</v>
      </c>
      <c r="K66" s="18" t="s">
        <v>58</v>
      </c>
      <c r="L66" s="23">
        <f t="shared" si="1"/>
        <v>2013</v>
      </c>
      <c r="M66" s="24">
        <f t="shared" si="2"/>
        <v>2337721000</v>
      </c>
      <c r="N66" s="25">
        <f t="shared" si="3"/>
        <v>1470287000</v>
      </c>
      <c r="O66" s="24">
        <f t="shared" si="4"/>
        <v>7577370000</v>
      </c>
      <c r="P66" s="17">
        <f t="shared" si="5"/>
        <v>0.2583786056</v>
      </c>
      <c r="Q66" s="17">
        <f t="shared" si="6"/>
        <v>0.8374952764</v>
      </c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18">
        <v>65.0</v>
      </c>
      <c r="B67" s="18" t="s">
        <v>57</v>
      </c>
      <c r="C67" s="18" t="s">
        <v>18</v>
      </c>
      <c r="D67" s="19">
        <v>42004.0</v>
      </c>
      <c r="E67" s="20">
        <v>1.0381653E10</v>
      </c>
      <c r="F67" s="20">
        <v>8.093563E9</v>
      </c>
      <c r="G67" s="21">
        <v>0.0</v>
      </c>
      <c r="H67" s="22">
        <v>0.0</v>
      </c>
      <c r="I67" s="22">
        <v>1.485558E9</v>
      </c>
      <c r="J67" s="18" t="s">
        <v>50</v>
      </c>
      <c r="K67" s="18" t="s">
        <v>58</v>
      </c>
      <c r="L67" s="23">
        <f t="shared" si="1"/>
        <v>2014</v>
      </c>
      <c r="M67" s="24">
        <f t="shared" si="2"/>
        <v>2288090000</v>
      </c>
      <c r="N67" s="25">
        <f t="shared" si="3"/>
        <v>1485558000</v>
      </c>
      <c r="O67" s="24">
        <f t="shared" si="4"/>
        <v>8896095000</v>
      </c>
      <c r="P67" s="17">
        <f t="shared" si="5"/>
        <v>0.2203974646</v>
      </c>
      <c r="Q67" s="17">
        <f t="shared" si="6"/>
        <v>0.8569054466</v>
      </c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18">
        <v>66.0</v>
      </c>
      <c r="B68" s="18" t="s">
        <v>57</v>
      </c>
      <c r="C68" s="18" t="s">
        <v>19</v>
      </c>
      <c r="D68" s="19">
        <v>42369.0</v>
      </c>
      <c r="E68" s="20">
        <v>1.0325494E10</v>
      </c>
      <c r="F68" s="20">
        <v>8.666624E9</v>
      </c>
      <c r="G68" s="21">
        <v>0.0</v>
      </c>
      <c r="H68" s="22">
        <v>0.0</v>
      </c>
      <c r="I68" s="22">
        <v>1.402573E9</v>
      </c>
      <c r="J68" s="18" t="s">
        <v>50</v>
      </c>
      <c r="K68" s="18" t="s">
        <v>58</v>
      </c>
      <c r="L68" s="23">
        <f t="shared" si="1"/>
        <v>2015</v>
      </c>
      <c r="M68" s="24">
        <f t="shared" si="2"/>
        <v>1658870000</v>
      </c>
      <c r="N68" s="25">
        <f t="shared" si="3"/>
        <v>1402573000</v>
      </c>
      <c r="O68" s="24">
        <f t="shared" si="4"/>
        <v>8922921000</v>
      </c>
      <c r="P68" s="17">
        <f t="shared" si="5"/>
        <v>0.1606576886</v>
      </c>
      <c r="Q68" s="17">
        <f t="shared" si="6"/>
        <v>0.8641640778</v>
      </c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18">
        <v>67.0</v>
      </c>
      <c r="B69" s="18" t="s">
        <v>57</v>
      </c>
      <c r="C69" s="18" t="s">
        <v>20</v>
      </c>
      <c r="D69" s="19">
        <v>42735.0</v>
      </c>
      <c r="E69" s="20">
        <v>7.53178E9</v>
      </c>
      <c r="F69" s="20">
        <v>5.251228E9</v>
      </c>
      <c r="G69" s="21">
        <v>0.0</v>
      </c>
      <c r="H69" s="22">
        <v>0.0</v>
      </c>
      <c r="I69" s="22">
        <v>1.351314E9</v>
      </c>
      <c r="J69" s="18" t="s">
        <v>50</v>
      </c>
      <c r="K69" s="18" t="s">
        <v>58</v>
      </c>
      <c r="L69" s="23">
        <f t="shared" si="1"/>
        <v>2016</v>
      </c>
      <c r="M69" s="24">
        <f t="shared" si="2"/>
        <v>2280552000</v>
      </c>
      <c r="N69" s="25">
        <f t="shared" si="3"/>
        <v>1351314000</v>
      </c>
      <c r="O69" s="24">
        <f t="shared" si="4"/>
        <v>6180466000</v>
      </c>
      <c r="P69" s="17">
        <f t="shared" si="5"/>
        <v>0.3027905754</v>
      </c>
      <c r="Q69" s="17">
        <f t="shared" si="6"/>
        <v>0.820585041</v>
      </c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18">
        <v>72.0</v>
      </c>
      <c r="B70" s="18" t="s">
        <v>59</v>
      </c>
      <c r="C70" s="18" t="s">
        <v>15</v>
      </c>
      <c r="D70" s="19">
        <v>41274.0</v>
      </c>
      <c r="E70" s="20">
        <v>1.373947E9</v>
      </c>
      <c r="F70" s="20">
        <v>5.299E8</v>
      </c>
      <c r="G70" s="21">
        <v>4.33448E8</v>
      </c>
      <c r="H70" s="22">
        <v>7.4744E7</v>
      </c>
      <c r="I70" s="22">
        <v>2.0962E7</v>
      </c>
      <c r="J70" s="18" t="s">
        <v>25</v>
      </c>
      <c r="K70" s="18" t="s">
        <v>60</v>
      </c>
      <c r="L70" s="23">
        <f t="shared" si="1"/>
        <v>2012</v>
      </c>
      <c r="M70" s="24">
        <f t="shared" si="2"/>
        <v>844047000</v>
      </c>
      <c r="N70" s="25">
        <f t="shared" si="3"/>
        <v>529154000</v>
      </c>
      <c r="O70" s="24">
        <f t="shared" si="4"/>
        <v>844793000</v>
      </c>
      <c r="P70" s="17">
        <f t="shared" si="5"/>
        <v>0.6143228232</v>
      </c>
      <c r="Q70" s="17">
        <f t="shared" si="6"/>
        <v>0.6148657845</v>
      </c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18">
        <v>73.0</v>
      </c>
      <c r="B71" s="18" t="s">
        <v>59</v>
      </c>
      <c r="C71" s="18" t="s">
        <v>18</v>
      </c>
      <c r="D71" s="19">
        <v>41639.0</v>
      </c>
      <c r="E71" s="20">
        <v>1.577922E9</v>
      </c>
      <c r="F71" s="20">
        <v>5.11087E8</v>
      </c>
      <c r="G71" s="21">
        <v>5.35598E8</v>
      </c>
      <c r="H71" s="22">
        <v>9.3879E7</v>
      </c>
      <c r="I71" s="22">
        <v>2.1547E7</v>
      </c>
      <c r="J71" s="18" t="s">
        <v>25</v>
      </c>
      <c r="K71" s="18" t="s">
        <v>60</v>
      </c>
      <c r="L71" s="23">
        <f t="shared" si="1"/>
        <v>2013</v>
      </c>
      <c r="M71" s="24">
        <f t="shared" si="2"/>
        <v>1066835000</v>
      </c>
      <c r="N71" s="25">
        <f t="shared" si="3"/>
        <v>651024000</v>
      </c>
      <c r="O71" s="24">
        <f t="shared" si="4"/>
        <v>926898000</v>
      </c>
      <c r="P71" s="17">
        <f t="shared" si="5"/>
        <v>0.6761012268</v>
      </c>
      <c r="Q71" s="17">
        <f t="shared" si="6"/>
        <v>0.5874168685</v>
      </c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18">
        <v>74.0</v>
      </c>
      <c r="B72" s="18" t="s">
        <v>59</v>
      </c>
      <c r="C72" s="18" t="s">
        <v>19</v>
      </c>
      <c r="D72" s="19">
        <v>42004.0</v>
      </c>
      <c r="E72" s="20">
        <v>1.963874E9</v>
      </c>
      <c r="F72" s="20">
        <v>6.10943E8</v>
      </c>
      <c r="G72" s="21">
        <v>7.0488E8</v>
      </c>
      <c r="H72" s="22">
        <v>1.25286E8</v>
      </c>
      <c r="I72" s="22">
        <v>3.2057E7</v>
      </c>
      <c r="J72" s="18" t="s">
        <v>25</v>
      </c>
      <c r="K72" s="18" t="s">
        <v>60</v>
      </c>
      <c r="L72" s="23">
        <f t="shared" si="1"/>
        <v>2014</v>
      </c>
      <c r="M72" s="24">
        <f t="shared" si="2"/>
        <v>1352931000</v>
      </c>
      <c r="N72" s="25">
        <f t="shared" si="3"/>
        <v>862223000</v>
      </c>
      <c r="O72" s="24">
        <f t="shared" si="4"/>
        <v>1101651000</v>
      </c>
      <c r="P72" s="17">
        <f t="shared" si="5"/>
        <v>0.6889092681</v>
      </c>
      <c r="Q72" s="17">
        <f t="shared" si="6"/>
        <v>0.5609580859</v>
      </c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18">
        <v>75.0</v>
      </c>
      <c r="B73" s="18" t="s">
        <v>59</v>
      </c>
      <c r="C73" s="18" t="s">
        <v>20</v>
      </c>
      <c r="D73" s="19">
        <v>42369.0</v>
      </c>
      <c r="E73" s="20">
        <v>2.197448E9</v>
      </c>
      <c r="F73" s="20">
        <v>7.2562E8</v>
      </c>
      <c r="G73" s="21">
        <v>8.29253E8</v>
      </c>
      <c r="H73" s="22">
        <v>1.48591E8</v>
      </c>
      <c r="I73" s="22">
        <v>2.7067E7</v>
      </c>
      <c r="J73" s="18" t="s">
        <v>25</v>
      </c>
      <c r="K73" s="18" t="s">
        <v>60</v>
      </c>
      <c r="L73" s="23">
        <f t="shared" si="1"/>
        <v>2015</v>
      </c>
      <c r="M73" s="24">
        <f t="shared" si="2"/>
        <v>1471828000</v>
      </c>
      <c r="N73" s="25">
        <f t="shared" si="3"/>
        <v>1004911000</v>
      </c>
      <c r="O73" s="24">
        <f t="shared" si="4"/>
        <v>1192537000</v>
      </c>
      <c r="P73" s="17">
        <f t="shared" si="5"/>
        <v>0.6697896833</v>
      </c>
      <c r="Q73" s="17">
        <f t="shared" si="6"/>
        <v>0.5426917952</v>
      </c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18">
        <v>76.0</v>
      </c>
      <c r="B74" s="18" t="s">
        <v>61</v>
      </c>
      <c r="C74" s="18" t="s">
        <v>15</v>
      </c>
      <c r="D74" s="19">
        <v>41274.0</v>
      </c>
      <c r="E74" s="20">
        <v>2.519154E9</v>
      </c>
      <c r="F74" s="20">
        <v>1.620311E9</v>
      </c>
      <c r="G74" s="21">
        <v>3.08456E8</v>
      </c>
      <c r="H74" s="22">
        <v>7.8919E7</v>
      </c>
      <c r="I74" s="22">
        <v>0.0</v>
      </c>
      <c r="J74" s="18" t="s">
        <v>62</v>
      </c>
      <c r="K74" s="18" t="s">
        <v>63</v>
      </c>
      <c r="L74" s="23">
        <f t="shared" si="1"/>
        <v>2012</v>
      </c>
      <c r="M74" s="24">
        <f t="shared" si="2"/>
        <v>898843000</v>
      </c>
      <c r="N74" s="25">
        <f t="shared" si="3"/>
        <v>387375000</v>
      </c>
      <c r="O74" s="24">
        <f t="shared" si="4"/>
        <v>2131779000</v>
      </c>
      <c r="P74" s="17">
        <f t="shared" si="5"/>
        <v>0.3568035142</v>
      </c>
      <c r="Q74" s="17">
        <f t="shared" si="6"/>
        <v>0.8462281385</v>
      </c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18">
        <v>77.0</v>
      </c>
      <c r="B75" s="18" t="s">
        <v>61</v>
      </c>
      <c r="C75" s="18" t="s">
        <v>18</v>
      </c>
      <c r="D75" s="19">
        <v>41639.0</v>
      </c>
      <c r="E75" s="20">
        <v>2.39427E9</v>
      </c>
      <c r="F75" s="20">
        <v>1.543799E9</v>
      </c>
      <c r="G75" s="21">
        <v>1.58189E8</v>
      </c>
      <c r="H75" s="22">
        <v>8.2246E7</v>
      </c>
      <c r="I75" s="22">
        <v>0.0</v>
      </c>
      <c r="J75" s="18" t="s">
        <v>62</v>
      </c>
      <c r="K75" s="18" t="s">
        <v>63</v>
      </c>
      <c r="L75" s="23">
        <f t="shared" si="1"/>
        <v>2013</v>
      </c>
      <c r="M75" s="24">
        <f t="shared" si="2"/>
        <v>850471000</v>
      </c>
      <c r="N75" s="25">
        <f t="shared" si="3"/>
        <v>240435000</v>
      </c>
      <c r="O75" s="24">
        <f t="shared" si="4"/>
        <v>2153835000</v>
      </c>
      <c r="P75" s="17">
        <f t="shared" si="5"/>
        <v>0.3552109829</v>
      </c>
      <c r="Q75" s="17">
        <f t="shared" si="6"/>
        <v>0.8995789949</v>
      </c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18">
        <v>78.0</v>
      </c>
      <c r="B76" s="18" t="s">
        <v>61</v>
      </c>
      <c r="C76" s="18" t="s">
        <v>19</v>
      </c>
      <c r="D76" s="19">
        <v>42004.0</v>
      </c>
      <c r="E76" s="20">
        <v>2.445548E9</v>
      </c>
      <c r="F76" s="20">
        <v>1.6747E9</v>
      </c>
      <c r="G76" s="21">
        <v>3.55135E8</v>
      </c>
      <c r="H76" s="22">
        <v>8.831E7</v>
      </c>
      <c r="I76" s="22">
        <v>0.0</v>
      </c>
      <c r="J76" s="18" t="s">
        <v>62</v>
      </c>
      <c r="K76" s="18" t="s">
        <v>63</v>
      </c>
      <c r="L76" s="23">
        <f t="shared" si="1"/>
        <v>2014</v>
      </c>
      <c r="M76" s="24">
        <f t="shared" si="2"/>
        <v>770848000</v>
      </c>
      <c r="N76" s="25">
        <f t="shared" si="3"/>
        <v>443445000</v>
      </c>
      <c r="O76" s="24">
        <f t="shared" si="4"/>
        <v>2002103000</v>
      </c>
      <c r="P76" s="17">
        <f t="shared" si="5"/>
        <v>0.3152046085</v>
      </c>
      <c r="Q76" s="17">
        <f t="shared" si="6"/>
        <v>0.8186725429</v>
      </c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18">
        <v>79.0</v>
      </c>
      <c r="B77" s="18" t="s">
        <v>61</v>
      </c>
      <c r="C77" s="18" t="s">
        <v>20</v>
      </c>
      <c r="D77" s="19">
        <v>42369.0</v>
      </c>
      <c r="E77" s="20">
        <v>3.651335E9</v>
      </c>
      <c r="F77" s="20">
        <v>2.454463E9</v>
      </c>
      <c r="G77" s="21">
        <v>5.12274E8</v>
      </c>
      <c r="H77" s="22">
        <v>1.02871E8</v>
      </c>
      <c r="I77" s="22">
        <v>0.0</v>
      </c>
      <c r="J77" s="18" t="s">
        <v>62</v>
      </c>
      <c r="K77" s="18" t="s">
        <v>63</v>
      </c>
      <c r="L77" s="23">
        <f t="shared" si="1"/>
        <v>2015</v>
      </c>
      <c r="M77" s="24">
        <f t="shared" si="2"/>
        <v>1196872000</v>
      </c>
      <c r="N77" s="25">
        <f t="shared" si="3"/>
        <v>615145000</v>
      </c>
      <c r="O77" s="24">
        <f t="shared" si="4"/>
        <v>3036190000</v>
      </c>
      <c r="P77" s="17">
        <f t="shared" si="5"/>
        <v>0.3277902466</v>
      </c>
      <c r="Q77" s="17">
        <f t="shared" si="6"/>
        <v>0.8315287422</v>
      </c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18">
        <v>80.0</v>
      </c>
      <c r="B78" s="18" t="s">
        <v>64</v>
      </c>
      <c r="C78" s="18" t="s">
        <v>15</v>
      </c>
      <c r="D78" s="19">
        <v>41274.0</v>
      </c>
      <c r="E78" s="20">
        <v>4.657E9</v>
      </c>
      <c r="F78" s="20">
        <v>2.319E9</v>
      </c>
      <c r="G78" s="21">
        <v>1.542E9</v>
      </c>
      <c r="H78" s="22">
        <v>0.0</v>
      </c>
      <c r="I78" s="22">
        <v>2.64E8</v>
      </c>
      <c r="J78" s="18" t="s">
        <v>16</v>
      </c>
      <c r="K78" s="18" t="s">
        <v>17</v>
      </c>
      <c r="L78" s="23">
        <f t="shared" si="1"/>
        <v>2012</v>
      </c>
      <c r="M78" s="24">
        <f t="shared" si="2"/>
        <v>2338000000</v>
      </c>
      <c r="N78" s="25">
        <f t="shared" si="3"/>
        <v>1806000000</v>
      </c>
      <c r="O78" s="24">
        <f t="shared" si="4"/>
        <v>2851000000</v>
      </c>
      <c r="P78" s="17">
        <f t="shared" si="5"/>
        <v>0.5020399399</v>
      </c>
      <c r="Q78" s="17">
        <f t="shared" si="6"/>
        <v>0.6121966932</v>
      </c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18">
        <v>81.0</v>
      </c>
      <c r="B79" s="18" t="s">
        <v>64</v>
      </c>
      <c r="C79" s="18" t="s">
        <v>18</v>
      </c>
      <c r="D79" s="19">
        <v>41639.0</v>
      </c>
      <c r="E79" s="20">
        <v>5.156E9</v>
      </c>
      <c r="F79" s="20">
        <v>2.355E9</v>
      </c>
      <c r="G79" s="21">
        <v>1.693E9</v>
      </c>
      <c r="H79" s="22">
        <v>0.0</v>
      </c>
      <c r="I79" s="22">
        <v>2.7E8</v>
      </c>
      <c r="J79" s="18" t="s">
        <v>16</v>
      </c>
      <c r="K79" s="18" t="s">
        <v>17</v>
      </c>
      <c r="L79" s="23">
        <f t="shared" si="1"/>
        <v>2013</v>
      </c>
      <c r="M79" s="24">
        <f t="shared" si="2"/>
        <v>2801000000</v>
      </c>
      <c r="N79" s="25">
        <f t="shared" si="3"/>
        <v>1963000000</v>
      </c>
      <c r="O79" s="24">
        <f t="shared" si="4"/>
        <v>3193000000</v>
      </c>
      <c r="P79" s="17">
        <f t="shared" si="5"/>
        <v>0.5432505818</v>
      </c>
      <c r="Q79" s="17">
        <f t="shared" si="6"/>
        <v>0.6192785105</v>
      </c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18">
        <v>82.0</v>
      </c>
      <c r="B80" s="18" t="s">
        <v>64</v>
      </c>
      <c r="C80" s="18" t="s">
        <v>19</v>
      </c>
      <c r="D80" s="19">
        <v>42004.0</v>
      </c>
      <c r="E80" s="20">
        <v>5.368E9</v>
      </c>
      <c r="F80" s="20">
        <v>2.325E9</v>
      </c>
      <c r="G80" s="21">
        <v>1.817E9</v>
      </c>
      <c r="H80" s="22">
        <v>0.0</v>
      </c>
      <c r="I80" s="22">
        <v>2.94E8</v>
      </c>
      <c r="J80" s="18" t="s">
        <v>16</v>
      </c>
      <c r="K80" s="18" t="s">
        <v>17</v>
      </c>
      <c r="L80" s="23">
        <f t="shared" si="1"/>
        <v>2014</v>
      </c>
      <c r="M80" s="24">
        <f t="shared" si="2"/>
        <v>3043000000</v>
      </c>
      <c r="N80" s="25">
        <f t="shared" si="3"/>
        <v>2111000000</v>
      </c>
      <c r="O80" s="24">
        <f t="shared" si="4"/>
        <v>3257000000</v>
      </c>
      <c r="P80" s="17">
        <f t="shared" si="5"/>
        <v>0.5668777943</v>
      </c>
      <c r="Q80" s="17">
        <f t="shared" si="6"/>
        <v>0.6067436662</v>
      </c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18">
        <v>83.0</v>
      </c>
      <c r="B81" s="18" t="s">
        <v>64</v>
      </c>
      <c r="C81" s="18" t="s">
        <v>20</v>
      </c>
      <c r="D81" s="19">
        <v>42369.0</v>
      </c>
      <c r="E81" s="20">
        <v>5.598E9</v>
      </c>
      <c r="F81" s="20">
        <v>1.935E9</v>
      </c>
      <c r="G81" s="21">
        <v>2.013E9</v>
      </c>
      <c r="H81" s="22">
        <v>0.0</v>
      </c>
      <c r="I81" s="22">
        <v>3.2E8</v>
      </c>
      <c r="J81" s="18" t="s">
        <v>16</v>
      </c>
      <c r="K81" s="18" t="s">
        <v>17</v>
      </c>
      <c r="L81" s="23">
        <f t="shared" si="1"/>
        <v>2015</v>
      </c>
      <c r="M81" s="24">
        <f t="shared" si="2"/>
        <v>3663000000</v>
      </c>
      <c r="N81" s="25">
        <f t="shared" si="3"/>
        <v>2333000000</v>
      </c>
      <c r="O81" s="24">
        <f t="shared" si="4"/>
        <v>3265000000</v>
      </c>
      <c r="P81" s="17">
        <f t="shared" si="5"/>
        <v>0.654340836</v>
      </c>
      <c r="Q81" s="17">
        <f t="shared" si="6"/>
        <v>0.5832440157</v>
      </c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18">
        <v>84.0</v>
      </c>
      <c r="B82" s="18" t="s">
        <v>65</v>
      </c>
      <c r="C82" s="18" t="s">
        <v>15</v>
      </c>
      <c r="D82" s="19">
        <v>41274.0</v>
      </c>
      <c r="E82" s="20">
        <v>3.3315E10</v>
      </c>
      <c r="F82" s="20">
        <v>2.1618E10</v>
      </c>
      <c r="G82" s="21">
        <v>0.0</v>
      </c>
      <c r="H82" s="22">
        <v>0.0</v>
      </c>
      <c r="I82" s="22">
        <v>8.002E9</v>
      </c>
      <c r="J82" s="18" t="s">
        <v>50</v>
      </c>
      <c r="K82" s="18" t="s">
        <v>53</v>
      </c>
      <c r="L82" s="23">
        <f t="shared" si="1"/>
        <v>2012</v>
      </c>
      <c r="M82" s="24">
        <f t="shared" si="2"/>
        <v>11697000000</v>
      </c>
      <c r="N82" s="25">
        <f t="shared" si="3"/>
        <v>8002000000</v>
      </c>
      <c r="O82" s="24">
        <f t="shared" si="4"/>
        <v>25313000000</v>
      </c>
      <c r="P82" s="17">
        <f t="shared" si="5"/>
        <v>0.3511031067</v>
      </c>
      <c r="Q82" s="17">
        <f t="shared" si="6"/>
        <v>0.7598078943</v>
      </c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18">
        <v>85.0</v>
      </c>
      <c r="B83" s="18" t="s">
        <v>65</v>
      </c>
      <c r="C83" s="18" t="s">
        <v>18</v>
      </c>
      <c r="D83" s="19">
        <v>41639.0</v>
      </c>
      <c r="E83" s="20">
        <v>3.4507E10</v>
      </c>
      <c r="F83" s="20">
        <v>1.9828E10</v>
      </c>
      <c r="G83" s="21">
        <v>1.278E9</v>
      </c>
      <c r="H83" s="22">
        <v>0.0</v>
      </c>
      <c r="I83" s="22">
        <v>8.389E9</v>
      </c>
      <c r="J83" s="18" t="s">
        <v>50</v>
      </c>
      <c r="K83" s="18" t="s">
        <v>53</v>
      </c>
      <c r="L83" s="23">
        <f t="shared" si="1"/>
        <v>2013</v>
      </c>
      <c r="M83" s="24">
        <f t="shared" si="2"/>
        <v>14679000000</v>
      </c>
      <c r="N83" s="25">
        <f t="shared" si="3"/>
        <v>9667000000</v>
      </c>
      <c r="O83" s="24">
        <f t="shared" si="4"/>
        <v>24840000000</v>
      </c>
      <c r="P83" s="17">
        <f t="shared" si="5"/>
        <v>0.4253919495</v>
      </c>
      <c r="Q83" s="17">
        <f t="shared" si="6"/>
        <v>0.7198539427</v>
      </c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18">
        <v>86.0</v>
      </c>
      <c r="B84" s="18" t="s">
        <v>65</v>
      </c>
      <c r="C84" s="18" t="s">
        <v>19</v>
      </c>
      <c r="D84" s="19">
        <v>42004.0</v>
      </c>
      <c r="E84" s="20">
        <v>3.5239E10</v>
      </c>
      <c r="F84" s="20">
        <v>2.1193E10</v>
      </c>
      <c r="G84" s="21">
        <v>9.19E8</v>
      </c>
      <c r="H84" s="22">
        <v>0.0</v>
      </c>
      <c r="I84" s="22">
        <v>8.476E9</v>
      </c>
      <c r="J84" s="18" t="s">
        <v>50</v>
      </c>
      <c r="K84" s="18" t="s">
        <v>53</v>
      </c>
      <c r="L84" s="23">
        <f t="shared" si="1"/>
        <v>2014</v>
      </c>
      <c r="M84" s="24">
        <f t="shared" si="2"/>
        <v>14046000000</v>
      </c>
      <c r="N84" s="25">
        <f t="shared" si="3"/>
        <v>9395000000</v>
      </c>
      <c r="O84" s="24">
        <f t="shared" si="4"/>
        <v>25844000000</v>
      </c>
      <c r="P84" s="17">
        <f t="shared" si="5"/>
        <v>0.3985924686</v>
      </c>
      <c r="Q84" s="17">
        <f t="shared" si="6"/>
        <v>0.7333919805</v>
      </c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18">
        <v>87.0</v>
      </c>
      <c r="B85" s="18" t="s">
        <v>65</v>
      </c>
      <c r="C85" s="18" t="s">
        <v>20</v>
      </c>
      <c r="D85" s="19">
        <v>42369.0</v>
      </c>
      <c r="E85" s="20">
        <v>3.5653E10</v>
      </c>
      <c r="F85" s="20">
        <v>2.2837E10</v>
      </c>
      <c r="G85" s="21">
        <v>7.61E8</v>
      </c>
      <c r="H85" s="22">
        <v>0.0</v>
      </c>
      <c r="I85" s="22">
        <v>8.445E9</v>
      </c>
      <c r="J85" s="18" t="s">
        <v>50</v>
      </c>
      <c r="K85" s="18" t="s">
        <v>53</v>
      </c>
      <c r="L85" s="23">
        <f t="shared" si="1"/>
        <v>2015</v>
      </c>
      <c r="M85" s="24">
        <f t="shared" si="2"/>
        <v>12816000000</v>
      </c>
      <c r="N85" s="25">
        <f t="shared" si="3"/>
        <v>9206000000</v>
      </c>
      <c r="O85" s="24">
        <f t="shared" si="4"/>
        <v>26447000000</v>
      </c>
      <c r="P85" s="17">
        <f t="shared" si="5"/>
        <v>0.3594648417</v>
      </c>
      <c r="Q85" s="17">
        <f t="shared" si="6"/>
        <v>0.7417889098</v>
      </c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18">
        <v>88.0</v>
      </c>
      <c r="B86" s="18" t="s">
        <v>66</v>
      </c>
      <c r="C86" s="18" t="s">
        <v>15</v>
      </c>
      <c r="D86" s="19">
        <v>41639.0</v>
      </c>
      <c r="E86" s="20">
        <v>2.0696E9</v>
      </c>
      <c r="F86" s="20">
        <v>1.2081E9</v>
      </c>
      <c r="G86" s="21">
        <v>4.831E8</v>
      </c>
      <c r="H86" s="22">
        <v>0.0</v>
      </c>
      <c r="I86" s="22">
        <v>0.0</v>
      </c>
      <c r="J86" s="18" t="s">
        <v>16</v>
      </c>
      <c r="K86" s="18" t="s">
        <v>67</v>
      </c>
      <c r="L86" s="23">
        <f t="shared" si="1"/>
        <v>2013</v>
      </c>
      <c r="M86" s="24">
        <f t="shared" si="2"/>
        <v>861500000</v>
      </c>
      <c r="N86" s="25">
        <f t="shared" si="3"/>
        <v>483100000</v>
      </c>
      <c r="O86" s="24">
        <f t="shared" si="4"/>
        <v>1586500000</v>
      </c>
      <c r="P86" s="17">
        <f t="shared" si="5"/>
        <v>0.4162640124</v>
      </c>
      <c r="Q86" s="17">
        <f t="shared" si="6"/>
        <v>0.7665732509</v>
      </c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18">
        <v>89.0</v>
      </c>
      <c r="B87" s="18" t="s">
        <v>66</v>
      </c>
      <c r="C87" s="18" t="s">
        <v>18</v>
      </c>
      <c r="D87" s="19">
        <v>42004.0</v>
      </c>
      <c r="E87" s="20">
        <v>2.1183E9</v>
      </c>
      <c r="F87" s="20">
        <v>1.2646E9</v>
      </c>
      <c r="G87" s="21">
        <v>5.274E8</v>
      </c>
      <c r="H87" s="22">
        <v>0.0</v>
      </c>
      <c r="I87" s="22">
        <v>0.0</v>
      </c>
      <c r="J87" s="18" t="s">
        <v>16</v>
      </c>
      <c r="K87" s="18" t="s">
        <v>67</v>
      </c>
      <c r="L87" s="23">
        <f t="shared" si="1"/>
        <v>2014</v>
      </c>
      <c r="M87" s="24">
        <f t="shared" si="2"/>
        <v>853700000</v>
      </c>
      <c r="N87" s="25">
        <f t="shared" si="3"/>
        <v>527400000</v>
      </c>
      <c r="O87" s="24">
        <f t="shared" si="4"/>
        <v>1590900000</v>
      </c>
      <c r="P87" s="17">
        <f t="shared" si="5"/>
        <v>0.4030118491</v>
      </c>
      <c r="Q87" s="17">
        <f t="shared" si="6"/>
        <v>0.7510267667</v>
      </c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18">
        <v>90.0</v>
      </c>
      <c r="B88" s="18" t="s">
        <v>66</v>
      </c>
      <c r="C88" s="18" t="s">
        <v>19</v>
      </c>
      <c r="D88" s="19">
        <v>42369.0</v>
      </c>
      <c r="E88" s="20">
        <v>2.0681E9</v>
      </c>
      <c r="F88" s="20">
        <v>1.199E9</v>
      </c>
      <c r="G88" s="21">
        <v>5.105E8</v>
      </c>
      <c r="H88" s="22">
        <v>0.0</v>
      </c>
      <c r="I88" s="22">
        <v>0.0</v>
      </c>
      <c r="J88" s="18" t="s">
        <v>16</v>
      </c>
      <c r="K88" s="18" t="s">
        <v>67</v>
      </c>
      <c r="L88" s="23">
        <f t="shared" si="1"/>
        <v>2015</v>
      </c>
      <c r="M88" s="24">
        <f t="shared" si="2"/>
        <v>869100000</v>
      </c>
      <c r="N88" s="25">
        <f t="shared" si="3"/>
        <v>510500000</v>
      </c>
      <c r="O88" s="24">
        <f t="shared" si="4"/>
        <v>1557600000</v>
      </c>
      <c r="P88" s="17">
        <f t="shared" si="5"/>
        <v>0.4202408007</v>
      </c>
      <c r="Q88" s="17">
        <f t="shared" si="6"/>
        <v>0.7531550699</v>
      </c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18">
        <v>91.0</v>
      </c>
      <c r="B89" s="18" t="s">
        <v>66</v>
      </c>
      <c r="C89" s="18" t="s">
        <v>20</v>
      </c>
      <c r="D89" s="19">
        <v>42735.0</v>
      </c>
      <c r="E89" s="20">
        <v>2.238E9</v>
      </c>
      <c r="F89" s="20">
        <v>1.2527E9</v>
      </c>
      <c r="G89" s="21">
        <v>5.598E8</v>
      </c>
      <c r="H89" s="22">
        <v>0.0</v>
      </c>
      <c r="I89" s="22">
        <v>0.0</v>
      </c>
      <c r="J89" s="18" t="s">
        <v>16</v>
      </c>
      <c r="K89" s="18" t="s">
        <v>67</v>
      </c>
      <c r="L89" s="23">
        <f t="shared" si="1"/>
        <v>2016</v>
      </c>
      <c r="M89" s="24">
        <f t="shared" si="2"/>
        <v>985300000</v>
      </c>
      <c r="N89" s="25">
        <f t="shared" si="3"/>
        <v>559800000</v>
      </c>
      <c r="O89" s="24">
        <f t="shared" si="4"/>
        <v>1678200000</v>
      </c>
      <c r="P89" s="17">
        <f t="shared" si="5"/>
        <v>0.44025916</v>
      </c>
      <c r="Q89" s="17">
        <f t="shared" si="6"/>
        <v>0.7498659517</v>
      </c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18">
        <v>92.0</v>
      </c>
      <c r="B90" s="18" t="s">
        <v>68</v>
      </c>
      <c r="C90" s="18" t="s">
        <v>15</v>
      </c>
      <c r="D90" s="19">
        <v>41639.0</v>
      </c>
      <c r="E90" s="20">
        <v>1.551346E9</v>
      </c>
      <c r="F90" s="20">
        <v>1.77556E8</v>
      </c>
      <c r="G90" s="21">
        <v>4.93726E8</v>
      </c>
      <c r="H90" s="22">
        <v>3.17093E8</v>
      </c>
      <c r="I90" s="22">
        <v>417000.0</v>
      </c>
      <c r="J90" s="18" t="s">
        <v>28</v>
      </c>
      <c r="K90" s="18" t="s">
        <v>69</v>
      </c>
      <c r="L90" s="23">
        <f t="shared" si="1"/>
        <v>2013</v>
      </c>
      <c r="M90" s="24">
        <f t="shared" si="2"/>
        <v>1373790000</v>
      </c>
      <c r="N90" s="25">
        <f t="shared" si="3"/>
        <v>811236000</v>
      </c>
      <c r="O90" s="24">
        <f t="shared" si="4"/>
        <v>740110000</v>
      </c>
      <c r="P90" s="17">
        <f t="shared" si="5"/>
        <v>0.8855471313</v>
      </c>
      <c r="Q90" s="17">
        <f t="shared" si="6"/>
        <v>0.4770760359</v>
      </c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18">
        <v>93.0</v>
      </c>
      <c r="B91" s="18" t="s">
        <v>68</v>
      </c>
      <c r="C91" s="18" t="s">
        <v>18</v>
      </c>
      <c r="D91" s="19">
        <v>42004.0</v>
      </c>
      <c r="E91" s="20">
        <v>2.234E9</v>
      </c>
      <c r="F91" s="20">
        <v>1.74E8</v>
      </c>
      <c r="G91" s="21">
        <v>6.5E8</v>
      </c>
      <c r="H91" s="22">
        <v>5.14E8</v>
      </c>
      <c r="I91" s="22">
        <v>0.0</v>
      </c>
      <c r="J91" s="18" t="s">
        <v>28</v>
      </c>
      <c r="K91" s="18" t="s">
        <v>69</v>
      </c>
      <c r="L91" s="23">
        <f t="shared" si="1"/>
        <v>2014</v>
      </c>
      <c r="M91" s="24">
        <f t="shared" si="2"/>
        <v>2060000000</v>
      </c>
      <c r="N91" s="25">
        <f t="shared" si="3"/>
        <v>1164000000</v>
      </c>
      <c r="O91" s="24">
        <f t="shared" si="4"/>
        <v>1070000000</v>
      </c>
      <c r="P91" s="17">
        <f t="shared" si="5"/>
        <v>0.9221128021</v>
      </c>
      <c r="Q91" s="17">
        <f t="shared" si="6"/>
        <v>0.478961504</v>
      </c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18">
        <v>94.0</v>
      </c>
      <c r="B92" s="18" t="s">
        <v>68</v>
      </c>
      <c r="C92" s="18" t="s">
        <v>19</v>
      </c>
      <c r="D92" s="19">
        <v>42369.0</v>
      </c>
      <c r="E92" s="20">
        <v>2.604E9</v>
      </c>
      <c r="F92" s="20">
        <v>2.33E8</v>
      </c>
      <c r="G92" s="21">
        <v>9.27E8</v>
      </c>
      <c r="H92" s="22">
        <v>7.09E8</v>
      </c>
      <c r="I92" s="22">
        <v>1.17E8</v>
      </c>
      <c r="J92" s="18" t="s">
        <v>28</v>
      </c>
      <c r="K92" s="18" t="s">
        <v>69</v>
      </c>
      <c r="L92" s="23">
        <f t="shared" si="1"/>
        <v>2015</v>
      </c>
      <c r="M92" s="24">
        <f t="shared" si="2"/>
        <v>2371000000</v>
      </c>
      <c r="N92" s="25">
        <f t="shared" si="3"/>
        <v>1753000000</v>
      </c>
      <c r="O92" s="24">
        <f t="shared" si="4"/>
        <v>851000000</v>
      </c>
      <c r="P92" s="17">
        <f t="shared" si="5"/>
        <v>0.9105222734</v>
      </c>
      <c r="Q92" s="17">
        <f t="shared" si="6"/>
        <v>0.3268049155</v>
      </c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18">
        <v>95.0</v>
      </c>
      <c r="B93" s="18" t="s">
        <v>68</v>
      </c>
      <c r="C93" s="18" t="s">
        <v>20</v>
      </c>
      <c r="D93" s="19">
        <v>42735.0</v>
      </c>
      <c r="E93" s="20">
        <v>3.084E9</v>
      </c>
      <c r="F93" s="20">
        <v>2.58E8</v>
      </c>
      <c r="G93" s="21">
        <v>9.9E8</v>
      </c>
      <c r="H93" s="22">
        <v>7.57E8</v>
      </c>
      <c r="I93" s="22">
        <v>3.22E8</v>
      </c>
      <c r="J93" s="18" t="s">
        <v>28</v>
      </c>
      <c r="K93" s="18" t="s">
        <v>69</v>
      </c>
      <c r="L93" s="23">
        <f t="shared" si="1"/>
        <v>2016</v>
      </c>
      <c r="M93" s="24">
        <f t="shared" si="2"/>
        <v>2826000000</v>
      </c>
      <c r="N93" s="25">
        <f t="shared" si="3"/>
        <v>2069000000</v>
      </c>
      <c r="O93" s="24">
        <f t="shared" si="4"/>
        <v>1015000000</v>
      </c>
      <c r="P93" s="17">
        <f t="shared" si="5"/>
        <v>0.9163424125</v>
      </c>
      <c r="Q93" s="17">
        <f t="shared" si="6"/>
        <v>0.3291180285</v>
      </c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18">
        <v>96.0</v>
      </c>
      <c r="B94" s="18" t="s">
        <v>70</v>
      </c>
      <c r="C94" s="18" t="s">
        <v>15</v>
      </c>
      <c r="D94" s="19">
        <v>41574.0</v>
      </c>
      <c r="E94" s="20">
        <v>7.509E9</v>
      </c>
      <c r="F94" s="20">
        <v>4.518E9</v>
      </c>
      <c r="G94" s="21">
        <v>8.98E8</v>
      </c>
      <c r="H94" s="22">
        <v>1.32E9</v>
      </c>
      <c r="I94" s="22">
        <v>0.0</v>
      </c>
      <c r="J94" s="18" t="s">
        <v>25</v>
      </c>
      <c r="K94" s="18" t="s">
        <v>71</v>
      </c>
      <c r="L94" s="23">
        <f t="shared" si="1"/>
        <v>2013</v>
      </c>
      <c r="M94" s="24">
        <f t="shared" si="2"/>
        <v>2991000000</v>
      </c>
      <c r="N94" s="25">
        <f t="shared" si="3"/>
        <v>2218000000</v>
      </c>
      <c r="O94" s="24">
        <f t="shared" si="4"/>
        <v>5291000000</v>
      </c>
      <c r="P94" s="17">
        <f t="shared" si="5"/>
        <v>0.3983220136</v>
      </c>
      <c r="Q94" s="17">
        <f t="shared" si="6"/>
        <v>0.7046211213</v>
      </c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18">
        <v>97.0</v>
      </c>
      <c r="B95" s="18" t="s">
        <v>70</v>
      </c>
      <c r="C95" s="18" t="s">
        <v>18</v>
      </c>
      <c r="D95" s="19">
        <v>41938.0</v>
      </c>
      <c r="E95" s="20">
        <v>9.072E9</v>
      </c>
      <c r="F95" s="20">
        <v>5.229E9</v>
      </c>
      <c r="G95" s="21">
        <v>8.95E8</v>
      </c>
      <c r="H95" s="22">
        <v>1.428E9</v>
      </c>
      <c r="I95" s="22">
        <v>0.0</v>
      </c>
      <c r="J95" s="18" t="s">
        <v>25</v>
      </c>
      <c r="K95" s="18" t="s">
        <v>71</v>
      </c>
      <c r="L95" s="23">
        <f t="shared" si="1"/>
        <v>2014</v>
      </c>
      <c r="M95" s="24">
        <f t="shared" si="2"/>
        <v>3843000000</v>
      </c>
      <c r="N95" s="25">
        <f t="shared" si="3"/>
        <v>2323000000</v>
      </c>
      <c r="O95" s="24">
        <f t="shared" si="4"/>
        <v>6749000000</v>
      </c>
      <c r="P95" s="17">
        <f t="shared" si="5"/>
        <v>0.4236111111</v>
      </c>
      <c r="Q95" s="17">
        <f t="shared" si="6"/>
        <v>0.7439373898</v>
      </c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18">
        <v>98.0</v>
      </c>
      <c r="B96" s="18" t="s">
        <v>70</v>
      </c>
      <c r="C96" s="18" t="s">
        <v>19</v>
      </c>
      <c r="D96" s="19">
        <v>42302.0</v>
      </c>
      <c r="E96" s="20">
        <v>9.659E9</v>
      </c>
      <c r="F96" s="20">
        <v>5.707E9</v>
      </c>
      <c r="G96" s="21">
        <v>8.08E8</v>
      </c>
      <c r="H96" s="22">
        <v>1.451E9</v>
      </c>
      <c r="I96" s="22">
        <v>0.0</v>
      </c>
      <c r="J96" s="18" t="s">
        <v>25</v>
      </c>
      <c r="K96" s="18" t="s">
        <v>71</v>
      </c>
      <c r="L96" s="23">
        <f t="shared" si="1"/>
        <v>2015</v>
      </c>
      <c r="M96" s="24">
        <f t="shared" si="2"/>
        <v>3952000000</v>
      </c>
      <c r="N96" s="25">
        <f t="shared" si="3"/>
        <v>2259000000</v>
      </c>
      <c r="O96" s="24">
        <f t="shared" si="4"/>
        <v>7400000000</v>
      </c>
      <c r="P96" s="17">
        <f t="shared" si="5"/>
        <v>0.4091520861</v>
      </c>
      <c r="Q96" s="17">
        <f t="shared" si="6"/>
        <v>0.7661248576</v>
      </c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18">
        <v>99.0</v>
      </c>
      <c r="B97" s="18" t="s">
        <v>70</v>
      </c>
      <c r="C97" s="18" t="s">
        <v>20</v>
      </c>
      <c r="D97" s="19">
        <v>42673.0</v>
      </c>
      <c r="E97" s="20">
        <v>1.0825E10</v>
      </c>
      <c r="F97" s="20">
        <v>6.314E9</v>
      </c>
      <c r="G97" s="21">
        <v>8.19E8</v>
      </c>
      <c r="H97" s="22">
        <v>1.54E9</v>
      </c>
      <c r="I97" s="22">
        <v>0.0</v>
      </c>
      <c r="J97" s="18" t="s">
        <v>25</v>
      </c>
      <c r="K97" s="18" t="s">
        <v>71</v>
      </c>
      <c r="L97" s="23">
        <f t="shared" si="1"/>
        <v>2016</v>
      </c>
      <c r="M97" s="24">
        <f t="shared" si="2"/>
        <v>4511000000</v>
      </c>
      <c r="N97" s="25">
        <f t="shared" si="3"/>
        <v>2359000000</v>
      </c>
      <c r="O97" s="24">
        <f t="shared" si="4"/>
        <v>8466000000</v>
      </c>
      <c r="P97" s="17">
        <f t="shared" si="5"/>
        <v>0.4167205543</v>
      </c>
      <c r="Q97" s="17">
        <f t="shared" si="6"/>
        <v>0.7820785219</v>
      </c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18">
        <v>100.0</v>
      </c>
      <c r="B98" s="18" t="s">
        <v>72</v>
      </c>
      <c r="C98" s="18" t="s">
        <v>15</v>
      </c>
      <c r="D98" s="19">
        <v>41274.0</v>
      </c>
      <c r="E98" s="20">
        <v>3.334213E9</v>
      </c>
      <c r="F98" s="20">
        <v>2.154132E9</v>
      </c>
      <c r="G98" s="21">
        <v>3.80532E8</v>
      </c>
      <c r="H98" s="22">
        <v>0.0</v>
      </c>
      <c r="I98" s="22">
        <v>5.3677E7</v>
      </c>
      <c r="J98" s="18" t="s">
        <v>16</v>
      </c>
      <c r="K98" s="18" t="s">
        <v>73</v>
      </c>
      <c r="L98" s="23">
        <f t="shared" si="1"/>
        <v>2012</v>
      </c>
      <c r="M98" s="24">
        <f t="shared" si="2"/>
        <v>1180081000</v>
      </c>
      <c r="N98" s="25">
        <f t="shared" si="3"/>
        <v>434209000</v>
      </c>
      <c r="O98" s="24">
        <f t="shared" si="4"/>
        <v>2900004000</v>
      </c>
      <c r="P98" s="17">
        <f t="shared" si="5"/>
        <v>0.3539308976</v>
      </c>
      <c r="Q98" s="17">
        <f t="shared" si="6"/>
        <v>0.8697716673</v>
      </c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18">
        <v>101.0</v>
      </c>
      <c r="B99" s="18" t="s">
        <v>72</v>
      </c>
      <c r="C99" s="18" t="s">
        <v>18</v>
      </c>
      <c r="D99" s="19">
        <v>41639.0</v>
      </c>
      <c r="E99" s="20">
        <v>3.594136E9</v>
      </c>
      <c r="F99" s="20">
        <v>2.323642E9</v>
      </c>
      <c r="G99" s="21">
        <v>3.98177E8</v>
      </c>
      <c r="H99" s="22">
        <v>0.0</v>
      </c>
      <c r="I99" s="22">
        <v>5.7238E7</v>
      </c>
      <c r="J99" s="18" t="s">
        <v>16</v>
      </c>
      <c r="K99" s="18" t="s">
        <v>73</v>
      </c>
      <c r="L99" s="23">
        <f t="shared" si="1"/>
        <v>2013</v>
      </c>
      <c r="M99" s="24">
        <f t="shared" si="2"/>
        <v>1270494000</v>
      </c>
      <c r="N99" s="25">
        <f t="shared" si="3"/>
        <v>455415000</v>
      </c>
      <c r="O99" s="24">
        <f t="shared" si="4"/>
        <v>3138721000</v>
      </c>
      <c r="P99" s="17">
        <f t="shared" si="5"/>
        <v>0.3534907972</v>
      </c>
      <c r="Q99" s="17">
        <f t="shared" si="6"/>
        <v>0.8732894359</v>
      </c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18">
        <v>102.0</v>
      </c>
      <c r="B100" s="18" t="s">
        <v>72</v>
      </c>
      <c r="C100" s="18" t="s">
        <v>19</v>
      </c>
      <c r="D100" s="19">
        <v>42004.0</v>
      </c>
      <c r="E100" s="20">
        <v>4.021964E9</v>
      </c>
      <c r="F100" s="20">
        <v>2.597017E9</v>
      </c>
      <c r="G100" s="21">
        <v>4.62637E8</v>
      </c>
      <c r="H100" s="22">
        <v>0.0</v>
      </c>
      <c r="I100" s="22">
        <v>6.3724E7</v>
      </c>
      <c r="J100" s="18" t="s">
        <v>16</v>
      </c>
      <c r="K100" s="18" t="s">
        <v>73</v>
      </c>
      <c r="L100" s="23">
        <f t="shared" si="1"/>
        <v>2014</v>
      </c>
      <c r="M100" s="24">
        <f t="shared" si="2"/>
        <v>1424947000</v>
      </c>
      <c r="N100" s="25">
        <f t="shared" si="3"/>
        <v>526361000</v>
      </c>
      <c r="O100" s="24">
        <f t="shared" si="4"/>
        <v>3495603000</v>
      </c>
      <c r="P100" s="17">
        <f t="shared" si="5"/>
        <v>0.3542913363</v>
      </c>
      <c r="Q100" s="17">
        <f t="shared" si="6"/>
        <v>0.8691283661</v>
      </c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18">
        <v>103.0</v>
      </c>
      <c r="B101" s="18" t="s">
        <v>72</v>
      </c>
      <c r="C101" s="18" t="s">
        <v>20</v>
      </c>
      <c r="D101" s="19">
        <v>42369.0</v>
      </c>
      <c r="E101" s="20">
        <v>3.974295E9</v>
      </c>
      <c r="F101" s="20">
        <v>2.54928E9</v>
      </c>
      <c r="G101" s="21">
        <v>4.48592E8</v>
      </c>
      <c r="H101" s="22">
        <v>0.0</v>
      </c>
      <c r="I101" s="22">
        <v>6.8707E7</v>
      </c>
      <c r="J101" s="18" t="s">
        <v>16</v>
      </c>
      <c r="K101" s="18" t="s">
        <v>73</v>
      </c>
      <c r="L101" s="23">
        <f t="shared" si="1"/>
        <v>2015</v>
      </c>
      <c r="M101" s="24">
        <f t="shared" si="2"/>
        <v>1425015000</v>
      </c>
      <c r="N101" s="25">
        <f t="shared" si="3"/>
        <v>517299000</v>
      </c>
      <c r="O101" s="24">
        <f t="shared" si="4"/>
        <v>3456996000</v>
      </c>
      <c r="P101" s="17">
        <f t="shared" si="5"/>
        <v>0.3585579329</v>
      </c>
      <c r="Q101" s="17">
        <f t="shared" si="6"/>
        <v>0.8698388016</v>
      </c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18">
        <v>108.0</v>
      </c>
      <c r="B102" s="18" t="s">
        <v>74</v>
      </c>
      <c r="C102" s="18" t="s">
        <v>15</v>
      </c>
      <c r="D102" s="19">
        <v>41639.0</v>
      </c>
      <c r="E102" s="20">
        <v>1.8676E10</v>
      </c>
      <c r="F102" s="20">
        <v>3.346E9</v>
      </c>
      <c r="G102" s="21">
        <v>5.38E9</v>
      </c>
      <c r="H102" s="22">
        <v>4.083E9</v>
      </c>
      <c r="I102" s="22">
        <v>0.0</v>
      </c>
      <c r="J102" s="18" t="s">
        <v>28</v>
      </c>
      <c r="K102" s="18" t="s">
        <v>69</v>
      </c>
      <c r="L102" s="23">
        <f t="shared" si="1"/>
        <v>2013</v>
      </c>
      <c r="M102" s="24">
        <f t="shared" si="2"/>
        <v>15330000000</v>
      </c>
      <c r="N102" s="25">
        <f t="shared" si="3"/>
        <v>9463000000</v>
      </c>
      <c r="O102" s="24">
        <f t="shared" si="4"/>
        <v>9213000000</v>
      </c>
      <c r="P102" s="17">
        <f t="shared" si="5"/>
        <v>0.8208395802</v>
      </c>
      <c r="Q102" s="17">
        <f t="shared" si="6"/>
        <v>0.493306918</v>
      </c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18">
        <v>109.0</v>
      </c>
      <c r="B103" s="18" t="s">
        <v>74</v>
      </c>
      <c r="C103" s="18" t="s">
        <v>18</v>
      </c>
      <c r="D103" s="19">
        <v>42004.0</v>
      </c>
      <c r="E103" s="20">
        <v>2.0063E10</v>
      </c>
      <c r="F103" s="20">
        <v>4.422E9</v>
      </c>
      <c r="G103" s="21">
        <v>5.153E9</v>
      </c>
      <c r="H103" s="22">
        <v>4.297E9</v>
      </c>
      <c r="I103" s="22">
        <v>0.0</v>
      </c>
      <c r="J103" s="18" t="s">
        <v>28</v>
      </c>
      <c r="K103" s="18" t="s">
        <v>69</v>
      </c>
      <c r="L103" s="23">
        <f t="shared" si="1"/>
        <v>2014</v>
      </c>
      <c r="M103" s="24">
        <f t="shared" si="2"/>
        <v>15641000000</v>
      </c>
      <c r="N103" s="25">
        <f t="shared" si="3"/>
        <v>9450000000</v>
      </c>
      <c r="O103" s="24">
        <f t="shared" si="4"/>
        <v>10613000000</v>
      </c>
      <c r="P103" s="17">
        <f t="shared" si="5"/>
        <v>0.779594278</v>
      </c>
      <c r="Q103" s="17">
        <f t="shared" si="6"/>
        <v>0.5289837013</v>
      </c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18">
        <v>110.0</v>
      </c>
      <c r="B104" s="18" t="s">
        <v>74</v>
      </c>
      <c r="C104" s="18" t="s">
        <v>19</v>
      </c>
      <c r="D104" s="19">
        <v>42369.0</v>
      </c>
      <c r="E104" s="20">
        <v>2.1662E10</v>
      </c>
      <c r="F104" s="20">
        <v>4.227E9</v>
      </c>
      <c r="G104" s="21">
        <v>4.895E9</v>
      </c>
      <c r="H104" s="22">
        <v>4.07E9</v>
      </c>
      <c r="I104" s="22">
        <v>0.0</v>
      </c>
      <c r="J104" s="18" t="s">
        <v>28</v>
      </c>
      <c r="K104" s="18" t="s">
        <v>69</v>
      </c>
      <c r="L104" s="23">
        <f t="shared" si="1"/>
        <v>2015</v>
      </c>
      <c r="M104" s="24">
        <f t="shared" si="2"/>
        <v>17435000000</v>
      </c>
      <c r="N104" s="25">
        <f t="shared" si="3"/>
        <v>8965000000</v>
      </c>
      <c r="O104" s="24">
        <f t="shared" si="4"/>
        <v>12697000000</v>
      </c>
      <c r="P104" s="17">
        <f t="shared" si="5"/>
        <v>0.8048656634</v>
      </c>
      <c r="Q104" s="17">
        <f t="shared" si="6"/>
        <v>0.5861416305</v>
      </c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18">
        <v>111.0</v>
      </c>
      <c r="B105" s="18" t="s">
        <v>74</v>
      </c>
      <c r="C105" s="18" t="s">
        <v>20</v>
      </c>
      <c r="D105" s="19">
        <v>42735.0</v>
      </c>
      <c r="E105" s="20">
        <v>2.2991E10</v>
      </c>
      <c r="F105" s="20">
        <v>4.162E9</v>
      </c>
      <c r="G105" s="21">
        <v>5.195E9</v>
      </c>
      <c r="H105" s="22">
        <v>3.84E9</v>
      </c>
      <c r="I105" s="22">
        <v>0.0</v>
      </c>
      <c r="J105" s="18" t="s">
        <v>28</v>
      </c>
      <c r="K105" s="18" t="s">
        <v>69</v>
      </c>
      <c r="L105" s="23">
        <f t="shared" si="1"/>
        <v>2016</v>
      </c>
      <c r="M105" s="24">
        <f t="shared" si="2"/>
        <v>18829000000</v>
      </c>
      <c r="N105" s="25">
        <f t="shared" si="3"/>
        <v>9035000000</v>
      </c>
      <c r="O105" s="24">
        <f t="shared" si="4"/>
        <v>13956000000</v>
      </c>
      <c r="P105" s="17">
        <f t="shared" si="5"/>
        <v>0.8189726415</v>
      </c>
      <c r="Q105" s="17">
        <f t="shared" si="6"/>
        <v>0.6070201383</v>
      </c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18">
        <v>112.0</v>
      </c>
      <c r="B106" s="18" t="s">
        <v>75</v>
      </c>
      <c r="C106" s="18" t="s">
        <v>15</v>
      </c>
      <c r="D106" s="19">
        <v>41274.0</v>
      </c>
      <c r="E106" s="20">
        <v>1.0259E10</v>
      </c>
      <c r="F106" s="20">
        <v>1.899E9</v>
      </c>
      <c r="G106" s="21">
        <v>3.927E9</v>
      </c>
      <c r="H106" s="22">
        <v>0.0</v>
      </c>
      <c r="I106" s="22">
        <v>2.877E9</v>
      </c>
      <c r="J106" s="18" t="s">
        <v>50</v>
      </c>
      <c r="K106" s="18" t="s">
        <v>76</v>
      </c>
      <c r="L106" s="23">
        <f t="shared" si="1"/>
        <v>2012</v>
      </c>
      <c r="M106" s="24">
        <f t="shared" si="2"/>
        <v>8360000000</v>
      </c>
      <c r="N106" s="25">
        <f t="shared" si="3"/>
        <v>6804000000</v>
      </c>
      <c r="O106" s="24">
        <f t="shared" si="4"/>
        <v>3455000000</v>
      </c>
      <c r="P106" s="17">
        <f t="shared" si="5"/>
        <v>0.8148942392</v>
      </c>
      <c r="Q106" s="17">
        <f t="shared" si="6"/>
        <v>0.3367774637</v>
      </c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18">
        <v>113.0</v>
      </c>
      <c r="B107" s="18" t="s">
        <v>75</v>
      </c>
      <c r="C107" s="18" t="s">
        <v>18</v>
      </c>
      <c r="D107" s="19">
        <v>41639.0</v>
      </c>
      <c r="E107" s="20">
        <v>1.123E10</v>
      </c>
      <c r="F107" s="20">
        <v>1.954E9</v>
      </c>
      <c r="G107" s="21">
        <v>3.862E9</v>
      </c>
      <c r="H107" s="22">
        <v>0.0</v>
      </c>
      <c r="I107" s="22">
        <v>3.132E9</v>
      </c>
      <c r="J107" s="18" t="s">
        <v>50</v>
      </c>
      <c r="K107" s="18" t="s">
        <v>76</v>
      </c>
      <c r="L107" s="23">
        <f t="shared" si="1"/>
        <v>2013</v>
      </c>
      <c r="M107" s="24">
        <f t="shared" si="2"/>
        <v>9276000000</v>
      </c>
      <c r="N107" s="25">
        <f t="shared" si="3"/>
        <v>6994000000</v>
      </c>
      <c r="O107" s="24">
        <f t="shared" si="4"/>
        <v>4236000000</v>
      </c>
      <c r="P107" s="17">
        <f t="shared" si="5"/>
        <v>0.8260017809</v>
      </c>
      <c r="Q107" s="17">
        <f t="shared" si="6"/>
        <v>0.3772039181</v>
      </c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18">
        <v>114.0</v>
      </c>
      <c r="B108" s="18" t="s">
        <v>75</v>
      </c>
      <c r="C108" s="18" t="s">
        <v>19</v>
      </c>
      <c r="D108" s="19">
        <v>42004.0</v>
      </c>
      <c r="E108" s="20">
        <v>1.2296E10</v>
      </c>
      <c r="F108" s="20">
        <v>1.982E9</v>
      </c>
      <c r="G108" s="21">
        <v>3.808E9</v>
      </c>
      <c r="H108" s="22">
        <v>0.0</v>
      </c>
      <c r="I108" s="22">
        <v>3.603E9</v>
      </c>
      <c r="J108" s="18" t="s">
        <v>50</v>
      </c>
      <c r="K108" s="18" t="s">
        <v>76</v>
      </c>
      <c r="L108" s="23">
        <f t="shared" si="1"/>
        <v>2014</v>
      </c>
      <c r="M108" s="24">
        <f t="shared" si="2"/>
        <v>10314000000</v>
      </c>
      <c r="N108" s="25">
        <f t="shared" si="3"/>
        <v>7411000000</v>
      </c>
      <c r="O108" s="24">
        <f t="shared" si="4"/>
        <v>4885000000</v>
      </c>
      <c r="P108" s="17">
        <f t="shared" si="5"/>
        <v>0.8388093689</v>
      </c>
      <c r="Q108" s="17">
        <f t="shared" si="6"/>
        <v>0.3972836695</v>
      </c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18">
        <v>115.0</v>
      </c>
      <c r="B109" s="18" t="s">
        <v>75</v>
      </c>
      <c r="C109" s="18" t="s">
        <v>20</v>
      </c>
      <c r="D109" s="19">
        <v>42369.0</v>
      </c>
      <c r="E109" s="20">
        <v>1.22E10</v>
      </c>
      <c r="F109" s="20">
        <v>2.261E9</v>
      </c>
      <c r="G109" s="21">
        <v>3.75E9</v>
      </c>
      <c r="H109" s="22">
        <v>0.0</v>
      </c>
      <c r="I109" s="22">
        <v>3.63E9</v>
      </c>
      <c r="J109" s="18" t="s">
        <v>50</v>
      </c>
      <c r="K109" s="18" t="s">
        <v>76</v>
      </c>
      <c r="L109" s="23">
        <f t="shared" si="1"/>
        <v>2015</v>
      </c>
      <c r="M109" s="24">
        <f t="shared" si="2"/>
        <v>9939000000</v>
      </c>
      <c r="N109" s="25">
        <f t="shared" si="3"/>
        <v>7380000000</v>
      </c>
      <c r="O109" s="24">
        <f t="shared" si="4"/>
        <v>4820000000</v>
      </c>
      <c r="P109" s="17">
        <f t="shared" si="5"/>
        <v>0.8146721311</v>
      </c>
      <c r="Q109" s="17">
        <f t="shared" si="6"/>
        <v>0.3950819672</v>
      </c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18">
        <v>116.0</v>
      </c>
      <c r="B110" s="18" t="s">
        <v>77</v>
      </c>
      <c r="C110" s="18" t="s">
        <v>15</v>
      </c>
      <c r="D110" s="19">
        <v>41274.0</v>
      </c>
      <c r="E110" s="20">
        <v>2.87596E9</v>
      </c>
      <c r="F110" s="20">
        <v>7.22479E8</v>
      </c>
      <c r="G110" s="21">
        <v>3.89486E8</v>
      </c>
      <c r="H110" s="22">
        <v>0.0</v>
      </c>
      <c r="I110" s="22">
        <v>6.44276E8</v>
      </c>
      <c r="J110" s="18" t="s">
        <v>55</v>
      </c>
      <c r="K110" s="18" t="s">
        <v>78</v>
      </c>
      <c r="L110" s="23">
        <f t="shared" si="1"/>
        <v>2012</v>
      </c>
      <c r="M110" s="24">
        <f t="shared" si="2"/>
        <v>2153481000</v>
      </c>
      <c r="N110" s="25">
        <f t="shared" si="3"/>
        <v>1033762000</v>
      </c>
      <c r="O110" s="24">
        <f t="shared" si="4"/>
        <v>1842198000</v>
      </c>
      <c r="P110" s="17">
        <f t="shared" si="5"/>
        <v>0.7487868399</v>
      </c>
      <c r="Q110" s="17">
        <f t="shared" si="6"/>
        <v>0.6405506335</v>
      </c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18">
        <v>117.0</v>
      </c>
      <c r="B111" s="18" t="s">
        <v>77</v>
      </c>
      <c r="C111" s="18" t="s">
        <v>18</v>
      </c>
      <c r="D111" s="19">
        <v>41639.0</v>
      </c>
      <c r="E111" s="20">
        <v>3.361407E9</v>
      </c>
      <c r="F111" s="20">
        <v>8.59873E8</v>
      </c>
      <c r="G111" s="21">
        <v>4.87084E8</v>
      </c>
      <c r="H111" s="22">
        <v>0.0</v>
      </c>
      <c r="I111" s="22">
        <v>8.00145E8</v>
      </c>
      <c r="J111" s="18" t="s">
        <v>55</v>
      </c>
      <c r="K111" s="18" t="s">
        <v>78</v>
      </c>
      <c r="L111" s="23">
        <f t="shared" si="1"/>
        <v>2013</v>
      </c>
      <c r="M111" s="24">
        <f t="shared" si="2"/>
        <v>2501534000</v>
      </c>
      <c r="N111" s="25">
        <f t="shared" si="3"/>
        <v>1287229000</v>
      </c>
      <c r="O111" s="24">
        <f t="shared" si="4"/>
        <v>2074178000</v>
      </c>
      <c r="P111" s="17">
        <f t="shared" si="5"/>
        <v>0.744192536</v>
      </c>
      <c r="Q111" s="17">
        <f t="shared" si="6"/>
        <v>0.6170564885</v>
      </c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18">
        <v>118.0</v>
      </c>
      <c r="B112" s="18" t="s">
        <v>77</v>
      </c>
      <c r="C112" s="18" t="s">
        <v>19</v>
      </c>
      <c r="D112" s="19">
        <v>42004.0</v>
      </c>
      <c r="E112" s="20">
        <v>4.100048E9</v>
      </c>
      <c r="F112" s="20">
        <v>1.094265E9</v>
      </c>
      <c r="G112" s="21">
        <v>5.15059E8</v>
      </c>
      <c r="H112" s="22">
        <v>0.0</v>
      </c>
      <c r="I112" s="22">
        <v>1.003802E9</v>
      </c>
      <c r="J112" s="18" t="s">
        <v>55</v>
      </c>
      <c r="K112" s="18" t="s">
        <v>78</v>
      </c>
      <c r="L112" s="23">
        <f t="shared" si="1"/>
        <v>2014</v>
      </c>
      <c r="M112" s="24">
        <f t="shared" si="2"/>
        <v>3005783000</v>
      </c>
      <c r="N112" s="25">
        <f t="shared" si="3"/>
        <v>1518861000</v>
      </c>
      <c r="O112" s="24">
        <f t="shared" si="4"/>
        <v>2581187000</v>
      </c>
      <c r="P112" s="17">
        <f t="shared" si="5"/>
        <v>0.7331092221</v>
      </c>
      <c r="Q112" s="17">
        <f t="shared" si="6"/>
        <v>0.6295504345</v>
      </c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18">
        <v>119.0</v>
      </c>
      <c r="B113" s="18" t="s">
        <v>77</v>
      </c>
      <c r="C113" s="18" t="s">
        <v>20</v>
      </c>
      <c r="D113" s="19">
        <v>42369.0</v>
      </c>
      <c r="E113" s="20">
        <v>4.771516E9</v>
      </c>
      <c r="F113" s="20">
        <v>1.308868E9</v>
      </c>
      <c r="G113" s="21">
        <v>5.64531E8</v>
      </c>
      <c r="H113" s="22">
        <v>0.0</v>
      </c>
      <c r="I113" s="22">
        <v>1.285328E9</v>
      </c>
      <c r="J113" s="18" t="s">
        <v>55</v>
      </c>
      <c r="K113" s="18" t="s">
        <v>78</v>
      </c>
      <c r="L113" s="23">
        <f t="shared" si="1"/>
        <v>2015</v>
      </c>
      <c r="M113" s="24">
        <f t="shared" si="2"/>
        <v>3462648000</v>
      </c>
      <c r="N113" s="25">
        <f t="shared" si="3"/>
        <v>1849859000</v>
      </c>
      <c r="O113" s="24">
        <f t="shared" si="4"/>
        <v>2921657000</v>
      </c>
      <c r="P113" s="17">
        <f t="shared" si="5"/>
        <v>0.7256913736</v>
      </c>
      <c r="Q113" s="17">
        <f t="shared" si="6"/>
        <v>0.6123121037</v>
      </c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18">
        <v>120.0</v>
      </c>
      <c r="B114" s="18" t="s">
        <v>79</v>
      </c>
      <c r="C114" s="18" t="s">
        <v>15</v>
      </c>
      <c r="D114" s="19">
        <v>41639.0</v>
      </c>
      <c r="E114" s="20">
        <v>7.4452E10</v>
      </c>
      <c r="F114" s="20">
        <v>5.4181E10</v>
      </c>
      <c r="G114" s="21">
        <v>1.9526E10</v>
      </c>
      <c r="H114" s="22">
        <v>0.0</v>
      </c>
      <c r="I114" s="22">
        <v>0.0</v>
      </c>
      <c r="J114" s="18" t="s">
        <v>22</v>
      </c>
      <c r="K114" s="18" t="s">
        <v>80</v>
      </c>
      <c r="L114" s="23">
        <f t="shared" si="1"/>
        <v>2013</v>
      </c>
      <c r="M114" s="24">
        <f t="shared" si="2"/>
        <v>20271000000</v>
      </c>
      <c r="N114" s="25">
        <f t="shared" si="3"/>
        <v>19526000000</v>
      </c>
      <c r="O114" s="24">
        <f t="shared" si="4"/>
        <v>54926000000</v>
      </c>
      <c r="P114" s="17">
        <f t="shared" si="5"/>
        <v>0.2722693816</v>
      </c>
      <c r="Q114" s="17">
        <f t="shared" si="6"/>
        <v>0.7377370655</v>
      </c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18">
        <v>121.0</v>
      </c>
      <c r="B115" s="18" t="s">
        <v>79</v>
      </c>
      <c r="C115" s="18" t="s">
        <v>18</v>
      </c>
      <c r="D115" s="19">
        <v>42004.0</v>
      </c>
      <c r="E115" s="20">
        <v>8.8988E10</v>
      </c>
      <c r="F115" s="20">
        <v>6.2752E10</v>
      </c>
      <c r="G115" s="21">
        <v>2.6058E10</v>
      </c>
      <c r="H115" s="22">
        <v>0.0</v>
      </c>
      <c r="I115" s="22">
        <v>0.0</v>
      </c>
      <c r="J115" s="18" t="s">
        <v>22</v>
      </c>
      <c r="K115" s="18" t="s">
        <v>80</v>
      </c>
      <c r="L115" s="23">
        <f t="shared" si="1"/>
        <v>2014</v>
      </c>
      <c r="M115" s="24">
        <f t="shared" si="2"/>
        <v>26236000000</v>
      </c>
      <c r="N115" s="25">
        <f t="shared" si="3"/>
        <v>26058000000</v>
      </c>
      <c r="O115" s="24">
        <f t="shared" si="4"/>
        <v>62930000000</v>
      </c>
      <c r="P115" s="17">
        <f t="shared" si="5"/>
        <v>0.2948262687</v>
      </c>
      <c r="Q115" s="17">
        <f t="shared" si="6"/>
        <v>0.707174001</v>
      </c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18">
        <v>122.0</v>
      </c>
      <c r="B116" s="18" t="s">
        <v>79</v>
      </c>
      <c r="C116" s="18" t="s">
        <v>19</v>
      </c>
      <c r="D116" s="19">
        <v>42369.0</v>
      </c>
      <c r="E116" s="20">
        <v>1.07006E11</v>
      </c>
      <c r="F116" s="20">
        <v>7.1651E10</v>
      </c>
      <c r="G116" s="21">
        <v>3.3122E10</v>
      </c>
      <c r="H116" s="22">
        <v>0.0</v>
      </c>
      <c r="I116" s="22">
        <v>0.0</v>
      </c>
      <c r="J116" s="18" t="s">
        <v>22</v>
      </c>
      <c r="K116" s="18" t="s">
        <v>80</v>
      </c>
      <c r="L116" s="23">
        <f t="shared" si="1"/>
        <v>2015</v>
      </c>
      <c r="M116" s="24">
        <f t="shared" si="2"/>
        <v>35355000000</v>
      </c>
      <c r="N116" s="25">
        <f t="shared" si="3"/>
        <v>33122000000</v>
      </c>
      <c r="O116" s="24">
        <f t="shared" si="4"/>
        <v>73884000000</v>
      </c>
      <c r="P116" s="17">
        <f t="shared" si="5"/>
        <v>0.3304020335</v>
      </c>
      <c r="Q116" s="17">
        <f t="shared" si="6"/>
        <v>0.6904659552</v>
      </c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18">
        <v>123.0</v>
      </c>
      <c r="B117" s="18" t="s">
        <v>79</v>
      </c>
      <c r="C117" s="18" t="s">
        <v>20</v>
      </c>
      <c r="D117" s="19">
        <v>42735.0</v>
      </c>
      <c r="E117" s="20">
        <v>1.35987E11</v>
      </c>
      <c r="F117" s="20">
        <v>8.8265E10</v>
      </c>
      <c r="G117" s="21">
        <v>4.3536E10</v>
      </c>
      <c r="H117" s="22">
        <v>0.0</v>
      </c>
      <c r="I117" s="22">
        <v>0.0</v>
      </c>
      <c r="J117" s="18" t="s">
        <v>22</v>
      </c>
      <c r="K117" s="18" t="s">
        <v>80</v>
      </c>
      <c r="L117" s="23">
        <f t="shared" si="1"/>
        <v>2016</v>
      </c>
      <c r="M117" s="24">
        <f t="shared" si="2"/>
        <v>47722000000</v>
      </c>
      <c r="N117" s="25">
        <f t="shared" si="3"/>
        <v>43536000000</v>
      </c>
      <c r="O117" s="24">
        <f t="shared" si="4"/>
        <v>92451000000</v>
      </c>
      <c r="P117" s="17">
        <f t="shared" si="5"/>
        <v>0.3509306037</v>
      </c>
      <c r="Q117" s="17">
        <f t="shared" si="6"/>
        <v>0.6798517505</v>
      </c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18">
        <v>124.0</v>
      </c>
      <c r="B118" s="18" t="s">
        <v>81</v>
      </c>
      <c r="C118" s="18" t="s">
        <v>15</v>
      </c>
      <c r="D118" s="19">
        <v>41639.0</v>
      </c>
      <c r="E118" s="20">
        <v>1.75176E10</v>
      </c>
      <c r="F118" s="20">
        <v>1.47577E10</v>
      </c>
      <c r="G118" s="21">
        <v>1.9243E9</v>
      </c>
      <c r="H118" s="22">
        <v>0.0</v>
      </c>
      <c r="I118" s="22">
        <v>9.53E7</v>
      </c>
      <c r="J118" s="18" t="s">
        <v>22</v>
      </c>
      <c r="K118" s="18" t="s">
        <v>82</v>
      </c>
      <c r="L118" s="23">
        <f t="shared" si="1"/>
        <v>2013</v>
      </c>
      <c r="M118" s="24">
        <f t="shared" si="2"/>
        <v>2759900000</v>
      </c>
      <c r="N118" s="25">
        <f t="shared" si="3"/>
        <v>2019600000</v>
      </c>
      <c r="O118" s="24">
        <f t="shared" si="4"/>
        <v>15498000000</v>
      </c>
      <c r="P118" s="17">
        <f t="shared" si="5"/>
        <v>0.157550121</v>
      </c>
      <c r="Q118" s="17">
        <f t="shared" si="6"/>
        <v>0.8847102343</v>
      </c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18">
        <v>125.0</v>
      </c>
      <c r="B119" s="18" t="s">
        <v>81</v>
      </c>
      <c r="C119" s="18" t="s">
        <v>18</v>
      </c>
      <c r="D119" s="19">
        <v>42004.0</v>
      </c>
      <c r="E119" s="20">
        <v>1.91088E10</v>
      </c>
      <c r="F119" s="20">
        <v>1.61201E10</v>
      </c>
      <c r="G119" s="21">
        <v>2.061E9</v>
      </c>
      <c r="H119" s="22">
        <v>0.0</v>
      </c>
      <c r="I119" s="22">
        <v>1.069E8</v>
      </c>
      <c r="J119" s="18" t="s">
        <v>22</v>
      </c>
      <c r="K119" s="18" t="s">
        <v>82</v>
      </c>
      <c r="L119" s="23">
        <f t="shared" si="1"/>
        <v>2014</v>
      </c>
      <c r="M119" s="24">
        <f t="shared" si="2"/>
        <v>2988700000</v>
      </c>
      <c r="N119" s="25">
        <f t="shared" si="3"/>
        <v>2167900000</v>
      </c>
      <c r="O119" s="24">
        <f t="shared" si="4"/>
        <v>16940900000</v>
      </c>
      <c r="P119" s="17">
        <f t="shared" si="5"/>
        <v>0.1564043791</v>
      </c>
      <c r="Q119" s="17">
        <f t="shared" si="6"/>
        <v>0.8865496525</v>
      </c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18">
        <v>126.0</v>
      </c>
      <c r="B120" s="18" t="s">
        <v>81</v>
      </c>
      <c r="C120" s="18" t="s">
        <v>19</v>
      </c>
      <c r="D120" s="19">
        <v>42369.0</v>
      </c>
      <c r="E120" s="20">
        <v>2.0862E10</v>
      </c>
      <c r="F120" s="20">
        <v>1.76005E10</v>
      </c>
      <c r="G120" s="21">
        <v>2.2456E9</v>
      </c>
      <c r="H120" s="22">
        <v>0.0</v>
      </c>
      <c r="I120" s="22">
        <v>1.274E8</v>
      </c>
      <c r="J120" s="18" t="s">
        <v>22</v>
      </c>
      <c r="K120" s="18" t="s">
        <v>82</v>
      </c>
      <c r="L120" s="23">
        <f t="shared" si="1"/>
        <v>2015</v>
      </c>
      <c r="M120" s="24">
        <f t="shared" si="2"/>
        <v>3261500000</v>
      </c>
      <c r="N120" s="25">
        <f t="shared" si="3"/>
        <v>2373000000</v>
      </c>
      <c r="O120" s="24">
        <f t="shared" si="4"/>
        <v>18489000000</v>
      </c>
      <c r="P120" s="17">
        <f t="shared" si="5"/>
        <v>0.1563368805</v>
      </c>
      <c r="Q120" s="17">
        <f t="shared" si="6"/>
        <v>0.8862525165</v>
      </c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18">
        <v>127.0</v>
      </c>
      <c r="B121" s="18" t="s">
        <v>81</v>
      </c>
      <c r="C121" s="18" t="s">
        <v>20</v>
      </c>
      <c r="D121" s="19">
        <v>42735.0</v>
      </c>
      <c r="E121" s="20">
        <v>2.1609E10</v>
      </c>
      <c r="F121" s="20">
        <v>1.82958E10</v>
      </c>
      <c r="G121" s="21">
        <v>2.2803E9</v>
      </c>
      <c r="H121" s="22">
        <v>0.0</v>
      </c>
      <c r="I121" s="22">
        <v>1.434E8</v>
      </c>
      <c r="J121" s="18" t="s">
        <v>22</v>
      </c>
      <c r="K121" s="18" t="s">
        <v>82</v>
      </c>
      <c r="L121" s="23">
        <f t="shared" si="1"/>
        <v>2016</v>
      </c>
      <c r="M121" s="24">
        <f t="shared" si="2"/>
        <v>3313200000</v>
      </c>
      <c r="N121" s="25">
        <f t="shared" si="3"/>
        <v>2423700000</v>
      </c>
      <c r="O121" s="24">
        <f t="shared" si="4"/>
        <v>19185300000</v>
      </c>
      <c r="P121" s="17">
        <f t="shared" si="5"/>
        <v>0.1533250035</v>
      </c>
      <c r="Q121" s="17">
        <f t="shared" si="6"/>
        <v>0.8878384007</v>
      </c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18">
        <v>128.0</v>
      </c>
      <c r="B122" s="18" t="s">
        <v>83</v>
      </c>
      <c r="C122" s="18" t="s">
        <v>15</v>
      </c>
      <c r="D122" s="19">
        <v>41274.0</v>
      </c>
      <c r="E122" s="20">
        <v>6.14972E10</v>
      </c>
      <c r="F122" s="20">
        <v>4.82136E10</v>
      </c>
      <c r="G122" s="21">
        <v>8.6805E9</v>
      </c>
      <c r="H122" s="22">
        <v>0.0</v>
      </c>
      <c r="I122" s="22">
        <v>2.33E8</v>
      </c>
      <c r="J122" s="18" t="s">
        <v>28</v>
      </c>
      <c r="K122" s="18" t="s">
        <v>84</v>
      </c>
      <c r="L122" s="23">
        <f t="shared" si="1"/>
        <v>2012</v>
      </c>
      <c r="M122" s="24">
        <f t="shared" si="2"/>
        <v>13283600000</v>
      </c>
      <c r="N122" s="25">
        <f t="shared" si="3"/>
        <v>8913500000</v>
      </c>
      <c r="O122" s="24">
        <f t="shared" si="4"/>
        <v>52583700000</v>
      </c>
      <c r="P122" s="17">
        <f t="shared" si="5"/>
        <v>0.2160033302</v>
      </c>
      <c r="Q122" s="17">
        <f t="shared" si="6"/>
        <v>0.8550584417</v>
      </c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18">
        <v>129.0</v>
      </c>
      <c r="B123" s="18" t="s">
        <v>83</v>
      </c>
      <c r="C123" s="18" t="s">
        <v>18</v>
      </c>
      <c r="D123" s="19">
        <v>41639.0</v>
      </c>
      <c r="E123" s="20">
        <v>7.10235E10</v>
      </c>
      <c r="F123" s="20">
        <v>5.62371E10</v>
      </c>
      <c r="G123" s="21">
        <v>9.9529E9</v>
      </c>
      <c r="H123" s="22">
        <v>0.0</v>
      </c>
      <c r="I123" s="22">
        <v>2.453E8</v>
      </c>
      <c r="J123" s="18" t="s">
        <v>28</v>
      </c>
      <c r="K123" s="18" t="s">
        <v>84</v>
      </c>
      <c r="L123" s="23">
        <f t="shared" si="1"/>
        <v>2013</v>
      </c>
      <c r="M123" s="24">
        <f t="shared" si="2"/>
        <v>14786400000</v>
      </c>
      <c r="N123" s="25">
        <f t="shared" si="3"/>
        <v>10198200000</v>
      </c>
      <c r="O123" s="24">
        <f t="shared" si="4"/>
        <v>60825300000</v>
      </c>
      <c r="P123" s="17">
        <f t="shared" si="5"/>
        <v>0.2081902469</v>
      </c>
      <c r="Q123" s="17">
        <f t="shared" si="6"/>
        <v>0.8564109062</v>
      </c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18">
        <v>130.0</v>
      </c>
      <c r="B124" s="18" t="s">
        <v>83</v>
      </c>
      <c r="C124" s="18" t="s">
        <v>19</v>
      </c>
      <c r="D124" s="19">
        <v>42004.0</v>
      </c>
      <c r="E124" s="20">
        <v>7.38741E10</v>
      </c>
      <c r="F124" s="20">
        <v>5.68549E10</v>
      </c>
      <c r="G124" s="21">
        <v>1.17484E10</v>
      </c>
      <c r="H124" s="22">
        <v>0.0</v>
      </c>
      <c r="I124" s="22">
        <v>2.209E8</v>
      </c>
      <c r="J124" s="18" t="s">
        <v>28</v>
      </c>
      <c r="K124" s="18" t="s">
        <v>84</v>
      </c>
      <c r="L124" s="23">
        <f t="shared" si="1"/>
        <v>2014</v>
      </c>
      <c r="M124" s="24">
        <f t="shared" si="2"/>
        <v>17019200000</v>
      </c>
      <c r="N124" s="25">
        <f t="shared" si="3"/>
        <v>11969300000</v>
      </c>
      <c r="O124" s="24">
        <f t="shared" si="4"/>
        <v>61904800000</v>
      </c>
      <c r="P124" s="17">
        <f t="shared" si="5"/>
        <v>0.2303811485</v>
      </c>
      <c r="Q124" s="17">
        <f t="shared" si="6"/>
        <v>0.8379770447</v>
      </c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18">
        <v>131.0</v>
      </c>
      <c r="B125" s="18" t="s">
        <v>83</v>
      </c>
      <c r="C125" s="18" t="s">
        <v>20</v>
      </c>
      <c r="D125" s="19">
        <v>42369.0</v>
      </c>
      <c r="E125" s="20">
        <v>7.91565E10</v>
      </c>
      <c r="F125" s="20">
        <v>6.11169E10</v>
      </c>
      <c r="G125" s="21">
        <v>1.25348E10</v>
      </c>
      <c r="H125" s="22">
        <v>0.0</v>
      </c>
      <c r="I125" s="22">
        <v>2.301E8</v>
      </c>
      <c r="J125" s="18" t="s">
        <v>28</v>
      </c>
      <c r="K125" s="18" t="s">
        <v>84</v>
      </c>
      <c r="L125" s="23">
        <f t="shared" si="1"/>
        <v>2015</v>
      </c>
      <c r="M125" s="24">
        <f t="shared" si="2"/>
        <v>18039600000</v>
      </c>
      <c r="N125" s="25">
        <f t="shared" si="3"/>
        <v>12764900000</v>
      </c>
      <c r="O125" s="24">
        <f t="shared" si="4"/>
        <v>66391600000</v>
      </c>
      <c r="P125" s="17">
        <f t="shared" si="5"/>
        <v>0.2278978985</v>
      </c>
      <c r="Q125" s="17">
        <f t="shared" si="6"/>
        <v>0.8387384485</v>
      </c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18">
        <v>136.0</v>
      </c>
      <c r="B126" s="18" t="s">
        <v>85</v>
      </c>
      <c r="C126" s="18" t="s">
        <v>15</v>
      </c>
      <c r="D126" s="19">
        <v>41274.0</v>
      </c>
      <c r="E126" s="20">
        <v>1.6428E10</v>
      </c>
      <c r="F126" s="20">
        <v>3.079E9</v>
      </c>
      <c r="G126" s="21">
        <v>1.333E9</v>
      </c>
      <c r="H126" s="22">
        <v>0.0</v>
      </c>
      <c r="I126" s="22">
        <v>6.881E9</v>
      </c>
      <c r="J126" s="18" t="s">
        <v>86</v>
      </c>
      <c r="K126" s="18" t="s">
        <v>87</v>
      </c>
      <c r="L126" s="23">
        <f t="shared" si="1"/>
        <v>2012</v>
      </c>
      <c r="M126" s="24">
        <f t="shared" si="2"/>
        <v>13349000000</v>
      </c>
      <c r="N126" s="25">
        <f t="shared" si="3"/>
        <v>8214000000</v>
      </c>
      <c r="O126" s="24">
        <f t="shared" si="4"/>
        <v>8214000000</v>
      </c>
      <c r="P126" s="17">
        <f t="shared" si="5"/>
        <v>0.8125760896</v>
      </c>
      <c r="Q126" s="17">
        <f t="shared" si="6"/>
        <v>0.5</v>
      </c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18">
        <v>137.0</v>
      </c>
      <c r="B127" s="18" t="s">
        <v>85</v>
      </c>
      <c r="C127" s="18" t="s">
        <v>18</v>
      </c>
      <c r="D127" s="19">
        <v>41639.0</v>
      </c>
      <c r="E127" s="20">
        <v>1.4771E10</v>
      </c>
      <c r="F127" s="20">
        <v>2.938E9</v>
      </c>
      <c r="G127" s="21">
        <v>1.286E9</v>
      </c>
      <c r="H127" s="22">
        <v>0.0</v>
      </c>
      <c r="I127" s="22">
        <v>5.866E9</v>
      </c>
      <c r="J127" s="18" t="s">
        <v>86</v>
      </c>
      <c r="K127" s="18" t="s">
        <v>87</v>
      </c>
      <c r="L127" s="23">
        <f t="shared" si="1"/>
        <v>2013</v>
      </c>
      <c r="M127" s="24">
        <f t="shared" si="2"/>
        <v>11833000000</v>
      </c>
      <c r="N127" s="25">
        <f t="shared" si="3"/>
        <v>7152000000</v>
      </c>
      <c r="O127" s="24">
        <f t="shared" si="4"/>
        <v>7619000000</v>
      </c>
      <c r="P127" s="17">
        <f t="shared" si="5"/>
        <v>0.8010967436</v>
      </c>
      <c r="Q127" s="17">
        <f t="shared" si="6"/>
        <v>0.5158080022</v>
      </c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18">
        <v>138.0</v>
      </c>
      <c r="B128" s="18" t="s">
        <v>85</v>
      </c>
      <c r="C128" s="18" t="s">
        <v>19</v>
      </c>
      <c r="D128" s="19">
        <v>42004.0</v>
      </c>
      <c r="E128" s="20">
        <v>1.2691E10</v>
      </c>
      <c r="F128" s="20">
        <v>2.511E9</v>
      </c>
      <c r="G128" s="21">
        <v>1.095E9</v>
      </c>
      <c r="H128" s="22">
        <v>0.0</v>
      </c>
      <c r="I128" s="22">
        <v>9.72E9</v>
      </c>
      <c r="J128" s="18" t="s">
        <v>86</v>
      </c>
      <c r="K128" s="18" t="s">
        <v>87</v>
      </c>
      <c r="L128" s="23">
        <f t="shared" si="1"/>
        <v>2014</v>
      </c>
      <c r="M128" s="24">
        <f t="shared" si="2"/>
        <v>10180000000</v>
      </c>
      <c r="N128" s="25">
        <f t="shared" si="3"/>
        <v>10815000000</v>
      </c>
      <c r="O128" s="24">
        <f t="shared" si="4"/>
        <v>1876000000</v>
      </c>
      <c r="P128" s="17">
        <f t="shared" si="5"/>
        <v>0.8021432511</v>
      </c>
      <c r="Q128" s="17">
        <f t="shared" si="6"/>
        <v>0.1478212907</v>
      </c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18">
        <v>139.0</v>
      </c>
      <c r="B129" s="18" t="s">
        <v>85</v>
      </c>
      <c r="C129" s="18" t="s">
        <v>20</v>
      </c>
      <c r="D129" s="19">
        <v>42369.0</v>
      </c>
      <c r="E129" s="20">
        <v>6.383E9</v>
      </c>
      <c r="F129" s="20">
        <v>2.065E9</v>
      </c>
      <c r="G129" s="21">
        <v>7.91E8</v>
      </c>
      <c r="H129" s="22">
        <v>0.0</v>
      </c>
      <c r="I129" s="22">
        <v>2.9372E10</v>
      </c>
      <c r="J129" s="18" t="s">
        <v>86</v>
      </c>
      <c r="K129" s="18" t="s">
        <v>87</v>
      </c>
      <c r="L129" s="23">
        <f t="shared" si="1"/>
        <v>2015</v>
      </c>
      <c r="M129" s="24">
        <f t="shared" si="2"/>
        <v>4318000000</v>
      </c>
      <c r="N129" s="25">
        <f t="shared" si="3"/>
        <v>30163000000</v>
      </c>
      <c r="O129" s="24">
        <f t="shared" si="4"/>
        <v>-23780000000</v>
      </c>
      <c r="P129" s="17">
        <f t="shared" si="5"/>
        <v>0.6764844117</v>
      </c>
      <c r="Q129" s="17">
        <f t="shared" si="6"/>
        <v>-3.725520915</v>
      </c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18">
        <v>140.0</v>
      </c>
      <c r="B130" s="18" t="s">
        <v>88</v>
      </c>
      <c r="C130" s="18" t="s">
        <v>15</v>
      </c>
      <c r="D130" s="19">
        <v>41639.0</v>
      </c>
      <c r="E130" s="20">
        <v>1.4581E10</v>
      </c>
      <c r="F130" s="20">
        <v>2.942E9</v>
      </c>
      <c r="G130" s="21">
        <v>2.256E9</v>
      </c>
      <c r="H130" s="22">
        <v>0.0</v>
      </c>
      <c r="I130" s="22">
        <v>3.927E9</v>
      </c>
      <c r="J130" s="18" t="s">
        <v>86</v>
      </c>
      <c r="K130" s="18" t="s">
        <v>87</v>
      </c>
      <c r="L130" s="23">
        <f t="shared" si="1"/>
        <v>2013</v>
      </c>
      <c r="M130" s="24">
        <f t="shared" si="2"/>
        <v>11639000000</v>
      </c>
      <c r="N130" s="25">
        <f t="shared" si="3"/>
        <v>6183000000</v>
      </c>
      <c r="O130" s="24">
        <f t="shared" si="4"/>
        <v>8398000000</v>
      </c>
      <c r="P130" s="17">
        <f t="shared" si="5"/>
        <v>0.798230574</v>
      </c>
      <c r="Q130" s="17">
        <f t="shared" si="6"/>
        <v>0.5759550099</v>
      </c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18">
        <v>141.0</v>
      </c>
      <c r="B131" s="18" t="s">
        <v>88</v>
      </c>
      <c r="C131" s="18" t="s">
        <v>18</v>
      </c>
      <c r="D131" s="19">
        <v>42004.0</v>
      </c>
      <c r="E131" s="20">
        <v>1.847E10</v>
      </c>
      <c r="F131" s="20">
        <v>3.317E9</v>
      </c>
      <c r="G131" s="21">
        <v>2.725E9</v>
      </c>
      <c r="H131" s="22">
        <v>0.0</v>
      </c>
      <c r="I131" s="22">
        <v>4.55E9</v>
      </c>
      <c r="J131" s="18" t="s">
        <v>86</v>
      </c>
      <c r="K131" s="18" t="s">
        <v>87</v>
      </c>
      <c r="L131" s="23">
        <f t="shared" si="1"/>
        <v>2014</v>
      </c>
      <c r="M131" s="24">
        <f t="shared" si="2"/>
        <v>15153000000</v>
      </c>
      <c r="N131" s="25">
        <f t="shared" si="3"/>
        <v>7275000000</v>
      </c>
      <c r="O131" s="24">
        <f t="shared" si="4"/>
        <v>11195000000</v>
      </c>
      <c r="P131" s="17">
        <f t="shared" si="5"/>
        <v>0.8204114781</v>
      </c>
      <c r="Q131" s="17">
        <f t="shared" si="6"/>
        <v>0.6061180292</v>
      </c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18">
        <v>142.0</v>
      </c>
      <c r="B132" s="18" t="s">
        <v>88</v>
      </c>
      <c r="C132" s="18" t="s">
        <v>19</v>
      </c>
      <c r="D132" s="19">
        <v>42369.0</v>
      </c>
      <c r="E132" s="20">
        <v>8.698E9</v>
      </c>
      <c r="F132" s="20">
        <v>3.185E9</v>
      </c>
      <c r="G132" s="21">
        <v>2.0E9</v>
      </c>
      <c r="H132" s="22">
        <v>0.0</v>
      </c>
      <c r="I132" s="22">
        <v>4.603E9</v>
      </c>
      <c r="J132" s="18" t="s">
        <v>86</v>
      </c>
      <c r="K132" s="18" t="s">
        <v>87</v>
      </c>
      <c r="L132" s="23">
        <f t="shared" si="1"/>
        <v>2015</v>
      </c>
      <c r="M132" s="24">
        <f t="shared" si="2"/>
        <v>5513000000</v>
      </c>
      <c r="N132" s="25">
        <f t="shared" si="3"/>
        <v>6603000000</v>
      </c>
      <c r="O132" s="24">
        <f t="shared" si="4"/>
        <v>2095000000</v>
      </c>
      <c r="P132" s="17">
        <f t="shared" si="5"/>
        <v>0.6338238676</v>
      </c>
      <c r="Q132" s="17">
        <f t="shared" si="6"/>
        <v>0.2408599678</v>
      </c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18">
        <v>143.0</v>
      </c>
      <c r="B133" s="18" t="s">
        <v>88</v>
      </c>
      <c r="C133" s="18" t="s">
        <v>20</v>
      </c>
      <c r="D133" s="19">
        <v>42735.0</v>
      </c>
      <c r="E133" s="20">
        <v>7.869E9</v>
      </c>
      <c r="F133" s="20">
        <v>2.9E9</v>
      </c>
      <c r="G133" s="21">
        <v>2.094E9</v>
      </c>
      <c r="H133" s="22">
        <v>0.0</v>
      </c>
      <c r="I133" s="22">
        <v>4.301E9</v>
      </c>
      <c r="J133" s="18" t="s">
        <v>86</v>
      </c>
      <c r="K133" s="18" t="s">
        <v>87</v>
      </c>
      <c r="L133" s="23">
        <f t="shared" si="1"/>
        <v>2016</v>
      </c>
      <c r="M133" s="24">
        <f t="shared" si="2"/>
        <v>4969000000</v>
      </c>
      <c r="N133" s="25">
        <f t="shared" si="3"/>
        <v>6395000000</v>
      </c>
      <c r="O133" s="24">
        <f t="shared" si="4"/>
        <v>1474000000</v>
      </c>
      <c r="P133" s="17">
        <f t="shared" si="5"/>
        <v>0.6314652434</v>
      </c>
      <c r="Q133" s="17">
        <f t="shared" si="6"/>
        <v>0.1873173211</v>
      </c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18">
        <v>144.0</v>
      </c>
      <c r="B134" s="18" t="s">
        <v>89</v>
      </c>
      <c r="C134" s="18" t="s">
        <v>15</v>
      </c>
      <c r="D134" s="19">
        <v>41547.0</v>
      </c>
      <c r="E134" s="20">
        <v>1.01804E10</v>
      </c>
      <c r="F134" s="20">
        <v>7.4721E9</v>
      </c>
      <c r="G134" s="21">
        <v>1.0186E9</v>
      </c>
      <c r="H134" s="22">
        <v>1.337E8</v>
      </c>
      <c r="I134" s="22">
        <v>0.0</v>
      </c>
      <c r="J134" s="18" t="s">
        <v>62</v>
      </c>
      <c r="K134" s="18" t="s">
        <v>90</v>
      </c>
      <c r="L134" s="23">
        <f t="shared" si="1"/>
        <v>2013</v>
      </c>
      <c r="M134" s="24">
        <f t="shared" si="2"/>
        <v>2708300000</v>
      </c>
      <c r="N134" s="25">
        <f t="shared" si="3"/>
        <v>1152300000</v>
      </c>
      <c r="O134" s="24">
        <f t="shared" si="4"/>
        <v>9028100000</v>
      </c>
      <c r="P134" s="17">
        <f t="shared" si="5"/>
        <v>0.2660308043</v>
      </c>
      <c r="Q134" s="17">
        <f t="shared" si="6"/>
        <v>0.8868119131</v>
      </c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18">
        <v>145.0</v>
      </c>
      <c r="B135" s="18" t="s">
        <v>89</v>
      </c>
      <c r="C135" s="18" t="s">
        <v>18</v>
      </c>
      <c r="D135" s="19">
        <v>41912.0</v>
      </c>
      <c r="E135" s="20">
        <v>1.0439E10</v>
      </c>
      <c r="F135" s="20">
        <v>7.6299E9</v>
      </c>
      <c r="G135" s="21">
        <v>1.0074E9</v>
      </c>
      <c r="H135" s="22">
        <v>1.398E8</v>
      </c>
      <c r="I135" s="22">
        <v>0.0</v>
      </c>
      <c r="J135" s="18" t="s">
        <v>62</v>
      </c>
      <c r="K135" s="18" t="s">
        <v>90</v>
      </c>
      <c r="L135" s="23">
        <f t="shared" si="1"/>
        <v>2014</v>
      </c>
      <c r="M135" s="24">
        <f t="shared" si="2"/>
        <v>2809100000</v>
      </c>
      <c r="N135" s="25">
        <f t="shared" si="3"/>
        <v>1147200000</v>
      </c>
      <c r="O135" s="24">
        <f t="shared" si="4"/>
        <v>9291800000</v>
      </c>
      <c r="P135" s="17">
        <f t="shared" si="5"/>
        <v>0.2690966568</v>
      </c>
      <c r="Q135" s="17">
        <f t="shared" si="6"/>
        <v>0.8901044161</v>
      </c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18">
        <v>146.0</v>
      </c>
      <c r="B136" s="18" t="s">
        <v>89</v>
      </c>
      <c r="C136" s="18" t="s">
        <v>19</v>
      </c>
      <c r="D136" s="19">
        <v>42277.0</v>
      </c>
      <c r="E136" s="20">
        <v>9.8949E9</v>
      </c>
      <c r="F136" s="20">
        <v>6.939E9</v>
      </c>
      <c r="G136" s="21">
        <v>8.953E8</v>
      </c>
      <c r="H136" s="22">
        <v>1.371E8</v>
      </c>
      <c r="I136" s="22">
        <v>0.0</v>
      </c>
      <c r="J136" s="18" t="s">
        <v>62</v>
      </c>
      <c r="K136" s="18" t="s">
        <v>90</v>
      </c>
      <c r="L136" s="23">
        <f t="shared" si="1"/>
        <v>2015</v>
      </c>
      <c r="M136" s="24">
        <f t="shared" si="2"/>
        <v>2955900000</v>
      </c>
      <c r="N136" s="25">
        <f t="shared" si="3"/>
        <v>1032400000</v>
      </c>
      <c r="O136" s="24">
        <f t="shared" si="4"/>
        <v>8862500000</v>
      </c>
      <c r="P136" s="17">
        <f t="shared" si="5"/>
        <v>0.2987296486</v>
      </c>
      <c r="Q136" s="17">
        <f t="shared" si="6"/>
        <v>0.8956634226</v>
      </c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18">
        <v>147.0</v>
      </c>
      <c r="B137" s="18" t="s">
        <v>89</v>
      </c>
      <c r="C137" s="18" t="s">
        <v>20</v>
      </c>
      <c r="D137" s="19">
        <v>42643.0</v>
      </c>
      <c r="E137" s="20">
        <v>9.5244E9</v>
      </c>
      <c r="F137" s="20">
        <v>6.4027E9</v>
      </c>
      <c r="G137" s="21">
        <v>7.976E8</v>
      </c>
      <c r="H137" s="22">
        <v>1.32E8</v>
      </c>
      <c r="I137" s="22">
        <v>0.0</v>
      </c>
      <c r="J137" s="18" t="s">
        <v>62</v>
      </c>
      <c r="K137" s="18" t="s">
        <v>90</v>
      </c>
      <c r="L137" s="23">
        <f t="shared" si="1"/>
        <v>2016</v>
      </c>
      <c r="M137" s="24">
        <f t="shared" si="2"/>
        <v>3121700000</v>
      </c>
      <c r="N137" s="25">
        <f t="shared" si="3"/>
        <v>929600000</v>
      </c>
      <c r="O137" s="24">
        <f t="shared" si="4"/>
        <v>8594800000</v>
      </c>
      <c r="P137" s="17">
        <f t="shared" si="5"/>
        <v>0.327758179</v>
      </c>
      <c r="Q137" s="17">
        <f t="shared" si="6"/>
        <v>0.9023980513</v>
      </c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18">
        <v>148.0</v>
      </c>
      <c r="B138" s="18" t="s">
        <v>91</v>
      </c>
      <c r="C138" s="18" t="s">
        <v>15</v>
      </c>
      <c r="D138" s="19">
        <v>41274.0</v>
      </c>
      <c r="E138" s="20">
        <v>4.2921E9</v>
      </c>
      <c r="F138" s="20">
        <v>2.9489E9</v>
      </c>
      <c r="G138" s="21">
        <v>5.129E8</v>
      </c>
      <c r="H138" s="22">
        <v>0.0</v>
      </c>
      <c r="I138" s="22">
        <v>0.0</v>
      </c>
      <c r="J138" s="18" t="s">
        <v>25</v>
      </c>
      <c r="K138" s="18" t="s">
        <v>92</v>
      </c>
      <c r="L138" s="23">
        <f t="shared" si="1"/>
        <v>2012</v>
      </c>
      <c r="M138" s="24">
        <f t="shared" si="2"/>
        <v>1343200000</v>
      </c>
      <c r="N138" s="25">
        <f t="shared" si="3"/>
        <v>512900000</v>
      </c>
      <c r="O138" s="24">
        <f t="shared" si="4"/>
        <v>3779200000</v>
      </c>
      <c r="P138" s="17">
        <f t="shared" si="5"/>
        <v>0.3129470422</v>
      </c>
      <c r="Q138" s="17">
        <f t="shared" si="6"/>
        <v>0.8805013863</v>
      </c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18">
        <v>149.0</v>
      </c>
      <c r="B139" s="18" t="s">
        <v>91</v>
      </c>
      <c r="C139" s="18" t="s">
        <v>18</v>
      </c>
      <c r="D139" s="19">
        <v>41639.0</v>
      </c>
      <c r="E139" s="20">
        <v>4.6147E9</v>
      </c>
      <c r="F139" s="20">
        <v>3.1639E9</v>
      </c>
      <c r="G139" s="21">
        <v>5.48E8</v>
      </c>
      <c r="H139" s="22">
        <v>0.0</v>
      </c>
      <c r="I139" s="22">
        <v>0.0</v>
      </c>
      <c r="J139" s="18" t="s">
        <v>25</v>
      </c>
      <c r="K139" s="18" t="s">
        <v>92</v>
      </c>
      <c r="L139" s="23">
        <f t="shared" si="1"/>
        <v>2013</v>
      </c>
      <c r="M139" s="24">
        <f t="shared" si="2"/>
        <v>1450800000</v>
      </c>
      <c r="N139" s="25">
        <f t="shared" si="3"/>
        <v>548000000</v>
      </c>
      <c r="O139" s="24">
        <f t="shared" si="4"/>
        <v>4066700000</v>
      </c>
      <c r="P139" s="17">
        <f t="shared" si="5"/>
        <v>0.314386634</v>
      </c>
      <c r="Q139" s="17">
        <f t="shared" si="6"/>
        <v>0.8812490519</v>
      </c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18">
        <v>150.0</v>
      </c>
      <c r="B140" s="18" t="s">
        <v>91</v>
      </c>
      <c r="C140" s="18" t="s">
        <v>19</v>
      </c>
      <c r="D140" s="19">
        <v>42004.0</v>
      </c>
      <c r="E140" s="20">
        <v>5.3455E9</v>
      </c>
      <c r="F140" s="20">
        <v>3.6517E9</v>
      </c>
      <c r="G140" s="21">
        <v>6.451E8</v>
      </c>
      <c r="H140" s="22">
        <v>0.0</v>
      </c>
      <c r="I140" s="22">
        <v>0.0</v>
      </c>
      <c r="J140" s="18" t="s">
        <v>25</v>
      </c>
      <c r="K140" s="18" t="s">
        <v>92</v>
      </c>
      <c r="L140" s="23">
        <f t="shared" si="1"/>
        <v>2014</v>
      </c>
      <c r="M140" s="24">
        <f t="shared" si="2"/>
        <v>1693800000</v>
      </c>
      <c r="N140" s="25">
        <f t="shared" si="3"/>
        <v>645100000</v>
      </c>
      <c r="O140" s="24">
        <f t="shared" si="4"/>
        <v>4700400000</v>
      </c>
      <c r="P140" s="17">
        <f t="shared" si="5"/>
        <v>0.3168646525</v>
      </c>
      <c r="Q140" s="17">
        <f t="shared" si="6"/>
        <v>0.8793190534</v>
      </c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18">
        <v>151.0</v>
      </c>
      <c r="B141" s="18" t="s">
        <v>91</v>
      </c>
      <c r="C141" s="18" t="s">
        <v>20</v>
      </c>
      <c r="D141" s="19">
        <v>42369.0</v>
      </c>
      <c r="E141" s="20">
        <v>5.5687E9</v>
      </c>
      <c r="F141" s="20">
        <v>3.7892E9</v>
      </c>
      <c r="G141" s="21">
        <v>6.691E8</v>
      </c>
      <c r="H141" s="22">
        <v>0.0</v>
      </c>
      <c r="I141" s="22">
        <v>0.0</v>
      </c>
      <c r="J141" s="18" t="s">
        <v>25</v>
      </c>
      <c r="K141" s="18" t="s">
        <v>92</v>
      </c>
      <c r="L141" s="23">
        <f t="shared" si="1"/>
        <v>2015</v>
      </c>
      <c r="M141" s="24">
        <f t="shared" si="2"/>
        <v>1779500000</v>
      </c>
      <c r="N141" s="25">
        <f t="shared" si="3"/>
        <v>669100000</v>
      </c>
      <c r="O141" s="24">
        <f t="shared" si="4"/>
        <v>4899600000</v>
      </c>
      <c r="P141" s="17">
        <f t="shared" si="5"/>
        <v>0.3195539354</v>
      </c>
      <c r="Q141" s="17">
        <f t="shared" si="6"/>
        <v>0.8798462837</v>
      </c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18">
        <v>152.0</v>
      </c>
      <c r="B142" s="18" t="s">
        <v>93</v>
      </c>
      <c r="C142" s="18" t="s">
        <v>15</v>
      </c>
      <c r="D142" s="19">
        <v>41274.0</v>
      </c>
      <c r="E142" s="20">
        <v>2.37E10</v>
      </c>
      <c r="F142" s="20">
        <v>2.0401E10</v>
      </c>
      <c r="G142" s="21">
        <v>9.97E8</v>
      </c>
      <c r="H142" s="22">
        <v>1.97E8</v>
      </c>
      <c r="I142" s="22">
        <v>1.46E9</v>
      </c>
      <c r="J142" s="18" t="s">
        <v>16</v>
      </c>
      <c r="K142" s="18" t="s">
        <v>94</v>
      </c>
      <c r="L142" s="23">
        <f t="shared" si="1"/>
        <v>2012</v>
      </c>
      <c r="M142" s="24">
        <f t="shared" si="2"/>
        <v>3299000000</v>
      </c>
      <c r="N142" s="25">
        <f t="shared" si="3"/>
        <v>2654000000</v>
      </c>
      <c r="O142" s="24">
        <f t="shared" si="4"/>
        <v>21046000000</v>
      </c>
      <c r="P142" s="17">
        <f t="shared" si="5"/>
        <v>0.1391983122</v>
      </c>
      <c r="Q142" s="17">
        <f t="shared" si="6"/>
        <v>0.8880168776</v>
      </c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18">
        <v>153.0</v>
      </c>
      <c r="B143" s="18" t="s">
        <v>93</v>
      </c>
      <c r="C143" s="18" t="s">
        <v>18</v>
      </c>
      <c r="D143" s="19">
        <v>41639.0</v>
      </c>
      <c r="E143" s="20">
        <v>2.3032E10</v>
      </c>
      <c r="F143" s="20">
        <v>1.9286E10</v>
      </c>
      <c r="G143" s="21">
        <v>1.008E9</v>
      </c>
      <c r="H143" s="22">
        <v>1.92E8</v>
      </c>
      <c r="I143" s="22">
        <v>1.421E9</v>
      </c>
      <c r="J143" s="18" t="s">
        <v>16</v>
      </c>
      <c r="K143" s="18" t="s">
        <v>94</v>
      </c>
      <c r="L143" s="23">
        <f t="shared" si="1"/>
        <v>2013</v>
      </c>
      <c r="M143" s="24">
        <f t="shared" si="2"/>
        <v>3746000000</v>
      </c>
      <c r="N143" s="25">
        <f t="shared" si="3"/>
        <v>2621000000</v>
      </c>
      <c r="O143" s="24">
        <f t="shared" si="4"/>
        <v>20411000000</v>
      </c>
      <c r="P143" s="17">
        <f t="shared" si="5"/>
        <v>0.1626432789</v>
      </c>
      <c r="Q143" s="17">
        <f t="shared" si="6"/>
        <v>0.8862018062</v>
      </c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18">
        <v>154.0</v>
      </c>
      <c r="B144" s="18" t="s">
        <v>93</v>
      </c>
      <c r="C144" s="18" t="s">
        <v>19</v>
      </c>
      <c r="D144" s="19">
        <v>42004.0</v>
      </c>
      <c r="E144" s="20">
        <v>2.3906E10</v>
      </c>
      <c r="F144" s="20">
        <v>1.9137E10</v>
      </c>
      <c r="G144" s="21">
        <v>9.95E8</v>
      </c>
      <c r="H144" s="22">
        <v>2.18E8</v>
      </c>
      <c r="I144" s="22">
        <v>1.371E9</v>
      </c>
      <c r="J144" s="18" t="s">
        <v>16</v>
      </c>
      <c r="K144" s="18" t="s">
        <v>94</v>
      </c>
      <c r="L144" s="23">
        <f t="shared" si="1"/>
        <v>2014</v>
      </c>
      <c r="M144" s="24">
        <f t="shared" si="2"/>
        <v>4769000000</v>
      </c>
      <c r="N144" s="25">
        <f t="shared" si="3"/>
        <v>2584000000</v>
      </c>
      <c r="O144" s="24">
        <f t="shared" si="4"/>
        <v>21322000000</v>
      </c>
      <c r="P144" s="17">
        <f t="shared" si="5"/>
        <v>0.1994896679</v>
      </c>
      <c r="Q144" s="17">
        <f t="shared" si="6"/>
        <v>0.8919099808</v>
      </c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18">
        <v>155.0</v>
      </c>
      <c r="B145" s="18" t="s">
        <v>93</v>
      </c>
      <c r="C145" s="18" t="s">
        <v>20</v>
      </c>
      <c r="D145" s="19">
        <v>42369.0</v>
      </c>
      <c r="E145" s="20">
        <v>2.2534E10</v>
      </c>
      <c r="F145" s="20">
        <v>1.8069E10</v>
      </c>
      <c r="G145" s="21">
        <v>9.79E8</v>
      </c>
      <c r="H145" s="22">
        <v>2.38E8</v>
      </c>
      <c r="I145" s="22">
        <v>1.28E9</v>
      </c>
      <c r="J145" s="18" t="s">
        <v>16</v>
      </c>
      <c r="K145" s="18" t="s">
        <v>94</v>
      </c>
      <c r="L145" s="23">
        <f t="shared" si="1"/>
        <v>2015</v>
      </c>
      <c r="M145" s="24">
        <f t="shared" si="2"/>
        <v>4465000000</v>
      </c>
      <c r="N145" s="25">
        <f t="shared" si="3"/>
        <v>2497000000</v>
      </c>
      <c r="O145" s="24">
        <f t="shared" si="4"/>
        <v>20037000000</v>
      </c>
      <c r="P145" s="17">
        <f t="shared" si="5"/>
        <v>0.1981450253</v>
      </c>
      <c r="Q145" s="17">
        <f t="shared" si="6"/>
        <v>0.8891896689</v>
      </c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18">
        <v>156.0</v>
      </c>
      <c r="B146" s="18" t="s">
        <v>95</v>
      </c>
      <c r="C146" s="18" t="s">
        <v>15</v>
      </c>
      <c r="D146" s="19">
        <v>41274.0</v>
      </c>
      <c r="E146" s="20">
        <v>4.856E9</v>
      </c>
      <c r="F146" s="20">
        <v>1.662E9</v>
      </c>
      <c r="G146" s="21">
        <v>1.139E9</v>
      </c>
      <c r="H146" s="22">
        <v>6.04E8</v>
      </c>
      <c r="I146" s="22">
        <v>0.0</v>
      </c>
      <c r="J146" s="18" t="s">
        <v>25</v>
      </c>
      <c r="K146" s="18" t="s">
        <v>96</v>
      </c>
      <c r="L146" s="23">
        <f t="shared" si="1"/>
        <v>2012</v>
      </c>
      <c r="M146" s="24">
        <f t="shared" si="2"/>
        <v>3194000000</v>
      </c>
      <c r="N146" s="25">
        <f t="shared" si="3"/>
        <v>1743000000</v>
      </c>
      <c r="O146" s="24">
        <f t="shared" si="4"/>
        <v>3113000000</v>
      </c>
      <c r="P146" s="17">
        <f t="shared" si="5"/>
        <v>0.6577429984</v>
      </c>
      <c r="Q146" s="17">
        <f t="shared" si="6"/>
        <v>0.641062603</v>
      </c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18">
        <v>157.0</v>
      </c>
      <c r="B147" s="18" t="s">
        <v>95</v>
      </c>
      <c r="C147" s="18" t="s">
        <v>18</v>
      </c>
      <c r="D147" s="19">
        <v>41639.0</v>
      </c>
      <c r="E147" s="20">
        <v>4.583E9</v>
      </c>
      <c r="F147" s="20">
        <v>1.531E9</v>
      </c>
      <c r="G147" s="21">
        <v>1.096E9</v>
      </c>
      <c r="H147" s="22">
        <v>5.84E8</v>
      </c>
      <c r="I147" s="22">
        <v>0.0</v>
      </c>
      <c r="J147" s="18" t="s">
        <v>25</v>
      </c>
      <c r="K147" s="18" t="s">
        <v>96</v>
      </c>
      <c r="L147" s="23">
        <f t="shared" si="1"/>
        <v>2013</v>
      </c>
      <c r="M147" s="24">
        <f t="shared" si="2"/>
        <v>3052000000</v>
      </c>
      <c r="N147" s="25">
        <f t="shared" si="3"/>
        <v>1680000000</v>
      </c>
      <c r="O147" s="24">
        <f t="shared" si="4"/>
        <v>2903000000</v>
      </c>
      <c r="P147" s="17">
        <f t="shared" si="5"/>
        <v>0.665939341</v>
      </c>
      <c r="Q147" s="17">
        <f t="shared" si="6"/>
        <v>0.6334278857</v>
      </c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18">
        <v>158.0</v>
      </c>
      <c r="B148" s="18" t="s">
        <v>95</v>
      </c>
      <c r="C148" s="18" t="s">
        <v>19</v>
      </c>
      <c r="D148" s="19">
        <v>42004.0</v>
      </c>
      <c r="E148" s="20">
        <v>4.408E9</v>
      </c>
      <c r="F148" s="20">
        <v>1.525E9</v>
      </c>
      <c r="G148" s="21">
        <v>1.129E9</v>
      </c>
      <c r="H148" s="22">
        <v>5.71E8</v>
      </c>
      <c r="I148" s="22">
        <v>0.0</v>
      </c>
      <c r="J148" s="18" t="s">
        <v>25</v>
      </c>
      <c r="K148" s="18" t="s">
        <v>96</v>
      </c>
      <c r="L148" s="23">
        <f t="shared" si="1"/>
        <v>2014</v>
      </c>
      <c r="M148" s="24">
        <f t="shared" si="2"/>
        <v>2883000000</v>
      </c>
      <c r="N148" s="25">
        <f t="shared" si="3"/>
        <v>1700000000</v>
      </c>
      <c r="O148" s="24">
        <f t="shared" si="4"/>
        <v>2708000000</v>
      </c>
      <c r="P148" s="17">
        <f t="shared" si="5"/>
        <v>0.6540381125</v>
      </c>
      <c r="Q148" s="17">
        <f t="shared" si="6"/>
        <v>0.6143375681</v>
      </c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18">
        <v>159.0</v>
      </c>
      <c r="B149" s="18" t="s">
        <v>95</v>
      </c>
      <c r="C149" s="18" t="s">
        <v>20</v>
      </c>
      <c r="D149" s="19">
        <v>42369.0</v>
      </c>
      <c r="E149" s="20">
        <v>4.664E9</v>
      </c>
      <c r="F149" s="20">
        <v>1.585E9</v>
      </c>
      <c r="G149" s="21">
        <v>1.114E9</v>
      </c>
      <c r="H149" s="22">
        <v>6.46E8</v>
      </c>
      <c r="I149" s="22">
        <v>0.0</v>
      </c>
      <c r="J149" s="18" t="s">
        <v>25</v>
      </c>
      <c r="K149" s="18" t="s">
        <v>96</v>
      </c>
      <c r="L149" s="23">
        <f t="shared" si="1"/>
        <v>2015</v>
      </c>
      <c r="M149" s="24">
        <f t="shared" si="2"/>
        <v>3079000000</v>
      </c>
      <c r="N149" s="25">
        <f t="shared" si="3"/>
        <v>1760000000</v>
      </c>
      <c r="O149" s="24">
        <f t="shared" si="4"/>
        <v>2904000000</v>
      </c>
      <c r="P149" s="17">
        <f t="shared" si="5"/>
        <v>0.6601629503</v>
      </c>
      <c r="Q149" s="17">
        <f t="shared" si="6"/>
        <v>0.6226415094</v>
      </c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18">
        <v>164.0</v>
      </c>
      <c r="B150" s="18" t="s">
        <v>97</v>
      </c>
      <c r="C150" s="18" t="s">
        <v>15</v>
      </c>
      <c r="D150" s="19">
        <v>42309.0</v>
      </c>
      <c r="E150" s="20">
        <v>6.824E9</v>
      </c>
      <c r="F150" s="20">
        <v>3.271E9</v>
      </c>
      <c r="G150" s="21">
        <v>4.86E8</v>
      </c>
      <c r="H150" s="22">
        <v>1.049E9</v>
      </c>
      <c r="I150" s="22">
        <v>2.49E8</v>
      </c>
      <c r="J150" s="18" t="s">
        <v>25</v>
      </c>
      <c r="K150" s="18" t="s">
        <v>37</v>
      </c>
      <c r="L150" s="23">
        <f t="shared" si="1"/>
        <v>2015</v>
      </c>
      <c r="M150" s="24">
        <f t="shared" si="2"/>
        <v>3553000000</v>
      </c>
      <c r="N150" s="25">
        <f t="shared" si="3"/>
        <v>1784000000</v>
      </c>
      <c r="O150" s="24">
        <f t="shared" si="4"/>
        <v>5040000000</v>
      </c>
      <c r="P150" s="17">
        <f t="shared" si="5"/>
        <v>0.5206623681</v>
      </c>
      <c r="Q150" s="17">
        <f t="shared" si="6"/>
        <v>0.7385697538</v>
      </c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18">
        <v>165.0</v>
      </c>
      <c r="B151" s="18" t="s">
        <v>97</v>
      </c>
      <c r="C151" s="18" t="s">
        <v>18</v>
      </c>
      <c r="D151" s="19">
        <v>42673.0</v>
      </c>
      <c r="E151" s="20">
        <v>1.324E10</v>
      </c>
      <c r="F151" s="20">
        <v>7.3E9</v>
      </c>
      <c r="G151" s="21">
        <v>8.06E8</v>
      </c>
      <c r="H151" s="22">
        <v>2.674E9</v>
      </c>
      <c r="I151" s="22">
        <v>1.873E9</v>
      </c>
      <c r="J151" s="18" t="s">
        <v>25</v>
      </c>
      <c r="K151" s="18" t="s">
        <v>37</v>
      </c>
      <c r="L151" s="23">
        <f t="shared" si="1"/>
        <v>2016</v>
      </c>
      <c r="M151" s="24">
        <f t="shared" si="2"/>
        <v>5940000000</v>
      </c>
      <c r="N151" s="25">
        <f t="shared" si="3"/>
        <v>5353000000</v>
      </c>
      <c r="O151" s="24">
        <f t="shared" si="4"/>
        <v>7887000000</v>
      </c>
      <c r="P151" s="17">
        <f t="shared" si="5"/>
        <v>0.4486404834</v>
      </c>
      <c r="Q151" s="17">
        <f t="shared" si="6"/>
        <v>0.595694864</v>
      </c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18">
        <v>166.0</v>
      </c>
      <c r="B152" s="18" t="s">
        <v>98</v>
      </c>
      <c r="C152" s="18" t="s">
        <v>15</v>
      </c>
      <c r="D152" s="19">
        <v>41274.0</v>
      </c>
      <c r="E152" s="20">
        <v>5.8635E9</v>
      </c>
      <c r="F152" s="20">
        <v>4.3353E9</v>
      </c>
      <c r="G152" s="21">
        <v>1.1489E9</v>
      </c>
      <c r="H152" s="22">
        <v>0.0</v>
      </c>
      <c r="I152" s="22">
        <v>0.0</v>
      </c>
      <c r="J152" s="18" t="s">
        <v>62</v>
      </c>
      <c r="K152" s="18" t="s">
        <v>99</v>
      </c>
      <c r="L152" s="23">
        <f t="shared" si="1"/>
        <v>2012</v>
      </c>
      <c r="M152" s="24">
        <f t="shared" si="2"/>
        <v>1528200000</v>
      </c>
      <c r="N152" s="25">
        <f t="shared" si="3"/>
        <v>1148900000</v>
      </c>
      <c r="O152" s="24">
        <f t="shared" si="4"/>
        <v>4714600000</v>
      </c>
      <c r="P152" s="17">
        <f t="shared" si="5"/>
        <v>0.260629317</v>
      </c>
      <c r="Q152" s="17">
        <f t="shared" si="6"/>
        <v>0.8040590091</v>
      </c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18">
        <v>167.0</v>
      </c>
      <c r="B153" s="18" t="s">
        <v>98</v>
      </c>
      <c r="C153" s="18" t="s">
        <v>18</v>
      </c>
      <c r="D153" s="19">
        <v>41636.0</v>
      </c>
      <c r="E153" s="20">
        <v>6.14E9</v>
      </c>
      <c r="F153" s="20">
        <v>4.5023E9</v>
      </c>
      <c r="G153" s="21">
        <v>1.1742E9</v>
      </c>
      <c r="H153" s="22">
        <v>0.0</v>
      </c>
      <c r="I153" s="22">
        <v>0.0</v>
      </c>
      <c r="J153" s="18" t="s">
        <v>62</v>
      </c>
      <c r="K153" s="18" t="s">
        <v>99</v>
      </c>
      <c r="L153" s="23">
        <f t="shared" si="1"/>
        <v>2013</v>
      </c>
      <c r="M153" s="24">
        <f t="shared" si="2"/>
        <v>1637700000</v>
      </c>
      <c r="N153" s="25">
        <f t="shared" si="3"/>
        <v>1174200000</v>
      </c>
      <c r="O153" s="24">
        <f t="shared" si="4"/>
        <v>4965800000</v>
      </c>
      <c r="P153" s="17">
        <f t="shared" si="5"/>
        <v>0.2667263844</v>
      </c>
      <c r="Q153" s="17">
        <f t="shared" si="6"/>
        <v>0.808762215</v>
      </c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18">
        <v>168.0</v>
      </c>
      <c r="B154" s="18" t="s">
        <v>98</v>
      </c>
      <c r="C154" s="18" t="s">
        <v>19</v>
      </c>
      <c r="D154" s="19">
        <v>42007.0</v>
      </c>
      <c r="E154" s="20">
        <v>6.3303E9</v>
      </c>
      <c r="F154" s="20">
        <v>4.6791E9</v>
      </c>
      <c r="G154" s="21">
        <v>1.1589E9</v>
      </c>
      <c r="H154" s="22">
        <v>0.0</v>
      </c>
      <c r="I154" s="22">
        <v>0.0</v>
      </c>
      <c r="J154" s="18" t="s">
        <v>62</v>
      </c>
      <c r="K154" s="18" t="s">
        <v>99</v>
      </c>
      <c r="L154" s="23">
        <f t="shared" si="1"/>
        <v>2015</v>
      </c>
      <c r="M154" s="24">
        <f t="shared" si="2"/>
        <v>1651200000</v>
      </c>
      <c r="N154" s="25">
        <f t="shared" si="3"/>
        <v>1158900000</v>
      </c>
      <c r="O154" s="24">
        <f t="shared" si="4"/>
        <v>5171400000</v>
      </c>
      <c r="P154" s="17">
        <f t="shared" si="5"/>
        <v>0.2608407184</v>
      </c>
      <c r="Q154" s="17">
        <f t="shared" si="6"/>
        <v>0.8169281077</v>
      </c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18">
        <v>169.0</v>
      </c>
      <c r="B155" s="18" t="s">
        <v>98</v>
      </c>
      <c r="C155" s="18" t="s">
        <v>20</v>
      </c>
      <c r="D155" s="19">
        <v>42371.0</v>
      </c>
      <c r="E155" s="20">
        <v>5.9669E9</v>
      </c>
      <c r="F155" s="20">
        <v>4.3211E9</v>
      </c>
      <c r="G155" s="21">
        <v>1.1081E9</v>
      </c>
      <c r="H155" s="22">
        <v>0.0</v>
      </c>
      <c r="I155" s="22">
        <v>0.0</v>
      </c>
      <c r="J155" s="18" t="s">
        <v>62</v>
      </c>
      <c r="K155" s="18" t="s">
        <v>99</v>
      </c>
      <c r="L155" s="23">
        <f t="shared" si="1"/>
        <v>2016</v>
      </c>
      <c r="M155" s="24">
        <f t="shared" si="2"/>
        <v>1645800000</v>
      </c>
      <c r="N155" s="25">
        <f t="shared" si="3"/>
        <v>1108100000</v>
      </c>
      <c r="O155" s="24">
        <f t="shared" si="4"/>
        <v>4858800000</v>
      </c>
      <c r="P155" s="17">
        <f t="shared" si="5"/>
        <v>0.2758216159</v>
      </c>
      <c r="Q155" s="17">
        <f t="shared" si="6"/>
        <v>0.8142921785</v>
      </c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18">
        <v>170.0</v>
      </c>
      <c r="B156" s="18" t="s">
        <v>100</v>
      </c>
      <c r="C156" s="18" t="s">
        <v>15</v>
      </c>
      <c r="D156" s="19">
        <v>41274.0</v>
      </c>
      <c r="E156" s="20">
        <v>2.853926E9</v>
      </c>
      <c r="F156" s="20">
        <v>1.3295E9</v>
      </c>
      <c r="G156" s="21">
        <v>2.20758E8</v>
      </c>
      <c r="H156" s="22">
        <v>0.0</v>
      </c>
      <c r="I156" s="22">
        <v>3.80402E8</v>
      </c>
      <c r="J156" s="18" t="s">
        <v>45</v>
      </c>
      <c r="K156" s="18" t="s">
        <v>101</v>
      </c>
      <c r="L156" s="23">
        <f t="shared" si="1"/>
        <v>2012</v>
      </c>
      <c r="M156" s="24">
        <f t="shared" si="2"/>
        <v>1524426000</v>
      </c>
      <c r="N156" s="25">
        <f t="shared" si="3"/>
        <v>601160000</v>
      </c>
      <c r="O156" s="24">
        <f t="shared" si="4"/>
        <v>2252766000</v>
      </c>
      <c r="P156" s="17">
        <f t="shared" si="5"/>
        <v>0.5341505</v>
      </c>
      <c r="Q156" s="17">
        <f t="shared" si="6"/>
        <v>0.7893568369</v>
      </c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18">
        <v>171.0</v>
      </c>
      <c r="B157" s="18" t="s">
        <v>100</v>
      </c>
      <c r="C157" s="18" t="s">
        <v>18</v>
      </c>
      <c r="D157" s="19">
        <v>41639.0</v>
      </c>
      <c r="E157" s="20">
        <v>2.879E9</v>
      </c>
      <c r="F157" s="20">
        <v>1.289E9</v>
      </c>
      <c r="G157" s="21">
        <v>2.34E8</v>
      </c>
      <c r="H157" s="22">
        <v>0.0</v>
      </c>
      <c r="I157" s="22">
        <v>4.07E8</v>
      </c>
      <c r="J157" s="18" t="s">
        <v>45</v>
      </c>
      <c r="K157" s="18" t="s">
        <v>101</v>
      </c>
      <c r="L157" s="23">
        <f t="shared" si="1"/>
        <v>2013</v>
      </c>
      <c r="M157" s="24">
        <f t="shared" si="2"/>
        <v>1590000000</v>
      </c>
      <c r="N157" s="25">
        <f t="shared" si="3"/>
        <v>641000000</v>
      </c>
      <c r="O157" s="24">
        <f t="shared" si="4"/>
        <v>2238000000</v>
      </c>
      <c r="P157" s="17">
        <f t="shared" si="5"/>
        <v>0.5522750955</v>
      </c>
      <c r="Q157" s="17">
        <f t="shared" si="6"/>
        <v>0.7773532477</v>
      </c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18">
        <v>172.0</v>
      </c>
      <c r="B158" s="18" t="s">
        <v>100</v>
      </c>
      <c r="C158" s="18" t="s">
        <v>19</v>
      </c>
      <c r="D158" s="19">
        <v>42004.0</v>
      </c>
      <c r="E158" s="20">
        <v>3.011E9</v>
      </c>
      <c r="F158" s="20">
        <v>1.35E9</v>
      </c>
      <c r="G158" s="21">
        <v>2.36E8</v>
      </c>
      <c r="H158" s="22">
        <v>0.0</v>
      </c>
      <c r="I158" s="22">
        <v>4.24E8</v>
      </c>
      <c r="J158" s="18" t="s">
        <v>45</v>
      </c>
      <c r="K158" s="18" t="s">
        <v>101</v>
      </c>
      <c r="L158" s="23">
        <f t="shared" si="1"/>
        <v>2014</v>
      </c>
      <c r="M158" s="24">
        <f t="shared" si="2"/>
        <v>1661000000</v>
      </c>
      <c r="N158" s="25">
        <f t="shared" si="3"/>
        <v>660000000</v>
      </c>
      <c r="O158" s="24">
        <f t="shared" si="4"/>
        <v>2351000000</v>
      </c>
      <c r="P158" s="17">
        <f t="shared" si="5"/>
        <v>0.5516439721</v>
      </c>
      <c r="Q158" s="17">
        <f t="shared" si="6"/>
        <v>0.7808037197</v>
      </c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18">
        <v>173.0</v>
      </c>
      <c r="B159" s="18" t="s">
        <v>100</v>
      </c>
      <c r="C159" s="18" t="s">
        <v>20</v>
      </c>
      <c r="D159" s="19">
        <v>42369.0</v>
      </c>
      <c r="E159" s="20">
        <v>3.159E9</v>
      </c>
      <c r="F159" s="20">
        <v>1.404E9</v>
      </c>
      <c r="G159" s="21">
        <v>2.43E8</v>
      </c>
      <c r="H159" s="22">
        <v>0.0</v>
      </c>
      <c r="I159" s="22">
        <v>4.4E8</v>
      </c>
      <c r="J159" s="18" t="s">
        <v>45</v>
      </c>
      <c r="K159" s="18" t="s">
        <v>101</v>
      </c>
      <c r="L159" s="23">
        <f t="shared" si="1"/>
        <v>2015</v>
      </c>
      <c r="M159" s="24">
        <f t="shared" si="2"/>
        <v>1755000000</v>
      </c>
      <c r="N159" s="25">
        <f t="shared" si="3"/>
        <v>683000000</v>
      </c>
      <c r="O159" s="24">
        <f t="shared" si="4"/>
        <v>2476000000</v>
      </c>
      <c r="P159" s="17">
        <f t="shared" si="5"/>
        <v>0.5555555556</v>
      </c>
      <c r="Q159" s="17">
        <f t="shared" si="6"/>
        <v>0.7837923393</v>
      </c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18">
        <v>174.0</v>
      </c>
      <c r="B160" s="18" t="s">
        <v>102</v>
      </c>
      <c r="C160" s="18" t="s">
        <v>15</v>
      </c>
      <c r="D160" s="19">
        <v>41274.0</v>
      </c>
      <c r="E160" s="20">
        <v>3.3781E10</v>
      </c>
      <c r="F160" s="20">
        <v>4.8E8</v>
      </c>
      <c r="G160" s="21">
        <v>2.3392E10</v>
      </c>
      <c r="H160" s="22">
        <v>0.0</v>
      </c>
      <c r="I160" s="22">
        <v>1.712E9</v>
      </c>
      <c r="J160" s="18" t="s">
        <v>50</v>
      </c>
      <c r="K160" s="18" t="s">
        <v>103</v>
      </c>
      <c r="L160" s="23">
        <f t="shared" si="1"/>
        <v>2012</v>
      </c>
      <c r="M160" s="24">
        <f t="shared" si="2"/>
        <v>33301000000</v>
      </c>
      <c r="N160" s="25">
        <f t="shared" si="3"/>
        <v>25104000000</v>
      </c>
      <c r="O160" s="24">
        <f t="shared" si="4"/>
        <v>8677000000</v>
      </c>
      <c r="P160" s="17">
        <f t="shared" si="5"/>
        <v>0.9857908292</v>
      </c>
      <c r="Q160" s="17">
        <f t="shared" si="6"/>
        <v>0.2568603653</v>
      </c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18">
        <v>175.0</v>
      </c>
      <c r="B161" s="18" t="s">
        <v>102</v>
      </c>
      <c r="C161" s="18" t="s">
        <v>18</v>
      </c>
      <c r="D161" s="19">
        <v>41639.0</v>
      </c>
      <c r="E161" s="20">
        <v>3.4828E10</v>
      </c>
      <c r="F161" s="20">
        <v>4.42E8</v>
      </c>
      <c r="G161" s="21">
        <v>2.315E10</v>
      </c>
      <c r="H161" s="22">
        <v>0.0</v>
      </c>
      <c r="I161" s="22">
        <v>1.832E9</v>
      </c>
      <c r="J161" s="18" t="s">
        <v>50</v>
      </c>
      <c r="K161" s="18" t="s">
        <v>103</v>
      </c>
      <c r="L161" s="23">
        <f t="shared" si="1"/>
        <v>2013</v>
      </c>
      <c r="M161" s="24">
        <f t="shared" si="2"/>
        <v>34386000000</v>
      </c>
      <c r="N161" s="25">
        <f t="shared" si="3"/>
        <v>24982000000</v>
      </c>
      <c r="O161" s="24">
        <f t="shared" si="4"/>
        <v>9846000000</v>
      </c>
      <c r="P161" s="17">
        <f t="shared" si="5"/>
        <v>0.9873090617</v>
      </c>
      <c r="Q161" s="17">
        <f t="shared" si="6"/>
        <v>0.2827035718</v>
      </c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18">
        <v>176.0</v>
      </c>
      <c r="B162" s="18" t="s">
        <v>102</v>
      </c>
      <c r="C162" s="18" t="s">
        <v>19</v>
      </c>
      <c r="D162" s="19">
        <v>42004.0</v>
      </c>
      <c r="E162" s="20">
        <v>3.5895E10</v>
      </c>
      <c r="F162" s="20">
        <v>3.73E8</v>
      </c>
      <c r="G162" s="21">
        <v>2.3153E10</v>
      </c>
      <c r="H162" s="22">
        <v>0.0</v>
      </c>
      <c r="I162" s="22">
        <v>2.044E9</v>
      </c>
      <c r="J162" s="18" t="s">
        <v>50</v>
      </c>
      <c r="K162" s="18" t="s">
        <v>103</v>
      </c>
      <c r="L162" s="23">
        <f t="shared" si="1"/>
        <v>2014</v>
      </c>
      <c r="M162" s="24">
        <f t="shared" si="2"/>
        <v>35522000000</v>
      </c>
      <c r="N162" s="25">
        <f t="shared" si="3"/>
        <v>25197000000</v>
      </c>
      <c r="O162" s="24">
        <f t="shared" si="4"/>
        <v>10698000000</v>
      </c>
      <c r="P162" s="17">
        <f t="shared" si="5"/>
        <v>0.9896085806</v>
      </c>
      <c r="Q162" s="17">
        <f t="shared" si="6"/>
        <v>0.2980359382</v>
      </c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18">
        <v>177.0</v>
      </c>
      <c r="B163" s="18" t="s">
        <v>102</v>
      </c>
      <c r="C163" s="18" t="s">
        <v>20</v>
      </c>
      <c r="D163" s="19">
        <v>42369.0</v>
      </c>
      <c r="E163" s="20">
        <v>3.4441E10</v>
      </c>
      <c r="F163" s="20">
        <v>4.75E8</v>
      </c>
      <c r="G163" s="21">
        <v>2.2892E10</v>
      </c>
      <c r="H163" s="22">
        <v>0.0</v>
      </c>
      <c r="I163" s="22">
        <v>1.988E9</v>
      </c>
      <c r="J163" s="18" t="s">
        <v>50</v>
      </c>
      <c r="K163" s="18" t="s">
        <v>103</v>
      </c>
      <c r="L163" s="23">
        <f t="shared" si="1"/>
        <v>2015</v>
      </c>
      <c r="M163" s="24">
        <f t="shared" si="2"/>
        <v>33966000000</v>
      </c>
      <c r="N163" s="25">
        <f t="shared" si="3"/>
        <v>24880000000</v>
      </c>
      <c r="O163" s="24">
        <f t="shared" si="4"/>
        <v>9561000000</v>
      </c>
      <c r="P163" s="17">
        <f t="shared" si="5"/>
        <v>0.9862082982</v>
      </c>
      <c r="Q163" s="17">
        <f t="shared" si="6"/>
        <v>0.2776051799</v>
      </c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18">
        <v>178.0</v>
      </c>
      <c r="B164" s="18" t="s">
        <v>104</v>
      </c>
      <c r="C164" s="18" t="s">
        <v>15</v>
      </c>
      <c r="D164" s="19">
        <v>41517.0</v>
      </c>
      <c r="E164" s="20">
        <v>2.0891E9</v>
      </c>
      <c r="F164" s="20">
        <v>1.2515E9</v>
      </c>
      <c r="G164" s="21">
        <v>6.076E8</v>
      </c>
      <c r="H164" s="22">
        <v>0.0</v>
      </c>
      <c r="I164" s="22">
        <v>0.0</v>
      </c>
      <c r="J164" s="18" t="s">
        <v>16</v>
      </c>
      <c r="K164" s="18" t="s">
        <v>73</v>
      </c>
      <c r="L164" s="23">
        <f t="shared" si="1"/>
        <v>2013</v>
      </c>
      <c r="M164" s="24">
        <f t="shared" si="2"/>
        <v>837600000</v>
      </c>
      <c r="N164" s="25">
        <f t="shared" si="3"/>
        <v>607600000</v>
      </c>
      <c r="O164" s="24">
        <f t="shared" si="4"/>
        <v>1481500000</v>
      </c>
      <c r="P164" s="17">
        <f t="shared" si="5"/>
        <v>0.4009382031</v>
      </c>
      <c r="Q164" s="17">
        <f t="shared" si="6"/>
        <v>0.7091570533</v>
      </c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18">
        <v>179.0</v>
      </c>
      <c r="B165" s="18" t="s">
        <v>104</v>
      </c>
      <c r="C165" s="18" t="s">
        <v>18</v>
      </c>
      <c r="D165" s="19">
        <v>41882.0</v>
      </c>
      <c r="E165" s="20">
        <v>2.3935E9</v>
      </c>
      <c r="F165" s="20">
        <v>1.4143E9</v>
      </c>
      <c r="G165" s="21">
        <v>6.803E8</v>
      </c>
      <c r="H165" s="22">
        <v>0.0</v>
      </c>
      <c r="I165" s="22">
        <v>0.0</v>
      </c>
      <c r="J165" s="18" t="s">
        <v>16</v>
      </c>
      <c r="K165" s="18" t="s">
        <v>73</v>
      </c>
      <c r="L165" s="23">
        <f t="shared" si="1"/>
        <v>2014</v>
      </c>
      <c r="M165" s="24">
        <f t="shared" si="2"/>
        <v>979200000</v>
      </c>
      <c r="N165" s="25">
        <f t="shared" si="3"/>
        <v>680300000</v>
      </c>
      <c r="O165" s="24">
        <f t="shared" si="4"/>
        <v>1713200000</v>
      </c>
      <c r="P165" s="17">
        <f t="shared" si="5"/>
        <v>0.4091080008</v>
      </c>
      <c r="Q165" s="17">
        <f t="shared" si="6"/>
        <v>0.7157718822</v>
      </c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18">
        <v>180.0</v>
      </c>
      <c r="B166" s="18" t="s">
        <v>104</v>
      </c>
      <c r="C166" s="18" t="s">
        <v>19</v>
      </c>
      <c r="D166" s="19">
        <v>42247.0</v>
      </c>
      <c r="E166" s="20">
        <v>2.7067E9</v>
      </c>
      <c r="F166" s="20">
        <v>1.5611E9</v>
      </c>
      <c r="G166" s="21">
        <v>7.569E8</v>
      </c>
      <c r="H166" s="22">
        <v>0.0</v>
      </c>
      <c r="I166" s="22">
        <v>0.0</v>
      </c>
      <c r="J166" s="18" t="s">
        <v>16</v>
      </c>
      <c r="K166" s="18" t="s">
        <v>73</v>
      </c>
      <c r="L166" s="23">
        <f t="shared" si="1"/>
        <v>2015</v>
      </c>
      <c r="M166" s="24">
        <f t="shared" si="2"/>
        <v>1145600000</v>
      </c>
      <c r="N166" s="25">
        <f t="shared" si="3"/>
        <v>756900000</v>
      </c>
      <c r="O166" s="24">
        <f t="shared" si="4"/>
        <v>1949800000</v>
      </c>
      <c r="P166" s="17">
        <f t="shared" si="5"/>
        <v>0.4232460191</v>
      </c>
      <c r="Q166" s="17">
        <f t="shared" si="6"/>
        <v>0.7203605867</v>
      </c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18">
        <v>181.0</v>
      </c>
      <c r="B167" s="18" t="s">
        <v>104</v>
      </c>
      <c r="C167" s="18" t="s">
        <v>20</v>
      </c>
      <c r="D167" s="19">
        <v>42613.0</v>
      </c>
      <c r="E167" s="20">
        <v>3.2913E9</v>
      </c>
      <c r="F167" s="20">
        <v>1.8551E9</v>
      </c>
      <c r="G167" s="21">
        <v>9.46E8</v>
      </c>
      <c r="H167" s="22">
        <v>0.0</v>
      </c>
      <c r="I167" s="22">
        <v>0.0</v>
      </c>
      <c r="J167" s="18" t="s">
        <v>16</v>
      </c>
      <c r="K167" s="18" t="s">
        <v>73</v>
      </c>
      <c r="L167" s="23">
        <f t="shared" si="1"/>
        <v>2016</v>
      </c>
      <c r="M167" s="24">
        <f t="shared" si="2"/>
        <v>1436200000</v>
      </c>
      <c r="N167" s="25">
        <f t="shared" si="3"/>
        <v>946000000</v>
      </c>
      <c r="O167" s="24">
        <f t="shared" si="4"/>
        <v>2345300000</v>
      </c>
      <c r="P167" s="17">
        <f t="shared" si="5"/>
        <v>0.4363625315</v>
      </c>
      <c r="Q167" s="17">
        <f t="shared" si="6"/>
        <v>0.712575578</v>
      </c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18">
        <v>182.0</v>
      </c>
      <c r="B168" s="18" t="s">
        <v>105</v>
      </c>
      <c r="C168" s="18" t="s">
        <v>15</v>
      </c>
      <c r="D168" s="19">
        <v>41517.0</v>
      </c>
      <c r="E168" s="20">
        <v>9.14753E9</v>
      </c>
      <c r="F168" s="20">
        <v>4.406595E9</v>
      </c>
      <c r="G168" s="21">
        <v>2.967837E9</v>
      </c>
      <c r="H168" s="22">
        <v>0.0</v>
      </c>
      <c r="I168" s="22">
        <v>0.0</v>
      </c>
      <c r="J168" s="18" t="s">
        <v>22</v>
      </c>
      <c r="K168" s="18" t="s">
        <v>82</v>
      </c>
      <c r="L168" s="23">
        <f t="shared" si="1"/>
        <v>2013</v>
      </c>
      <c r="M168" s="24">
        <f t="shared" si="2"/>
        <v>4740935000</v>
      </c>
      <c r="N168" s="25">
        <f t="shared" si="3"/>
        <v>2967837000</v>
      </c>
      <c r="O168" s="24">
        <f t="shared" si="4"/>
        <v>6179693000</v>
      </c>
      <c r="P168" s="17">
        <f t="shared" si="5"/>
        <v>0.5182748786</v>
      </c>
      <c r="Q168" s="17">
        <f t="shared" si="6"/>
        <v>0.6755586481</v>
      </c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18">
        <v>183.0</v>
      </c>
      <c r="B169" s="18" t="s">
        <v>105</v>
      </c>
      <c r="C169" s="18" t="s">
        <v>18</v>
      </c>
      <c r="D169" s="19">
        <v>41881.0</v>
      </c>
      <c r="E169" s="20">
        <v>9.475313E9</v>
      </c>
      <c r="F169" s="20">
        <v>4.540406E9</v>
      </c>
      <c r="G169" s="21">
        <v>3.104684E9</v>
      </c>
      <c r="H169" s="22">
        <v>0.0</v>
      </c>
      <c r="I169" s="22">
        <v>0.0</v>
      </c>
      <c r="J169" s="18" t="s">
        <v>22</v>
      </c>
      <c r="K169" s="18" t="s">
        <v>82</v>
      </c>
      <c r="L169" s="23">
        <f t="shared" si="1"/>
        <v>2014</v>
      </c>
      <c r="M169" s="24">
        <f t="shared" si="2"/>
        <v>4934907000</v>
      </c>
      <c r="N169" s="25">
        <f t="shared" si="3"/>
        <v>3104684000</v>
      </c>
      <c r="O169" s="24">
        <f t="shared" si="4"/>
        <v>6370629000</v>
      </c>
      <c r="P169" s="17">
        <f t="shared" si="5"/>
        <v>0.520817307</v>
      </c>
      <c r="Q169" s="17">
        <f t="shared" si="6"/>
        <v>0.6723396895</v>
      </c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18">
        <v>184.0</v>
      </c>
      <c r="B170" s="18" t="s">
        <v>105</v>
      </c>
      <c r="C170" s="18" t="s">
        <v>19</v>
      </c>
      <c r="D170" s="19">
        <v>42245.0</v>
      </c>
      <c r="E170" s="20">
        <v>1.018734E10</v>
      </c>
      <c r="F170" s="20">
        <v>4.860309E9</v>
      </c>
      <c r="G170" s="21">
        <v>3.37398E9</v>
      </c>
      <c r="H170" s="22">
        <v>0.0</v>
      </c>
      <c r="I170" s="22">
        <v>0.0</v>
      </c>
      <c r="J170" s="18" t="s">
        <v>22</v>
      </c>
      <c r="K170" s="18" t="s">
        <v>82</v>
      </c>
      <c r="L170" s="23">
        <f t="shared" si="1"/>
        <v>2015</v>
      </c>
      <c r="M170" s="24">
        <f t="shared" si="2"/>
        <v>5327031000</v>
      </c>
      <c r="N170" s="25">
        <f t="shared" si="3"/>
        <v>3373980000</v>
      </c>
      <c r="O170" s="24">
        <f t="shared" si="4"/>
        <v>6813360000</v>
      </c>
      <c r="P170" s="17">
        <f t="shared" si="5"/>
        <v>0.522906961</v>
      </c>
      <c r="Q170" s="17">
        <f t="shared" si="6"/>
        <v>0.6688065776</v>
      </c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18">
        <v>185.0</v>
      </c>
      <c r="B171" s="18" t="s">
        <v>105</v>
      </c>
      <c r="C171" s="18" t="s">
        <v>20</v>
      </c>
      <c r="D171" s="19">
        <v>42609.0</v>
      </c>
      <c r="E171" s="20">
        <v>1.0635676E10</v>
      </c>
      <c r="F171" s="20">
        <v>5.02694E9</v>
      </c>
      <c r="G171" s="21">
        <v>3.548341E9</v>
      </c>
      <c r="H171" s="22">
        <v>0.0</v>
      </c>
      <c r="I171" s="22">
        <v>0.0</v>
      </c>
      <c r="J171" s="18" t="s">
        <v>22</v>
      </c>
      <c r="K171" s="18" t="s">
        <v>82</v>
      </c>
      <c r="L171" s="23">
        <f t="shared" si="1"/>
        <v>2016</v>
      </c>
      <c r="M171" s="24">
        <f t="shared" si="2"/>
        <v>5608736000</v>
      </c>
      <c r="N171" s="25">
        <f t="shared" si="3"/>
        <v>3548341000</v>
      </c>
      <c r="O171" s="24">
        <f t="shared" si="4"/>
        <v>7087335000</v>
      </c>
      <c r="P171" s="17">
        <f t="shared" si="5"/>
        <v>0.5273511529</v>
      </c>
      <c r="Q171" s="17">
        <f t="shared" si="6"/>
        <v>0.6663737218</v>
      </c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18">
        <v>186.0</v>
      </c>
      <c r="B172" s="18" t="s">
        <v>106</v>
      </c>
      <c r="C172" s="18" t="s">
        <v>15</v>
      </c>
      <c r="D172" s="19">
        <v>41639.0</v>
      </c>
      <c r="E172" s="20">
        <v>8.6623E10</v>
      </c>
      <c r="F172" s="20">
        <v>7.3268E10</v>
      </c>
      <c r="G172" s="21">
        <v>3.742E9</v>
      </c>
      <c r="H172" s="22">
        <v>3.071E9</v>
      </c>
      <c r="I172" s="22">
        <v>0.0</v>
      </c>
      <c r="J172" s="18" t="s">
        <v>16</v>
      </c>
      <c r="K172" s="18" t="s">
        <v>94</v>
      </c>
      <c r="L172" s="23">
        <f t="shared" si="1"/>
        <v>2013</v>
      </c>
      <c r="M172" s="24">
        <f t="shared" si="2"/>
        <v>13355000000</v>
      </c>
      <c r="N172" s="25">
        <f t="shared" si="3"/>
        <v>6813000000</v>
      </c>
      <c r="O172" s="24">
        <f t="shared" si="4"/>
        <v>79810000000</v>
      </c>
      <c r="P172" s="17">
        <f t="shared" si="5"/>
        <v>0.1541738337</v>
      </c>
      <c r="Q172" s="17">
        <f t="shared" si="6"/>
        <v>0.9213488335</v>
      </c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18">
        <v>187.0</v>
      </c>
      <c r="B173" s="18" t="s">
        <v>106</v>
      </c>
      <c r="C173" s="18" t="s">
        <v>18</v>
      </c>
      <c r="D173" s="19">
        <v>42004.0</v>
      </c>
      <c r="E173" s="20">
        <v>9.0762E10</v>
      </c>
      <c r="F173" s="20">
        <v>7.6752E10</v>
      </c>
      <c r="G173" s="21">
        <v>3.48E9</v>
      </c>
      <c r="H173" s="22">
        <v>3.047E9</v>
      </c>
      <c r="I173" s="22">
        <v>0.0</v>
      </c>
      <c r="J173" s="18" t="s">
        <v>16</v>
      </c>
      <c r="K173" s="18" t="s">
        <v>94</v>
      </c>
      <c r="L173" s="23">
        <f t="shared" si="1"/>
        <v>2014</v>
      </c>
      <c r="M173" s="24">
        <f t="shared" si="2"/>
        <v>14010000000</v>
      </c>
      <c r="N173" s="25">
        <f t="shared" si="3"/>
        <v>6527000000</v>
      </c>
      <c r="O173" s="24">
        <f t="shared" si="4"/>
        <v>84235000000</v>
      </c>
      <c r="P173" s="17">
        <f t="shared" si="5"/>
        <v>0.1543597541</v>
      </c>
      <c r="Q173" s="17">
        <f t="shared" si="6"/>
        <v>0.9280866442</v>
      </c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18">
        <v>188.0</v>
      </c>
      <c r="B174" s="18" t="s">
        <v>106</v>
      </c>
      <c r="C174" s="18" t="s">
        <v>19</v>
      </c>
      <c r="D174" s="19">
        <v>42369.0</v>
      </c>
      <c r="E174" s="20">
        <v>9.6114E10</v>
      </c>
      <c r="F174" s="20">
        <v>8.2088E10</v>
      </c>
      <c r="G174" s="21">
        <v>3.251E9</v>
      </c>
      <c r="H174" s="22">
        <v>3.331E9</v>
      </c>
      <c r="I174" s="22">
        <v>0.0</v>
      </c>
      <c r="J174" s="18" t="s">
        <v>16</v>
      </c>
      <c r="K174" s="18" t="s">
        <v>94</v>
      </c>
      <c r="L174" s="23">
        <f t="shared" si="1"/>
        <v>2015</v>
      </c>
      <c r="M174" s="24">
        <f t="shared" si="2"/>
        <v>14026000000</v>
      </c>
      <c r="N174" s="25">
        <f t="shared" si="3"/>
        <v>6582000000</v>
      </c>
      <c r="O174" s="24">
        <f t="shared" si="4"/>
        <v>89532000000</v>
      </c>
      <c r="P174" s="17">
        <f t="shared" si="5"/>
        <v>0.1459308738</v>
      </c>
      <c r="Q174" s="17">
        <f t="shared" si="6"/>
        <v>0.9315188214</v>
      </c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18">
        <v>189.0</v>
      </c>
      <c r="B175" s="18" t="s">
        <v>106</v>
      </c>
      <c r="C175" s="18" t="s">
        <v>20</v>
      </c>
      <c r="D175" s="19">
        <v>42735.0</v>
      </c>
      <c r="E175" s="20">
        <v>9.4571E10</v>
      </c>
      <c r="F175" s="20">
        <v>8.079E10</v>
      </c>
      <c r="G175" s="21">
        <v>3.313E9</v>
      </c>
      <c r="H175" s="22">
        <v>4.627E9</v>
      </c>
      <c r="I175" s="22">
        <v>0.0</v>
      </c>
      <c r="J175" s="18" t="s">
        <v>16</v>
      </c>
      <c r="K175" s="18" t="s">
        <v>94</v>
      </c>
      <c r="L175" s="23">
        <f t="shared" si="1"/>
        <v>2016</v>
      </c>
      <c r="M175" s="24">
        <f t="shared" si="2"/>
        <v>13781000000</v>
      </c>
      <c r="N175" s="25">
        <f t="shared" si="3"/>
        <v>7940000000</v>
      </c>
      <c r="O175" s="24">
        <f t="shared" si="4"/>
        <v>86631000000</v>
      </c>
      <c r="P175" s="17">
        <f t="shared" si="5"/>
        <v>0.1457212042</v>
      </c>
      <c r="Q175" s="17">
        <f t="shared" si="6"/>
        <v>0.9160419156</v>
      </c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18">
        <v>190.0</v>
      </c>
      <c r="B176" s="18" t="s">
        <v>107</v>
      </c>
      <c r="C176" s="18" t="s">
        <v>15</v>
      </c>
      <c r="D176" s="19">
        <v>41274.0</v>
      </c>
      <c r="E176" s="20">
        <v>1.00078E11</v>
      </c>
      <c r="F176" s="20">
        <v>3.753E9</v>
      </c>
      <c r="G176" s="21">
        <v>7.0829E10</v>
      </c>
      <c r="H176" s="22">
        <v>0.0</v>
      </c>
      <c r="I176" s="22">
        <v>9.433E9</v>
      </c>
      <c r="J176" s="18" t="s">
        <v>50</v>
      </c>
      <c r="K176" s="18" t="s">
        <v>108</v>
      </c>
      <c r="L176" s="23">
        <f t="shared" si="1"/>
        <v>2012</v>
      </c>
      <c r="M176" s="24">
        <f t="shared" si="2"/>
        <v>96325000000</v>
      </c>
      <c r="N176" s="25">
        <f t="shared" si="3"/>
        <v>80262000000</v>
      </c>
      <c r="O176" s="24">
        <f t="shared" si="4"/>
        <v>19816000000</v>
      </c>
      <c r="P176" s="17">
        <f t="shared" si="5"/>
        <v>0.9624992506</v>
      </c>
      <c r="Q176" s="17">
        <f t="shared" si="6"/>
        <v>0.1980055557</v>
      </c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18">
        <v>191.0</v>
      </c>
      <c r="B177" s="18" t="s">
        <v>107</v>
      </c>
      <c r="C177" s="18" t="s">
        <v>18</v>
      </c>
      <c r="D177" s="19">
        <v>41639.0</v>
      </c>
      <c r="E177" s="20">
        <v>1.01697E11</v>
      </c>
      <c r="F177" s="20">
        <v>3.034E9</v>
      </c>
      <c r="G177" s="21">
        <v>6.8128E10</v>
      </c>
      <c r="H177" s="22">
        <v>0.0</v>
      </c>
      <c r="I177" s="22">
        <v>4.642E9</v>
      </c>
      <c r="J177" s="18" t="s">
        <v>50</v>
      </c>
      <c r="K177" s="18" t="s">
        <v>108</v>
      </c>
      <c r="L177" s="23">
        <f t="shared" si="1"/>
        <v>2013</v>
      </c>
      <c r="M177" s="24">
        <f t="shared" si="2"/>
        <v>98663000000</v>
      </c>
      <c r="N177" s="25">
        <f t="shared" si="3"/>
        <v>72770000000</v>
      </c>
      <c r="O177" s="24">
        <f t="shared" si="4"/>
        <v>28927000000</v>
      </c>
      <c r="P177" s="17">
        <f t="shared" si="5"/>
        <v>0.9701662783</v>
      </c>
      <c r="Q177" s="17">
        <f t="shared" si="6"/>
        <v>0.2844430023</v>
      </c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18">
        <v>192.0</v>
      </c>
      <c r="B178" s="18" t="s">
        <v>107</v>
      </c>
      <c r="C178" s="18" t="s">
        <v>19</v>
      </c>
      <c r="D178" s="19">
        <v>42004.0</v>
      </c>
      <c r="E178" s="20">
        <v>9.5181E10</v>
      </c>
      <c r="F178" s="20">
        <v>2.656E9</v>
      </c>
      <c r="G178" s="21">
        <v>7.4181E10</v>
      </c>
      <c r="H178" s="22">
        <v>0.0</v>
      </c>
      <c r="I178" s="22">
        <v>3.211E9</v>
      </c>
      <c r="J178" s="18" t="s">
        <v>50</v>
      </c>
      <c r="K178" s="18" t="s">
        <v>108</v>
      </c>
      <c r="L178" s="23">
        <f t="shared" si="1"/>
        <v>2014</v>
      </c>
      <c r="M178" s="24">
        <f t="shared" si="2"/>
        <v>92525000000</v>
      </c>
      <c r="N178" s="25">
        <f t="shared" si="3"/>
        <v>77392000000</v>
      </c>
      <c r="O178" s="24">
        <f t="shared" si="4"/>
        <v>17789000000</v>
      </c>
      <c r="P178" s="17">
        <f t="shared" si="5"/>
        <v>0.9720952711</v>
      </c>
      <c r="Q178" s="17">
        <f t="shared" si="6"/>
        <v>0.1868965445</v>
      </c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18">
        <v>193.0</v>
      </c>
      <c r="B179" s="18" t="s">
        <v>107</v>
      </c>
      <c r="C179" s="18" t="s">
        <v>20</v>
      </c>
      <c r="D179" s="19">
        <v>42369.0</v>
      </c>
      <c r="E179" s="20">
        <v>9.3056E10</v>
      </c>
      <c r="F179" s="20">
        <v>2.204E9</v>
      </c>
      <c r="G179" s="21">
        <v>5.6358E10</v>
      </c>
      <c r="H179" s="22">
        <v>0.0</v>
      </c>
      <c r="I179" s="22">
        <v>3.995E9</v>
      </c>
      <c r="J179" s="18" t="s">
        <v>50</v>
      </c>
      <c r="K179" s="18" t="s">
        <v>108</v>
      </c>
      <c r="L179" s="23">
        <f t="shared" si="1"/>
        <v>2015</v>
      </c>
      <c r="M179" s="24">
        <f t="shared" si="2"/>
        <v>90852000000</v>
      </c>
      <c r="N179" s="25">
        <f t="shared" si="3"/>
        <v>60353000000</v>
      </c>
      <c r="O179" s="24">
        <f t="shared" si="4"/>
        <v>32703000000</v>
      </c>
      <c r="P179" s="17">
        <f t="shared" si="5"/>
        <v>0.976315337</v>
      </c>
      <c r="Q179" s="17">
        <f t="shared" si="6"/>
        <v>0.3514335454</v>
      </c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18">
        <v>194.0</v>
      </c>
      <c r="B180" s="18" t="s">
        <v>109</v>
      </c>
      <c r="C180" s="18" t="s">
        <v>15</v>
      </c>
      <c r="D180" s="19">
        <v>41274.0</v>
      </c>
      <c r="E180" s="20">
        <v>1.3936E10</v>
      </c>
      <c r="F180" s="20">
        <v>6.802E9</v>
      </c>
      <c r="G180" s="21">
        <v>3.283E9</v>
      </c>
      <c r="H180" s="22">
        <v>1.081E9</v>
      </c>
      <c r="I180" s="22">
        <v>0.0</v>
      </c>
      <c r="J180" s="18" t="s">
        <v>28</v>
      </c>
      <c r="K180" s="18" t="s">
        <v>33</v>
      </c>
      <c r="L180" s="23">
        <f t="shared" si="1"/>
        <v>2012</v>
      </c>
      <c r="M180" s="24">
        <f t="shared" si="2"/>
        <v>7134000000</v>
      </c>
      <c r="N180" s="25">
        <f t="shared" si="3"/>
        <v>4364000000</v>
      </c>
      <c r="O180" s="24">
        <f t="shared" si="4"/>
        <v>9572000000</v>
      </c>
      <c r="P180" s="17">
        <f t="shared" si="5"/>
        <v>0.5119115959</v>
      </c>
      <c r="Q180" s="17">
        <f t="shared" si="6"/>
        <v>0.6868541906</v>
      </c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18">
        <v>195.0</v>
      </c>
      <c r="B181" s="18" t="s">
        <v>109</v>
      </c>
      <c r="C181" s="18" t="s">
        <v>18</v>
      </c>
      <c r="D181" s="19">
        <v>41639.0</v>
      </c>
      <c r="E181" s="20">
        <v>9.413E9</v>
      </c>
      <c r="F181" s="20">
        <v>5.251E9</v>
      </c>
      <c r="G181" s="21">
        <v>3.084E9</v>
      </c>
      <c r="H181" s="22">
        <v>5.82E8</v>
      </c>
      <c r="I181" s="22">
        <v>0.0</v>
      </c>
      <c r="J181" s="18" t="s">
        <v>28</v>
      </c>
      <c r="K181" s="18" t="s">
        <v>33</v>
      </c>
      <c r="L181" s="23">
        <f t="shared" si="1"/>
        <v>2013</v>
      </c>
      <c r="M181" s="24">
        <f t="shared" si="2"/>
        <v>4162000000</v>
      </c>
      <c r="N181" s="25">
        <f t="shared" si="3"/>
        <v>3666000000</v>
      </c>
      <c r="O181" s="24">
        <f t="shared" si="4"/>
        <v>5747000000</v>
      </c>
      <c r="P181" s="17">
        <f t="shared" si="5"/>
        <v>0.4421544672</v>
      </c>
      <c r="Q181" s="17">
        <f t="shared" si="6"/>
        <v>0.6105386168</v>
      </c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18">
        <v>196.0</v>
      </c>
      <c r="B182" s="18" t="s">
        <v>109</v>
      </c>
      <c r="C182" s="18" t="s">
        <v>19</v>
      </c>
      <c r="D182" s="19">
        <v>42004.0</v>
      </c>
      <c r="E182" s="20">
        <v>1.0719E10</v>
      </c>
      <c r="F182" s="20">
        <v>6.138E9</v>
      </c>
      <c r="G182" s="21">
        <v>3.315E9</v>
      </c>
      <c r="H182" s="22">
        <v>6.1E8</v>
      </c>
      <c r="I182" s="22">
        <v>0.0</v>
      </c>
      <c r="J182" s="18" t="s">
        <v>28</v>
      </c>
      <c r="K182" s="18" t="s">
        <v>33</v>
      </c>
      <c r="L182" s="23">
        <f t="shared" si="1"/>
        <v>2014</v>
      </c>
      <c r="M182" s="24">
        <f t="shared" si="2"/>
        <v>4581000000</v>
      </c>
      <c r="N182" s="25">
        <f t="shared" si="3"/>
        <v>3925000000</v>
      </c>
      <c r="O182" s="24">
        <f t="shared" si="4"/>
        <v>6794000000</v>
      </c>
      <c r="P182" s="17">
        <f t="shared" si="5"/>
        <v>0.4273719563</v>
      </c>
      <c r="Q182" s="17">
        <f t="shared" si="6"/>
        <v>0.6338277824</v>
      </c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18">
        <v>197.0</v>
      </c>
      <c r="B183" s="18" t="s">
        <v>109</v>
      </c>
      <c r="C183" s="18" t="s">
        <v>20</v>
      </c>
      <c r="D183" s="19">
        <v>42369.0</v>
      </c>
      <c r="E183" s="20">
        <v>9.968E9</v>
      </c>
      <c r="F183" s="20">
        <v>5.822E9</v>
      </c>
      <c r="G183" s="21">
        <v>3.094E9</v>
      </c>
      <c r="H183" s="22">
        <v>6.03E8</v>
      </c>
      <c r="I183" s="22">
        <v>0.0</v>
      </c>
      <c r="J183" s="18" t="s">
        <v>28</v>
      </c>
      <c r="K183" s="18" t="s">
        <v>33</v>
      </c>
      <c r="L183" s="23">
        <f t="shared" si="1"/>
        <v>2015</v>
      </c>
      <c r="M183" s="24">
        <f t="shared" si="2"/>
        <v>4146000000</v>
      </c>
      <c r="N183" s="25">
        <f t="shared" si="3"/>
        <v>3697000000</v>
      </c>
      <c r="O183" s="24">
        <f t="shared" si="4"/>
        <v>6271000000</v>
      </c>
      <c r="P183" s="17">
        <f t="shared" si="5"/>
        <v>0.4159309791</v>
      </c>
      <c r="Q183" s="17">
        <f t="shared" si="6"/>
        <v>0.6291131621</v>
      </c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18">
        <v>198.0</v>
      </c>
      <c r="B184" s="18" t="s">
        <v>110</v>
      </c>
      <c r="C184" s="18" t="s">
        <v>15</v>
      </c>
      <c r="D184" s="19">
        <v>41335.0</v>
      </c>
      <c r="E184" s="20">
        <v>1.0914585E10</v>
      </c>
      <c r="F184" s="20">
        <v>6.52583E9</v>
      </c>
      <c r="G184" s="21">
        <v>2.750537E9</v>
      </c>
      <c r="H184" s="22">
        <v>0.0</v>
      </c>
      <c r="I184" s="22">
        <v>0.0</v>
      </c>
      <c r="J184" s="18" t="s">
        <v>22</v>
      </c>
      <c r="K184" s="18" t="s">
        <v>82</v>
      </c>
      <c r="L184" s="23">
        <f t="shared" si="1"/>
        <v>2013</v>
      </c>
      <c r="M184" s="24">
        <f t="shared" si="2"/>
        <v>4388755000</v>
      </c>
      <c r="N184" s="25">
        <f t="shared" si="3"/>
        <v>2750537000</v>
      </c>
      <c r="O184" s="24">
        <f t="shared" si="4"/>
        <v>8164048000</v>
      </c>
      <c r="P184" s="17">
        <f t="shared" si="5"/>
        <v>0.402100034</v>
      </c>
      <c r="Q184" s="17">
        <f t="shared" si="6"/>
        <v>0.747994358</v>
      </c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18">
        <v>199.0</v>
      </c>
      <c r="B185" s="18" t="s">
        <v>110</v>
      </c>
      <c r="C185" s="18" t="s">
        <v>18</v>
      </c>
      <c r="D185" s="19">
        <v>41699.0</v>
      </c>
      <c r="E185" s="20">
        <v>1.1503963E10</v>
      </c>
      <c r="F185" s="20">
        <v>6.938381E9</v>
      </c>
      <c r="G185" s="21">
        <v>2.950995E9</v>
      </c>
      <c r="H185" s="22">
        <v>0.0</v>
      </c>
      <c r="I185" s="22">
        <v>0.0</v>
      </c>
      <c r="J185" s="18" t="s">
        <v>22</v>
      </c>
      <c r="K185" s="18" t="s">
        <v>82</v>
      </c>
      <c r="L185" s="23">
        <f t="shared" si="1"/>
        <v>2014</v>
      </c>
      <c r="M185" s="24">
        <f t="shared" si="2"/>
        <v>4565582000</v>
      </c>
      <c r="N185" s="25">
        <f t="shared" si="3"/>
        <v>2950995000</v>
      </c>
      <c r="O185" s="24">
        <f t="shared" si="4"/>
        <v>8552968000</v>
      </c>
      <c r="P185" s="17">
        <f t="shared" si="5"/>
        <v>0.3968703655</v>
      </c>
      <c r="Q185" s="17">
        <f t="shared" si="6"/>
        <v>0.7434801381</v>
      </c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18">
        <v>200.0</v>
      </c>
      <c r="B186" s="18" t="s">
        <v>110</v>
      </c>
      <c r="C186" s="18" t="s">
        <v>19</v>
      </c>
      <c r="D186" s="19">
        <v>42063.0</v>
      </c>
      <c r="E186" s="20">
        <v>1.1881176E10</v>
      </c>
      <c r="F186" s="20">
        <v>7.261397E9</v>
      </c>
      <c r="G186" s="21">
        <v>3.065486E9</v>
      </c>
      <c r="H186" s="22">
        <v>0.0</v>
      </c>
      <c r="I186" s="22">
        <v>0.0</v>
      </c>
      <c r="J186" s="18" t="s">
        <v>22</v>
      </c>
      <c r="K186" s="18" t="s">
        <v>82</v>
      </c>
      <c r="L186" s="23">
        <f t="shared" si="1"/>
        <v>2015</v>
      </c>
      <c r="M186" s="24">
        <f t="shared" si="2"/>
        <v>4619779000</v>
      </c>
      <c r="N186" s="25">
        <f t="shared" si="3"/>
        <v>3065486000</v>
      </c>
      <c r="O186" s="24">
        <f t="shared" si="4"/>
        <v>8815690000</v>
      </c>
      <c r="P186" s="17">
        <f t="shared" si="5"/>
        <v>0.3888317958</v>
      </c>
      <c r="Q186" s="17">
        <f t="shared" si="6"/>
        <v>0.7419879985</v>
      </c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18">
        <v>201.0</v>
      </c>
      <c r="B187" s="18" t="s">
        <v>110</v>
      </c>
      <c r="C187" s="18" t="s">
        <v>20</v>
      </c>
      <c r="D187" s="19">
        <v>42427.0</v>
      </c>
      <c r="E187" s="20">
        <v>1.2103887E10</v>
      </c>
      <c r="F187" s="20">
        <v>7.483577E9</v>
      </c>
      <c r="G187" s="21">
        <v>3.205407E9</v>
      </c>
      <c r="H187" s="22">
        <v>0.0</v>
      </c>
      <c r="I187" s="22">
        <v>0.0</v>
      </c>
      <c r="J187" s="18" t="s">
        <v>22</v>
      </c>
      <c r="K187" s="18" t="s">
        <v>82</v>
      </c>
      <c r="L187" s="23">
        <f t="shared" si="1"/>
        <v>2016</v>
      </c>
      <c r="M187" s="24">
        <f t="shared" si="2"/>
        <v>4620310000</v>
      </c>
      <c r="N187" s="25">
        <f t="shared" si="3"/>
        <v>3205407000</v>
      </c>
      <c r="O187" s="24">
        <f t="shared" si="4"/>
        <v>8898480000</v>
      </c>
      <c r="P187" s="17">
        <f t="shared" si="5"/>
        <v>0.3817211777</v>
      </c>
      <c r="Q187" s="17">
        <f t="shared" si="6"/>
        <v>0.7351754027</v>
      </c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18">
        <v>202.0</v>
      </c>
      <c r="B188" s="18" t="s">
        <v>111</v>
      </c>
      <c r="C188" s="18" t="s">
        <v>15</v>
      </c>
      <c r="D188" s="19">
        <v>41274.0</v>
      </c>
      <c r="E188" s="20">
        <v>1.0737E10</v>
      </c>
      <c r="F188" s="20">
        <v>4.29E8</v>
      </c>
      <c r="G188" s="21">
        <v>5.65E9</v>
      </c>
      <c r="H188" s="22">
        <v>0.0</v>
      </c>
      <c r="I188" s="22">
        <v>1.167E9</v>
      </c>
      <c r="J188" s="18" t="s">
        <v>50</v>
      </c>
      <c r="K188" s="18" t="s">
        <v>108</v>
      </c>
      <c r="L188" s="23">
        <f t="shared" si="1"/>
        <v>2012</v>
      </c>
      <c r="M188" s="24">
        <f t="shared" si="2"/>
        <v>10308000000</v>
      </c>
      <c r="N188" s="25">
        <f t="shared" si="3"/>
        <v>6817000000</v>
      </c>
      <c r="O188" s="24">
        <f t="shared" si="4"/>
        <v>3920000000</v>
      </c>
      <c r="P188" s="17">
        <f t="shared" si="5"/>
        <v>0.9600447052</v>
      </c>
      <c r="Q188" s="17">
        <f t="shared" si="6"/>
        <v>0.3650926702</v>
      </c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18">
        <v>203.0</v>
      </c>
      <c r="B189" s="18" t="s">
        <v>111</v>
      </c>
      <c r="C189" s="18" t="s">
        <v>18</v>
      </c>
      <c r="D189" s="19">
        <v>41639.0</v>
      </c>
      <c r="E189" s="20">
        <v>1.0543E10</v>
      </c>
      <c r="F189" s="20">
        <v>3.01E8</v>
      </c>
      <c r="G189" s="21">
        <v>5.625E9</v>
      </c>
      <c r="H189" s="22">
        <v>0.0</v>
      </c>
      <c r="I189" s="22">
        <v>6.98E8</v>
      </c>
      <c r="J189" s="18" t="s">
        <v>50</v>
      </c>
      <c r="K189" s="18" t="s">
        <v>108</v>
      </c>
      <c r="L189" s="23">
        <f t="shared" si="1"/>
        <v>2013</v>
      </c>
      <c r="M189" s="24">
        <f t="shared" si="2"/>
        <v>10242000000</v>
      </c>
      <c r="N189" s="25">
        <f t="shared" si="3"/>
        <v>6323000000</v>
      </c>
      <c r="O189" s="24">
        <f t="shared" si="4"/>
        <v>4220000000</v>
      </c>
      <c r="P189" s="17">
        <f t="shared" si="5"/>
        <v>0.9714502514</v>
      </c>
      <c r="Q189" s="17">
        <f t="shared" si="6"/>
        <v>0.4002655791</v>
      </c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18">
        <v>204.0</v>
      </c>
      <c r="B190" s="18" t="s">
        <v>111</v>
      </c>
      <c r="C190" s="18" t="s">
        <v>19</v>
      </c>
      <c r="D190" s="19">
        <v>42004.0</v>
      </c>
      <c r="E190" s="20">
        <v>9.998E9</v>
      </c>
      <c r="F190" s="20">
        <v>2.39E8</v>
      </c>
      <c r="G190" s="21">
        <v>5.715E9</v>
      </c>
      <c r="H190" s="22">
        <v>0.0</v>
      </c>
      <c r="I190" s="22">
        <v>3.42E8</v>
      </c>
      <c r="J190" s="18" t="s">
        <v>50</v>
      </c>
      <c r="K190" s="18" t="s">
        <v>108</v>
      </c>
      <c r="L190" s="23">
        <f t="shared" si="1"/>
        <v>2014</v>
      </c>
      <c r="M190" s="24">
        <f t="shared" si="2"/>
        <v>9759000000</v>
      </c>
      <c r="N190" s="25">
        <f t="shared" si="3"/>
        <v>6057000000</v>
      </c>
      <c r="O190" s="24">
        <f t="shared" si="4"/>
        <v>3941000000</v>
      </c>
      <c r="P190" s="17">
        <f t="shared" si="5"/>
        <v>0.976095219</v>
      </c>
      <c r="Q190" s="17">
        <f t="shared" si="6"/>
        <v>0.3941788358</v>
      </c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18">
        <v>205.0</v>
      </c>
      <c r="B191" s="18" t="s">
        <v>111</v>
      </c>
      <c r="C191" s="18" t="s">
        <v>20</v>
      </c>
      <c r="D191" s="19">
        <v>42369.0</v>
      </c>
      <c r="E191" s="20">
        <v>1.0346E10</v>
      </c>
      <c r="F191" s="20">
        <v>2.33E8</v>
      </c>
      <c r="G191" s="21">
        <v>5.996E9</v>
      </c>
      <c r="H191" s="22">
        <v>0.0</v>
      </c>
      <c r="I191" s="22">
        <v>5.33E8</v>
      </c>
      <c r="J191" s="18" t="s">
        <v>50</v>
      </c>
      <c r="K191" s="18" t="s">
        <v>108</v>
      </c>
      <c r="L191" s="23">
        <f t="shared" si="1"/>
        <v>2015</v>
      </c>
      <c r="M191" s="24">
        <f t="shared" si="2"/>
        <v>10113000000</v>
      </c>
      <c r="N191" s="25">
        <f t="shared" si="3"/>
        <v>6529000000</v>
      </c>
      <c r="O191" s="24">
        <f t="shared" si="4"/>
        <v>3817000000</v>
      </c>
      <c r="P191" s="17">
        <f t="shared" si="5"/>
        <v>0.977479219</v>
      </c>
      <c r="Q191" s="17">
        <f t="shared" si="6"/>
        <v>0.368934854</v>
      </c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18">
        <v>206.0</v>
      </c>
      <c r="B192" s="18" t="s">
        <v>112</v>
      </c>
      <c r="C192" s="18" t="s">
        <v>15</v>
      </c>
      <c r="D192" s="19">
        <v>40971.0</v>
      </c>
      <c r="E192" s="20">
        <v>4.5457E10</v>
      </c>
      <c r="F192" s="20">
        <v>3.4473E10</v>
      </c>
      <c r="G192" s="21">
        <v>8.755E9</v>
      </c>
      <c r="H192" s="22">
        <v>0.0</v>
      </c>
      <c r="I192" s="22">
        <v>0.0</v>
      </c>
      <c r="J192" s="18" t="s">
        <v>22</v>
      </c>
      <c r="K192" s="18" t="s">
        <v>113</v>
      </c>
      <c r="L192" s="23">
        <f t="shared" si="1"/>
        <v>2012</v>
      </c>
      <c r="M192" s="24">
        <f t="shared" si="2"/>
        <v>10984000000</v>
      </c>
      <c r="N192" s="25">
        <f t="shared" si="3"/>
        <v>8755000000</v>
      </c>
      <c r="O192" s="24">
        <f t="shared" si="4"/>
        <v>36702000000</v>
      </c>
      <c r="P192" s="17">
        <f t="shared" si="5"/>
        <v>0.2416349517</v>
      </c>
      <c r="Q192" s="17">
        <f t="shared" si="6"/>
        <v>0.8074004004</v>
      </c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18">
        <v>207.0</v>
      </c>
      <c r="B193" s="18" t="s">
        <v>112</v>
      </c>
      <c r="C193" s="18" t="s">
        <v>18</v>
      </c>
      <c r="D193" s="19">
        <v>41671.0</v>
      </c>
      <c r="E193" s="20">
        <v>4.0611E10</v>
      </c>
      <c r="F193" s="20">
        <v>3.1212E10</v>
      </c>
      <c r="G193" s="21">
        <v>8.106E9</v>
      </c>
      <c r="H193" s="22">
        <v>0.0</v>
      </c>
      <c r="I193" s="22">
        <v>0.0</v>
      </c>
      <c r="J193" s="18" t="s">
        <v>22</v>
      </c>
      <c r="K193" s="18" t="s">
        <v>113</v>
      </c>
      <c r="L193" s="23">
        <f t="shared" si="1"/>
        <v>2014</v>
      </c>
      <c r="M193" s="24">
        <f t="shared" si="2"/>
        <v>9399000000</v>
      </c>
      <c r="N193" s="25">
        <f t="shared" si="3"/>
        <v>8106000000</v>
      </c>
      <c r="O193" s="24">
        <f t="shared" si="4"/>
        <v>32505000000</v>
      </c>
      <c r="P193" s="17">
        <f t="shared" si="5"/>
        <v>0.2314397577</v>
      </c>
      <c r="Q193" s="17">
        <f t="shared" si="6"/>
        <v>0.8003989067</v>
      </c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18">
        <v>208.0</v>
      </c>
      <c r="B194" s="18" t="s">
        <v>112</v>
      </c>
      <c r="C194" s="18" t="s">
        <v>19</v>
      </c>
      <c r="D194" s="19">
        <v>42035.0</v>
      </c>
      <c r="E194" s="20">
        <v>4.0339E10</v>
      </c>
      <c r="F194" s="20">
        <v>3.1292E10</v>
      </c>
      <c r="G194" s="21">
        <v>7.592E9</v>
      </c>
      <c r="H194" s="22">
        <v>0.0</v>
      </c>
      <c r="I194" s="22">
        <v>0.0</v>
      </c>
      <c r="J194" s="18" t="s">
        <v>22</v>
      </c>
      <c r="K194" s="18" t="s">
        <v>113</v>
      </c>
      <c r="L194" s="23">
        <f t="shared" si="1"/>
        <v>2015</v>
      </c>
      <c r="M194" s="24">
        <f t="shared" si="2"/>
        <v>9047000000</v>
      </c>
      <c r="N194" s="25">
        <f t="shared" si="3"/>
        <v>7592000000</v>
      </c>
      <c r="O194" s="24">
        <f t="shared" si="4"/>
        <v>32747000000</v>
      </c>
      <c r="P194" s="17">
        <f t="shared" si="5"/>
        <v>0.2242742755</v>
      </c>
      <c r="Q194" s="17">
        <f t="shared" si="6"/>
        <v>0.8117950371</v>
      </c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18">
        <v>209.0</v>
      </c>
      <c r="B195" s="18" t="s">
        <v>112</v>
      </c>
      <c r="C195" s="18" t="s">
        <v>20</v>
      </c>
      <c r="D195" s="19">
        <v>42399.0</v>
      </c>
      <c r="E195" s="20">
        <v>3.9528E10</v>
      </c>
      <c r="F195" s="20">
        <v>3.0337E10</v>
      </c>
      <c r="G195" s="21">
        <v>7.618E9</v>
      </c>
      <c r="H195" s="22">
        <v>0.0</v>
      </c>
      <c r="I195" s="22">
        <v>0.0</v>
      </c>
      <c r="J195" s="18" t="s">
        <v>22</v>
      </c>
      <c r="K195" s="18" t="s">
        <v>113</v>
      </c>
      <c r="L195" s="23">
        <f t="shared" si="1"/>
        <v>2016</v>
      </c>
      <c r="M195" s="24">
        <f t="shared" si="2"/>
        <v>9191000000</v>
      </c>
      <c r="N195" s="25">
        <f t="shared" si="3"/>
        <v>7618000000</v>
      </c>
      <c r="O195" s="24">
        <f t="shared" si="4"/>
        <v>31910000000</v>
      </c>
      <c r="P195" s="17">
        <f t="shared" si="5"/>
        <v>0.2325187209</v>
      </c>
      <c r="Q195" s="17">
        <f t="shared" si="6"/>
        <v>0.8072758551</v>
      </c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18">
        <v>210.0</v>
      </c>
      <c r="B196" s="18" t="s">
        <v>114</v>
      </c>
      <c r="C196" s="18" t="s">
        <v>15</v>
      </c>
      <c r="D196" s="19">
        <v>41639.0</v>
      </c>
      <c r="E196" s="20">
        <v>3.0495E9</v>
      </c>
      <c r="F196" s="20">
        <v>1.1944E9</v>
      </c>
      <c r="G196" s="21">
        <v>9.203E8</v>
      </c>
      <c r="H196" s="22">
        <v>2.957E8</v>
      </c>
      <c r="I196" s="22">
        <v>0.0</v>
      </c>
      <c r="J196" s="18" t="s">
        <v>28</v>
      </c>
      <c r="K196" s="18" t="s">
        <v>33</v>
      </c>
      <c r="L196" s="23">
        <f t="shared" si="1"/>
        <v>2013</v>
      </c>
      <c r="M196" s="24">
        <f t="shared" si="2"/>
        <v>1855100000</v>
      </c>
      <c r="N196" s="25">
        <f t="shared" si="3"/>
        <v>1216000000</v>
      </c>
      <c r="O196" s="24">
        <f t="shared" si="4"/>
        <v>1833500000</v>
      </c>
      <c r="P196" s="17">
        <f t="shared" si="5"/>
        <v>0.6083292343</v>
      </c>
      <c r="Q196" s="17">
        <f t="shared" si="6"/>
        <v>0.6012461059</v>
      </c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18">
        <v>211.0</v>
      </c>
      <c r="B197" s="18" t="s">
        <v>114</v>
      </c>
      <c r="C197" s="18" t="s">
        <v>18</v>
      </c>
      <c r="D197" s="19">
        <v>42004.0</v>
      </c>
      <c r="E197" s="20">
        <v>3.3236E9</v>
      </c>
      <c r="F197" s="20">
        <v>1.2586E9</v>
      </c>
      <c r="G197" s="21">
        <v>9.815E8</v>
      </c>
      <c r="H197" s="22">
        <v>3.02E8</v>
      </c>
      <c r="I197" s="22">
        <v>0.0</v>
      </c>
      <c r="J197" s="18" t="s">
        <v>28</v>
      </c>
      <c r="K197" s="18" t="s">
        <v>33</v>
      </c>
      <c r="L197" s="23">
        <f t="shared" si="1"/>
        <v>2014</v>
      </c>
      <c r="M197" s="24">
        <f t="shared" si="2"/>
        <v>2065000000</v>
      </c>
      <c r="N197" s="25">
        <f t="shared" si="3"/>
        <v>1283500000</v>
      </c>
      <c r="O197" s="24">
        <f t="shared" si="4"/>
        <v>2040100000</v>
      </c>
      <c r="P197" s="17">
        <f t="shared" si="5"/>
        <v>0.6213142376</v>
      </c>
      <c r="Q197" s="17">
        <f t="shared" si="6"/>
        <v>0.6138223613</v>
      </c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18">
        <v>212.0</v>
      </c>
      <c r="B198" s="18" t="s">
        <v>114</v>
      </c>
      <c r="C198" s="18" t="s">
        <v>19</v>
      </c>
      <c r="D198" s="19">
        <v>42369.0</v>
      </c>
      <c r="E198" s="20">
        <v>3.416E9</v>
      </c>
      <c r="F198" s="20">
        <v>1.3012E9</v>
      </c>
      <c r="G198" s="21">
        <v>1.0121E9</v>
      </c>
      <c r="H198" s="22">
        <v>2.592E8</v>
      </c>
      <c r="I198" s="22">
        <v>0.0</v>
      </c>
      <c r="J198" s="18" t="s">
        <v>28</v>
      </c>
      <c r="K198" s="18" t="s">
        <v>33</v>
      </c>
      <c r="L198" s="23">
        <f t="shared" si="1"/>
        <v>2015</v>
      </c>
      <c r="M198" s="24">
        <f t="shared" si="2"/>
        <v>2114800000</v>
      </c>
      <c r="N198" s="25">
        <f t="shared" si="3"/>
        <v>1271300000</v>
      </c>
      <c r="O198" s="24">
        <f t="shared" si="4"/>
        <v>2144700000</v>
      </c>
      <c r="P198" s="17">
        <f t="shared" si="5"/>
        <v>0.6190866511</v>
      </c>
      <c r="Q198" s="17">
        <f t="shared" si="6"/>
        <v>0.6278395785</v>
      </c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18">
        <v>213.0</v>
      </c>
      <c r="B199" s="18" t="s">
        <v>114</v>
      </c>
      <c r="C199" s="18" t="s">
        <v>20</v>
      </c>
      <c r="D199" s="19">
        <v>42735.0</v>
      </c>
      <c r="E199" s="20">
        <v>3.714E9</v>
      </c>
      <c r="F199" s="20">
        <v>1.3717E9</v>
      </c>
      <c r="G199" s="21">
        <v>1.1019E9</v>
      </c>
      <c r="H199" s="22">
        <v>2.928E8</v>
      </c>
      <c r="I199" s="22">
        <v>0.0</v>
      </c>
      <c r="J199" s="18" t="s">
        <v>28</v>
      </c>
      <c r="K199" s="18" t="s">
        <v>33</v>
      </c>
      <c r="L199" s="23">
        <f t="shared" si="1"/>
        <v>2016</v>
      </c>
      <c r="M199" s="24">
        <f t="shared" si="2"/>
        <v>2342300000</v>
      </c>
      <c r="N199" s="25">
        <f t="shared" si="3"/>
        <v>1394700000</v>
      </c>
      <c r="O199" s="24">
        <f t="shared" si="4"/>
        <v>2319300000</v>
      </c>
      <c r="P199" s="17">
        <f t="shared" si="5"/>
        <v>0.6306677437</v>
      </c>
      <c r="Q199" s="17">
        <f t="shared" si="6"/>
        <v>0.6244749596</v>
      </c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18">
        <v>214.0</v>
      </c>
      <c r="B200" s="18" t="s">
        <v>115</v>
      </c>
      <c r="C200" s="18" t="s">
        <v>15</v>
      </c>
      <c r="D200" s="19">
        <v>41547.0</v>
      </c>
      <c r="E200" s="20">
        <v>8.054E9</v>
      </c>
      <c r="F200" s="20">
        <v>3.883E9</v>
      </c>
      <c r="G200" s="21">
        <v>2.422E9</v>
      </c>
      <c r="H200" s="22">
        <v>4.94E8</v>
      </c>
      <c r="I200" s="22">
        <v>0.0</v>
      </c>
      <c r="J200" s="18" t="s">
        <v>28</v>
      </c>
      <c r="K200" s="18" t="s">
        <v>33</v>
      </c>
      <c r="L200" s="23">
        <f t="shared" si="1"/>
        <v>2013</v>
      </c>
      <c r="M200" s="24">
        <f t="shared" si="2"/>
        <v>4171000000</v>
      </c>
      <c r="N200" s="25">
        <f t="shared" si="3"/>
        <v>2916000000</v>
      </c>
      <c r="O200" s="24">
        <f t="shared" si="4"/>
        <v>5138000000</v>
      </c>
      <c r="P200" s="17">
        <f t="shared" si="5"/>
        <v>0.5178793146</v>
      </c>
      <c r="Q200" s="17">
        <f t="shared" si="6"/>
        <v>0.6379438788</v>
      </c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18">
        <v>215.0</v>
      </c>
      <c r="B201" s="18" t="s">
        <v>115</v>
      </c>
      <c r="C201" s="18" t="s">
        <v>18</v>
      </c>
      <c r="D201" s="19">
        <v>41912.0</v>
      </c>
      <c r="E201" s="20">
        <v>8.446E9</v>
      </c>
      <c r="F201" s="20">
        <v>4.145E9</v>
      </c>
      <c r="G201" s="21">
        <v>2.145E9</v>
      </c>
      <c r="H201" s="22">
        <v>5.5E8</v>
      </c>
      <c r="I201" s="22">
        <v>0.0</v>
      </c>
      <c r="J201" s="18" t="s">
        <v>28</v>
      </c>
      <c r="K201" s="18" t="s">
        <v>33</v>
      </c>
      <c r="L201" s="23">
        <f t="shared" si="1"/>
        <v>2014</v>
      </c>
      <c r="M201" s="24">
        <f t="shared" si="2"/>
        <v>4301000000</v>
      </c>
      <c r="N201" s="25">
        <f t="shared" si="3"/>
        <v>2695000000</v>
      </c>
      <c r="O201" s="24">
        <f t="shared" si="4"/>
        <v>5751000000</v>
      </c>
      <c r="P201" s="17">
        <f t="shared" si="5"/>
        <v>0.5092351409</v>
      </c>
      <c r="Q201" s="17">
        <f t="shared" si="6"/>
        <v>0.6809140422</v>
      </c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18">
        <v>216.0</v>
      </c>
      <c r="B202" s="18" t="s">
        <v>115</v>
      </c>
      <c r="C202" s="18" t="s">
        <v>19</v>
      </c>
      <c r="D202" s="19">
        <v>42277.0</v>
      </c>
      <c r="E202" s="20">
        <v>1.0282E10</v>
      </c>
      <c r="F202" s="20">
        <v>5.587E9</v>
      </c>
      <c r="G202" s="21">
        <v>2.563E9</v>
      </c>
      <c r="H202" s="22">
        <v>6.32E8</v>
      </c>
      <c r="I202" s="22">
        <v>0.0</v>
      </c>
      <c r="J202" s="18" t="s">
        <v>28</v>
      </c>
      <c r="K202" s="18" t="s">
        <v>33</v>
      </c>
      <c r="L202" s="23">
        <f t="shared" si="1"/>
        <v>2015</v>
      </c>
      <c r="M202" s="24">
        <f t="shared" si="2"/>
        <v>4695000000</v>
      </c>
      <c r="N202" s="25">
        <f t="shared" si="3"/>
        <v>3195000000</v>
      </c>
      <c r="O202" s="24">
        <f t="shared" si="4"/>
        <v>7087000000</v>
      </c>
      <c r="P202" s="17">
        <f t="shared" si="5"/>
        <v>0.4566232251</v>
      </c>
      <c r="Q202" s="17">
        <f t="shared" si="6"/>
        <v>0.6892627893</v>
      </c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18">
        <v>217.0</v>
      </c>
      <c r="B203" s="18" t="s">
        <v>115</v>
      </c>
      <c r="C203" s="18" t="s">
        <v>20</v>
      </c>
      <c r="D203" s="19">
        <v>42643.0</v>
      </c>
      <c r="E203" s="20">
        <v>1.2483E10</v>
      </c>
      <c r="F203" s="20">
        <v>6.492E9</v>
      </c>
      <c r="G203" s="21">
        <v>3.005E9</v>
      </c>
      <c r="H203" s="22">
        <v>8.28E8</v>
      </c>
      <c r="I203" s="22">
        <v>0.0</v>
      </c>
      <c r="J203" s="18" t="s">
        <v>28</v>
      </c>
      <c r="K203" s="18" t="s">
        <v>33</v>
      </c>
      <c r="L203" s="23">
        <f t="shared" si="1"/>
        <v>2016</v>
      </c>
      <c r="M203" s="24">
        <f t="shared" si="2"/>
        <v>5991000000</v>
      </c>
      <c r="N203" s="25">
        <f t="shared" si="3"/>
        <v>3833000000</v>
      </c>
      <c r="O203" s="24">
        <f t="shared" si="4"/>
        <v>8650000000</v>
      </c>
      <c r="P203" s="17">
        <f t="shared" si="5"/>
        <v>0.4799327085</v>
      </c>
      <c r="Q203" s="17">
        <f t="shared" si="6"/>
        <v>0.6929424017</v>
      </c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18">
        <v>218.0</v>
      </c>
      <c r="B204" s="18" t="s">
        <v>116</v>
      </c>
      <c r="C204" s="18" t="s">
        <v>15</v>
      </c>
      <c r="D204" s="19">
        <v>41639.0</v>
      </c>
      <c r="E204" s="20">
        <v>2.2364E10</v>
      </c>
      <c r="F204" s="20">
        <v>1.8553E10</v>
      </c>
      <c r="G204" s="21">
        <v>1.306E9</v>
      </c>
      <c r="H204" s="22">
        <v>5.56E8</v>
      </c>
      <c r="I204" s="22">
        <v>0.0</v>
      </c>
      <c r="J204" s="18" t="s">
        <v>86</v>
      </c>
      <c r="K204" s="18" t="s">
        <v>117</v>
      </c>
      <c r="L204" s="23">
        <f t="shared" si="1"/>
        <v>2013</v>
      </c>
      <c r="M204" s="24">
        <f t="shared" si="2"/>
        <v>3811000000</v>
      </c>
      <c r="N204" s="25">
        <f t="shared" si="3"/>
        <v>1862000000</v>
      </c>
      <c r="O204" s="24">
        <f t="shared" si="4"/>
        <v>20502000000</v>
      </c>
      <c r="P204" s="17">
        <f t="shared" si="5"/>
        <v>0.1704077982</v>
      </c>
      <c r="Q204" s="17">
        <f t="shared" si="6"/>
        <v>0.9167411912</v>
      </c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18">
        <v>219.0</v>
      </c>
      <c r="B205" s="18" t="s">
        <v>116</v>
      </c>
      <c r="C205" s="18" t="s">
        <v>18</v>
      </c>
      <c r="D205" s="19">
        <v>42004.0</v>
      </c>
      <c r="E205" s="20">
        <v>2.4551E10</v>
      </c>
      <c r="F205" s="20">
        <v>1.9746E10</v>
      </c>
      <c r="G205" s="21">
        <v>1.333E9</v>
      </c>
      <c r="H205" s="22">
        <v>6.13E8</v>
      </c>
      <c r="I205" s="22">
        <v>0.0</v>
      </c>
      <c r="J205" s="18" t="s">
        <v>86</v>
      </c>
      <c r="K205" s="18" t="s">
        <v>117</v>
      </c>
      <c r="L205" s="23">
        <f t="shared" si="1"/>
        <v>2014</v>
      </c>
      <c r="M205" s="24">
        <f t="shared" si="2"/>
        <v>4805000000</v>
      </c>
      <c r="N205" s="25">
        <f t="shared" si="3"/>
        <v>1946000000</v>
      </c>
      <c r="O205" s="24">
        <f t="shared" si="4"/>
        <v>22605000000</v>
      </c>
      <c r="P205" s="17">
        <f t="shared" si="5"/>
        <v>0.1957150422</v>
      </c>
      <c r="Q205" s="17">
        <f t="shared" si="6"/>
        <v>0.9207364262</v>
      </c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18">
        <v>220.0</v>
      </c>
      <c r="B206" s="18" t="s">
        <v>116</v>
      </c>
      <c r="C206" s="18" t="s">
        <v>19</v>
      </c>
      <c r="D206" s="19">
        <v>42369.0</v>
      </c>
      <c r="E206" s="20">
        <v>1.5742E10</v>
      </c>
      <c r="F206" s="20">
        <v>1.4415E10</v>
      </c>
      <c r="G206" s="21">
        <v>9.69E8</v>
      </c>
      <c r="H206" s="22">
        <v>4.66E8</v>
      </c>
      <c r="I206" s="22">
        <v>0.0</v>
      </c>
      <c r="J206" s="18" t="s">
        <v>86</v>
      </c>
      <c r="K206" s="18" t="s">
        <v>117</v>
      </c>
      <c r="L206" s="23">
        <f t="shared" si="1"/>
        <v>2015</v>
      </c>
      <c r="M206" s="24">
        <f t="shared" si="2"/>
        <v>1327000000</v>
      </c>
      <c r="N206" s="25">
        <f t="shared" si="3"/>
        <v>1435000000</v>
      </c>
      <c r="O206" s="24">
        <f t="shared" si="4"/>
        <v>14307000000</v>
      </c>
      <c r="P206" s="17">
        <f t="shared" si="5"/>
        <v>0.08429678567</v>
      </c>
      <c r="Q206" s="17">
        <f t="shared" si="6"/>
        <v>0.9088425867</v>
      </c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18">
        <v>221.0</v>
      </c>
      <c r="B207" s="18" t="s">
        <v>116</v>
      </c>
      <c r="C207" s="18" t="s">
        <v>20</v>
      </c>
      <c r="D207" s="19">
        <v>42735.0</v>
      </c>
      <c r="E207" s="20">
        <v>9.841E9</v>
      </c>
      <c r="F207" s="20">
        <v>9.973E9</v>
      </c>
      <c r="G207" s="21">
        <v>8.15E8</v>
      </c>
      <c r="H207" s="22">
        <v>3.84E8</v>
      </c>
      <c r="I207" s="22">
        <v>0.0</v>
      </c>
      <c r="J207" s="18" t="s">
        <v>86</v>
      </c>
      <c r="K207" s="18" t="s">
        <v>117</v>
      </c>
      <c r="L207" s="23">
        <f t="shared" si="1"/>
        <v>2016</v>
      </c>
      <c r="M207" s="24">
        <f t="shared" si="2"/>
        <v>-132000000</v>
      </c>
      <c r="N207" s="25">
        <f t="shared" si="3"/>
        <v>1199000000</v>
      </c>
      <c r="O207" s="24">
        <f t="shared" si="4"/>
        <v>8642000000</v>
      </c>
      <c r="P207" s="17">
        <f t="shared" si="5"/>
        <v>-0.01341327101</v>
      </c>
      <c r="Q207" s="17">
        <f t="shared" si="6"/>
        <v>0.8781627883</v>
      </c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18">
        <v>222.0</v>
      </c>
      <c r="B208" s="18" t="s">
        <v>118</v>
      </c>
      <c r="C208" s="18" t="s">
        <v>15</v>
      </c>
      <c r="D208" s="19">
        <v>41639.0</v>
      </c>
      <c r="E208" s="20">
        <v>6.9322E9</v>
      </c>
      <c r="F208" s="20">
        <v>8.577E8</v>
      </c>
      <c r="G208" s="21">
        <v>1.797E9</v>
      </c>
      <c r="H208" s="22">
        <v>1.4441E9</v>
      </c>
      <c r="I208" s="22">
        <v>3.429E8</v>
      </c>
      <c r="J208" s="18" t="s">
        <v>28</v>
      </c>
      <c r="K208" s="18" t="s">
        <v>69</v>
      </c>
      <c r="L208" s="23">
        <f t="shared" si="1"/>
        <v>2013</v>
      </c>
      <c r="M208" s="24">
        <f t="shared" si="2"/>
        <v>6074500000</v>
      </c>
      <c r="N208" s="25">
        <f t="shared" si="3"/>
        <v>3584000000</v>
      </c>
      <c r="O208" s="24">
        <f t="shared" si="4"/>
        <v>3348200000</v>
      </c>
      <c r="P208" s="17">
        <f t="shared" si="5"/>
        <v>0.8762730446</v>
      </c>
      <c r="Q208" s="17">
        <f t="shared" si="6"/>
        <v>0.4829924122</v>
      </c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18">
        <v>223.0</v>
      </c>
      <c r="B209" s="18" t="s">
        <v>118</v>
      </c>
      <c r="C209" s="18" t="s">
        <v>18</v>
      </c>
      <c r="D209" s="19">
        <v>42004.0</v>
      </c>
      <c r="E209" s="20">
        <v>9.7033E9</v>
      </c>
      <c r="F209" s="20">
        <v>1.171E9</v>
      </c>
      <c r="G209" s="21">
        <v>2.1934E9</v>
      </c>
      <c r="H209" s="22">
        <v>1.8934E9</v>
      </c>
      <c r="I209" s="22">
        <v>4.898E8</v>
      </c>
      <c r="J209" s="18" t="s">
        <v>28</v>
      </c>
      <c r="K209" s="18" t="s">
        <v>69</v>
      </c>
      <c r="L209" s="23">
        <f t="shared" si="1"/>
        <v>2014</v>
      </c>
      <c r="M209" s="24">
        <f t="shared" si="2"/>
        <v>8532300000</v>
      </c>
      <c r="N209" s="25">
        <f t="shared" si="3"/>
        <v>4576600000</v>
      </c>
      <c r="O209" s="24">
        <f t="shared" si="4"/>
        <v>5126700000</v>
      </c>
      <c r="P209" s="17">
        <f t="shared" si="5"/>
        <v>0.8793194068</v>
      </c>
      <c r="Q209" s="17">
        <f t="shared" si="6"/>
        <v>0.5283460266</v>
      </c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18">
        <v>224.0</v>
      </c>
      <c r="B210" s="18" t="s">
        <v>118</v>
      </c>
      <c r="C210" s="18" t="s">
        <v>19</v>
      </c>
      <c r="D210" s="19">
        <v>42369.0</v>
      </c>
      <c r="E210" s="20">
        <v>1.07638E10</v>
      </c>
      <c r="F210" s="20">
        <v>1.2404E9</v>
      </c>
      <c r="G210" s="21">
        <v>2.1436E9</v>
      </c>
      <c r="H210" s="22">
        <v>2.0128E9</v>
      </c>
      <c r="I210" s="22">
        <v>3.826E8</v>
      </c>
      <c r="J210" s="18" t="s">
        <v>28</v>
      </c>
      <c r="K210" s="18" t="s">
        <v>69</v>
      </c>
      <c r="L210" s="23">
        <f t="shared" si="1"/>
        <v>2015</v>
      </c>
      <c r="M210" s="24">
        <f t="shared" si="2"/>
        <v>9523400000</v>
      </c>
      <c r="N210" s="25">
        <f t="shared" si="3"/>
        <v>4539000000</v>
      </c>
      <c r="O210" s="24">
        <f t="shared" si="4"/>
        <v>6224800000</v>
      </c>
      <c r="P210" s="17">
        <f t="shared" si="5"/>
        <v>0.8847618871</v>
      </c>
      <c r="Q210" s="17">
        <f t="shared" si="6"/>
        <v>0.5783087757</v>
      </c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18">
        <v>225.0</v>
      </c>
      <c r="B211" s="18" t="s">
        <v>118</v>
      </c>
      <c r="C211" s="18" t="s">
        <v>20</v>
      </c>
      <c r="D211" s="19">
        <v>42735.0</v>
      </c>
      <c r="E211" s="20">
        <v>1.14488E10</v>
      </c>
      <c r="F211" s="20">
        <v>1.4787E9</v>
      </c>
      <c r="G211" s="21">
        <v>1.9729E9</v>
      </c>
      <c r="H211" s="22">
        <v>1.9733E9</v>
      </c>
      <c r="I211" s="22">
        <v>3.856E8</v>
      </c>
      <c r="J211" s="18" t="s">
        <v>28</v>
      </c>
      <c r="K211" s="18" t="s">
        <v>69</v>
      </c>
      <c r="L211" s="23">
        <f t="shared" si="1"/>
        <v>2016</v>
      </c>
      <c r="M211" s="24">
        <f t="shared" si="2"/>
        <v>9970100000</v>
      </c>
      <c r="N211" s="25">
        <f t="shared" si="3"/>
        <v>4331800000</v>
      </c>
      <c r="O211" s="24">
        <f t="shared" si="4"/>
        <v>7117000000</v>
      </c>
      <c r="P211" s="17">
        <f t="shared" si="5"/>
        <v>0.870842359</v>
      </c>
      <c r="Q211" s="17">
        <f t="shared" si="6"/>
        <v>0.6216372022</v>
      </c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18">
        <v>230.0</v>
      </c>
      <c r="B212" s="18" t="s">
        <v>119</v>
      </c>
      <c r="C212" s="18" t="s">
        <v>15</v>
      </c>
      <c r="D212" s="19">
        <v>41274.0</v>
      </c>
      <c r="E212" s="20">
        <v>8.7357E9</v>
      </c>
      <c r="F212" s="20">
        <v>7.174E9</v>
      </c>
      <c r="G212" s="21">
        <v>4.883E8</v>
      </c>
      <c r="H212" s="22">
        <v>0.0</v>
      </c>
      <c r="I212" s="22">
        <v>2.829E8</v>
      </c>
      <c r="J212" s="18" t="s">
        <v>62</v>
      </c>
      <c r="K212" s="18" t="s">
        <v>120</v>
      </c>
      <c r="L212" s="23">
        <f t="shared" si="1"/>
        <v>2012</v>
      </c>
      <c r="M212" s="24">
        <f t="shared" si="2"/>
        <v>1561700000</v>
      </c>
      <c r="N212" s="25">
        <f t="shared" si="3"/>
        <v>771200000</v>
      </c>
      <c r="O212" s="24">
        <f t="shared" si="4"/>
        <v>7964500000</v>
      </c>
      <c r="P212" s="17">
        <f t="shared" si="5"/>
        <v>0.1787721648</v>
      </c>
      <c r="Q212" s="17">
        <f t="shared" si="6"/>
        <v>0.9117185801</v>
      </c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18">
        <v>231.0</v>
      </c>
      <c r="B213" s="18" t="s">
        <v>119</v>
      </c>
      <c r="C213" s="18" t="s">
        <v>18</v>
      </c>
      <c r="D213" s="19">
        <v>41639.0</v>
      </c>
      <c r="E213" s="20">
        <v>8.4681E9</v>
      </c>
      <c r="F213" s="20">
        <v>6.8754E9</v>
      </c>
      <c r="G213" s="21">
        <v>4.974E8</v>
      </c>
      <c r="H213" s="22">
        <v>0.0</v>
      </c>
      <c r="I213" s="22">
        <v>2.999E8</v>
      </c>
      <c r="J213" s="18" t="s">
        <v>62</v>
      </c>
      <c r="K213" s="18" t="s">
        <v>120</v>
      </c>
      <c r="L213" s="23">
        <f t="shared" si="1"/>
        <v>2013</v>
      </c>
      <c r="M213" s="24">
        <f t="shared" si="2"/>
        <v>1592700000</v>
      </c>
      <c r="N213" s="25">
        <f t="shared" si="3"/>
        <v>797300000</v>
      </c>
      <c r="O213" s="24">
        <f t="shared" si="4"/>
        <v>7670800000</v>
      </c>
      <c r="P213" s="17">
        <f t="shared" si="5"/>
        <v>0.1880823325</v>
      </c>
      <c r="Q213" s="17">
        <f t="shared" si="6"/>
        <v>0.905846648</v>
      </c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18">
        <v>232.0</v>
      </c>
      <c r="B214" s="18" t="s">
        <v>119</v>
      </c>
      <c r="C214" s="18" t="s">
        <v>19</v>
      </c>
      <c r="D214" s="19">
        <v>42004.0</v>
      </c>
      <c r="E214" s="20">
        <v>8.57E9</v>
      </c>
      <c r="F214" s="20">
        <v>6.9035E9</v>
      </c>
      <c r="G214" s="21">
        <v>5.47E8</v>
      </c>
      <c r="H214" s="22">
        <v>0.0</v>
      </c>
      <c r="I214" s="22">
        <v>2.809E8</v>
      </c>
      <c r="J214" s="18" t="s">
        <v>62</v>
      </c>
      <c r="K214" s="18" t="s">
        <v>120</v>
      </c>
      <c r="L214" s="23">
        <f t="shared" si="1"/>
        <v>2014</v>
      </c>
      <c r="M214" s="24">
        <f t="shared" si="2"/>
        <v>1666500000</v>
      </c>
      <c r="N214" s="25">
        <f t="shared" si="3"/>
        <v>827900000</v>
      </c>
      <c r="O214" s="24">
        <f t="shared" si="4"/>
        <v>7742100000</v>
      </c>
      <c r="P214" s="17">
        <f t="shared" si="5"/>
        <v>0.1944574096</v>
      </c>
      <c r="Q214" s="17">
        <f t="shared" si="6"/>
        <v>0.9033955659</v>
      </c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18">
        <v>233.0</v>
      </c>
      <c r="B215" s="18" t="s">
        <v>119</v>
      </c>
      <c r="C215" s="18" t="s">
        <v>20</v>
      </c>
      <c r="D215" s="19">
        <v>42369.0</v>
      </c>
      <c r="E215" s="20">
        <v>7.997E9</v>
      </c>
      <c r="F215" s="20">
        <v>6.4603E9</v>
      </c>
      <c r="G215" s="21">
        <v>6.46E8</v>
      </c>
      <c r="H215" s="22">
        <v>0.0</v>
      </c>
      <c r="I215" s="22">
        <v>2.855E8</v>
      </c>
      <c r="J215" s="18" t="s">
        <v>62</v>
      </c>
      <c r="K215" s="18" t="s">
        <v>120</v>
      </c>
      <c r="L215" s="23">
        <f t="shared" si="1"/>
        <v>2015</v>
      </c>
      <c r="M215" s="24">
        <f t="shared" si="2"/>
        <v>1536700000</v>
      </c>
      <c r="N215" s="25">
        <f t="shared" si="3"/>
        <v>931500000</v>
      </c>
      <c r="O215" s="24">
        <f t="shared" si="4"/>
        <v>7065500000</v>
      </c>
      <c r="P215" s="17">
        <f t="shared" si="5"/>
        <v>0.1921595598</v>
      </c>
      <c r="Q215" s="17">
        <f t="shared" si="6"/>
        <v>0.8835188196</v>
      </c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18">
        <v>234.0</v>
      </c>
      <c r="B216" s="18" t="s">
        <v>121</v>
      </c>
      <c r="C216" s="18" t="s">
        <v>15</v>
      </c>
      <c r="D216" s="19">
        <v>41274.0</v>
      </c>
      <c r="E216" s="20">
        <v>1.7621E10</v>
      </c>
      <c r="F216" s="20">
        <v>4.61E9</v>
      </c>
      <c r="G216" s="21">
        <v>5.017E9</v>
      </c>
      <c r="H216" s="22">
        <v>3.904E9</v>
      </c>
      <c r="I216" s="22">
        <v>0.0</v>
      </c>
      <c r="J216" s="18" t="s">
        <v>28</v>
      </c>
      <c r="K216" s="18" t="s">
        <v>31</v>
      </c>
      <c r="L216" s="23">
        <f t="shared" si="1"/>
        <v>2012</v>
      </c>
      <c r="M216" s="24">
        <f t="shared" si="2"/>
        <v>13011000000</v>
      </c>
      <c r="N216" s="25">
        <f t="shared" si="3"/>
        <v>8921000000</v>
      </c>
      <c r="O216" s="24">
        <f t="shared" si="4"/>
        <v>8700000000</v>
      </c>
      <c r="P216" s="17">
        <f t="shared" si="5"/>
        <v>0.7383803416</v>
      </c>
      <c r="Q216" s="17">
        <f t="shared" si="6"/>
        <v>0.4937290733</v>
      </c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18">
        <v>235.0</v>
      </c>
      <c r="B217" s="18" t="s">
        <v>121</v>
      </c>
      <c r="C217" s="18" t="s">
        <v>18</v>
      </c>
      <c r="D217" s="19">
        <v>41639.0</v>
      </c>
      <c r="E217" s="20">
        <v>1.6385E10</v>
      </c>
      <c r="F217" s="20">
        <v>4.619E9</v>
      </c>
      <c r="G217" s="21">
        <v>4.939E9</v>
      </c>
      <c r="H217" s="22">
        <v>3.731E9</v>
      </c>
      <c r="I217" s="22">
        <v>0.0</v>
      </c>
      <c r="J217" s="18" t="s">
        <v>28</v>
      </c>
      <c r="K217" s="18" t="s">
        <v>31</v>
      </c>
      <c r="L217" s="23">
        <f t="shared" si="1"/>
        <v>2013</v>
      </c>
      <c r="M217" s="24">
        <f t="shared" si="2"/>
        <v>11766000000</v>
      </c>
      <c r="N217" s="25">
        <f t="shared" si="3"/>
        <v>8670000000</v>
      </c>
      <c r="O217" s="24">
        <f t="shared" si="4"/>
        <v>7715000000</v>
      </c>
      <c r="P217" s="17">
        <f t="shared" si="5"/>
        <v>0.7180958193</v>
      </c>
      <c r="Q217" s="17">
        <f t="shared" si="6"/>
        <v>0.4708574916</v>
      </c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18">
        <v>236.0</v>
      </c>
      <c r="B218" s="18" t="s">
        <v>121</v>
      </c>
      <c r="C218" s="18" t="s">
        <v>19</v>
      </c>
      <c r="D218" s="19">
        <v>42004.0</v>
      </c>
      <c r="E218" s="20">
        <v>1.5879E10</v>
      </c>
      <c r="F218" s="20">
        <v>3.932E9</v>
      </c>
      <c r="G218" s="21">
        <v>4.822E9</v>
      </c>
      <c r="H218" s="22">
        <v>4.534E9</v>
      </c>
      <c r="I218" s="22">
        <v>0.0</v>
      </c>
      <c r="J218" s="18" t="s">
        <v>28</v>
      </c>
      <c r="K218" s="18" t="s">
        <v>31</v>
      </c>
      <c r="L218" s="23">
        <f t="shared" si="1"/>
        <v>2014</v>
      </c>
      <c r="M218" s="24">
        <f t="shared" si="2"/>
        <v>11947000000</v>
      </c>
      <c r="N218" s="25">
        <f t="shared" si="3"/>
        <v>9356000000</v>
      </c>
      <c r="O218" s="24">
        <f t="shared" si="4"/>
        <v>6523000000</v>
      </c>
      <c r="P218" s="17">
        <f t="shared" si="5"/>
        <v>0.7523773537</v>
      </c>
      <c r="Q218" s="17">
        <f t="shared" si="6"/>
        <v>0.4107941306</v>
      </c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18">
        <v>237.0</v>
      </c>
      <c r="B219" s="18" t="s">
        <v>121</v>
      </c>
      <c r="C219" s="18" t="s">
        <v>20</v>
      </c>
      <c r="D219" s="19">
        <v>42369.0</v>
      </c>
      <c r="E219" s="20">
        <v>1.656E10</v>
      </c>
      <c r="F219" s="20">
        <v>3.909E9</v>
      </c>
      <c r="G219" s="21">
        <v>4.841E9</v>
      </c>
      <c r="H219" s="22">
        <v>5.92E9</v>
      </c>
      <c r="I219" s="22">
        <v>0.0</v>
      </c>
      <c r="J219" s="18" t="s">
        <v>28</v>
      </c>
      <c r="K219" s="18" t="s">
        <v>31</v>
      </c>
      <c r="L219" s="23">
        <f t="shared" si="1"/>
        <v>2015</v>
      </c>
      <c r="M219" s="24">
        <f t="shared" si="2"/>
        <v>12651000000</v>
      </c>
      <c r="N219" s="25">
        <f t="shared" si="3"/>
        <v>10761000000</v>
      </c>
      <c r="O219" s="24">
        <f t="shared" si="4"/>
        <v>5799000000</v>
      </c>
      <c r="P219" s="17">
        <f t="shared" si="5"/>
        <v>0.7639492754</v>
      </c>
      <c r="Q219" s="17">
        <f t="shared" si="6"/>
        <v>0.3501811594</v>
      </c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18">
        <v>238.0</v>
      </c>
      <c r="B220" s="18" t="s">
        <v>122</v>
      </c>
      <c r="C220" s="18" t="s">
        <v>15</v>
      </c>
      <c r="D220" s="19">
        <v>41274.0</v>
      </c>
      <c r="E220" s="20">
        <v>7.249E9</v>
      </c>
      <c r="F220" s="20">
        <v>2.349E9</v>
      </c>
      <c r="G220" s="21">
        <v>2.529E9</v>
      </c>
      <c r="H220" s="22">
        <v>8.86E8</v>
      </c>
      <c r="I220" s="22">
        <v>3.95E8</v>
      </c>
      <c r="J220" s="18" t="s">
        <v>28</v>
      </c>
      <c r="K220" s="18" t="s">
        <v>33</v>
      </c>
      <c r="L220" s="23">
        <f t="shared" si="1"/>
        <v>2012</v>
      </c>
      <c r="M220" s="24">
        <f t="shared" si="2"/>
        <v>4900000000</v>
      </c>
      <c r="N220" s="25">
        <f t="shared" si="3"/>
        <v>3810000000</v>
      </c>
      <c r="O220" s="24">
        <f t="shared" si="4"/>
        <v>3439000000</v>
      </c>
      <c r="P220" s="17">
        <f t="shared" si="5"/>
        <v>0.6759553042</v>
      </c>
      <c r="Q220" s="17">
        <f t="shared" si="6"/>
        <v>0.4744102635</v>
      </c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18">
        <v>239.0</v>
      </c>
      <c r="B221" s="18" t="s">
        <v>122</v>
      </c>
      <c r="C221" s="18" t="s">
        <v>18</v>
      </c>
      <c r="D221" s="19">
        <v>41639.0</v>
      </c>
      <c r="E221" s="20">
        <v>7.143E9</v>
      </c>
      <c r="F221" s="20">
        <v>2.174E9</v>
      </c>
      <c r="G221" s="21">
        <v>2.678E9</v>
      </c>
      <c r="H221" s="22">
        <v>8.61E8</v>
      </c>
      <c r="I221" s="22">
        <v>4.1E8</v>
      </c>
      <c r="J221" s="18" t="s">
        <v>28</v>
      </c>
      <c r="K221" s="18" t="s">
        <v>33</v>
      </c>
      <c r="L221" s="23">
        <f t="shared" si="1"/>
        <v>2013</v>
      </c>
      <c r="M221" s="24">
        <f t="shared" si="2"/>
        <v>4969000000</v>
      </c>
      <c r="N221" s="25">
        <f t="shared" si="3"/>
        <v>3949000000</v>
      </c>
      <c r="O221" s="24">
        <f t="shared" si="4"/>
        <v>3194000000</v>
      </c>
      <c r="P221" s="17">
        <f t="shared" si="5"/>
        <v>0.6956460871</v>
      </c>
      <c r="Q221" s="17">
        <f t="shared" si="6"/>
        <v>0.447151057</v>
      </c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18">
        <v>240.0</v>
      </c>
      <c r="B222" s="18" t="s">
        <v>122</v>
      </c>
      <c r="C222" s="18" t="s">
        <v>19</v>
      </c>
      <c r="D222" s="19">
        <v>42004.0</v>
      </c>
      <c r="E222" s="20">
        <v>7.38E9</v>
      </c>
      <c r="F222" s="20">
        <v>2.21E9</v>
      </c>
      <c r="G222" s="21">
        <v>2.817E9</v>
      </c>
      <c r="H222" s="22">
        <v>8.17E8</v>
      </c>
      <c r="I222" s="22">
        <v>4.38E8</v>
      </c>
      <c r="J222" s="18" t="s">
        <v>28</v>
      </c>
      <c r="K222" s="18" t="s">
        <v>33</v>
      </c>
      <c r="L222" s="23">
        <f t="shared" si="1"/>
        <v>2014</v>
      </c>
      <c r="M222" s="24">
        <f t="shared" si="2"/>
        <v>5170000000</v>
      </c>
      <c r="N222" s="25">
        <f t="shared" si="3"/>
        <v>4072000000</v>
      </c>
      <c r="O222" s="24">
        <f t="shared" si="4"/>
        <v>3308000000</v>
      </c>
      <c r="P222" s="17">
        <f t="shared" si="5"/>
        <v>0.7005420054</v>
      </c>
      <c r="Q222" s="17">
        <f t="shared" si="6"/>
        <v>0.4482384824</v>
      </c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18">
        <v>241.0</v>
      </c>
      <c r="B223" s="18" t="s">
        <v>122</v>
      </c>
      <c r="C223" s="18" t="s">
        <v>20</v>
      </c>
      <c r="D223" s="19">
        <v>42369.0</v>
      </c>
      <c r="E223" s="20">
        <v>7.477E9</v>
      </c>
      <c r="F223" s="20">
        <v>2.173E9</v>
      </c>
      <c r="G223" s="21">
        <v>2.996E9</v>
      </c>
      <c r="H223" s="22">
        <v>8.76E8</v>
      </c>
      <c r="I223" s="22">
        <v>4.95E8</v>
      </c>
      <c r="J223" s="18" t="s">
        <v>28</v>
      </c>
      <c r="K223" s="18" t="s">
        <v>33</v>
      </c>
      <c r="L223" s="23">
        <f t="shared" si="1"/>
        <v>2015</v>
      </c>
      <c r="M223" s="24">
        <f t="shared" si="2"/>
        <v>5304000000</v>
      </c>
      <c r="N223" s="25">
        <f t="shared" si="3"/>
        <v>4367000000</v>
      </c>
      <c r="O223" s="24">
        <f t="shared" si="4"/>
        <v>3110000000</v>
      </c>
      <c r="P223" s="17">
        <f t="shared" si="5"/>
        <v>0.7093754179</v>
      </c>
      <c r="Q223" s="17">
        <f t="shared" si="6"/>
        <v>0.4159422228</v>
      </c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18">
        <v>242.0</v>
      </c>
      <c r="B224" s="18" t="s">
        <v>123</v>
      </c>
      <c r="C224" s="18" t="s">
        <v>15</v>
      </c>
      <c r="D224" s="19">
        <v>41639.0</v>
      </c>
      <c r="E224" s="20">
        <v>7.4366E9</v>
      </c>
      <c r="F224" s="20">
        <v>5.8791E9</v>
      </c>
      <c r="G224" s="21">
        <v>7.023E8</v>
      </c>
      <c r="H224" s="22">
        <v>0.0</v>
      </c>
      <c r="I224" s="22">
        <v>0.0</v>
      </c>
      <c r="J224" s="18" t="s">
        <v>22</v>
      </c>
      <c r="K224" s="18" t="s">
        <v>124</v>
      </c>
      <c r="L224" s="23">
        <f t="shared" si="1"/>
        <v>2013</v>
      </c>
      <c r="M224" s="24">
        <f t="shared" si="2"/>
        <v>1557500000</v>
      </c>
      <c r="N224" s="25">
        <f t="shared" si="3"/>
        <v>702300000</v>
      </c>
      <c r="O224" s="24">
        <f t="shared" si="4"/>
        <v>6734300000</v>
      </c>
      <c r="P224" s="17">
        <f t="shared" si="5"/>
        <v>0.2094371084</v>
      </c>
      <c r="Q224" s="17">
        <f t="shared" si="6"/>
        <v>0.9055616814</v>
      </c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18">
        <v>243.0</v>
      </c>
      <c r="B225" s="18" t="s">
        <v>123</v>
      </c>
      <c r="C225" s="18" t="s">
        <v>18</v>
      </c>
      <c r="D225" s="19">
        <v>42004.0</v>
      </c>
      <c r="E225" s="20">
        <v>8.3051E9</v>
      </c>
      <c r="F225" s="20">
        <v>6.5487E9</v>
      </c>
      <c r="G225" s="21">
        <v>7.927E8</v>
      </c>
      <c r="H225" s="22">
        <v>0.0</v>
      </c>
      <c r="I225" s="22">
        <v>0.0</v>
      </c>
      <c r="J225" s="18" t="s">
        <v>22</v>
      </c>
      <c r="K225" s="18" t="s">
        <v>124</v>
      </c>
      <c r="L225" s="23">
        <f t="shared" si="1"/>
        <v>2014</v>
      </c>
      <c r="M225" s="24">
        <f t="shared" si="2"/>
        <v>1756400000</v>
      </c>
      <c r="N225" s="25">
        <f t="shared" si="3"/>
        <v>792700000</v>
      </c>
      <c r="O225" s="24">
        <f t="shared" si="4"/>
        <v>7512400000</v>
      </c>
      <c r="P225" s="17">
        <f t="shared" si="5"/>
        <v>0.2114845095</v>
      </c>
      <c r="Q225" s="17">
        <f t="shared" si="6"/>
        <v>0.9045526243</v>
      </c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18">
        <v>244.0</v>
      </c>
      <c r="B226" s="18" t="s">
        <v>123</v>
      </c>
      <c r="C226" s="18" t="s">
        <v>19</v>
      </c>
      <c r="D226" s="19">
        <v>42369.0</v>
      </c>
      <c r="E226" s="20">
        <v>8.0232E9</v>
      </c>
      <c r="F226" s="20">
        <v>6.3201E9</v>
      </c>
      <c r="G226" s="21">
        <v>7.634E8</v>
      </c>
      <c r="H226" s="22">
        <v>0.0</v>
      </c>
      <c r="I226" s="22">
        <v>0.0</v>
      </c>
      <c r="J226" s="18" t="s">
        <v>22</v>
      </c>
      <c r="K226" s="18" t="s">
        <v>124</v>
      </c>
      <c r="L226" s="23">
        <f t="shared" si="1"/>
        <v>2015</v>
      </c>
      <c r="M226" s="24">
        <f t="shared" si="2"/>
        <v>1703100000</v>
      </c>
      <c r="N226" s="25">
        <f t="shared" si="3"/>
        <v>763400000</v>
      </c>
      <c r="O226" s="24">
        <f t="shared" si="4"/>
        <v>7259800000</v>
      </c>
      <c r="P226" s="17">
        <f t="shared" si="5"/>
        <v>0.2122719115</v>
      </c>
      <c r="Q226" s="17">
        <f t="shared" si="6"/>
        <v>0.9048509323</v>
      </c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18">
        <v>245.0</v>
      </c>
      <c r="B227" s="18" t="s">
        <v>123</v>
      </c>
      <c r="C227" s="18" t="s">
        <v>20</v>
      </c>
      <c r="D227" s="19">
        <v>42735.0</v>
      </c>
      <c r="E227" s="20">
        <v>9.071E9</v>
      </c>
      <c r="F227" s="20">
        <v>7.1379E9</v>
      </c>
      <c r="G227" s="21">
        <v>1.7072E9</v>
      </c>
      <c r="H227" s="22">
        <v>0.0</v>
      </c>
      <c r="I227" s="22">
        <v>0.0</v>
      </c>
      <c r="J227" s="18" t="s">
        <v>22</v>
      </c>
      <c r="K227" s="18" t="s">
        <v>124</v>
      </c>
      <c r="L227" s="23">
        <f t="shared" si="1"/>
        <v>2016</v>
      </c>
      <c r="M227" s="24">
        <f t="shared" si="2"/>
        <v>1933100000</v>
      </c>
      <c r="N227" s="25">
        <f t="shared" si="3"/>
        <v>1707200000</v>
      </c>
      <c r="O227" s="24">
        <f t="shared" si="4"/>
        <v>7363800000</v>
      </c>
      <c r="P227" s="17">
        <f t="shared" si="5"/>
        <v>0.2131077059</v>
      </c>
      <c r="Q227" s="17">
        <f t="shared" si="6"/>
        <v>0.8117958329</v>
      </c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18">
        <v>246.0</v>
      </c>
      <c r="B228" s="18" t="s">
        <v>125</v>
      </c>
      <c r="C228" s="18" t="s">
        <v>15</v>
      </c>
      <c r="D228" s="19">
        <v>41274.0</v>
      </c>
      <c r="E228" s="20">
        <v>1.847186E9</v>
      </c>
      <c r="F228" s="20">
        <v>6.67208E8</v>
      </c>
      <c r="G228" s="21">
        <v>9.3782E7</v>
      </c>
      <c r="H228" s="22">
        <v>0.0</v>
      </c>
      <c r="I228" s="22">
        <v>4.45875E8</v>
      </c>
      <c r="J228" s="18" t="s">
        <v>55</v>
      </c>
      <c r="K228" s="18" t="s">
        <v>56</v>
      </c>
      <c r="L228" s="23">
        <f t="shared" si="1"/>
        <v>2012</v>
      </c>
      <c r="M228" s="24">
        <f t="shared" si="2"/>
        <v>1179978000</v>
      </c>
      <c r="N228" s="25">
        <f t="shared" si="3"/>
        <v>539657000</v>
      </c>
      <c r="O228" s="24">
        <f t="shared" si="4"/>
        <v>1307529000</v>
      </c>
      <c r="P228" s="17">
        <f t="shared" si="5"/>
        <v>0.6387976089</v>
      </c>
      <c r="Q228" s="17">
        <f t="shared" si="6"/>
        <v>0.7078491283</v>
      </c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18">
        <v>247.0</v>
      </c>
      <c r="B229" s="18" t="s">
        <v>125</v>
      </c>
      <c r="C229" s="18" t="s">
        <v>18</v>
      </c>
      <c r="D229" s="19">
        <v>41639.0</v>
      </c>
      <c r="E229" s="20">
        <v>2.135539E9</v>
      </c>
      <c r="F229" s="20">
        <v>7.71403E8</v>
      </c>
      <c r="G229" s="21">
        <v>1.17073E8</v>
      </c>
      <c r="H229" s="22">
        <v>0.0</v>
      </c>
      <c r="I229" s="22">
        <v>5.60637E8</v>
      </c>
      <c r="J229" s="18" t="s">
        <v>55</v>
      </c>
      <c r="K229" s="18" t="s">
        <v>56</v>
      </c>
      <c r="L229" s="23">
        <f t="shared" si="1"/>
        <v>2013</v>
      </c>
      <c r="M229" s="24">
        <f t="shared" si="2"/>
        <v>1364136000</v>
      </c>
      <c r="N229" s="25">
        <f t="shared" si="3"/>
        <v>677710000</v>
      </c>
      <c r="O229" s="24">
        <f t="shared" si="4"/>
        <v>1457829000</v>
      </c>
      <c r="P229" s="17">
        <f t="shared" si="5"/>
        <v>0.6387783131</v>
      </c>
      <c r="Q229" s="17">
        <f t="shared" si="6"/>
        <v>0.682651546</v>
      </c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18">
        <v>248.0</v>
      </c>
      <c r="B230" s="18" t="s">
        <v>125</v>
      </c>
      <c r="C230" s="18" t="s">
        <v>19</v>
      </c>
      <c r="D230" s="19">
        <v>42004.0</v>
      </c>
      <c r="E230" s="20">
        <v>2.396998E9</v>
      </c>
      <c r="F230" s="20">
        <v>8.64526E8</v>
      </c>
      <c r="G230" s="21">
        <v>1.02077E8</v>
      </c>
      <c r="H230" s="22">
        <v>0.0</v>
      </c>
      <c r="I230" s="22">
        <v>6.28573E8</v>
      </c>
      <c r="J230" s="18" t="s">
        <v>55</v>
      </c>
      <c r="K230" s="18" t="s">
        <v>56</v>
      </c>
      <c r="L230" s="23">
        <f t="shared" si="1"/>
        <v>2014</v>
      </c>
      <c r="M230" s="24">
        <f t="shared" si="2"/>
        <v>1532472000</v>
      </c>
      <c r="N230" s="25">
        <f t="shared" si="3"/>
        <v>730650000</v>
      </c>
      <c r="O230" s="24">
        <f t="shared" si="4"/>
        <v>1666348000</v>
      </c>
      <c r="P230" s="17">
        <f t="shared" si="5"/>
        <v>0.6393296949</v>
      </c>
      <c r="Q230" s="17">
        <f t="shared" si="6"/>
        <v>0.6951812225</v>
      </c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18">
        <v>249.0</v>
      </c>
      <c r="B231" s="18" t="s">
        <v>125</v>
      </c>
      <c r="C231" s="18" t="s">
        <v>20</v>
      </c>
      <c r="D231" s="19">
        <v>42369.0</v>
      </c>
      <c r="E231" s="20">
        <v>2.490821E9</v>
      </c>
      <c r="F231" s="20">
        <v>9.04336E8</v>
      </c>
      <c r="G231" s="21">
        <v>9.7578E7</v>
      </c>
      <c r="H231" s="22">
        <v>0.0</v>
      </c>
      <c r="I231" s="22">
        <v>6.39542E8</v>
      </c>
      <c r="J231" s="18" t="s">
        <v>55</v>
      </c>
      <c r="K231" s="18" t="s">
        <v>56</v>
      </c>
      <c r="L231" s="23">
        <f t="shared" si="1"/>
        <v>2015</v>
      </c>
      <c r="M231" s="24">
        <f t="shared" si="2"/>
        <v>1586485000</v>
      </c>
      <c r="N231" s="25">
        <f t="shared" si="3"/>
        <v>737120000</v>
      </c>
      <c r="O231" s="24">
        <f t="shared" si="4"/>
        <v>1753701000</v>
      </c>
      <c r="P231" s="17">
        <f t="shared" si="5"/>
        <v>0.6369325616</v>
      </c>
      <c r="Q231" s="17">
        <f t="shared" si="6"/>
        <v>0.7040654467</v>
      </c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18">
        <v>254.0</v>
      </c>
      <c r="B232" s="18" t="s">
        <v>126</v>
      </c>
      <c r="C232" s="18" t="s">
        <v>15</v>
      </c>
      <c r="D232" s="19">
        <v>41420.0</v>
      </c>
      <c r="E232" s="20">
        <v>1.34693E10</v>
      </c>
      <c r="F232" s="20">
        <v>1.01044E10</v>
      </c>
      <c r="G232" s="21">
        <v>2.0659E9</v>
      </c>
      <c r="H232" s="22">
        <v>0.0</v>
      </c>
      <c r="I232" s="22">
        <v>0.0</v>
      </c>
      <c r="J232" s="18" t="s">
        <v>39</v>
      </c>
      <c r="K232" s="18" t="s">
        <v>127</v>
      </c>
      <c r="L232" s="23">
        <f t="shared" si="1"/>
        <v>2013</v>
      </c>
      <c r="M232" s="24">
        <f t="shared" si="2"/>
        <v>3364900000</v>
      </c>
      <c r="N232" s="25">
        <f t="shared" si="3"/>
        <v>2065900000</v>
      </c>
      <c r="O232" s="24">
        <f t="shared" si="4"/>
        <v>11403400000</v>
      </c>
      <c r="P232" s="17">
        <f t="shared" si="5"/>
        <v>0.2498199609</v>
      </c>
      <c r="Q232" s="17">
        <f t="shared" si="6"/>
        <v>0.8466215765</v>
      </c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18">
        <v>255.0</v>
      </c>
      <c r="B233" s="18" t="s">
        <v>126</v>
      </c>
      <c r="C233" s="18" t="s">
        <v>18</v>
      </c>
      <c r="D233" s="19">
        <v>41784.0</v>
      </c>
      <c r="E233" s="20">
        <v>1.18382E10</v>
      </c>
      <c r="F233" s="20">
        <v>8.9108E9</v>
      </c>
      <c r="G233" s="21">
        <v>1.7789E9</v>
      </c>
      <c r="H233" s="22">
        <v>0.0</v>
      </c>
      <c r="I233" s="22">
        <v>0.0</v>
      </c>
      <c r="J233" s="18" t="s">
        <v>39</v>
      </c>
      <c r="K233" s="18" t="s">
        <v>127</v>
      </c>
      <c r="L233" s="23">
        <f t="shared" si="1"/>
        <v>2014</v>
      </c>
      <c r="M233" s="24">
        <f t="shared" si="2"/>
        <v>2927400000</v>
      </c>
      <c r="N233" s="25">
        <f t="shared" si="3"/>
        <v>1778900000</v>
      </c>
      <c r="O233" s="24">
        <f t="shared" si="4"/>
        <v>10059300000</v>
      </c>
      <c r="P233" s="17">
        <f t="shared" si="5"/>
        <v>0.2472842155</v>
      </c>
      <c r="Q233" s="17">
        <f t="shared" si="6"/>
        <v>0.8497322228</v>
      </c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18">
        <v>256.0</v>
      </c>
      <c r="B234" s="18" t="s">
        <v>126</v>
      </c>
      <c r="C234" s="18" t="s">
        <v>19</v>
      </c>
      <c r="D234" s="19">
        <v>42155.0</v>
      </c>
      <c r="E234" s="20">
        <v>1.1937E10</v>
      </c>
      <c r="F234" s="20">
        <v>9.0614E9</v>
      </c>
      <c r="G234" s="21">
        <v>1.5453E9</v>
      </c>
      <c r="H234" s="22">
        <v>0.0</v>
      </c>
      <c r="I234" s="22">
        <v>0.0</v>
      </c>
      <c r="J234" s="18" t="s">
        <v>39</v>
      </c>
      <c r="K234" s="18" t="s">
        <v>127</v>
      </c>
      <c r="L234" s="23">
        <f t="shared" si="1"/>
        <v>2015</v>
      </c>
      <c r="M234" s="24">
        <f t="shared" si="2"/>
        <v>2875600000</v>
      </c>
      <c r="N234" s="25">
        <f t="shared" si="3"/>
        <v>1545300000</v>
      </c>
      <c r="O234" s="24">
        <f t="shared" si="4"/>
        <v>10391700000</v>
      </c>
      <c r="P234" s="17">
        <f t="shared" si="5"/>
        <v>0.2408980481</v>
      </c>
      <c r="Q234" s="17">
        <f t="shared" si="6"/>
        <v>0.8705453632</v>
      </c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18">
        <v>257.0</v>
      </c>
      <c r="B235" s="18" t="s">
        <v>126</v>
      </c>
      <c r="C235" s="18" t="s">
        <v>20</v>
      </c>
      <c r="D235" s="19">
        <v>42519.0</v>
      </c>
      <c r="E235" s="20">
        <v>1.16429E10</v>
      </c>
      <c r="F235" s="20">
        <v>8.5521E9</v>
      </c>
      <c r="G235" s="21">
        <v>2.2094E9</v>
      </c>
      <c r="H235" s="22">
        <v>0.0</v>
      </c>
      <c r="I235" s="22">
        <v>0.0</v>
      </c>
      <c r="J235" s="18" t="s">
        <v>39</v>
      </c>
      <c r="K235" s="18" t="s">
        <v>127</v>
      </c>
      <c r="L235" s="23">
        <f t="shared" si="1"/>
        <v>2016</v>
      </c>
      <c r="M235" s="24">
        <f t="shared" si="2"/>
        <v>3090800000</v>
      </c>
      <c r="N235" s="25">
        <f t="shared" si="3"/>
        <v>2209400000</v>
      </c>
      <c r="O235" s="24">
        <f t="shared" si="4"/>
        <v>9433500000</v>
      </c>
      <c r="P235" s="17">
        <f t="shared" si="5"/>
        <v>0.2654665075</v>
      </c>
      <c r="Q235" s="17">
        <f t="shared" si="6"/>
        <v>0.8102362813</v>
      </c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18">
        <v>258.0</v>
      </c>
      <c r="B236" s="18" t="s">
        <v>128</v>
      </c>
      <c r="C236" s="18" t="s">
        <v>15</v>
      </c>
      <c r="D236" s="19">
        <v>41455.0</v>
      </c>
      <c r="E236" s="20">
        <v>1.01093E11</v>
      </c>
      <c r="F236" s="20">
        <v>9.6172E10</v>
      </c>
      <c r="G236" s="21">
        <v>2.875E9</v>
      </c>
      <c r="H236" s="22">
        <v>0.0</v>
      </c>
      <c r="I236" s="22">
        <v>1.58E8</v>
      </c>
      <c r="J236" s="18" t="s">
        <v>28</v>
      </c>
      <c r="K236" s="18" t="s">
        <v>31</v>
      </c>
      <c r="L236" s="23">
        <f t="shared" si="1"/>
        <v>2013</v>
      </c>
      <c r="M236" s="24">
        <f t="shared" si="2"/>
        <v>4921000000</v>
      </c>
      <c r="N236" s="25">
        <f t="shared" si="3"/>
        <v>3033000000</v>
      </c>
      <c r="O236" s="24">
        <f t="shared" si="4"/>
        <v>98060000000</v>
      </c>
      <c r="P236" s="17">
        <f t="shared" si="5"/>
        <v>0.04867795001</v>
      </c>
      <c r="Q236" s="17">
        <f t="shared" si="6"/>
        <v>0.9699979227</v>
      </c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18">
        <v>259.0</v>
      </c>
      <c r="B237" s="18" t="s">
        <v>128</v>
      </c>
      <c r="C237" s="18" t="s">
        <v>18</v>
      </c>
      <c r="D237" s="19">
        <v>41820.0</v>
      </c>
      <c r="E237" s="20">
        <v>9.1084E10</v>
      </c>
      <c r="F237" s="20">
        <v>8.5923E10</v>
      </c>
      <c r="G237" s="21">
        <v>3.028E9</v>
      </c>
      <c r="H237" s="22">
        <v>0.0</v>
      </c>
      <c r="I237" s="22">
        <v>2.23E8</v>
      </c>
      <c r="J237" s="18" t="s">
        <v>28</v>
      </c>
      <c r="K237" s="18" t="s">
        <v>31</v>
      </c>
      <c r="L237" s="23">
        <f t="shared" si="1"/>
        <v>2014</v>
      </c>
      <c r="M237" s="24">
        <f t="shared" si="2"/>
        <v>5161000000</v>
      </c>
      <c r="N237" s="25">
        <f t="shared" si="3"/>
        <v>3251000000</v>
      </c>
      <c r="O237" s="24">
        <f t="shared" si="4"/>
        <v>87833000000</v>
      </c>
      <c r="P237" s="17">
        <f t="shared" si="5"/>
        <v>0.05666198235</v>
      </c>
      <c r="Q237" s="17">
        <f t="shared" si="6"/>
        <v>0.964307672</v>
      </c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18">
        <v>260.0</v>
      </c>
      <c r="B238" s="18" t="s">
        <v>128</v>
      </c>
      <c r="C238" s="18" t="s">
        <v>19</v>
      </c>
      <c r="D238" s="19">
        <v>42185.0</v>
      </c>
      <c r="E238" s="20">
        <v>1.02531E11</v>
      </c>
      <c r="F238" s="20">
        <v>9.6819E10</v>
      </c>
      <c r="G238" s="21">
        <v>3.24E9</v>
      </c>
      <c r="H238" s="22">
        <v>0.0</v>
      </c>
      <c r="I238" s="22">
        <v>2.81E8</v>
      </c>
      <c r="J238" s="18" t="s">
        <v>28</v>
      </c>
      <c r="K238" s="18" t="s">
        <v>31</v>
      </c>
      <c r="L238" s="23">
        <f t="shared" si="1"/>
        <v>2015</v>
      </c>
      <c r="M238" s="24">
        <f t="shared" si="2"/>
        <v>5712000000</v>
      </c>
      <c r="N238" s="25">
        <f t="shared" si="3"/>
        <v>3521000000</v>
      </c>
      <c r="O238" s="24">
        <f t="shared" si="4"/>
        <v>99010000000</v>
      </c>
      <c r="P238" s="17">
        <f t="shared" si="5"/>
        <v>0.0557099804</v>
      </c>
      <c r="Q238" s="17">
        <f t="shared" si="6"/>
        <v>0.9656591665</v>
      </c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18">
        <v>261.0</v>
      </c>
      <c r="B239" s="18" t="s">
        <v>128</v>
      </c>
      <c r="C239" s="18" t="s">
        <v>20</v>
      </c>
      <c r="D239" s="19">
        <v>42551.0</v>
      </c>
      <c r="E239" s="20">
        <v>1.21546E11</v>
      </c>
      <c r="F239" s="20">
        <v>1.15003E11</v>
      </c>
      <c r="G239" s="21">
        <v>3.648E9</v>
      </c>
      <c r="H239" s="22">
        <v>0.0</v>
      </c>
      <c r="I239" s="22">
        <v>4.59E8</v>
      </c>
      <c r="J239" s="18" t="s">
        <v>28</v>
      </c>
      <c r="K239" s="18" t="s">
        <v>31</v>
      </c>
      <c r="L239" s="23">
        <f t="shared" si="1"/>
        <v>2016</v>
      </c>
      <c r="M239" s="24">
        <f t="shared" si="2"/>
        <v>6543000000</v>
      </c>
      <c r="N239" s="25">
        <f t="shared" si="3"/>
        <v>4107000000</v>
      </c>
      <c r="O239" s="24">
        <f t="shared" si="4"/>
        <v>117439000000</v>
      </c>
      <c r="P239" s="17">
        <f t="shared" si="5"/>
        <v>0.05383147121</v>
      </c>
      <c r="Q239" s="17">
        <f t="shared" si="6"/>
        <v>0.9662103237</v>
      </c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18">
        <v>262.0</v>
      </c>
      <c r="B240" s="18" t="s">
        <v>129</v>
      </c>
      <c r="C240" s="18" t="s">
        <v>15</v>
      </c>
      <c r="D240" s="19">
        <v>41639.0</v>
      </c>
      <c r="E240" s="20">
        <v>5.5656E10</v>
      </c>
      <c r="F240" s="20">
        <v>4.1454E10</v>
      </c>
      <c r="G240" s="21">
        <v>6.528E9</v>
      </c>
      <c r="H240" s="22">
        <v>2.046E9</v>
      </c>
      <c r="I240" s="22">
        <v>0.0</v>
      </c>
      <c r="J240" s="18" t="s">
        <v>16</v>
      </c>
      <c r="K240" s="18" t="s">
        <v>130</v>
      </c>
      <c r="L240" s="23">
        <f t="shared" si="1"/>
        <v>2013</v>
      </c>
      <c r="M240" s="24">
        <f t="shared" si="2"/>
        <v>14202000000</v>
      </c>
      <c r="N240" s="25">
        <f t="shared" si="3"/>
        <v>8574000000</v>
      </c>
      <c r="O240" s="24">
        <f t="shared" si="4"/>
        <v>47082000000</v>
      </c>
      <c r="P240" s="17">
        <f t="shared" si="5"/>
        <v>0.2551746442</v>
      </c>
      <c r="Q240" s="17">
        <f t="shared" si="6"/>
        <v>0.8459465287</v>
      </c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18">
        <v>263.0</v>
      </c>
      <c r="B241" s="18" t="s">
        <v>129</v>
      </c>
      <c r="C241" s="18" t="s">
        <v>18</v>
      </c>
      <c r="D241" s="19">
        <v>42004.0</v>
      </c>
      <c r="E241" s="20">
        <v>5.5184E10</v>
      </c>
      <c r="F241" s="20">
        <v>4.1342E10</v>
      </c>
      <c r="G241" s="21">
        <v>8.148E9</v>
      </c>
      <c r="H241" s="22">
        <v>2.38E9</v>
      </c>
      <c r="I241" s="22">
        <v>0.0</v>
      </c>
      <c r="J241" s="18" t="s">
        <v>16</v>
      </c>
      <c r="K241" s="18" t="s">
        <v>130</v>
      </c>
      <c r="L241" s="23">
        <f t="shared" si="1"/>
        <v>2014</v>
      </c>
      <c r="M241" s="24">
        <f t="shared" si="2"/>
        <v>13842000000</v>
      </c>
      <c r="N241" s="25">
        <f t="shared" si="3"/>
        <v>10528000000</v>
      </c>
      <c r="O241" s="24">
        <f t="shared" si="4"/>
        <v>44656000000</v>
      </c>
      <c r="P241" s="17">
        <f t="shared" si="5"/>
        <v>0.2508335749</v>
      </c>
      <c r="Q241" s="17">
        <f t="shared" si="6"/>
        <v>0.8092200638</v>
      </c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18">
        <v>264.0</v>
      </c>
      <c r="B242" s="18" t="s">
        <v>129</v>
      </c>
      <c r="C242" s="18" t="s">
        <v>19</v>
      </c>
      <c r="D242" s="19">
        <v>42369.0</v>
      </c>
      <c r="E242" s="20">
        <v>4.7011E10</v>
      </c>
      <c r="F242" s="20">
        <v>3.4133E10</v>
      </c>
      <c r="G242" s="21">
        <v>6.974E9</v>
      </c>
      <c r="H242" s="22">
        <v>2.119E9</v>
      </c>
      <c r="I242" s="22">
        <v>0.0</v>
      </c>
      <c r="J242" s="18" t="s">
        <v>16</v>
      </c>
      <c r="K242" s="18" t="s">
        <v>130</v>
      </c>
      <c r="L242" s="23">
        <f t="shared" si="1"/>
        <v>2015</v>
      </c>
      <c r="M242" s="24">
        <f t="shared" si="2"/>
        <v>12878000000</v>
      </c>
      <c r="N242" s="25">
        <f t="shared" si="3"/>
        <v>9093000000</v>
      </c>
      <c r="O242" s="24">
        <f t="shared" si="4"/>
        <v>37918000000</v>
      </c>
      <c r="P242" s="17">
        <f t="shared" si="5"/>
        <v>0.2739358873</v>
      </c>
      <c r="Q242" s="17">
        <f t="shared" si="6"/>
        <v>0.8065771841</v>
      </c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18">
        <v>265.0</v>
      </c>
      <c r="B243" s="18" t="s">
        <v>129</v>
      </c>
      <c r="C243" s="18" t="s">
        <v>20</v>
      </c>
      <c r="D243" s="19">
        <v>42735.0</v>
      </c>
      <c r="E243" s="20">
        <v>3.8537E10</v>
      </c>
      <c r="F243" s="20">
        <v>2.8905E10</v>
      </c>
      <c r="G243" s="21">
        <v>6.588E9</v>
      </c>
      <c r="H243" s="22">
        <v>1.951E9</v>
      </c>
      <c r="I243" s="22">
        <v>0.0</v>
      </c>
      <c r="J243" s="18" t="s">
        <v>16</v>
      </c>
      <c r="K243" s="18" t="s">
        <v>130</v>
      </c>
      <c r="L243" s="23">
        <f t="shared" si="1"/>
        <v>2016</v>
      </c>
      <c r="M243" s="24">
        <f t="shared" si="2"/>
        <v>9632000000</v>
      </c>
      <c r="N243" s="25">
        <f t="shared" si="3"/>
        <v>8539000000</v>
      </c>
      <c r="O243" s="24">
        <f t="shared" si="4"/>
        <v>29998000000</v>
      </c>
      <c r="P243" s="17">
        <f t="shared" si="5"/>
        <v>0.2499416146</v>
      </c>
      <c r="Q243" s="17">
        <f t="shared" si="6"/>
        <v>0.7784207385</v>
      </c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18">
        <v>266.0</v>
      </c>
      <c r="B244" s="18" t="s">
        <v>131</v>
      </c>
      <c r="C244" s="18" t="s">
        <v>15</v>
      </c>
      <c r="D244" s="19">
        <v>41274.0</v>
      </c>
      <c r="E244" s="20">
        <v>1.7936E10</v>
      </c>
      <c r="F244" s="20">
        <v>1.262E10</v>
      </c>
      <c r="G244" s="21">
        <v>2.096E9</v>
      </c>
      <c r="H244" s="22">
        <v>0.0</v>
      </c>
      <c r="I244" s="22">
        <v>-6000000.0</v>
      </c>
      <c r="J244" s="18" t="s">
        <v>50</v>
      </c>
      <c r="K244" s="18" t="s">
        <v>53</v>
      </c>
      <c r="L244" s="23">
        <f t="shared" si="1"/>
        <v>2012</v>
      </c>
      <c r="M244" s="24">
        <f t="shared" si="2"/>
        <v>5316000000</v>
      </c>
      <c r="N244" s="25">
        <f t="shared" si="3"/>
        <v>2090000000</v>
      </c>
      <c r="O244" s="24">
        <f t="shared" si="4"/>
        <v>15846000000</v>
      </c>
      <c r="P244" s="17">
        <f t="shared" si="5"/>
        <v>0.2963871543</v>
      </c>
      <c r="Q244" s="17">
        <f t="shared" si="6"/>
        <v>0.8834745763</v>
      </c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18">
        <v>267.0</v>
      </c>
      <c r="B245" s="18" t="s">
        <v>131</v>
      </c>
      <c r="C245" s="18" t="s">
        <v>18</v>
      </c>
      <c r="D245" s="19">
        <v>41639.0</v>
      </c>
      <c r="E245" s="20">
        <v>1.9261E10</v>
      </c>
      <c r="F245" s="20">
        <v>1.2522E10</v>
      </c>
      <c r="G245" s="21">
        <v>2.211E9</v>
      </c>
      <c r="H245" s="22">
        <v>0.0</v>
      </c>
      <c r="I245" s="22">
        <v>1.5E7</v>
      </c>
      <c r="J245" s="18" t="s">
        <v>50</v>
      </c>
      <c r="K245" s="18" t="s">
        <v>53</v>
      </c>
      <c r="L245" s="23">
        <f t="shared" si="1"/>
        <v>2013</v>
      </c>
      <c r="M245" s="24">
        <f t="shared" si="2"/>
        <v>6739000000</v>
      </c>
      <c r="N245" s="25">
        <f t="shared" si="3"/>
        <v>2226000000</v>
      </c>
      <c r="O245" s="24">
        <f t="shared" si="4"/>
        <v>17035000000</v>
      </c>
      <c r="P245" s="17">
        <f t="shared" si="5"/>
        <v>0.3498779918</v>
      </c>
      <c r="Q245" s="17">
        <f t="shared" si="6"/>
        <v>0.8844296765</v>
      </c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18">
        <v>268.0</v>
      </c>
      <c r="B246" s="18" t="s">
        <v>131</v>
      </c>
      <c r="C246" s="18" t="s">
        <v>19</v>
      </c>
      <c r="D246" s="19">
        <v>42004.0</v>
      </c>
      <c r="E246" s="20">
        <v>1.9171E10</v>
      </c>
      <c r="F246" s="20">
        <v>1.3241E10</v>
      </c>
      <c r="G246" s="21">
        <v>2.245E9</v>
      </c>
      <c r="H246" s="22">
        <v>0.0</v>
      </c>
      <c r="I246" s="22">
        <v>-8.2E7</v>
      </c>
      <c r="J246" s="18" t="s">
        <v>50</v>
      </c>
      <c r="K246" s="18" t="s">
        <v>53</v>
      </c>
      <c r="L246" s="23">
        <f t="shared" si="1"/>
        <v>2014</v>
      </c>
      <c r="M246" s="24">
        <f t="shared" si="2"/>
        <v>5930000000</v>
      </c>
      <c r="N246" s="25">
        <f t="shared" si="3"/>
        <v>2163000000</v>
      </c>
      <c r="O246" s="24">
        <f t="shared" si="4"/>
        <v>17008000000</v>
      </c>
      <c r="P246" s="17">
        <f t="shared" si="5"/>
        <v>0.3093213708</v>
      </c>
      <c r="Q246" s="17">
        <f t="shared" si="6"/>
        <v>0.8871733347</v>
      </c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18">
        <v>269.0</v>
      </c>
      <c r="B247" s="18" t="s">
        <v>131</v>
      </c>
      <c r="C247" s="18" t="s">
        <v>20</v>
      </c>
      <c r="D247" s="19">
        <v>42369.0</v>
      </c>
      <c r="E247" s="20">
        <v>1.8987E10</v>
      </c>
      <c r="F247" s="20">
        <v>1.2968E10</v>
      </c>
      <c r="G247" s="21">
        <v>2.27E9</v>
      </c>
      <c r="H247" s="22">
        <v>0.0</v>
      </c>
      <c r="I247" s="22">
        <v>1.2E8</v>
      </c>
      <c r="J247" s="18" t="s">
        <v>50</v>
      </c>
      <c r="K247" s="18" t="s">
        <v>53</v>
      </c>
      <c r="L247" s="23">
        <f t="shared" si="1"/>
        <v>2015</v>
      </c>
      <c r="M247" s="24">
        <f t="shared" si="2"/>
        <v>6019000000</v>
      </c>
      <c r="N247" s="25">
        <f t="shared" si="3"/>
        <v>2390000000</v>
      </c>
      <c r="O247" s="24">
        <f t="shared" si="4"/>
        <v>16597000000</v>
      </c>
      <c r="P247" s="17">
        <f t="shared" si="5"/>
        <v>0.3170063728</v>
      </c>
      <c r="Q247" s="17">
        <f t="shared" si="6"/>
        <v>0.8741244009</v>
      </c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18">
        <v>270.0</v>
      </c>
      <c r="B248" s="18" t="s">
        <v>132</v>
      </c>
      <c r="C248" s="18" t="s">
        <v>15</v>
      </c>
      <c r="D248" s="19">
        <v>41274.0</v>
      </c>
      <c r="E248" s="20">
        <v>6.514099E9</v>
      </c>
      <c r="F248" s="20">
        <v>5.745428E9</v>
      </c>
      <c r="G248" s="21">
        <v>0.0</v>
      </c>
      <c r="H248" s="22">
        <v>0.0</v>
      </c>
      <c r="I248" s="22">
        <v>1.69645E8</v>
      </c>
      <c r="J248" s="18" t="s">
        <v>55</v>
      </c>
      <c r="K248" s="18" t="s">
        <v>133</v>
      </c>
      <c r="L248" s="23">
        <f t="shared" si="1"/>
        <v>2012</v>
      </c>
      <c r="M248" s="24">
        <f t="shared" si="2"/>
        <v>768671000</v>
      </c>
      <c r="N248" s="25">
        <f t="shared" si="3"/>
        <v>169645000</v>
      </c>
      <c r="O248" s="24">
        <f t="shared" si="4"/>
        <v>6344454000</v>
      </c>
      <c r="P248" s="17">
        <f t="shared" si="5"/>
        <v>0.1180011234</v>
      </c>
      <c r="Q248" s="17">
        <f t="shared" si="6"/>
        <v>0.9739572579</v>
      </c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18">
        <v>271.0</v>
      </c>
      <c r="B249" s="18" t="s">
        <v>132</v>
      </c>
      <c r="C249" s="18" t="s">
        <v>18</v>
      </c>
      <c r="D249" s="19">
        <v>41639.0</v>
      </c>
      <c r="E249" s="20">
        <v>7.184794E9</v>
      </c>
      <c r="F249" s="20">
        <v>6.293699E9</v>
      </c>
      <c r="G249" s="21">
        <v>0.0</v>
      </c>
      <c r="H249" s="22">
        <v>0.0</v>
      </c>
      <c r="I249" s="22">
        <v>1.9039E8</v>
      </c>
      <c r="J249" s="18" t="s">
        <v>55</v>
      </c>
      <c r="K249" s="18" t="s">
        <v>133</v>
      </c>
      <c r="L249" s="23">
        <f t="shared" si="1"/>
        <v>2013</v>
      </c>
      <c r="M249" s="24">
        <f t="shared" si="2"/>
        <v>891095000</v>
      </c>
      <c r="N249" s="25">
        <f t="shared" si="3"/>
        <v>190390000</v>
      </c>
      <c r="O249" s="24">
        <f t="shared" si="4"/>
        <v>6994404000</v>
      </c>
      <c r="P249" s="17">
        <f t="shared" si="5"/>
        <v>0.1240251286</v>
      </c>
      <c r="Q249" s="17">
        <f t="shared" si="6"/>
        <v>0.97350098</v>
      </c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18">
        <v>272.0</v>
      </c>
      <c r="B250" s="18" t="s">
        <v>132</v>
      </c>
      <c r="C250" s="18" t="s">
        <v>19</v>
      </c>
      <c r="D250" s="19">
        <v>42004.0</v>
      </c>
      <c r="E250" s="20">
        <v>9.049918E9</v>
      </c>
      <c r="F250" s="20">
        <v>8.050222E9</v>
      </c>
      <c r="G250" s="21">
        <v>0.0</v>
      </c>
      <c r="H250" s="22">
        <v>0.0</v>
      </c>
      <c r="I250" s="22">
        <v>2.65101E8</v>
      </c>
      <c r="J250" s="18" t="s">
        <v>55</v>
      </c>
      <c r="K250" s="18" t="s">
        <v>133</v>
      </c>
      <c r="L250" s="23">
        <f t="shared" si="1"/>
        <v>2014</v>
      </c>
      <c r="M250" s="24">
        <f t="shared" si="2"/>
        <v>999696000</v>
      </c>
      <c r="N250" s="25">
        <f t="shared" si="3"/>
        <v>265101000</v>
      </c>
      <c r="O250" s="24">
        <f t="shared" si="4"/>
        <v>8784817000</v>
      </c>
      <c r="P250" s="17">
        <f t="shared" si="5"/>
        <v>0.1104646473</v>
      </c>
      <c r="Q250" s="17">
        <f t="shared" si="6"/>
        <v>0.9707068064</v>
      </c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18">
        <v>273.0</v>
      </c>
      <c r="B251" s="18" t="s">
        <v>132</v>
      </c>
      <c r="C251" s="18" t="s">
        <v>20</v>
      </c>
      <c r="D251" s="19">
        <v>42369.0</v>
      </c>
      <c r="E251" s="20">
        <v>1.085581E10</v>
      </c>
      <c r="F251" s="20">
        <v>9.716541E9</v>
      </c>
      <c r="G251" s="21">
        <v>0.0</v>
      </c>
      <c r="H251" s="22">
        <v>0.0</v>
      </c>
      <c r="I251" s="22">
        <v>3.14096E8</v>
      </c>
      <c r="J251" s="18" t="s">
        <v>55</v>
      </c>
      <c r="K251" s="18" t="s">
        <v>133</v>
      </c>
      <c r="L251" s="23">
        <f t="shared" si="1"/>
        <v>2015</v>
      </c>
      <c r="M251" s="24">
        <f t="shared" si="2"/>
        <v>1139269000</v>
      </c>
      <c r="N251" s="25">
        <f t="shared" si="3"/>
        <v>314096000</v>
      </c>
      <c r="O251" s="24">
        <f t="shared" si="4"/>
        <v>10541714000</v>
      </c>
      <c r="P251" s="17">
        <f t="shared" si="5"/>
        <v>0.1049455545</v>
      </c>
      <c r="Q251" s="17">
        <f t="shared" si="6"/>
        <v>0.9710665533</v>
      </c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18">
        <v>274.0</v>
      </c>
      <c r="B252" s="18" t="s">
        <v>134</v>
      </c>
      <c r="C252" s="18" t="s">
        <v>15</v>
      </c>
      <c r="D252" s="19">
        <v>41274.0</v>
      </c>
      <c r="E252" s="20">
        <v>2.43268E9</v>
      </c>
      <c r="F252" s="20">
        <v>7.28989E8</v>
      </c>
      <c r="G252" s="21">
        <v>2.12572E8</v>
      </c>
      <c r="H252" s="22">
        <v>0.0</v>
      </c>
      <c r="I252" s="22">
        <v>6.22592E8</v>
      </c>
      <c r="J252" s="18" t="s">
        <v>55</v>
      </c>
      <c r="K252" s="18" t="s">
        <v>56</v>
      </c>
      <c r="L252" s="23">
        <f t="shared" si="1"/>
        <v>2012</v>
      </c>
      <c r="M252" s="24">
        <f t="shared" si="2"/>
        <v>1703691000</v>
      </c>
      <c r="N252" s="25">
        <f t="shared" si="3"/>
        <v>835164000</v>
      </c>
      <c r="O252" s="24">
        <f t="shared" si="4"/>
        <v>1597516000</v>
      </c>
      <c r="P252" s="17">
        <f t="shared" si="5"/>
        <v>0.7003350215</v>
      </c>
      <c r="Q252" s="17">
        <f t="shared" si="6"/>
        <v>0.6566897414</v>
      </c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18">
        <v>275.0</v>
      </c>
      <c r="B253" s="18" t="s">
        <v>134</v>
      </c>
      <c r="C253" s="18" t="s">
        <v>18</v>
      </c>
      <c r="D253" s="19">
        <v>41639.0</v>
      </c>
      <c r="E253" s="20">
        <v>2.865751E9</v>
      </c>
      <c r="F253" s="20">
        <v>9.91017E8</v>
      </c>
      <c r="G253" s="21">
        <v>2.13519E8</v>
      </c>
      <c r="H253" s="22">
        <v>0.0</v>
      </c>
      <c r="I253" s="22">
        <v>7.41342E8</v>
      </c>
      <c r="J253" s="18" t="s">
        <v>55</v>
      </c>
      <c r="K253" s="18" t="s">
        <v>56</v>
      </c>
      <c r="L253" s="23">
        <f t="shared" si="1"/>
        <v>2013</v>
      </c>
      <c r="M253" s="24">
        <f t="shared" si="2"/>
        <v>1874734000</v>
      </c>
      <c r="N253" s="25">
        <f t="shared" si="3"/>
        <v>954861000</v>
      </c>
      <c r="O253" s="24">
        <f t="shared" si="4"/>
        <v>1910890000</v>
      </c>
      <c r="P253" s="17">
        <f t="shared" si="5"/>
        <v>0.6541859359</v>
      </c>
      <c r="Q253" s="17">
        <f t="shared" si="6"/>
        <v>0.666802524</v>
      </c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18">
        <v>276.0</v>
      </c>
      <c r="B254" s="18" t="s">
        <v>134</v>
      </c>
      <c r="C254" s="18" t="s">
        <v>19</v>
      </c>
      <c r="D254" s="19">
        <v>42004.0</v>
      </c>
      <c r="E254" s="20">
        <v>3.538756E9</v>
      </c>
      <c r="F254" s="20">
        <v>1.306606E9</v>
      </c>
      <c r="G254" s="21">
        <v>2.57296E8</v>
      </c>
      <c r="H254" s="22">
        <v>0.0</v>
      </c>
      <c r="I254" s="22">
        <v>9.85781E8</v>
      </c>
      <c r="J254" s="18" t="s">
        <v>55</v>
      </c>
      <c r="K254" s="18" t="s">
        <v>56</v>
      </c>
      <c r="L254" s="23">
        <f t="shared" si="1"/>
        <v>2014</v>
      </c>
      <c r="M254" s="24">
        <f t="shared" si="2"/>
        <v>2232150000</v>
      </c>
      <c r="N254" s="25">
        <f t="shared" si="3"/>
        <v>1243077000</v>
      </c>
      <c r="O254" s="24">
        <f t="shared" si="4"/>
        <v>2295679000</v>
      </c>
      <c r="P254" s="17">
        <f t="shared" si="5"/>
        <v>0.6307725088</v>
      </c>
      <c r="Q254" s="17">
        <f t="shared" si="6"/>
        <v>0.6487248626</v>
      </c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18">
        <v>277.0</v>
      </c>
      <c r="B255" s="18" t="s">
        <v>134</v>
      </c>
      <c r="C255" s="18" t="s">
        <v>20</v>
      </c>
      <c r="D255" s="19">
        <v>42369.0</v>
      </c>
      <c r="E255" s="20">
        <v>3.663851E9</v>
      </c>
      <c r="F255" s="20">
        <v>1.321426E9</v>
      </c>
      <c r="G255" s="21">
        <v>3.10921E8</v>
      </c>
      <c r="H255" s="22">
        <v>0.0</v>
      </c>
      <c r="I255" s="22">
        <v>1.036178E9</v>
      </c>
      <c r="J255" s="18" t="s">
        <v>55</v>
      </c>
      <c r="K255" s="18" t="s">
        <v>56</v>
      </c>
      <c r="L255" s="23">
        <f t="shared" si="1"/>
        <v>2015</v>
      </c>
      <c r="M255" s="24">
        <f t="shared" si="2"/>
        <v>2342425000</v>
      </c>
      <c r="N255" s="25">
        <f t="shared" si="3"/>
        <v>1347099000</v>
      </c>
      <c r="O255" s="24">
        <f t="shared" si="4"/>
        <v>2316752000</v>
      </c>
      <c r="P255" s="17">
        <f t="shared" si="5"/>
        <v>0.6393341323</v>
      </c>
      <c r="Q255" s="17">
        <f t="shared" si="6"/>
        <v>0.6323270242</v>
      </c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18">
        <v>278.0</v>
      </c>
      <c r="B256" s="18" t="s">
        <v>135</v>
      </c>
      <c r="C256" s="18" t="s">
        <v>15</v>
      </c>
      <c r="D256" s="19">
        <v>41608.0</v>
      </c>
      <c r="E256" s="20">
        <v>1.5456E10</v>
      </c>
      <c r="F256" s="20">
        <v>1.0645E10</v>
      </c>
      <c r="G256" s="21">
        <v>1.879E9</v>
      </c>
      <c r="H256" s="22">
        <v>0.0</v>
      </c>
      <c r="I256" s="22">
        <v>1.59E9</v>
      </c>
      <c r="J256" s="18" t="s">
        <v>22</v>
      </c>
      <c r="K256" s="18" t="s">
        <v>136</v>
      </c>
      <c r="L256" s="23">
        <f t="shared" si="1"/>
        <v>2013</v>
      </c>
      <c r="M256" s="24">
        <f t="shared" si="2"/>
        <v>4811000000</v>
      </c>
      <c r="N256" s="25">
        <f t="shared" si="3"/>
        <v>3469000000</v>
      </c>
      <c r="O256" s="24">
        <f t="shared" si="4"/>
        <v>11987000000</v>
      </c>
      <c r="P256" s="17">
        <f t="shared" si="5"/>
        <v>0.3112707039</v>
      </c>
      <c r="Q256" s="17">
        <f t="shared" si="6"/>
        <v>0.7755564182</v>
      </c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18">
        <v>279.0</v>
      </c>
      <c r="B257" s="18" t="s">
        <v>135</v>
      </c>
      <c r="C257" s="18" t="s">
        <v>18</v>
      </c>
      <c r="D257" s="19">
        <v>41973.0</v>
      </c>
      <c r="E257" s="20">
        <v>1.5884E10</v>
      </c>
      <c r="F257" s="20">
        <v>1.0421E10</v>
      </c>
      <c r="G257" s="21">
        <v>2.054E9</v>
      </c>
      <c r="H257" s="22">
        <v>0.0</v>
      </c>
      <c r="I257" s="22">
        <v>1.637E9</v>
      </c>
      <c r="J257" s="18" t="s">
        <v>22</v>
      </c>
      <c r="K257" s="18" t="s">
        <v>136</v>
      </c>
      <c r="L257" s="23">
        <f t="shared" si="1"/>
        <v>2014</v>
      </c>
      <c r="M257" s="24">
        <f t="shared" si="2"/>
        <v>5463000000</v>
      </c>
      <c r="N257" s="25">
        <f t="shared" si="3"/>
        <v>3691000000</v>
      </c>
      <c r="O257" s="24">
        <f t="shared" si="4"/>
        <v>12193000000</v>
      </c>
      <c r="P257" s="17">
        <f t="shared" si="5"/>
        <v>0.3439309997</v>
      </c>
      <c r="Q257" s="17">
        <f t="shared" si="6"/>
        <v>0.7676278016</v>
      </c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18">
        <v>280.0</v>
      </c>
      <c r="B258" s="18" t="s">
        <v>135</v>
      </c>
      <c r="C258" s="18" t="s">
        <v>19</v>
      </c>
      <c r="D258" s="19">
        <v>42338.0</v>
      </c>
      <c r="E258" s="20">
        <v>1.5714E10</v>
      </c>
      <c r="F258" s="20">
        <v>9.447E9</v>
      </c>
      <c r="G258" s="21">
        <v>2.067E9</v>
      </c>
      <c r="H258" s="22">
        <v>0.0</v>
      </c>
      <c r="I258" s="22">
        <v>1.626E9</v>
      </c>
      <c r="J258" s="18" t="s">
        <v>22</v>
      </c>
      <c r="K258" s="18" t="s">
        <v>136</v>
      </c>
      <c r="L258" s="23">
        <f t="shared" si="1"/>
        <v>2015</v>
      </c>
      <c r="M258" s="24">
        <f t="shared" si="2"/>
        <v>6267000000</v>
      </c>
      <c r="N258" s="25">
        <f t="shared" si="3"/>
        <v>3693000000</v>
      </c>
      <c r="O258" s="24">
        <f t="shared" si="4"/>
        <v>12021000000</v>
      </c>
      <c r="P258" s="17">
        <f t="shared" si="5"/>
        <v>0.3988163421</v>
      </c>
      <c r="Q258" s="17">
        <f t="shared" si="6"/>
        <v>0.7649866361</v>
      </c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18">
        <v>281.0</v>
      </c>
      <c r="B259" s="18" t="s">
        <v>135</v>
      </c>
      <c r="C259" s="18" t="s">
        <v>20</v>
      </c>
      <c r="D259" s="19">
        <v>42704.0</v>
      </c>
      <c r="E259" s="20">
        <v>1.6389E10</v>
      </c>
      <c r="F259" s="20">
        <v>9.383E9</v>
      </c>
      <c r="G259" s="21">
        <v>2.197E9</v>
      </c>
      <c r="H259" s="22">
        <v>0.0</v>
      </c>
      <c r="I259" s="22">
        <v>1.738E9</v>
      </c>
      <c r="J259" s="18" t="s">
        <v>22</v>
      </c>
      <c r="K259" s="18" t="s">
        <v>136</v>
      </c>
      <c r="L259" s="23">
        <f t="shared" si="1"/>
        <v>2016</v>
      </c>
      <c r="M259" s="24">
        <f t="shared" si="2"/>
        <v>7006000000</v>
      </c>
      <c r="N259" s="25">
        <f t="shared" si="3"/>
        <v>3935000000</v>
      </c>
      <c r="O259" s="24">
        <f t="shared" si="4"/>
        <v>12454000000</v>
      </c>
      <c r="P259" s="17">
        <f t="shared" si="5"/>
        <v>0.4274818476</v>
      </c>
      <c r="Q259" s="17">
        <f t="shared" si="6"/>
        <v>0.7598999329</v>
      </c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18">
        <v>282.0</v>
      </c>
      <c r="B260" s="18" t="s">
        <v>137</v>
      </c>
      <c r="C260" s="18" t="s">
        <v>15</v>
      </c>
      <c r="D260" s="19">
        <v>41639.0</v>
      </c>
      <c r="E260" s="20">
        <v>6.4939E9</v>
      </c>
      <c r="F260" s="20">
        <v>3.404E8</v>
      </c>
      <c r="G260" s="21">
        <v>1.6845E9</v>
      </c>
      <c r="H260" s="22">
        <v>2.2262E9</v>
      </c>
      <c r="I260" s="22">
        <v>2.628E8</v>
      </c>
      <c r="J260" s="18" t="s">
        <v>28</v>
      </c>
      <c r="K260" s="18" t="s">
        <v>69</v>
      </c>
      <c r="L260" s="23">
        <f t="shared" si="1"/>
        <v>2013</v>
      </c>
      <c r="M260" s="24">
        <f t="shared" si="2"/>
        <v>6153500000</v>
      </c>
      <c r="N260" s="25">
        <f t="shared" si="3"/>
        <v>4173500000</v>
      </c>
      <c r="O260" s="24">
        <f t="shared" si="4"/>
        <v>2320400000</v>
      </c>
      <c r="P260" s="17">
        <f t="shared" si="5"/>
        <v>0.9475815766</v>
      </c>
      <c r="Q260" s="17">
        <f t="shared" si="6"/>
        <v>0.3573199464</v>
      </c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18">
        <v>283.0</v>
      </c>
      <c r="B261" s="18" t="s">
        <v>137</v>
      </c>
      <c r="C261" s="18" t="s">
        <v>18</v>
      </c>
      <c r="D261" s="19">
        <v>42004.0</v>
      </c>
      <c r="E261" s="20">
        <v>7.6704E9</v>
      </c>
      <c r="F261" s="20">
        <v>3.859E8</v>
      </c>
      <c r="G261" s="21">
        <v>2.0279E9</v>
      </c>
      <c r="H261" s="22">
        <v>2.4306E9</v>
      </c>
      <c r="I261" s="22">
        <v>2.583E8</v>
      </c>
      <c r="J261" s="18" t="s">
        <v>28</v>
      </c>
      <c r="K261" s="18" t="s">
        <v>69</v>
      </c>
      <c r="L261" s="23">
        <f t="shared" si="1"/>
        <v>2014</v>
      </c>
      <c r="M261" s="24">
        <f t="shared" si="2"/>
        <v>7284500000</v>
      </c>
      <c r="N261" s="25">
        <f t="shared" si="3"/>
        <v>4716800000</v>
      </c>
      <c r="O261" s="24">
        <f t="shared" si="4"/>
        <v>2953600000</v>
      </c>
      <c r="P261" s="17">
        <f t="shared" si="5"/>
        <v>0.9496897163</v>
      </c>
      <c r="Q261" s="17">
        <f t="shared" si="6"/>
        <v>0.3850646642</v>
      </c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18">
        <v>284.0</v>
      </c>
      <c r="B262" s="18" t="s">
        <v>137</v>
      </c>
      <c r="C262" s="18" t="s">
        <v>19</v>
      </c>
      <c r="D262" s="19">
        <v>42369.0</v>
      </c>
      <c r="E262" s="20">
        <v>9.256E9</v>
      </c>
      <c r="F262" s="20">
        <v>4.201E8</v>
      </c>
      <c r="G262" s="21">
        <v>2.3054E9</v>
      </c>
      <c r="H262" s="22">
        <v>3.6973E9</v>
      </c>
      <c r="I262" s="22">
        <v>2.79E8</v>
      </c>
      <c r="J262" s="18" t="s">
        <v>28</v>
      </c>
      <c r="K262" s="18" t="s">
        <v>69</v>
      </c>
      <c r="L262" s="23">
        <f t="shared" si="1"/>
        <v>2015</v>
      </c>
      <c r="M262" s="24">
        <f t="shared" si="2"/>
        <v>8835900000</v>
      </c>
      <c r="N262" s="25">
        <f t="shared" si="3"/>
        <v>6281700000</v>
      </c>
      <c r="O262" s="24">
        <f t="shared" si="4"/>
        <v>2974300000</v>
      </c>
      <c r="P262" s="17">
        <f t="shared" si="5"/>
        <v>0.9546132239</v>
      </c>
      <c r="Q262" s="17">
        <f t="shared" si="6"/>
        <v>0.3213375108</v>
      </c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18">
        <v>285.0</v>
      </c>
      <c r="B263" s="18" t="s">
        <v>137</v>
      </c>
      <c r="C263" s="18" t="s">
        <v>20</v>
      </c>
      <c r="D263" s="19">
        <v>42735.0</v>
      </c>
      <c r="E263" s="20">
        <v>1.12292E10</v>
      </c>
      <c r="F263" s="20">
        <v>4.38E8</v>
      </c>
      <c r="G263" s="21">
        <v>2.6577E9</v>
      </c>
      <c r="H263" s="22">
        <v>4.4701E9</v>
      </c>
      <c r="I263" s="22">
        <v>4.59E8</v>
      </c>
      <c r="J263" s="18" t="s">
        <v>28</v>
      </c>
      <c r="K263" s="18" t="s">
        <v>69</v>
      </c>
      <c r="L263" s="23">
        <f t="shared" si="1"/>
        <v>2016</v>
      </c>
      <c r="M263" s="24">
        <f t="shared" si="2"/>
        <v>10791200000</v>
      </c>
      <c r="N263" s="25">
        <f t="shared" si="3"/>
        <v>7586800000</v>
      </c>
      <c r="O263" s="24">
        <f t="shared" si="4"/>
        <v>3642400000</v>
      </c>
      <c r="P263" s="17">
        <f t="shared" si="5"/>
        <v>0.9609945499</v>
      </c>
      <c r="Q263" s="17">
        <f t="shared" si="6"/>
        <v>0.3243686104</v>
      </c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18">
        <v>286.0</v>
      </c>
      <c r="B264" s="18" t="s">
        <v>138</v>
      </c>
      <c r="C264" s="18" t="s">
        <v>15</v>
      </c>
      <c r="D264" s="19">
        <v>41636.0</v>
      </c>
      <c r="E264" s="20">
        <v>2.910748E9</v>
      </c>
      <c r="F264" s="20">
        <v>5.14722E8</v>
      </c>
      <c r="G264" s="21">
        <v>1.468434E9</v>
      </c>
      <c r="H264" s="22">
        <v>3.38786E8</v>
      </c>
      <c r="I264" s="22">
        <v>1.2794E7</v>
      </c>
      <c r="J264" s="18" t="s">
        <v>28</v>
      </c>
      <c r="K264" s="18" t="s">
        <v>139</v>
      </c>
      <c r="L264" s="23">
        <f t="shared" si="1"/>
        <v>2013</v>
      </c>
      <c r="M264" s="24">
        <f t="shared" si="2"/>
        <v>2396026000</v>
      </c>
      <c r="N264" s="25">
        <f t="shared" si="3"/>
        <v>1820014000</v>
      </c>
      <c r="O264" s="24">
        <f t="shared" si="4"/>
        <v>1090734000</v>
      </c>
      <c r="P264" s="17">
        <f t="shared" si="5"/>
        <v>0.8231650421</v>
      </c>
      <c r="Q264" s="17">
        <f t="shared" si="6"/>
        <v>0.374726359</v>
      </c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18">
        <v>287.0</v>
      </c>
      <c r="B265" s="18" t="s">
        <v>138</v>
      </c>
      <c r="C265" s="18" t="s">
        <v>18</v>
      </c>
      <c r="D265" s="19">
        <v>42007.0</v>
      </c>
      <c r="E265" s="20">
        <v>3.402703E9</v>
      </c>
      <c r="F265" s="20">
        <v>6.04377E8</v>
      </c>
      <c r="G265" s="21">
        <v>1.628961E9</v>
      </c>
      <c r="H265" s="22">
        <v>3.92805E8</v>
      </c>
      <c r="I265" s="22">
        <v>1.3476E7</v>
      </c>
      <c r="J265" s="18" t="s">
        <v>28</v>
      </c>
      <c r="K265" s="18" t="s">
        <v>139</v>
      </c>
      <c r="L265" s="23">
        <f t="shared" si="1"/>
        <v>2015</v>
      </c>
      <c r="M265" s="24">
        <f t="shared" si="2"/>
        <v>2798326000</v>
      </c>
      <c r="N265" s="25">
        <f t="shared" si="3"/>
        <v>2035242000</v>
      </c>
      <c r="O265" s="24">
        <f t="shared" si="4"/>
        <v>1367461000</v>
      </c>
      <c r="P265" s="17">
        <f t="shared" si="5"/>
        <v>0.8223832641</v>
      </c>
      <c r="Q265" s="17">
        <f t="shared" si="6"/>
        <v>0.4018749212</v>
      </c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18">
        <v>288.0</v>
      </c>
      <c r="B266" s="18" t="s">
        <v>138</v>
      </c>
      <c r="C266" s="18" t="s">
        <v>19</v>
      </c>
      <c r="D266" s="19">
        <v>42371.0</v>
      </c>
      <c r="E266" s="20">
        <v>4.425267E9</v>
      </c>
      <c r="F266" s="20">
        <v>7.50781E8</v>
      </c>
      <c r="G266" s="21">
        <v>2.262024E9</v>
      </c>
      <c r="H266" s="22">
        <v>5.39799E8</v>
      </c>
      <c r="I266" s="22">
        <v>9.1527E7</v>
      </c>
      <c r="J266" s="18" t="s">
        <v>28</v>
      </c>
      <c r="K266" s="18" t="s">
        <v>139</v>
      </c>
      <c r="L266" s="23">
        <f t="shared" si="1"/>
        <v>2016</v>
      </c>
      <c r="M266" s="24">
        <f t="shared" si="2"/>
        <v>3674486000</v>
      </c>
      <c r="N266" s="25">
        <f t="shared" si="3"/>
        <v>2893350000</v>
      </c>
      <c r="O266" s="24">
        <f t="shared" si="4"/>
        <v>1531917000</v>
      </c>
      <c r="P266" s="17">
        <f t="shared" si="5"/>
        <v>0.8303422144</v>
      </c>
      <c r="Q266" s="17">
        <f t="shared" si="6"/>
        <v>0.3461750444</v>
      </c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18">
        <v>289.0</v>
      </c>
      <c r="B267" s="18" t="s">
        <v>138</v>
      </c>
      <c r="C267" s="18" t="s">
        <v>20</v>
      </c>
      <c r="D267" s="19">
        <v>42735.0</v>
      </c>
      <c r="E267" s="20">
        <v>4.796473E9</v>
      </c>
      <c r="F267" s="20">
        <v>7.79116E8</v>
      </c>
      <c r="G267" s="21">
        <v>2.46438E9</v>
      </c>
      <c r="H267" s="22">
        <v>5.51418E8</v>
      </c>
      <c r="I267" s="22">
        <v>9.0546E7</v>
      </c>
      <c r="J267" s="18" t="s">
        <v>28</v>
      </c>
      <c r="K267" s="18" t="s">
        <v>139</v>
      </c>
      <c r="L267" s="23">
        <f t="shared" si="1"/>
        <v>2016</v>
      </c>
      <c r="M267" s="24">
        <f t="shared" si="2"/>
        <v>4017357000</v>
      </c>
      <c r="N267" s="25">
        <f t="shared" si="3"/>
        <v>3106344000</v>
      </c>
      <c r="O267" s="24">
        <f t="shared" si="4"/>
        <v>1690129000</v>
      </c>
      <c r="P267" s="17">
        <f t="shared" si="5"/>
        <v>0.8375648106</v>
      </c>
      <c r="Q267" s="17">
        <f t="shared" si="6"/>
        <v>0.3523691262</v>
      </c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18">
        <v>290.0</v>
      </c>
      <c r="B268" s="18" t="s">
        <v>140</v>
      </c>
      <c r="C268" s="18" t="s">
        <v>15</v>
      </c>
      <c r="D268" s="19">
        <v>41274.0</v>
      </c>
      <c r="E268" s="20">
        <v>6.104E9</v>
      </c>
      <c r="F268" s="20">
        <v>2.9907E9</v>
      </c>
      <c r="G268" s="21">
        <v>2.009E8</v>
      </c>
      <c r="H268" s="22">
        <v>0.0</v>
      </c>
      <c r="I268" s="22">
        <v>0.0</v>
      </c>
      <c r="J268" s="18" t="s">
        <v>62</v>
      </c>
      <c r="K268" s="18" t="s">
        <v>141</v>
      </c>
      <c r="L268" s="23">
        <f t="shared" si="1"/>
        <v>2012</v>
      </c>
      <c r="M268" s="24">
        <f t="shared" si="2"/>
        <v>3113300000</v>
      </c>
      <c r="N268" s="25">
        <f t="shared" si="3"/>
        <v>200900000</v>
      </c>
      <c r="O268" s="24">
        <f t="shared" si="4"/>
        <v>5903100000</v>
      </c>
      <c r="P268" s="17">
        <f t="shared" si="5"/>
        <v>0.510042595</v>
      </c>
      <c r="Q268" s="17">
        <f t="shared" si="6"/>
        <v>0.967087156</v>
      </c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18">
        <v>291.0</v>
      </c>
      <c r="B269" s="18" t="s">
        <v>140</v>
      </c>
      <c r="C269" s="18" t="s">
        <v>18</v>
      </c>
      <c r="D269" s="19">
        <v>41639.0</v>
      </c>
      <c r="E269" s="20">
        <v>5.4747E9</v>
      </c>
      <c r="F269" s="20">
        <v>2.9545E9</v>
      </c>
      <c r="G269" s="21">
        <v>1.502E8</v>
      </c>
      <c r="H269" s="22">
        <v>0.0</v>
      </c>
      <c r="I269" s="22">
        <v>0.0</v>
      </c>
      <c r="J269" s="18" t="s">
        <v>62</v>
      </c>
      <c r="K269" s="18" t="s">
        <v>141</v>
      </c>
      <c r="L269" s="23">
        <f t="shared" si="1"/>
        <v>2013</v>
      </c>
      <c r="M269" s="24">
        <f t="shared" si="2"/>
        <v>2520200000</v>
      </c>
      <c r="N269" s="25">
        <f t="shared" si="3"/>
        <v>150200000</v>
      </c>
      <c r="O269" s="24">
        <f t="shared" si="4"/>
        <v>5324500000</v>
      </c>
      <c r="P269" s="17">
        <f t="shared" si="5"/>
        <v>0.4603357262</v>
      </c>
      <c r="Q269" s="17">
        <f t="shared" si="6"/>
        <v>0.9725647067</v>
      </c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18">
        <v>292.0</v>
      </c>
      <c r="B270" s="18" t="s">
        <v>140</v>
      </c>
      <c r="C270" s="18" t="s">
        <v>19</v>
      </c>
      <c r="D270" s="19">
        <v>42004.0</v>
      </c>
      <c r="E270" s="20">
        <v>4.7432E9</v>
      </c>
      <c r="F270" s="20">
        <v>2.9647E9</v>
      </c>
      <c r="G270" s="21">
        <v>2.052E8</v>
      </c>
      <c r="H270" s="22">
        <v>0.0</v>
      </c>
      <c r="I270" s="22">
        <v>0.0</v>
      </c>
      <c r="J270" s="18" t="s">
        <v>62</v>
      </c>
      <c r="K270" s="18" t="s">
        <v>141</v>
      </c>
      <c r="L270" s="23">
        <f t="shared" si="1"/>
        <v>2014</v>
      </c>
      <c r="M270" s="24">
        <f t="shared" si="2"/>
        <v>1778500000</v>
      </c>
      <c r="N270" s="25">
        <f t="shared" si="3"/>
        <v>205200000</v>
      </c>
      <c r="O270" s="24">
        <f t="shared" si="4"/>
        <v>4538000000</v>
      </c>
      <c r="P270" s="17">
        <f t="shared" si="5"/>
        <v>0.3749578344</v>
      </c>
      <c r="Q270" s="17">
        <f t="shared" si="6"/>
        <v>0.9567380671</v>
      </c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18">
        <v>293.0</v>
      </c>
      <c r="B271" s="18" t="s">
        <v>140</v>
      </c>
      <c r="C271" s="18" t="s">
        <v>20</v>
      </c>
      <c r="D271" s="19">
        <v>42369.0</v>
      </c>
      <c r="E271" s="20">
        <v>4.3083E9</v>
      </c>
      <c r="F271" s="20">
        <v>2.7612E9</v>
      </c>
      <c r="G271" s="21">
        <v>3.19E8</v>
      </c>
      <c r="H271" s="22">
        <v>0.0</v>
      </c>
      <c r="I271" s="22">
        <v>0.0</v>
      </c>
      <c r="J271" s="18" t="s">
        <v>62</v>
      </c>
      <c r="K271" s="18" t="s">
        <v>141</v>
      </c>
      <c r="L271" s="23">
        <f t="shared" si="1"/>
        <v>2015</v>
      </c>
      <c r="M271" s="24">
        <f t="shared" si="2"/>
        <v>1547100000</v>
      </c>
      <c r="N271" s="25">
        <f t="shared" si="3"/>
        <v>319000000</v>
      </c>
      <c r="O271" s="24">
        <f t="shared" si="4"/>
        <v>3989300000</v>
      </c>
      <c r="P271" s="17">
        <f t="shared" si="5"/>
        <v>0.3590975559</v>
      </c>
      <c r="Q271" s="17">
        <f t="shared" si="6"/>
        <v>0.9259568739</v>
      </c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18">
        <v>294.0</v>
      </c>
      <c r="B272" s="18" t="s">
        <v>142</v>
      </c>
      <c r="C272" s="18" t="s">
        <v>15</v>
      </c>
      <c r="D272" s="19">
        <v>41274.0</v>
      </c>
      <c r="E272" s="20">
        <v>5.513E9</v>
      </c>
      <c r="F272" s="20">
        <v>3.75E8</v>
      </c>
      <c r="G272" s="21">
        <v>3.38E9</v>
      </c>
      <c r="H272" s="22">
        <v>0.0</v>
      </c>
      <c r="I272" s="22">
        <v>4.9E8</v>
      </c>
      <c r="J272" s="18" t="s">
        <v>50</v>
      </c>
      <c r="K272" s="18" t="s">
        <v>143</v>
      </c>
      <c r="L272" s="23">
        <f t="shared" si="1"/>
        <v>2012</v>
      </c>
      <c r="M272" s="24">
        <f t="shared" si="2"/>
        <v>5138000000</v>
      </c>
      <c r="N272" s="25">
        <f t="shared" si="3"/>
        <v>3870000000</v>
      </c>
      <c r="O272" s="24">
        <f t="shared" si="4"/>
        <v>1643000000</v>
      </c>
      <c r="P272" s="17">
        <f t="shared" si="5"/>
        <v>0.9319789588</v>
      </c>
      <c r="Q272" s="17">
        <f t="shared" si="6"/>
        <v>0.2980228551</v>
      </c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18">
        <v>295.0</v>
      </c>
      <c r="B273" s="18" t="s">
        <v>142</v>
      </c>
      <c r="C273" s="18" t="s">
        <v>18</v>
      </c>
      <c r="D273" s="19">
        <v>41639.0</v>
      </c>
      <c r="E273" s="20">
        <v>5.133E9</v>
      </c>
      <c r="F273" s="20">
        <v>2.16E8</v>
      </c>
      <c r="G273" s="21">
        <v>3.142E9</v>
      </c>
      <c r="H273" s="22">
        <v>0.0</v>
      </c>
      <c r="I273" s="22">
        <v>5.81E8</v>
      </c>
      <c r="J273" s="18" t="s">
        <v>50</v>
      </c>
      <c r="K273" s="18" t="s">
        <v>143</v>
      </c>
      <c r="L273" s="23">
        <f t="shared" si="1"/>
        <v>2013</v>
      </c>
      <c r="M273" s="24">
        <f t="shared" si="2"/>
        <v>4917000000</v>
      </c>
      <c r="N273" s="25">
        <f t="shared" si="3"/>
        <v>3723000000</v>
      </c>
      <c r="O273" s="24">
        <f t="shared" si="4"/>
        <v>1410000000</v>
      </c>
      <c r="P273" s="17">
        <f t="shared" si="5"/>
        <v>0.9579193454</v>
      </c>
      <c r="Q273" s="17">
        <f t="shared" si="6"/>
        <v>0.2746931619</v>
      </c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18">
        <v>296.0</v>
      </c>
      <c r="B274" s="18" t="s">
        <v>142</v>
      </c>
      <c r="C274" s="18" t="s">
        <v>19</v>
      </c>
      <c r="D274" s="19">
        <v>42004.0</v>
      </c>
      <c r="E274" s="20">
        <v>5.342E9</v>
      </c>
      <c r="F274" s="20">
        <v>1.6E8</v>
      </c>
      <c r="G274" s="21">
        <v>3.247E9</v>
      </c>
      <c r="H274" s="22">
        <v>0.0</v>
      </c>
      <c r="I274" s="22">
        <v>4.64E8</v>
      </c>
      <c r="J274" s="18" t="s">
        <v>50</v>
      </c>
      <c r="K274" s="18" t="s">
        <v>143</v>
      </c>
      <c r="L274" s="23">
        <f t="shared" si="1"/>
        <v>2014</v>
      </c>
      <c r="M274" s="24">
        <f t="shared" si="2"/>
        <v>5182000000</v>
      </c>
      <c r="N274" s="25">
        <f t="shared" si="3"/>
        <v>3711000000</v>
      </c>
      <c r="O274" s="24">
        <f t="shared" si="4"/>
        <v>1631000000</v>
      </c>
      <c r="P274" s="17">
        <f t="shared" si="5"/>
        <v>0.9700486709</v>
      </c>
      <c r="Q274" s="17">
        <f t="shared" si="6"/>
        <v>0.3053163609</v>
      </c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18">
        <v>297.0</v>
      </c>
      <c r="B275" s="18" t="s">
        <v>142</v>
      </c>
      <c r="C275" s="18" t="s">
        <v>20</v>
      </c>
      <c r="D275" s="19">
        <v>42369.0</v>
      </c>
      <c r="E275" s="20">
        <v>5.276E9</v>
      </c>
      <c r="F275" s="20">
        <v>2.37E8</v>
      </c>
      <c r="G275" s="21">
        <v>3.113E9</v>
      </c>
      <c r="H275" s="22">
        <v>0.0</v>
      </c>
      <c r="I275" s="22">
        <v>4.48E8</v>
      </c>
      <c r="J275" s="18" t="s">
        <v>50</v>
      </c>
      <c r="K275" s="18" t="s">
        <v>143</v>
      </c>
      <c r="L275" s="23">
        <f t="shared" si="1"/>
        <v>2015</v>
      </c>
      <c r="M275" s="24">
        <f t="shared" si="2"/>
        <v>5039000000</v>
      </c>
      <c r="N275" s="25">
        <f t="shared" si="3"/>
        <v>3561000000</v>
      </c>
      <c r="O275" s="24">
        <f t="shared" si="4"/>
        <v>1715000000</v>
      </c>
      <c r="P275" s="17">
        <f t="shared" si="5"/>
        <v>0.9550796058</v>
      </c>
      <c r="Q275" s="17">
        <f t="shared" si="6"/>
        <v>0.3250568613</v>
      </c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18">
        <v>298.0</v>
      </c>
      <c r="B276" s="18" t="s">
        <v>144</v>
      </c>
      <c r="C276" s="18" t="s">
        <v>15</v>
      </c>
      <c r="D276" s="19">
        <v>41274.0</v>
      </c>
      <c r="E276" s="20">
        <v>2.9219E9</v>
      </c>
      <c r="F276" s="20">
        <v>1.6305E9</v>
      </c>
      <c r="G276" s="21">
        <v>7.463E8</v>
      </c>
      <c r="H276" s="22">
        <v>0.0</v>
      </c>
      <c r="I276" s="22">
        <v>0.0</v>
      </c>
      <c r="J276" s="18" t="s">
        <v>39</v>
      </c>
      <c r="K276" s="18" t="s">
        <v>145</v>
      </c>
      <c r="L276" s="23">
        <f t="shared" si="1"/>
        <v>2012</v>
      </c>
      <c r="M276" s="24">
        <f t="shared" si="2"/>
        <v>1291400000</v>
      </c>
      <c r="N276" s="25">
        <f t="shared" si="3"/>
        <v>746300000</v>
      </c>
      <c r="O276" s="24">
        <f t="shared" si="4"/>
        <v>2175600000</v>
      </c>
      <c r="P276" s="17">
        <f t="shared" si="5"/>
        <v>0.441972689</v>
      </c>
      <c r="Q276" s="17">
        <f t="shared" si="6"/>
        <v>0.7445840036</v>
      </c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18">
        <v>299.0</v>
      </c>
      <c r="B277" s="18" t="s">
        <v>144</v>
      </c>
      <c r="C277" s="18" t="s">
        <v>18</v>
      </c>
      <c r="D277" s="19">
        <v>41639.0</v>
      </c>
      <c r="E277" s="20">
        <v>3.1943E9</v>
      </c>
      <c r="F277" s="20">
        <v>1.7563E9</v>
      </c>
      <c r="G277" s="21">
        <v>8.158E8</v>
      </c>
      <c r="H277" s="22">
        <v>0.0</v>
      </c>
      <c r="I277" s="22">
        <v>0.0</v>
      </c>
      <c r="J277" s="18" t="s">
        <v>39</v>
      </c>
      <c r="K277" s="18" t="s">
        <v>145</v>
      </c>
      <c r="L277" s="23">
        <f t="shared" si="1"/>
        <v>2013</v>
      </c>
      <c r="M277" s="24">
        <f t="shared" si="2"/>
        <v>1438000000</v>
      </c>
      <c r="N277" s="25">
        <f t="shared" si="3"/>
        <v>815800000</v>
      </c>
      <c r="O277" s="24">
        <f t="shared" si="4"/>
        <v>2378500000</v>
      </c>
      <c r="P277" s="17">
        <f t="shared" si="5"/>
        <v>0.4501768776</v>
      </c>
      <c r="Q277" s="17">
        <f t="shared" si="6"/>
        <v>0.7446075823</v>
      </c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18">
        <v>300.0</v>
      </c>
      <c r="B278" s="18" t="s">
        <v>144</v>
      </c>
      <c r="C278" s="18" t="s">
        <v>19</v>
      </c>
      <c r="D278" s="19">
        <v>42004.0</v>
      </c>
      <c r="E278" s="20">
        <v>3.2976E9</v>
      </c>
      <c r="F278" s="20">
        <v>1.8447E9</v>
      </c>
      <c r="G278" s="21">
        <v>8.117E8</v>
      </c>
      <c r="H278" s="22">
        <v>0.0</v>
      </c>
      <c r="I278" s="22">
        <v>0.0</v>
      </c>
      <c r="J278" s="18" t="s">
        <v>39</v>
      </c>
      <c r="K278" s="18" t="s">
        <v>145</v>
      </c>
      <c r="L278" s="23">
        <f t="shared" si="1"/>
        <v>2014</v>
      </c>
      <c r="M278" s="24">
        <f t="shared" si="2"/>
        <v>1452900000</v>
      </c>
      <c r="N278" s="25">
        <f t="shared" si="3"/>
        <v>811700000</v>
      </c>
      <c r="O278" s="24">
        <f t="shared" si="4"/>
        <v>2485900000</v>
      </c>
      <c r="P278" s="17">
        <f t="shared" si="5"/>
        <v>0.4405931587</v>
      </c>
      <c r="Q278" s="17">
        <f t="shared" si="6"/>
        <v>0.7538512858</v>
      </c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18">
        <v>301.0</v>
      </c>
      <c r="B279" s="18" t="s">
        <v>144</v>
      </c>
      <c r="C279" s="18" t="s">
        <v>20</v>
      </c>
      <c r="D279" s="19">
        <v>42369.0</v>
      </c>
      <c r="E279" s="20">
        <v>3.3948E9</v>
      </c>
      <c r="F279" s="20">
        <v>1.883E9</v>
      </c>
      <c r="G279" s="21">
        <v>8.376E8</v>
      </c>
      <c r="H279" s="22">
        <v>0.0</v>
      </c>
      <c r="I279" s="22">
        <v>0.0</v>
      </c>
      <c r="J279" s="18" t="s">
        <v>39</v>
      </c>
      <c r="K279" s="18" t="s">
        <v>145</v>
      </c>
      <c r="L279" s="23">
        <f t="shared" si="1"/>
        <v>2015</v>
      </c>
      <c r="M279" s="24">
        <f t="shared" si="2"/>
        <v>1511800000</v>
      </c>
      <c r="N279" s="25">
        <f t="shared" si="3"/>
        <v>837600000</v>
      </c>
      <c r="O279" s="24">
        <f t="shared" si="4"/>
        <v>2557200000</v>
      </c>
      <c r="P279" s="17">
        <f t="shared" si="5"/>
        <v>0.4453281489</v>
      </c>
      <c r="Q279" s="17">
        <f t="shared" si="6"/>
        <v>0.7532697066</v>
      </c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18">
        <v>302.0</v>
      </c>
      <c r="B280" s="18" t="s">
        <v>146</v>
      </c>
      <c r="C280" s="18" t="s">
        <v>15</v>
      </c>
      <c r="D280" s="19">
        <v>41274.0</v>
      </c>
      <c r="E280" s="20">
        <v>1.2316E10</v>
      </c>
      <c r="F280" s="20">
        <v>7.081E9</v>
      </c>
      <c r="G280" s="21">
        <v>7.23E8</v>
      </c>
      <c r="H280" s="22">
        <v>0.0</v>
      </c>
      <c r="I280" s="22">
        <v>2.811E9</v>
      </c>
      <c r="J280" s="18" t="s">
        <v>86</v>
      </c>
      <c r="K280" s="18" t="s">
        <v>147</v>
      </c>
      <c r="L280" s="23">
        <f t="shared" si="1"/>
        <v>2012</v>
      </c>
      <c r="M280" s="24">
        <f t="shared" si="2"/>
        <v>5235000000</v>
      </c>
      <c r="N280" s="25">
        <f t="shared" si="3"/>
        <v>3534000000</v>
      </c>
      <c r="O280" s="24">
        <f t="shared" si="4"/>
        <v>8782000000</v>
      </c>
      <c r="P280" s="17">
        <f t="shared" si="5"/>
        <v>0.4250568366</v>
      </c>
      <c r="Q280" s="17">
        <f t="shared" si="6"/>
        <v>0.7130561871</v>
      </c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18">
        <v>303.0</v>
      </c>
      <c r="B281" s="18" t="s">
        <v>146</v>
      </c>
      <c r="C281" s="18" t="s">
        <v>18</v>
      </c>
      <c r="D281" s="19">
        <v>41639.0</v>
      </c>
      <c r="E281" s="20">
        <v>1.908E10</v>
      </c>
      <c r="F281" s="20">
        <v>1.293E10</v>
      </c>
      <c r="G281" s="21">
        <v>6.86E8</v>
      </c>
      <c r="H281" s="22">
        <v>0.0</v>
      </c>
      <c r="I281" s="22">
        <v>2.903E9</v>
      </c>
      <c r="J281" s="18" t="s">
        <v>86</v>
      </c>
      <c r="K281" s="18" t="s">
        <v>147</v>
      </c>
      <c r="L281" s="23">
        <f t="shared" si="1"/>
        <v>2013</v>
      </c>
      <c r="M281" s="24">
        <f t="shared" si="2"/>
        <v>6150000000</v>
      </c>
      <c r="N281" s="25">
        <f t="shared" si="3"/>
        <v>3589000000</v>
      </c>
      <c r="O281" s="24">
        <f t="shared" si="4"/>
        <v>15491000000</v>
      </c>
      <c r="P281" s="17">
        <f t="shared" si="5"/>
        <v>0.322327044</v>
      </c>
      <c r="Q281" s="17">
        <f t="shared" si="6"/>
        <v>0.8118972746</v>
      </c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18">
        <v>304.0</v>
      </c>
      <c r="B282" s="18" t="s">
        <v>146</v>
      </c>
      <c r="C282" s="18" t="s">
        <v>19</v>
      </c>
      <c r="D282" s="19">
        <v>42004.0</v>
      </c>
      <c r="E282" s="20">
        <v>2.3125E10</v>
      </c>
      <c r="F282" s="20">
        <v>1.6049E10</v>
      </c>
      <c r="G282" s="21">
        <v>5.54E8</v>
      </c>
      <c r="H282" s="22">
        <v>0.0</v>
      </c>
      <c r="I282" s="22">
        <v>2.915E9</v>
      </c>
      <c r="J282" s="18" t="s">
        <v>86</v>
      </c>
      <c r="K282" s="18" t="s">
        <v>147</v>
      </c>
      <c r="L282" s="23">
        <f t="shared" si="1"/>
        <v>2014</v>
      </c>
      <c r="M282" s="24">
        <f t="shared" si="2"/>
        <v>7076000000</v>
      </c>
      <c r="N282" s="25">
        <f t="shared" si="3"/>
        <v>3469000000</v>
      </c>
      <c r="O282" s="24">
        <f t="shared" si="4"/>
        <v>19656000000</v>
      </c>
      <c r="P282" s="17">
        <f t="shared" si="5"/>
        <v>0.3059891892</v>
      </c>
      <c r="Q282" s="17">
        <f t="shared" si="6"/>
        <v>0.8499891892</v>
      </c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18">
        <v>305.0</v>
      </c>
      <c r="B283" s="18" t="s">
        <v>146</v>
      </c>
      <c r="C283" s="18" t="s">
        <v>20</v>
      </c>
      <c r="D283" s="19">
        <v>42369.0</v>
      </c>
      <c r="E283" s="20">
        <v>1.2764E10</v>
      </c>
      <c r="F283" s="20">
        <v>1.0295E10</v>
      </c>
      <c r="G283" s="21">
        <v>3.34E8</v>
      </c>
      <c r="H283" s="22">
        <v>0.0</v>
      </c>
      <c r="I283" s="22">
        <v>2.229E9</v>
      </c>
      <c r="J283" s="18" t="s">
        <v>86</v>
      </c>
      <c r="K283" s="18" t="s">
        <v>147</v>
      </c>
      <c r="L283" s="23">
        <f t="shared" si="1"/>
        <v>2015</v>
      </c>
      <c r="M283" s="24">
        <f t="shared" si="2"/>
        <v>2469000000</v>
      </c>
      <c r="N283" s="25">
        <f t="shared" si="3"/>
        <v>2563000000</v>
      </c>
      <c r="O283" s="24">
        <f t="shared" si="4"/>
        <v>10201000000</v>
      </c>
      <c r="P283" s="17">
        <f t="shared" si="5"/>
        <v>0.19343466</v>
      </c>
      <c r="Q283" s="17">
        <f t="shared" si="6"/>
        <v>0.7992008775</v>
      </c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18">
        <v>306.0</v>
      </c>
      <c r="B284" s="18" t="s">
        <v>148</v>
      </c>
      <c r="C284" s="18" t="s">
        <v>15</v>
      </c>
      <c r="D284" s="19">
        <v>41274.0</v>
      </c>
      <c r="E284" s="20">
        <v>1.1359113E10</v>
      </c>
      <c r="F284" s="20">
        <v>9.641542E9</v>
      </c>
      <c r="G284" s="21">
        <v>1.042251E9</v>
      </c>
      <c r="H284" s="22">
        <v>0.0</v>
      </c>
      <c r="I284" s="22">
        <v>0.0</v>
      </c>
      <c r="J284" s="18" t="s">
        <v>16</v>
      </c>
      <c r="K284" s="18" t="s">
        <v>149</v>
      </c>
      <c r="L284" s="23">
        <f t="shared" si="1"/>
        <v>2012</v>
      </c>
      <c r="M284" s="24">
        <f t="shared" si="2"/>
        <v>1717571000</v>
      </c>
      <c r="N284" s="25">
        <f t="shared" si="3"/>
        <v>1042251000</v>
      </c>
      <c r="O284" s="24">
        <f t="shared" si="4"/>
        <v>10316862000</v>
      </c>
      <c r="P284" s="17">
        <f t="shared" si="5"/>
        <v>0.1512064366</v>
      </c>
      <c r="Q284" s="17">
        <f t="shared" si="6"/>
        <v>0.9082453885</v>
      </c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18">
        <v>307.0</v>
      </c>
      <c r="B285" s="18" t="s">
        <v>148</v>
      </c>
      <c r="C285" s="18" t="s">
        <v>18</v>
      </c>
      <c r="D285" s="19">
        <v>41639.0</v>
      </c>
      <c r="E285" s="20">
        <v>1.2752076E10</v>
      </c>
      <c r="F285" s="20">
        <v>1.0915981E10</v>
      </c>
      <c r="G285" s="21">
        <v>1.153445E9</v>
      </c>
      <c r="H285" s="22">
        <v>0.0</v>
      </c>
      <c r="I285" s="22">
        <v>0.0</v>
      </c>
      <c r="J285" s="18" t="s">
        <v>16</v>
      </c>
      <c r="K285" s="18" t="s">
        <v>149</v>
      </c>
      <c r="L285" s="23">
        <f t="shared" si="1"/>
        <v>2013</v>
      </c>
      <c r="M285" s="24">
        <f t="shared" si="2"/>
        <v>1836095000</v>
      </c>
      <c r="N285" s="25">
        <f t="shared" si="3"/>
        <v>1153445000</v>
      </c>
      <c r="O285" s="24">
        <f t="shared" si="4"/>
        <v>11598631000</v>
      </c>
      <c r="P285" s="17">
        <f t="shared" si="5"/>
        <v>0.143984007</v>
      </c>
      <c r="Q285" s="17">
        <f t="shared" si="6"/>
        <v>0.9095484531</v>
      </c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18">
        <v>308.0</v>
      </c>
      <c r="B286" s="18" t="s">
        <v>148</v>
      </c>
      <c r="C286" s="18" t="s">
        <v>19</v>
      </c>
      <c r="D286" s="19">
        <v>42004.0</v>
      </c>
      <c r="E286" s="20">
        <v>1.3470067E10</v>
      </c>
      <c r="F286" s="20">
        <v>1.1462415E10</v>
      </c>
      <c r="G286" s="21">
        <v>1.259234E9</v>
      </c>
      <c r="H286" s="22">
        <v>0.0</v>
      </c>
      <c r="I286" s="22">
        <v>0.0</v>
      </c>
      <c r="J286" s="18" t="s">
        <v>16</v>
      </c>
      <c r="K286" s="18" t="s">
        <v>149</v>
      </c>
      <c r="L286" s="23">
        <f t="shared" si="1"/>
        <v>2014</v>
      </c>
      <c r="M286" s="24">
        <f t="shared" si="2"/>
        <v>2007652000</v>
      </c>
      <c r="N286" s="25">
        <f t="shared" si="3"/>
        <v>1259234000</v>
      </c>
      <c r="O286" s="24">
        <f t="shared" si="4"/>
        <v>12210833000</v>
      </c>
      <c r="P286" s="17">
        <f t="shared" si="5"/>
        <v>0.1490454353</v>
      </c>
      <c r="Q286" s="17">
        <f t="shared" si="6"/>
        <v>0.9065161294</v>
      </c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18">
        <v>309.0</v>
      </c>
      <c r="B287" s="18" t="s">
        <v>148</v>
      </c>
      <c r="C287" s="18" t="s">
        <v>20</v>
      </c>
      <c r="D287" s="19">
        <v>42369.0</v>
      </c>
      <c r="E287" s="20">
        <v>1.3476084E10</v>
      </c>
      <c r="F287" s="20">
        <v>1.1207604E10</v>
      </c>
      <c r="G287" s="21">
        <v>1.41017E9</v>
      </c>
      <c r="H287" s="22">
        <v>0.0</v>
      </c>
      <c r="I287" s="22">
        <v>0.0</v>
      </c>
      <c r="J287" s="18" t="s">
        <v>16</v>
      </c>
      <c r="K287" s="18" t="s">
        <v>149</v>
      </c>
      <c r="L287" s="23">
        <f t="shared" si="1"/>
        <v>2015</v>
      </c>
      <c r="M287" s="24">
        <f t="shared" si="2"/>
        <v>2268480000</v>
      </c>
      <c r="N287" s="25">
        <f t="shared" si="3"/>
        <v>1410170000</v>
      </c>
      <c r="O287" s="24">
        <f t="shared" si="4"/>
        <v>12065914000</v>
      </c>
      <c r="P287" s="17">
        <f t="shared" si="5"/>
        <v>0.1683337682</v>
      </c>
      <c r="Q287" s="17">
        <f t="shared" si="6"/>
        <v>0.8953575831</v>
      </c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18">
        <v>310.0</v>
      </c>
      <c r="B288" s="18" t="s">
        <v>150</v>
      </c>
      <c r="C288" s="18" t="s">
        <v>15</v>
      </c>
      <c r="D288" s="19">
        <v>41639.0</v>
      </c>
      <c r="E288" s="20">
        <v>8.155E9</v>
      </c>
      <c r="F288" s="20">
        <v>5.345E9</v>
      </c>
      <c r="G288" s="21">
        <v>4.7E7</v>
      </c>
      <c r="H288" s="22">
        <v>0.0</v>
      </c>
      <c r="I288" s="22">
        <v>1.854E9</v>
      </c>
      <c r="J288" s="18" t="s">
        <v>22</v>
      </c>
      <c r="K288" s="18" t="s">
        <v>151</v>
      </c>
      <c r="L288" s="23">
        <f t="shared" si="1"/>
        <v>2013</v>
      </c>
      <c r="M288" s="24">
        <f t="shared" si="2"/>
        <v>2810000000</v>
      </c>
      <c r="N288" s="25">
        <f t="shared" si="3"/>
        <v>1901000000</v>
      </c>
      <c r="O288" s="24">
        <f t="shared" si="4"/>
        <v>6254000000</v>
      </c>
      <c r="P288" s="17">
        <f t="shared" si="5"/>
        <v>0.3445738811</v>
      </c>
      <c r="Q288" s="17">
        <f t="shared" si="6"/>
        <v>0.7668914776</v>
      </c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18">
        <v>311.0</v>
      </c>
      <c r="B289" s="18" t="s">
        <v>150</v>
      </c>
      <c r="C289" s="18" t="s">
        <v>18</v>
      </c>
      <c r="D289" s="19">
        <v>42004.0</v>
      </c>
      <c r="E289" s="20">
        <v>9.108E9</v>
      </c>
      <c r="F289" s="20">
        <v>5.973E9</v>
      </c>
      <c r="G289" s="21">
        <v>6.2E7</v>
      </c>
      <c r="H289" s="22">
        <v>0.0</v>
      </c>
      <c r="I289" s="22">
        <v>2.102E9</v>
      </c>
      <c r="J289" s="18" t="s">
        <v>22</v>
      </c>
      <c r="K289" s="18" t="s">
        <v>151</v>
      </c>
      <c r="L289" s="23">
        <f t="shared" si="1"/>
        <v>2014</v>
      </c>
      <c r="M289" s="24">
        <f t="shared" si="2"/>
        <v>3135000000</v>
      </c>
      <c r="N289" s="25">
        <f t="shared" si="3"/>
        <v>2164000000</v>
      </c>
      <c r="O289" s="24">
        <f t="shared" si="4"/>
        <v>6944000000</v>
      </c>
      <c r="P289" s="17">
        <f t="shared" si="5"/>
        <v>0.3442028986</v>
      </c>
      <c r="Q289" s="17">
        <f t="shared" si="6"/>
        <v>0.7624066755</v>
      </c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18">
        <v>312.0</v>
      </c>
      <c r="B290" s="18" t="s">
        <v>150</v>
      </c>
      <c r="C290" s="18" t="s">
        <v>19</v>
      </c>
      <c r="D290" s="19">
        <v>42369.0</v>
      </c>
      <c r="E290" s="20">
        <v>9.754E9</v>
      </c>
      <c r="F290" s="20">
        <v>6.426E9</v>
      </c>
      <c r="G290" s="21">
        <v>8.9E7</v>
      </c>
      <c r="H290" s="22">
        <v>0.0</v>
      </c>
      <c r="I290" s="22">
        <v>2.125E9</v>
      </c>
      <c r="J290" s="18" t="s">
        <v>22</v>
      </c>
      <c r="K290" s="18" t="s">
        <v>151</v>
      </c>
      <c r="L290" s="23">
        <f t="shared" si="1"/>
        <v>2015</v>
      </c>
      <c r="M290" s="24">
        <f t="shared" si="2"/>
        <v>3328000000</v>
      </c>
      <c r="N290" s="25">
        <f t="shared" si="3"/>
        <v>2214000000</v>
      </c>
      <c r="O290" s="24">
        <f t="shared" si="4"/>
        <v>7540000000</v>
      </c>
      <c r="P290" s="17">
        <f t="shared" si="5"/>
        <v>0.3411933566</v>
      </c>
      <c r="Q290" s="17">
        <f t="shared" si="6"/>
        <v>0.7730161985</v>
      </c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18">
        <v>313.0</v>
      </c>
      <c r="B291" s="18" t="s">
        <v>150</v>
      </c>
      <c r="C291" s="18" t="s">
        <v>20</v>
      </c>
      <c r="D291" s="19">
        <v>42735.0</v>
      </c>
      <c r="E291" s="20">
        <v>2.9003E10</v>
      </c>
      <c r="F291" s="20">
        <v>1.8655E10</v>
      </c>
      <c r="G291" s="21">
        <v>8.6E7</v>
      </c>
      <c r="H291" s="22">
        <v>0.0</v>
      </c>
      <c r="I291" s="22">
        <v>6.907E9</v>
      </c>
      <c r="J291" s="18" t="s">
        <v>22</v>
      </c>
      <c r="K291" s="18" t="s">
        <v>151</v>
      </c>
      <c r="L291" s="23">
        <f t="shared" si="1"/>
        <v>2016</v>
      </c>
      <c r="M291" s="24">
        <f t="shared" si="2"/>
        <v>10348000000</v>
      </c>
      <c r="N291" s="25">
        <f t="shared" si="3"/>
        <v>6993000000</v>
      </c>
      <c r="O291" s="24">
        <f t="shared" si="4"/>
        <v>22010000000</v>
      </c>
      <c r="P291" s="17">
        <f t="shared" si="5"/>
        <v>0.3567906768</v>
      </c>
      <c r="Q291" s="17">
        <f t="shared" si="6"/>
        <v>0.7588870117</v>
      </c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18">
        <v>314.0</v>
      </c>
      <c r="B292" s="18" t="s">
        <v>152</v>
      </c>
      <c r="C292" s="18" t="s">
        <v>15</v>
      </c>
      <c r="D292" s="19">
        <v>41274.0</v>
      </c>
      <c r="E292" s="20">
        <v>2.9119E10</v>
      </c>
      <c r="F292" s="20">
        <v>1.79E10</v>
      </c>
      <c r="G292" s="21">
        <v>0.0</v>
      </c>
      <c r="H292" s="22">
        <v>0.0</v>
      </c>
      <c r="I292" s="22">
        <v>8.742E9</v>
      </c>
      <c r="J292" s="18" t="s">
        <v>28</v>
      </c>
      <c r="K292" s="18" t="s">
        <v>84</v>
      </c>
      <c r="L292" s="23">
        <f t="shared" si="1"/>
        <v>2012</v>
      </c>
      <c r="M292" s="24">
        <f t="shared" si="2"/>
        <v>11219000000</v>
      </c>
      <c r="N292" s="25">
        <f t="shared" si="3"/>
        <v>8742000000</v>
      </c>
      <c r="O292" s="24">
        <f t="shared" si="4"/>
        <v>20377000000</v>
      </c>
      <c r="P292" s="17">
        <f t="shared" si="5"/>
        <v>0.3852810879</v>
      </c>
      <c r="Q292" s="17">
        <f t="shared" si="6"/>
        <v>0.6997836464</v>
      </c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18">
        <v>315.0</v>
      </c>
      <c r="B293" s="18" t="s">
        <v>152</v>
      </c>
      <c r="C293" s="18" t="s">
        <v>18</v>
      </c>
      <c r="D293" s="19">
        <v>41639.0</v>
      </c>
      <c r="E293" s="20">
        <v>3.238E10</v>
      </c>
      <c r="F293" s="20">
        <v>2.0865E10</v>
      </c>
      <c r="G293" s="21">
        <v>0.0</v>
      </c>
      <c r="H293" s="22">
        <v>0.0</v>
      </c>
      <c r="I293" s="22">
        <v>9.339E9</v>
      </c>
      <c r="J293" s="18" t="s">
        <v>28</v>
      </c>
      <c r="K293" s="18" t="s">
        <v>84</v>
      </c>
      <c r="L293" s="23">
        <f t="shared" si="1"/>
        <v>2013</v>
      </c>
      <c r="M293" s="24">
        <f t="shared" si="2"/>
        <v>11515000000</v>
      </c>
      <c r="N293" s="25">
        <f t="shared" si="3"/>
        <v>9339000000</v>
      </c>
      <c r="O293" s="24">
        <f t="shared" si="4"/>
        <v>23041000000</v>
      </c>
      <c r="P293" s="17">
        <f t="shared" si="5"/>
        <v>0.3556207536</v>
      </c>
      <c r="Q293" s="17">
        <f t="shared" si="6"/>
        <v>0.711581223</v>
      </c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18">
        <v>316.0</v>
      </c>
      <c r="B294" s="18" t="s">
        <v>152</v>
      </c>
      <c r="C294" s="18" t="s">
        <v>19</v>
      </c>
      <c r="D294" s="19">
        <v>42004.0</v>
      </c>
      <c r="E294" s="20">
        <v>3.4914E10</v>
      </c>
      <c r="F294" s="20">
        <v>2.1334E10</v>
      </c>
      <c r="G294" s="21">
        <v>0.0</v>
      </c>
      <c r="H294" s="22">
        <v>0.0</v>
      </c>
      <c r="I294" s="22">
        <v>1.0276E10</v>
      </c>
      <c r="J294" s="18" t="s">
        <v>28</v>
      </c>
      <c r="K294" s="18" t="s">
        <v>84</v>
      </c>
      <c r="L294" s="23">
        <f t="shared" si="1"/>
        <v>2014</v>
      </c>
      <c r="M294" s="24">
        <f t="shared" si="2"/>
        <v>13580000000</v>
      </c>
      <c r="N294" s="25">
        <f t="shared" si="3"/>
        <v>10276000000</v>
      </c>
      <c r="O294" s="24">
        <f t="shared" si="4"/>
        <v>24638000000</v>
      </c>
      <c r="P294" s="17">
        <f t="shared" si="5"/>
        <v>0.3889557198</v>
      </c>
      <c r="Q294" s="17">
        <f t="shared" si="6"/>
        <v>0.7056768059</v>
      </c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18">
        <v>317.0</v>
      </c>
      <c r="B295" s="18" t="s">
        <v>152</v>
      </c>
      <c r="C295" s="18" t="s">
        <v>20</v>
      </c>
      <c r="D295" s="19">
        <v>42369.0</v>
      </c>
      <c r="E295" s="20">
        <v>3.7876E10</v>
      </c>
      <c r="F295" s="20">
        <v>2.329E10</v>
      </c>
      <c r="G295" s="21">
        <v>0.0</v>
      </c>
      <c r="H295" s="22">
        <v>0.0</v>
      </c>
      <c r="I295" s="22">
        <v>1.1259E10</v>
      </c>
      <c r="J295" s="18" t="s">
        <v>28</v>
      </c>
      <c r="K295" s="18" t="s">
        <v>84</v>
      </c>
      <c r="L295" s="23">
        <f t="shared" si="1"/>
        <v>2015</v>
      </c>
      <c r="M295" s="24">
        <f t="shared" si="2"/>
        <v>14586000000</v>
      </c>
      <c r="N295" s="25">
        <f t="shared" si="3"/>
        <v>11259000000</v>
      </c>
      <c r="O295" s="24">
        <f t="shared" si="4"/>
        <v>26617000000</v>
      </c>
      <c r="P295" s="17">
        <f t="shared" si="5"/>
        <v>0.3850987433</v>
      </c>
      <c r="Q295" s="17">
        <f t="shared" si="6"/>
        <v>0.7027405217</v>
      </c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18">
        <v>318.0</v>
      </c>
      <c r="B296" s="18" t="s">
        <v>153</v>
      </c>
      <c r="C296" s="18" t="s">
        <v>15</v>
      </c>
      <c r="D296" s="19">
        <v>41274.0</v>
      </c>
      <c r="E296" s="20">
        <v>4.111E9</v>
      </c>
      <c r="F296" s="20">
        <v>3.477E9</v>
      </c>
      <c r="G296" s="21">
        <v>0.0</v>
      </c>
      <c r="H296" s="22">
        <v>0.0</v>
      </c>
      <c r="I296" s="22">
        <v>1.4E7</v>
      </c>
      <c r="J296" s="18" t="s">
        <v>50</v>
      </c>
      <c r="K296" s="18" t="s">
        <v>53</v>
      </c>
      <c r="L296" s="23">
        <f t="shared" si="1"/>
        <v>2012</v>
      </c>
      <c r="M296" s="24">
        <f t="shared" si="2"/>
        <v>634000000</v>
      </c>
      <c r="N296" s="25">
        <f t="shared" si="3"/>
        <v>14000000</v>
      </c>
      <c r="O296" s="24">
        <f t="shared" si="4"/>
        <v>4097000000</v>
      </c>
      <c r="P296" s="17">
        <f t="shared" si="5"/>
        <v>0.1542203843</v>
      </c>
      <c r="Q296" s="17">
        <f t="shared" si="6"/>
        <v>0.9965945026</v>
      </c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18">
        <v>319.0</v>
      </c>
      <c r="B297" s="18" t="s">
        <v>153</v>
      </c>
      <c r="C297" s="18" t="s">
        <v>18</v>
      </c>
      <c r="D297" s="19">
        <v>41639.0</v>
      </c>
      <c r="E297" s="20">
        <v>4.531E9</v>
      </c>
      <c r="F297" s="20">
        <v>3.748E9</v>
      </c>
      <c r="G297" s="21">
        <v>0.0</v>
      </c>
      <c r="H297" s="22">
        <v>0.0</v>
      </c>
      <c r="I297" s="22">
        <v>1.5E7</v>
      </c>
      <c r="J297" s="18" t="s">
        <v>50</v>
      </c>
      <c r="K297" s="18" t="s">
        <v>53</v>
      </c>
      <c r="L297" s="23">
        <f t="shared" si="1"/>
        <v>2013</v>
      </c>
      <c r="M297" s="24">
        <f t="shared" si="2"/>
        <v>783000000</v>
      </c>
      <c r="N297" s="25">
        <f t="shared" si="3"/>
        <v>15000000</v>
      </c>
      <c r="O297" s="24">
        <f t="shared" si="4"/>
        <v>4516000000</v>
      </c>
      <c r="P297" s="17">
        <f t="shared" si="5"/>
        <v>0.1728095343</v>
      </c>
      <c r="Q297" s="17">
        <f t="shared" si="6"/>
        <v>0.9966894725</v>
      </c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18">
        <v>320.0</v>
      </c>
      <c r="B298" s="18" t="s">
        <v>153</v>
      </c>
      <c r="C298" s="18" t="s">
        <v>19</v>
      </c>
      <c r="D298" s="19">
        <v>42004.0</v>
      </c>
      <c r="E298" s="20">
        <v>4.945E9</v>
      </c>
      <c r="F298" s="20">
        <v>4.157E9</v>
      </c>
      <c r="G298" s="21">
        <v>0.0</v>
      </c>
      <c r="H298" s="22">
        <v>0.0</v>
      </c>
      <c r="I298" s="22">
        <v>1.4E7</v>
      </c>
      <c r="J298" s="18" t="s">
        <v>50</v>
      </c>
      <c r="K298" s="18" t="s">
        <v>53</v>
      </c>
      <c r="L298" s="23">
        <f t="shared" si="1"/>
        <v>2014</v>
      </c>
      <c r="M298" s="24">
        <f t="shared" si="2"/>
        <v>788000000</v>
      </c>
      <c r="N298" s="25">
        <f t="shared" si="3"/>
        <v>14000000</v>
      </c>
      <c r="O298" s="24">
        <f t="shared" si="4"/>
        <v>4931000000</v>
      </c>
      <c r="P298" s="17">
        <f t="shared" si="5"/>
        <v>0.1593528817</v>
      </c>
      <c r="Q298" s="17">
        <f t="shared" si="6"/>
        <v>0.9971688574</v>
      </c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18">
        <v>321.0</v>
      </c>
      <c r="B299" s="18" t="s">
        <v>153</v>
      </c>
      <c r="C299" s="18" t="s">
        <v>20</v>
      </c>
      <c r="D299" s="19">
        <v>42369.0</v>
      </c>
      <c r="E299" s="20">
        <v>5.142E9</v>
      </c>
      <c r="F299" s="20">
        <v>4.195E9</v>
      </c>
      <c r="G299" s="21">
        <v>0.0</v>
      </c>
      <c r="H299" s="22">
        <v>0.0</v>
      </c>
      <c r="I299" s="22">
        <v>1.3E7</v>
      </c>
      <c r="J299" s="18" t="s">
        <v>50</v>
      </c>
      <c r="K299" s="18" t="s">
        <v>53</v>
      </c>
      <c r="L299" s="23">
        <f t="shared" si="1"/>
        <v>2015</v>
      </c>
      <c r="M299" s="24">
        <f t="shared" si="2"/>
        <v>947000000</v>
      </c>
      <c r="N299" s="25">
        <f t="shared" si="3"/>
        <v>13000000</v>
      </c>
      <c r="O299" s="24">
        <f t="shared" si="4"/>
        <v>5129000000</v>
      </c>
      <c r="P299" s="17">
        <f t="shared" si="5"/>
        <v>0.1841695838</v>
      </c>
      <c r="Q299" s="17">
        <f t="shared" si="6"/>
        <v>0.9974718009</v>
      </c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18">
        <v>322.0</v>
      </c>
      <c r="B300" s="18" t="s">
        <v>154</v>
      </c>
      <c r="C300" s="18" t="s">
        <v>15</v>
      </c>
      <c r="D300" s="19">
        <v>41274.0</v>
      </c>
      <c r="E300" s="20">
        <v>1.7085E10</v>
      </c>
      <c r="F300" s="20">
        <v>7.153E9</v>
      </c>
      <c r="G300" s="21">
        <v>6.043E9</v>
      </c>
      <c r="H300" s="22">
        <v>0.0</v>
      </c>
      <c r="I300" s="22">
        <v>0.0</v>
      </c>
      <c r="J300" s="18" t="s">
        <v>39</v>
      </c>
      <c r="K300" s="18" t="s">
        <v>145</v>
      </c>
      <c r="L300" s="23">
        <f t="shared" si="1"/>
        <v>2012</v>
      </c>
      <c r="M300" s="24">
        <f t="shared" si="2"/>
        <v>9932000000</v>
      </c>
      <c r="N300" s="25">
        <f t="shared" si="3"/>
        <v>6043000000</v>
      </c>
      <c r="O300" s="24">
        <f t="shared" si="4"/>
        <v>11042000000</v>
      </c>
      <c r="P300" s="17">
        <f t="shared" si="5"/>
        <v>0.5813286509</v>
      </c>
      <c r="Q300" s="17">
        <f t="shared" si="6"/>
        <v>0.6462979222</v>
      </c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18">
        <v>323.0</v>
      </c>
      <c r="B301" s="18" t="s">
        <v>154</v>
      </c>
      <c r="C301" s="18" t="s">
        <v>18</v>
      </c>
      <c r="D301" s="19">
        <v>41639.0</v>
      </c>
      <c r="E301" s="20">
        <v>1.742E10</v>
      </c>
      <c r="F301" s="20">
        <v>7.219E9</v>
      </c>
      <c r="G301" s="21">
        <v>6.645E9</v>
      </c>
      <c r="H301" s="22">
        <v>0.0</v>
      </c>
      <c r="I301" s="22">
        <v>0.0</v>
      </c>
      <c r="J301" s="18" t="s">
        <v>39</v>
      </c>
      <c r="K301" s="18" t="s">
        <v>145</v>
      </c>
      <c r="L301" s="23">
        <f t="shared" si="1"/>
        <v>2013</v>
      </c>
      <c r="M301" s="24">
        <f t="shared" si="2"/>
        <v>10201000000</v>
      </c>
      <c r="N301" s="25">
        <f t="shared" si="3"/>
        <v>6645000000</v>
      </c>
      <c r="O301" s="24">
        <f t="shared" si="4"/>
        <v>10775000000</v>
      </c>
      <c r="P301" s="17">
        <f t="shared" si="5"/>
        <v>0.5855912744</v>
      </c>
      <c r="Q301" s="17">
        <f t="shared" si="6"/>
        <v>0.6185419059</v>
      </c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18">
        <v>324.0</v>
      </c>
      <c r="B302" s="18" t="s">
        <v>154</v>
      </c>
      <c r="C302" s="18" t="s">
        <v>19</v>
      </c>
      <c r="D302" s="19">
        <v>42004.0</v>
      </c>
      <c r="E302" s="20">
        <v>1.7277E10</v>
      </c>
      <c r="F302" s="20">
        <v>7.168E9</v>
      </c>
      <c r="G302" s="21">
        <v>6.552E9</v>
      </c>
      <c r="H302" s="22">
        <v>0.0</v>
      </c>
      <c r="I302" s="22">
        <v>0.0</v>
      </c>
      <c r="J302" s="18" t="s">
        <v>39</v>
      </c>
      <c r="K302" s="18" t="s">
        <v>145</v>
      </c>
      <c r="L302" s="23">
        <f t="shared" si="1"/>
        <v>2014</v>
      </c>
      <c r="M302" s="24">
        <f t="shared" si="2"/>
        <v>10109000000</v>
      </c>
      <c r="N302" s="25">
        <f t="shared" si="3"/>
        <v>6552000000</v>
      </c>
      <c r="O302" s="24">
        <f t="shared" si="4"/>
        <v>10725000000</v>
      </c>
      <c r="P302" s="17">
        <f t="shared" si="5"/>
        <v>0.5851131562</v>
      </c>
      <c r="Q302" s="17">
        <f t="shared" si="6"/>
        <v>0.6207674944</v>
      </c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18">
        <v>325.0</v>
      </c>
      <c r="B303" s="18" t="s">
        <v>154</v>
      </c>
      <c r="C303" s="18" t="s">
        <v>20</v>
      </c>
      <c r="D303" s="19">
        <v>42369.0</v>
      </c>
      <c r="E303" s="20">
        <v>1.6034E10</v>
      </c>
      <c r="F303" s="20">
        <v>6.635E9</v>
      </c>
      <c r="G303" s="21">
        <v>6.61E9</v>
      </c>
      <c r="H303" s="22">
        <v>0.0</v>
      </c>
      <c r="I303" s="22">
        <v>0.0</v>
      </c>
      <c r="J303" s="18" t="s">
        <v>39</v>
      </c>
      <c r="K303" s="18" t="s">
        <v>145</v>
      </c>
      <c r="L303" s="23">
        <f t="shared" si="1"/>
        <v>2015</v>
      </c>
      <c r="M303" s="24">
        <f t="shared" si="2"/>
        <v>9399000000</v>
      </c>
      <c r="N303" s="25">
        <f t="shared" si="3"/>
        <v>6610000000</v>
      </c>
      <c r="O303" s="24">
        <f t="shared" si="4"/>
        <v>9424000000</v>
      </c>
      <c r="P303" s="17">
        <f t="shared" si="5"/>
        <v>0.5861918423</v>
      </c>
      <c r="Q303" s="17">
        <f t="shared" si="6"/>
        <v>0.5877510291</v>
      </c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18">
        <v>326.0</v>
      </c>
      <c r="B304" s="18" t="s">
        <v>155</v>
      </c>
      <c r="C304" s="18" t="s">
        <v>15</v>
      </c>
      <c r="D304" s="19">
        <v>41455.0</v>
      </c>
      <c r="E304" s="20">
        <v>5.533E9</v>
      </c>
      <c r="F304" s="20">
        <v>3.142E9</v>
      </c>
      <c r="G304" s="21">
        <v>1.291E9</v>
      </c>
      <c r="H304" s="22">
        <v>1.3E8</v>
      </c>
      <c r="I304" s="22">
        <v>0.0</v>
      </c>
      <c r="J304" s="18" t="s">
        <v>39</v>
      </c>
      <c r="K304" s="18" t="s">
        <v>145</v>
      </c>
      <c r="L304" s="23">
        <f t="shared" si="1"/>
        <v>2013</v>
      </c>
      <c r="M304" s="24">
        <f t="shared" si="2"/>
        <v>2391000000</v>
      </c>
      <c r="N304" s="25">
        <f t="shared" si="3"/>
        <v>1421000000</v>
      </c>
      <c r="O304" s="24">
        <f t="shared" si="4"/>
        <v>4112000000</v>
      </c>
      <c r="P304" s="17">
        <f t="shared" si="5"/>
        <v>0.4321344659</v>
      </c>
      <c r="Q304" s="17">
        <f t="shared" si="6"/>
        <v>0.7431772998</v>
      </c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18">
        <v>327.0</v>
      </c>
      <c r="B305" s="18" t="s">
        <v>155</v>
      </c>
      <c r="C305" s="18" t="s">
        <v>18</v>
      </c>
      <c r="D305" s="19">
        <v>41820.0</v>
      </c>
      <c r="E305" s="20">
        <v>5.514E9</v>
      </c>
      <c r="F305" s="20">
        <v>3.158E9</v>
      </c>
      <c r="G305" s="21">
        <v>1.254E9</v>
      </c>
      <c r="H305" s="22">
        <v>1.25E8</v>
      </c>
      <c r="I305" s="22">
        <v>0.0</v>
      </c>
      <c r="J305" s="18" t="s">
        <v>39</v>
      </c>
      <c r="K305" s="18" t="s">
        <v>145</v>
      </c>
      <c r="L305" s="23">
        <f t="shared" si="1"/>
        <v>2014</v>
      </c>
      <c r="M305" s="24">
        <f t="shared" si="2"/>
        <v>2356000000</v>
      </c>
      <c r="N305" s="25">
        <f t="shared" si="3"/>
        <v>1379000000</v>
      </c>
      <c r="O305" s="24">
        <f t="shared" si="4"/>
        <v>4135000000</v>
      </c>
      <c r="P305" s="17">
        <f t="shared" si="5"/>
        <v>0.4272760247</v>
      </c>
      <c r="Q305" s="17">
        <f t="shared" si="6"/>
        <v>0.7499093217</v>
      </c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18">
        <v>328.0</v>
      </c>
      <c r="B306" s="18" t="s">
        <v>155</v>
      </c>
      <c r="C306" s="18" t="s">
        <v>19</v>
      </c>
      <c r="D306" s="19">
        <v>42185.0</v>
      </c>
      <c r="E306" s="20">
        <v>5.655E9</v>
      </c>
      <c r="F306" s="20">
        <v>3.19E9</v>
      </c>
      <c r="G306" s="21">
        <v>1.321E9</v>
      </c>
      <c r="H306" s="22">
        <v>1.36E8</v>
      </c>
      <c r="I306" s="22">
        <v>0.0</v>
      </c>
      <c r="J306" s="18" t="s">
        <v>39</v>
      </c>
      <c r="K306" s="18" t="s">
        <v>145</v>
      </c>
      <c r="L306" s="23">
        <f t="shared" si="1"/>
        <v>2015</v>
      </c>
      <c r="M306" s="24">
        <f t="shared" si="2"/>
        <v>2465000000</v>
      </c>
      <c r="N306" s="25">
        <f t="shared" si="3"/>
        <v>1457000000</v>
      </c>
      <c r="O306" s="24">
        <f t="shared" si="4"/>
        <v>4198000000</v>
      </c>
      <c r="P306" s="17">
        <f t="shared" si="5"/>
        <v>0.4358974359</v>
      </c>
      <c r="Q306" s="17">
        <f t="shared" si="6"/>
        <v>0.742351901</v>
      </c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18">
        <v>329.0</v>
      </c>
      <c r="B307" s="18" t="s">
        <v>155</v>
      </c>
      <c r="C307" s="18" t="s">
        <v>20</v>
      </c>
      <c r="D307" s="19">
        <v>42551.0</v>
      </c>
      <c r="E307" s="20">
        <v>5.761E9</v>
      </c>
      <c r="F307" s="20">
        <v>3.163E9</v>
      </c>
      <c r="G307" s="21">
        <v>1.393E9</v>
      </c>
      <c r="H307" s="22">
        <v>1.41E8</v>
      </c>
      <c r="I307" s="22">
        <v>0.0</v>
      </c>
      <c r="J307" s="18" t="s">
        <v>39</v>
      </c>
      <c r="K307" s="18" t="s">
        <v>145</v>
      </c>
      <c r="L307" s="23">
        <f t="shared" si="1"/>
        <v>2016</v>
      </c>
      <c r="M307" s="24">
        <f t="shared" si="2"/>
        <v>2598000000</v>
      </c>
      <c r="N307" s="25">
        <f t="shared" si="3"/>
        <v>1534000000</v>
      </c>
      <c r="O307" s="24">
        <f t="shared" si="4"/>
        <v>4227000000</v>
      </c>
      <c r="P307" s="17">
        <f t="shared" si="5"/>
        <v>0.4509633744</v>
      </c>
      <c r="Q307" s="17">
        <f t="shared" si="6"/>
        <v>0.7337267835</v>
      </c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18">
        <v>330.0</v>
      </c>
      <c r="B308" s="18" t="s">
        <v>156</v>
      </c>
      <c r="C308" s="18" t="s">
        <v>15</v>
      </c>
      <c r="D308" s="19">
        <v>41639.0</v>
      </c>
      <c r="E308" s="20">
        <v>2.666E9</v>
      </c>
      <c r="F308" s="20">
        <v>5.5E7</v>
      </c>
      <c r="G308" s="21">
        <v>1.67E9</v>
      </c>
      <c r="H308" s="22">
        <v>0.0</v>
      </c>
      <c r="I308" s="22">
        <v>4.6E7</v>
      </c>
      <c r="J308" s="18" t="s">
        <v>50</v>
      </c>
      <c r="K308" s="18" t="s">
        <v>143</v>
      </c>
      <c r="L308" s="23">
        <f t="shared" si="1"/>
        <v>2013</v>
      </c>
      <c r="M308" s="24">
        <f t="shared" si="2"/>
        <v>2611000000</v>
      </c>
      <c r="N308" s="25">
        <f t="shared" si="3"/>
        <v>1716000000</v>
      </c>
      <c r="O308" s="24">
        <f t="shared" si="4"/>
        <v>950000000</v>
      </c>
      <c r="P308" s="17">
        <f t="shared" si="5"/>
        <v>0.9793698425</v>
      </c>
      <c r="Q308" s="17">
        <f t="shared" si="6"/>
        <v>0.3563390848</v>
      </c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18">
        <v>331.0</v>
      </c>
      <c r="B309" s="18" t="s">
        <v>156</v>
      </c>
      <c r="C309" s="18" t="s">
        <v>18</v>
      </c>
      <c r="D309" s="19">
        <v>42004.0</v>
      </c>
      <c r="E309" s="20">
        <v>2.607E9</v>
      </c>
      <c r="F309" s="20">
        <v>4.5E7</v>
      </c>
      <c r="G309" s="21">
        <v>1.611E9</v>
      </c>
      <c r="H309" s="22">
        <v>0.0</v>
      </c>
      <c r="I309" s="22">
        <v>2.7E7</v>
      </c>
      <c r="J309" s="18" t="s">
        <v>50</v>
      </c>
      <c r="K309" s="18" t="s">
        <v>143</v>
      </c>
      <c r="L309" s="23">
        <f t="shared" si="1"/>
        <v>2014</v>
      </c>
      <c r="M309" s="24">
        <f t="shared" si="2"/>
        <v>2562000000</v>
      </c>
      <c r="N309" s="25">
        <f t="shared" si="3"/>
        <v>1638000000</v>
      </c>
      <c r="O309" s="24">
        <f t="shared" si="4"/>
        <v>969000000</v>
      </c>
      <c r="P309" s="17">
        <f t="shared" si="5"/>
        <v>0.9827387802</v>
      </c>
      <c r="Q309" s="17">
        <f t="shared" si="6"/>
        <v>0.3716915995</v>
      </c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18">
        <v>332.0</v>
      </c>
      <c r="B310" s="18" t="s">
        <v>156</v>
      </c>
      <c r="C310" s="18" t="s">
        <v>19</v>
      </c>
      <c r="D310" s="19">
        <v>42369.0</v>
      </c>
      <c r="E310" s="20">
        <v>2.819E9</v>
      </c>
      <c r="F310" s="20">
        <v>4.3E7</v>
      </c>
      <c r="G310" s="21">
        <v>1.859E9</v>
      </c>
      <c r="H310" s="22">
        <v>0.0</v>
      </c>
      <c r="I310" s="22">
        <v>1.47E8</v>
      </c>
      <c r="J310" s="18" t="s">
        <v>50</v>
      </c>
      <c r="K310" s="18" t="s">
        <v>143</v>
      </c>
      <c r="L310" s="23">
        <f t="shared" si="1"/>
        <v>2015</v>
      </c>
      <c r="M310" s="24">
        <f t="shared" si="2"/>
        <v>2776000000</v>
      </c>
      <c r="N310" s="25">
        <f t="shared" si="3"/>
        <v>2006000000</v>
      </c>
      <c r="O310" s="24">
        <f t="shared" si="4"/>
        <v>813000000</v>
      </c>
      <c r="P310" s="17">
        <f t="shared" si="5"/>
        <v>0.984746364</v>
      </c>
      <c r="Q310" s="17">
        <f t="shared" si="6"/>
        <v>0.2884001419</v>
      </c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18">
        <v>333.0</v>
      </c>
      <c r="B311" s="18" t="s">
        <v>156</v>
      </c>
      <c r="C311" s="18" t="s">
        <v>20</v>
      </c>
      <c r="D311" s="19">
        <v>42735.0</v>
      </c>
      <c r="E311" s="20">
        <v>2.96E9</v>
      </c>
      <c r="F311" s="20">
        <v>4.0E7</v>
      </c>
      <c r="G311" s="21">
        <v>1.836E9</v>
      </c>
      <c r="H311" s="22">
        <v>0.0</v>
      </c>
      <c r="I311" s="22">
        <v>2.48E8</v>
      </c>
      <c r="J311" s="18" t="s">
        <v>50</v>
      </c>
      <c r="K311" s="18" t="s">
        <v>143</v>
      </c>
      <c r="L311" s="23">
        <f t="shared" si="1"/>
        <v>2016</v>
      </c>
      <c r="M311" s="24">
        <f t="shared" si="2"/>
        <v>2920000000</v>
      </c>
      <c r="N311" s="25">
        <f t="shared" si="3"/>
        <v>2084000000</v>
      </c>
      <c r="O311" s="24">
        <f t="shared" si="4"/>
        <v>876000000</v>
      </c>
      <c r="P311" s="17">
        <f t="shared" si="5"/>
        <v>0.9864864865</v>
      </c>
      <c r="Q311" s="17">
        <f t="shared" si="6"/>
        <v>0.2959459459</v>
      </c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18">
        <v>338.0</v>
      </c>
      <c r="B312" s="18" t="s">
        <v>157</v>
      </c>
      <c r="C312" s="18" t="s">
        <v>15</v>
      </c>
      <c r="D312" s="19">
        <v>41639.0</v>
      </c>
      <c r="E312" s="20">
        <v>3.214591E9</v>
      </c>
      <c r="F312" s="20">
        <v>2.359822E9</v>
      </c>
      <c r="G312" s="21">
        <v>2.03733E8</v>
      </c>
      <c r="H312" s="22">
        <v>0.0</v>
      </c>
      <c r="I312" s="22">
        <v>9.6054E7</v>
      </c>
      <c r="J312" s="18" t="s">
        <v>22</v>
      </c>
      <c r="K312" s="18" t="s">
        <v>158</v>
      </c>
      <c r="L312" s="23">
        <f t="shared" si="1"/>
        <v>2013</v>
      </c>
      <c r="M312" s="24">
        <f t="shared" si="2"/>
        <v>854769000</v>
      </c>
      <c r="N312" s="25">
        <f t="shared" si="3"/>
        <v>299787000</v>
      </c>
      <c r="O312" s="24">
        <f t="shared" si="4"/>
        <v>2914804000</v>
      </c>
      <c r="P312" s="17">
        <f t="shared" si="5"/>
        <v>0.2659028785</v>
      </c>
      <c r="Q312" s="17">
        <f t="shared" si="6"/>
        <v>0.9067417908</v>
      </c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18">
        <v>339.0</v>
      </c>
      <c r="B313" s="18" t="s">
        <v>157</v>
      </c>
      <c r="C313" s="18" t="s">
        <v>18</v>
      </c>
      <c r="D313" s="19">
        <v>42004.0</v>
      </c>
      <c r="E313" s="20">
        <v>4.108269E9</v>
      </c>
      <c r="F313" s="20">
        <v>2.990513E9</v>
      </c>
      <c r="G313" s="21">
        <v>2.73897E8</v>
      </c>
      <c r="H313" s="22">
        <v>0.0</v>
      </c>
      <c r="I313" s="22">
        <v>1.10474E8</v>
      </c>
      <c r="J313" s="18" t="s">
        <v>22</v>
      </c>
      <c r="K313" s="18" t="s">
        <v>158</v>
      </c>
      <c r="L313" s="23">
        <f t="shared" si="1"/>
        <v>2014</v>
      </c>
      <c r="M313" s="24">
        <f t="shared" si="2"/>
        <v>1117756000</v>
      </c>
      <c r="N313" s="25">
        <f t="shared" si="3"/>
        <v>384371000</v>
      </c>
      <c r="O313" s="24">
        <f t="shared" si="4"/>
        <v>3723898000</v>
      </c>
      <c r="P313" s="17">
        <f t="shared" si="5"/>
        <v>0.2720746864</v>
      </c>
      <c r="Q313" s="17">
        <f t="shared" si="6"/>
        <v>0.9064396708</v>
      </c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18">
        <v>340.0</v>
      </c>
      <c r="B314" s="18" t="s">
        <v>157</v>
      </c>
      <c r="C314" s="18" t="s">
        <v>19</v>
      </c>
      <c r="D314" s="19">
        <v>42369.0</v>
      </c>
      <c r="E314" s="20">
        <v>4.501223E9</v>
      </c>
      <c r="F314" s="20">
        <v>3.326936E9</v>
      </c>
      <c r="G314" s="21">
        <v>2.50214E8</v>
      </c>
      <c r="H314" s="22">
        <v>0.0</v>
      </c>
      <c r="I314" s="22">
        <v>1.30368E8</v>
      </c>
      <c r="J314" s="18" t="s">
        <v>22</v>
      </c>
      <c r="K314" s="18" t="s">
        <v>158</v>
      </c>
      <c r="L314" s="23">
        <f t="shared" si="1"/>
        <v>2015</v>
      </c>
      <c r="M314" s="24">
        <f t="shared" si="2"/>
        <v>1174287000</v>
      </c>
      <c r="N314" s="25">
        <f t="shared" si="3"/>
        <v>380582000</v>
      </c>
      <c r="O314" s="24">
        <f t="shared" si="4"/>
        <v>4120641000</v>
      </c>
      <c r="P314" s="17">
        <f t="shared" si="5"/>
        <v>0.2608817648</v>
      </c>
      <c r="Q314" s="17">
        <f t="shared" si="6"/>
        <v>0.9154492013</v>
      </c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18">
        <v>341.0</v>
      </c>
      <c r="B315" s="18" t="s">
        <v>157</v>
      </c>
      <c r="C315" s="18" t="s">
        <v>20</v>
      </c>
      <c r="D315" s="19">
        <v>42735.0</v>
      </c>
      <c r="E315" s="20">
        <v>3.904384E9</v>
      </c>
      <c r="F315" s="20">
        <v>3.40617E9</v>
      </c>
      <c r="G315" s="21">
        <v>2.7624E8</v>
      </c>
      <c r="H315" s="22">
        <v>0.0</v>
      </c>
      <c r="I315" s="22">
        <v>1.46368E8</v>
      </c>
      <c r="J315" s="18" t="s">
        <v>22</v>
      </c>
      <c r="K315" s="18" t="s">
        <v>158</v>
      </c>
      <c r="L315" s="23">
        <f t="shared" si="1"/>
        <v>2016</v>
      </c>
      <c r="M315" s="24">
        <f t="shared" si="2"/>
        <v>498214000</v>
      </c>
      <c r="N315" s="25">
        <f t="shared" si="3"/>
        <v>422608000</v>
      </c>
      <c r="O315" s="24">
        <f t="shared" si="4"/>
        <v>3481776000</v>
      </c>
      <c r="P315" s="17">
        <f t="shared" si="5"/>
        <v>0.1276037398</v>
      </c>
      <c r="Q315" s="17">
        <f t="shared" si="6"/>
        <v>0.8917606465</v>
      </c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18">
        <v>342.0</v>
      </c>
      <c r="B316" s="18" t="s">
        <v>159</v>
      </c>
      <c r="C316" s="18" t="s">
        <v>15</v>
      </c>
      <c r="D316" s="19">
        <v>41639.0</v>
      </c>
      <c r="E316" s="20">
        <v>1.7301E10</v>
      </c>
      <c r="F316" s="20">
        <v>1.3021E10</v>
      </c>
      <c r="G316" s="21">
        <v>1.827E9</v>
      </c>
      <c r="H316" s="22">
        <v>7.13E8</v>
      </c>
      <c r="I316" s="22">
        <v>0.0</v>
      </c>
      <c r="J316" s="18" t="s">
        <v>16</v>
      </c>
      <c r="K316" s="18" t="s">
        <v>160</v>
      </c>
      <c r="L316" s="23">
        <f t="shared" si="1"/>
        <v>2013</v>
      </c>
      <c r="M316" s="24">
        <f t="shared" si="2"/>
        <v>4280000000</v>
      </c>
      <c r="N316" s="25">
        <f t="shared" si="3"/>
        <v>2540000000</v>
      </c>
      <c r="O316" s="24">
        <f t="shared" si="4"/>
        <v>14761000000</v>
      </c>
      <c r="P316" s="17">
        <f t="shared" si="5"/>
        <v>0.2473845442</v>
      </c>
      <c r="Q316" s="17">
        <f t="shared" si="6"/>
        <v>0.853187677</v>
      </c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18">
        <v>343.0</v>
      </c>
      <c r="B317" s="18" t="s">
        <v>159</v>
      </c>
      <c r="C317" s="18" t="s">
        <v>18</v>
      </c>
      <c r="D317" s="19">
        <v>42004.0</v>
      </c>
      <c r="E317" s="20">
        <v>1.9221E10</v>
      </c>
      <c r="F317" s="20">
        <v>1.436E10</v>
      </c>
      <c r="G317" s="21">
        <v>2.112E9</v>
      </c>
      <c r="H317" s="22">
        <v>7.54E8</v>
      </c>
      <c r="I317" s="22">
        <v>0.0</v>
      </c>
      <c r="J317" s="18" t="s">
        <v>16</v>
      </c>
      <c r="K317" s="18" t="s">
        <v>160</v>
      </c>
      <c r="L317" s="23">
        <f t="shared" si="1"/>
        <v>2014</v>
      </c>
      <c r="M317" s="24">
        <f t="shared" si="2"/>
        <v>4861000000</v>
      </c>
      <c r="N317" s="25">
        <f t="shared" si="3"/>
        <v>2866000000</v>
      </c>
      <c r="O317" s="24">
        <f t="shared" si="4"/>
        <v>16355000000</v>
      </c>
      <c r="P317" s="17">
        <f t="shared" si="5"/>
        <v>0.2529004734</v>
      </c>
      <c r="Q317" s="17">
        <f t="shared" si="6"/>
        <v>0.8508922533</v>
      </c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18">
        <v>344.0</v>
      </c>
      <c r="B318" s="18" t="s">
        <v>159</v>
      </c>
      <c r="C318" s="18" t="s">
        <v>19</v>
      </c>
      <c r="D318" s="19">
        <v>42369.0</v>
      </c>
      <c r="E318" s="20">
        <v>1.911E10</v>
      </c>
      <c r="F318" s="20">
        <v>1.4163E10</v>
      </c>
      <c r="G318" s="21">
        <v>2.169E9</v>
      </c>
      <c r="H318" s="22">
        <v>7.35E8</v>
      </c>
      <c r="I318" s="22">
        <v>0.0</v>
      </c>
      <c r="J318" s="18" t="s">
        <v>16</v>
      </c>
      <c r="K318" s="18" t="s">
        <v>160</v>
      </c>
      <c r="L318" s="23">
        <f t="shared" si="1"/>
        <v>2015</v>
      </c>
      <c r="M318" s="24">
        <f t="shared" si="2"/>
        <v>4947000000</v>
      </c>
      <c r="N318" s="25">
        <f t="shared" si="3"/>
        <v>2904000000</v>
      </c>
      <c r="O318" s="24">
        <f t="shared" si="4"/>
        <v>16206000000</v>
      </c>
      <c r="P318" s="17">
        <f t="shared" si="5"/>
        <v>0.2588697017</v>
      </c>
      <c r="Q318" s="17">
        <f t="shared" si="6"/>
        <v>0.8480376766</v>
      </c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18">
        <v>345.0</v>
      </c>
      <c r="B319" s="18" t="s">
        <v>159</v>
      </c>
      <c r="C319" s="18" t="s">
        <v>20</v>
      </c>
      <c r="D319" s="19">
        <v>42735.0</v>
      </c>
      <c r="E319" s="20">
        <v>1.7509E10</v>
      </c>
      <c r="F319" s="20">
        <v>1.3057E10</v>
      </c>
      <c r="G319" s="21">
        <v>2.189E9</v>
      </c>
      <c r="H319" s="22">
        <v>6.36E8</v>
      </c>
      <c r="I319" s="22">
        <v>0.0</v>
      </c>
      <c r="J319" s="18" t="s">
        <v>16</v>
      </c>
      <c r="K319" s="18" t="s">
        <v>160</v>
      </c>
      <c r="L319" s="23">
        <f t="shared" si="1"/>
        <v>2016</v>
      </c>
      <c r="M319" s="24">
        <f t="shared" si="2"/>
        <v>4452000000</v>
      </c>
      <c r="N319" s="25">
        <f t="shared" si="3"/>
        <v>2825000000</v>
      </c>
      <c r="O319" s="24">
        <f t="shared" si="4"/>
        <v>14684000000</v>
      </c>
      <c r="P319" s="17">
        <f t="shared" si="5"/>
        <v>0.254269233</v>
      </c>
      <c r="Q319" s="17">
        <f t="shared" si="6"/>
        <v>0.8386544063</v>
      </c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18">
        <v>346.0</v>
      </c>
      <c r="B320" s="18" t="s">
        <v>161</v>
      </c>
      <c r="C320" s="18" t="s">
        <v>15</v>
      </c>
      <c r="D320" s="19">
        <v>41639.0</v>
      </c>
      <c r="E320" s="20">
        <v>6.566E9</v>
      </c>
      <c r="F320" s="20">
        <v>4.562E9</v>
      </c>
      <c r="G320" s="21">
        <v>2.34E8</v>
      </c>
      <c r="H320" s="22">
        <v>0.0</v>
      </c>
      <c r="I320" s="22">
        <v>6.28E8</v>
      </c>
      <c r="J320" s="18" t="s">
        <v>45</v>
      </c>
      <c r="K320" s="18" t="s">
        <v>46</v>
      </c>
      <c r="L320" s="23">
        <f t="shared" si="1"/>
        <v>2013</v>
      </c>
      <c r="M320" s="24">
        <f t="shared" si="2"/>
        <v>2004000000</v>
      </c>
      <c r="N320" s="25">
        <f t="shared" si="3"/>
        <v>862000000</v>
      </c>
      <c r="O320" s="24">
        <f t="shared" si="4"/>
        <v>5704000000</v>
      </c>
      <c r="P320" s="17">
        <f t="shared" si="5"/>
        <v>0.3052086506</v>
      </c>
      <c r="Q320" s="17">
        <f t="shared" si="6"/>
        <v>0.8687176363</v>
      </c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18">
        <v>347.0</v>
      </c>
      <c r="B321" s="18" t="s">
        <v>161</v>
      </c>
      <c r="C321" s="18" t="s">
        <v>18</v>
      </c>
      <c r="D321" s="19">
        <v>42004.0</v>
      </c>
      <c r="E321" s="20">
        <v>7.179E9</v>
      </c>
      <c r="F321" s="20">
        <v>5.09E9</v>
      </c>
      <c r="G321" s="21">
        <v>2.52E8</v>
      </c>
      <c r="H321" s="22">
        <v>0.0</v>
      </c>
      <c r="I321" s="22">
        <v>6.85E8</v>
      </c>
      <c r="J321" s="18" t="s">
        <v>45</v>
      </c>
      <c r="K321" s="18" t="s">
        <v>46</v>
      </c>
      <c r="L321" s="23">
        <f t="shared" si="1"/>
        <v>2014</v>
      </c>
      <c r="M321" s="24">
        <f t="shared" si="2"/>
        <v>2089000000</v>
      </c>
      <c r="N321" s="25">
        <f t="shared" si="3"/>
        <v>937000000</v>
      </c>
      <c r="O321" s="24">
        <f t="shared" si="4"/>
        <v>6242000000</v>
      </c>
      <c r="P321" s="17">
        <f t="shared" si="5"/>
        <v>0.2909876027</v>
      </c>
      <c r="Q321" s="17">
        <f t="shared" si="6"/>
        <v>0.869480429</v>
      </c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18">
        <v>348.0</v>
      </c>
      <c r="B322" s="18" t="s">
        <v>161</v>
      </c>
      <c r="C322" s="18" t="s">
        <v>19</v>
      </c>
      <c r="D322" s="19">
        <v>42369.0</v>
      </c>
      <c r="E322" s="20">
        <v>6.456E9</v>
      </c>
      <c r="F322" s="20">
        <v>4.281E9</v>
      </c>
      <c r="G322" s="21">
        <v>2.62E8</v>
      </c>
      <c r="H322" s="22">
        <v>0.0</v>
      </c>
      <c r="I322" s="22">
        <v>7.5E8</v>
      </c>
      <c r="J322" s="18" t="s">
        <v>45</v>
      </c>
      <c r="K322" s="18" t="s">
        <v>46</v>
      </c>
      <c r="L322" s="23">
        <f t="shared" si="1"/>
        <v>2015</v>
      </c>
      <c r="M322" s="24">
        <f t="shared" si="2"/>
        <v>2175000000</v>
      </c>
      <c r="N322" s="25">
        <f t="shared" si="3"/>
        <v>1012000000</v>
      </c>
      <c r="O322" s="24">
        <f t="shared" si="4"/>
        <v>5444000000</v>
      </c>
      <c r="P322" s="17">
        <f t="shared" si="5"/>
        <v>0.3368959108</v>
      </c>
      <c r="Q322" s="17">
        <f t="shared" si="6"/>
        <v>0.8432465923</v>
      </c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18">
        <v>349.0</v>
      </c>
      <c r="B323" s="18" t="s">
        <v>161</v>
      </c>
      <c r="C323" s="18" t="s">
        <v>20</v>
      </c>
      <c r="D323" s="19">
        <v>42735.0</v>
      </c>
      <c r="E323" s="20">
        <v>6.399E9</v>
      </c>
      <c r="F323" s="20">
        <v>4.01E9</v>
      </c>
      <c r="G323" s="21">
        <v>2.81E8</v>
      </c>
      <c r="H323" s="22">
        <v>0.0</v>
      </c>
      <c r="I323" s="22">
        <v>8.11E8</v>
      </c>
      <c r="J323" s="18" t="s">
        <v>45</v>
      </c>
      <c r="K323" s="18" t="s">
        <v>46</v>
      </c>
      <c r="L323" s="23">
        <f t="shared" si="1"/>
        <v>2016</v>
      </c>
      <c r="M323" s="24">
        <f t="shared" si="2"/>
        <v>2389000000</v>
      </c>
      <c r="N323" s="25">
        <f t="shared" si="3"/>
        <v>1092000000</v>
      </c>
      <c r="O323" s="24">
        <f t="shared" si="4"/>
        <v>5307000000</v>
      </c>
      <c r="P323" s="17">
        <f t="shared" si="5"/>
        <v>0.3733395843</v>
      </c>
      <c r="Q323" s="17">
        <f t="shared" si="6"/>
        <v>0.8293483357</v>
      </c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18">
        <v>350.0</v>
      </c>
      <c r="B324" s="18" t="s">
        <v>162</v>
      </c>
      <c r="C324" s="18" t="s">
        <v>15</v>
      </c>
      <c r="D324" s="19">
        <v>41274.0</v>
      </c>
      <c r="E324" s="20">
        <v>8.11E9</v>
      </c>
      <c r="F324" s="20">
        <v>6.781E9</v>
      </c>
      <c r="G324" s="21">
        <v>1.105E9</v>
      </c>
      <c r="H324" s="22">
        <v>0.0</v>
      </c>
      <c r="I324" s="22">
        <v>8.8E7</v>
      </c>
      <c r="J324" s="18" t="s">
        <v>28</v>
      </c>
      <c r="K324" s="18" t="s">
        <v>84</v>
      </c>
      <c r="L324" s="23">
        <f t="shared" si="1"/>
        <v>2012</v>
      </c>
      <c r="M324" s="24">
        <f t="shared" si="2"/>
        <v>1329000000</v>
      </c>
      <c r="N324" s="25">
        <f t="shared" si="3"/>
        <v>1193000000</v>
      </c>
      <c r="O324" s="24">
        <f t="shared" si="4"/>
        <v>6917000000</v>
      </c>
      <c r="P324" s="17">
        <f t="shared" si="5"/>
        <v>0.1638717633</v>
      </c>
      <c r="Q324" s="17">
        <f t="shared" si="6"/>
        <v>0.8528976572</v>
      </c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18">
        <v>351.0</v>
      </c>
      <c r="B325" s="18" t="s">
        <v>162</v>
      </c>
      <c r="C325" s="18" t="s">
        <v>18</v>
      </c>
      <c r="D325" s="19">
        <v>41639.0</v>
      </c>
      <c r="E325" s="20">
        <v>1.0863E10</v>
      </c>
      <c r="F325" s="20">
        <v>8.995E9</v>
      </c>
      <c r="G325" s="21">
        <v>1.264E9</v>
      </c>
      <c r="H325" s="22">
        <v>0.0</v>
      </c>
      <c r="I325" s="22">
        <v>3.27E8</v>
      </c>
      <c r="J325" s="18" t="s">
        <v>28</v>
      </c>
      <c r="K325" s="18" t="s">
        <v>84</v>
      </c>
      <c r="L325" s="23">
        <f t="shared" si="1"/>
        <v>2013</v>
      </c>
      <c r="M325" s="24">
        <f t="shared" si="2"/>
        <v>1868000000</v>
      </c>
      <c r="N325" s="25">
        <f t="shared" si="3"/>
        <v>1591000000</v>
      </c>
      <c r="O325" s="24">
        <f t="shared" si="4"/>
        <v>9272000000</v>
      </c>
      <c r="P325" s="17">
        <f t="shared" si="5"/>
        <v>0.1719598638</v>
      </c>
      <c r="Q325" s="17">
        <f t="shared" si="6"/>
        <v>0.8535395379</v>
      </c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18">
        <v>352.0</v>
      </c>
      <c r="B326" s="18" t="s">
        <v>162</v>
      </c>
      <c r="C326" s="18" t="s">
        <v>19</v>
      </c>
      <c r="D326" s="19">
        <v>42004.0</v>
      </c>
      <c r="E326" s="20">
        <v>1.656E10</v>
      </c>
      <c r="F326" s="20">
        <v>1.2678E10</v>
      </c>
      <c r="G326" s="21">
        <v>2.012E9</v>
      </c>
      <c r="H326" s="22">
        <v>0.0</v>
      </c>
      <c r="I326" s="22">
        <v>1.406E9</v>
      </c>
      <c r="J326" s="18" t="s">
        <v>28</v>
      </c>
      <c r="K326" s="18" t="s">
        <v>84</v>
      </c>
      <c r="L326" s="23">
        <f t="shared" si="1"/>
        <v>2014</v>
      </c>
      <c r="M326" s="24">
        <f t="shared" si="2"/>
        <v>3882000000</v>
      </c>
      <c r="N326" s="25">
        <f t="shared" si="3"/>
        <v>3418000000</v>
      </c>
      <c r="O326" s="24">
        <f t="shared" si="4"/>
        <v>13142000000</v>
      </c>
      <c r="P326" s="17">
        <f t="shared" si="5"/>
        <v>0.2344202899</v>
      </c>
      <c r="Q326" s="17">
        <f t="shared" si="6"/>
        <v>0.7935990338</v>
      </c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18">
        <v>353.0</v>
      </c>
      <c r="B327" s="18" t="s">
        <v>162</v>
      </c>
      <c r="C327" s="18" t="s">
        <v>20</v>
      </c>
      <c r="D327" s="19">
        <v>42369.0</v>
      </c>
      <c r="E327" s="20">
        <v>2.276E10</v>
      </c>
      <c r="F327" s="20">
        <v>1.7242E10</v>
      </c>
      <c r="G327" s="21">
        <v>2.977E9</v>
      </c>
      <c r="H327" s="22">
        <v>0.0</v>
      </c>
      <c r="I327" s="22">
        <v>1.836E9</v>
      </c>
      <c r="J327" s="18" t="s">
        <v>28</v>
      </c>
      <c r="K327" s="18" t="s">
        <v>84</v>
      </c>
      <c r="L327" s="23">
        <f t="shared" si="1"/>
        <v>2015</v>
      </c>
      <c r="M327" s="24">
        <f t="shared" si="2"/>
        <v>5518000000</v>
      </c>
      <c r="N327" s="25">
        <f t="shared" si="3"/>
        <v>4813000000</v>
      </c>
      <c r="O327" s="24">
        <f t="shared" si="4"/>
        <v>17947000000</v>
      </c>
      <c r="P327" s="17">
        <f t="shared" si="5"/>
        <v>0.2424428822</v>
      </c>
      <c r="Q327" s="17">
        <f t="shared" si="6"/>
        <v>0.7885325132</v>
      </c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18">
        <v>354.0</v>
      </c>
      <c r="B328" s="18" t="s">
        <v>163</v>
      </c>
      <c r="C328" s="18" t="s">
        <v>15</v>
      </c>
      <c r="D328" s="19">
        <v>41274.0</v>
      </c>
      <c r="E328" s="20">
        <v>7.452E9</v>
      </c>
      <c r="F328" s="20">
        <v>4.747E9</v>
      </c>
      <c r="G328" s="21">
        <v>3.65E8</v>
      </c>
      <c r="H328" s="22">
        <v>0.0</v>
      </c>
      <c r="I328" s="22">
        <v>1.05E9</v>
      </c>
      <c r="J328" s="18" t="s">
        <v>45</v>
      </c>
      <c r="K328" s="18" t="s">
        <v>46</v>
      </c>
      <c r="L328" s="23">
        <f t="shared" si="1"/>
        <v>2012</v>
      </c>
      <c r="M328" s="24">
        <f t="shared" si="2"/>
        <v>2705000000</v>
      </c>
      <c r="N328" s="25">
        <f t="shared" si="3"/>
        <v>1415000000</v>
      </c>
      <c r="O328" s="24">
        <f t="shared" si="4"/>
        <v>6037000000</v>
      </c>
      <c r="P328" s="17">
        <f t="shared" si="5"/>
        <v>0.3629898014</v>
      </c>
      <c r="Q328" s="17">
        <f t="shared" si="6"/>
        <v>0.8101180891</v>
      </c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18">
        <v>355.0</v>
      </c>
      <c r="B329" s="18" t="s">
        <v>163</v>
      </c>
      <c r="C329" s="18" t="s">
        <v>18</v>
      </c>
      <c r="D329" s="19">
        <v>41639.0</v>
      </c>
      <c r="E329" s="20">
        <v>8.106E9</v>
      </c>
      <c r="F329" s="20">
        <v>5.755E9</v>
      </c>
      <c r="G329" s="21">
        <v>3.87E8</v>
      </c>
      <c r="H329" s="22">
        <v>0.0</v>
      </c>
      <c r="I329" s="22">
        <v>9.54E8</v>
      </c>
      <c r="J329" s="18" t="s">
        <v>45</v>
      </c>
      <c r="K329" s="18" t="s">
        <v>46</v>
      </c>
      <c r="L329" s="23">
        <f t="shared" si="1"/>
        <v>2013</v>
      </c>
      <c r="M329" s="24">
        <f t="shared" si="2"/>
        <v>2351000000</v>
      </c>
      <c r="N329" s="25">
        <f t="shared" si="3"/>
        <v>1341000000</v>
      </c>
      <c r="O329" s="24">
        <f t="shared" si="4"/>
        <v>6765000000</v>
      </c>
      <c r="P329" s="17">
        <f t="shared" si="5"/>
        <v>0.290032075</v>
      </c>
      <c r="Q329" s="17">
        <f t="shared" si="6"/>
        <v>0.8345669874</v>
      </c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18">
        <v>356.0</v>
      </c>
      <c r="B330" s="18" t="s">
        <v>163</v>
      </c>
      <c r="C330" s="18" t="s">
        <v>19</v>
      </c>
      <c r="D330" s="19">
        <v>42004.0</v>
      </c>
      <c r="E330" s="20">
        <v>9.226E9</v>
      </c>
      <c r="F330" s="20">
        <v>6.89E9</v>
      </c>
      <c r="G330" s="21">
        <v>3.88E8</v>
      </c>
      <c r="H330" s="22">
        <v>0.0</v>
      </c>
      <c r="I330" s="22">
        <v>1.013E9</v>
      </c>
      <c r="J330" s="18" t="s">
        <v>45</v>
      </c>
      <c r="K330" s="18" t="s">
        <v>46</v>
      </c>
      <c r="L330" s="23">
        <f t="shared" si="1"/>
        <v>2014</v>
      </c>
      <c r="M330" s="24">
        <f t="shared" si="2"/>
        <v>2336000000</v>
      </c>
      <c r="N330" s="25">
        <f t="shared" si="3"/>
        <v>1401000000</v>
      </c>
      <c r="O330" s="24">
        <f t="shared" si="4"/>
        <v>7825000000</v>
      </c>
      <c r="P330" s="17">
        <f t="shared" si="5"/>
        <v>0.2531974854</v>
      </c>
      <c r="Q330" s="17">
        <f t="shared" si="6"/>
        <v>0.8481465424</v>
      </c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18">
        <v>357.0</v>
      </c>
      <c r="B331" s="18" t="s">
        <v>163</v>
      </c>
      <c r="C331" s="18" t="s">
        <v>20</v>
      </c>
      <c r="D331" s="19">
        <v>42369.0</v>
      </c>
      <c r="E331" s="20">
        <v>7.386E9</v>
      </c>
      <c r="F331" s="20">
        <v>5.109E9</v>
      </c>
      <c r="G331" s="21">
        <v>3.74E8</v>
      </c>
      <c r="H331" s="22">
        <v>0.0</v>
      </c>
      <c r="I331" s="22">
        <v>9.7E8</v>
      </c>
      <c r="J331" s="18" t="s">
        <v>45</v>
      </c>
      <c r="K331" s="18" t="s">
        <v>46</v>
      </c>
      <c r="L331" s="23">
        <f t="shared" si="1"/>
        <v>2015</v>
      </c>
      <c r="M331" s="24">
        <f t="shared" si="2"/>
        <v>2277000000</v>
      </c>
      <c r="N331" s="25">
        <f t="shared" si="3"/>
        <v>1344000000</v>
      </c>
      <c r="O331" s="24">
        <f t="shared" si="4"/>
        <v>6042000000</v>
      </c>
      <c r="P331" s="17">
        <f t="shared" si="5"/>
        <v>0.3082859464</v>
      </c>
      <c r="Q331" s="17">
        <f t="shared" si="6"/>
        <v>0.8180341186</v>
      </c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18">
        <v>358.0</v>
      </c>
      <c r="B332" s="18" t="s">
        <v>164</v>
      </c>
      <c r="C332" s="18" t="s">
        <v>15</v>
      </c>
      <c r="D332" s="19">
        <v>41274.0</v>
      </c>
      <c r="E332" s="20">
        <v>2.3771E10</v>
      </c>
      <c r="F332" s="20">
        <v>1.403E9</v>
      </c>
      <c r="G332" s="21">
        <v>1.1188E10</v>
      </c>
      <c r="H332" s="22">
        <v>0.0</v>
      </c>
      <c r="I332" s="22">
        <v>5.024E9</v>
      </c>
      <c r="J332" s="18" t="s">
        <v>50</v>
      </c>
      <c r="K332" s="18" t="s">
        <v>103</v>
      </c>
      <c r="L332" s="23">
        <f t="shared" si="1"/>
        <v>2012</v>
      </c>
      <c r="M332" s="24">
        <f t="shared" si="2"/>
        <v>22368000000</v>
      </c>
      <c r="N332" s="25">
        <f t="shared" si="3"/>
        <v>16212000000</v>
      </c>
      <c r="O332" s="24">
        <f t="shared" si="4"/>
        <v>7559000000</v>
      </c>
      <c r="P332" s="17">
        <f t="shared" si="5"/>
        <v>0.9409785032</v>
      </c>
      <c r="Q332" s="17">
        <f t="shared" si="6"/>
        <v>0.3179925119</v>
      </c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18">
        <v>359.0</v>
      </c>
      <c r="B333" s="18" t="s">
        <v>164</v>
      </c>
      <c r="C333" s="18" t="s">
        <v>18</v>
      </c>
      <c r="D333" s="19">
        <v>41639.0</v>
      </c>
      <c r="E333" s="20">
        <v>2.4176E10</v>
      </c>
      <c r="F333" s="20">
        <v>1.241E9</v>
      </c>
      <c r="G333" s="21">
        <v>1.1682E10</v>
      </c>
      <c r="H333" s="22">
        <v>0.0</v>
      </c>
      <c r="I333" s="22">
        <v>4.124E9</v>
      </c>
      <c r="J333" s="18" t="s">
        <v>50</v>
      </c>
      <c r="K333" s="18" t="s">
        <v>103</v>
      </c>
      <c r="L333" s="23">
        <f t="shared" si="1"/>
        <v>2013</v>
      </c>
      <c r="M333" s="24">
        <f t="shared" si="2"/>
        <v>22935000000</v>
      </c>
      <c r="N333" s="25">
        <f t="shared" si="3"/>
        <v>15806000000</v>
      </c>
      <c r="O333" s="24">
        <f t="shared" si="4"/>
        <v>8370000000</v>
      </c>
      <c r="P333" s="17">
        <f t="shared" si="5"/>
        <v>0.9486681006</v>
      </c>
      <c r="Q333" s="17">
        <f t="shared" si="6"/>
        <v>0.3462111185</v>
      </c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18">
        <v>360.0</v>
      </c>
      <c r="B334" s="18" t="s">
        <v>164</v>
      </c>
      <c r="C334" s="18" t="s">
        <v>19</v>
      </c>
      <c r="D334" s="19">
        <v>42004.0</v>
      </c>
      <c r="E334" s="20">
        <v>2.3869E10</v>
      </c>
      <c r="F334" s="20">
        <v>1.088E9</v>
      </c>
      <c r="G334" s="21">
        <v>1.1648E10</v>
      </c>
      <c r="H334" s="22">
        <v>0.0</v>
      </c>
      <c r="I334" s="22">
        <v>4.073E9</v>
      </c>
      <c r="J334" s="18" t="s">
        <v>50</v>
      </c>
      <c r="K334" s="18" t="s">
        <v>103</v>
      </c>
      <c r="L334" s="23">
        <f t="shared" si="1"/>
        <v>2014</v>
      </c>
      <c r="M334" s="24">
        <f t="shared" si="2"/>
        <v>22781000000</v>
      </c>
      <c r="N334" s="25">
        <f t="shared" si="3"/>
        <v>15721000000</v>
      </c>
      <c r="O334" s="24">
        <f t="shared" si="4"/>
        <v>8148000000</v>
      </c>
      <c r="P334" s="17">
        <f t="shared" si="5"/>
        <v>0.9544178642</v>
      </c>
      <c r="Q334" s="17">
        <f t="shared" si="6"/>
        <v>0.3413632745</v>
      </c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18">
        <v>361.0</v>
      </c>
      <c r="B335" s="18" t="s">
        <v>164</v>
      </c>
      <c r="C335" s="18" t="s">
        <v>20</v>
      </c>
      <c r="D335" s="19">
        <v>42369.0</v>
      </c>
      <c r="E335" s="20">
        <v>2.5038E10</v>
      </c>
      <c r="F335" s="20">
        <v>1.091E9</v>
      </c>
      <c r="G335" s="21">
        <v>1.2566E10</v>
      </c>
      <c r="H335" s="22">
        <v>0.0</v>
      </c>
      <c r="I335" s="22">
        <v>4.966E9</v>
      </c>
      <c r="J335" s="18" t="s">
        <v>50</v>
      </c>
      <c r="K335" s="18" t="s">
        <v>103</v>
      </c>
      <c r="L335" s="23">
        <f t="shared" si="1"/>
        <v>2015</v>
      </c>
      <c r="M335" s="24">
        <f t="shared" si="2"/>
        <v>23947000000</v>
      </c>
      <c r="N335" s="25">
        <f t="shared" si="3"/>
        <v>17532000000</v>
      </c>
      <c r="O335" s="24">
        <f t="shared" si="4"/>
        <v>7506000000</v>
      </c>
      <c r="P335" s="17">
        <f t="shared" si="5"/>
        <v>0.9564262321</v>
      </c>
      <c r="Q335" s="17">
        <f t="shared" si="6"/>
        <v>0.2997843278</v>
      </c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18">
        <v>362.0</v>
      </c>
      <c r="B336" s="18" t="s">
        <v>165</v>
      </c>
      <c r="C336" s="18" t="s">
        <v>15</v>
      </c>
      <c r="D336" s="19">
        <v>41274.0</v>
      </c>
      <c r="E336" s="20">
        <v>1.204546E9</v>
      </c>
      <c r="F336" s="20">
        <v>2.90054E8</v>
      </c>
      <c r="G336" s="21">
        <v>1.70113E8</v>
      </c>
      <c r="H336" s="22">
        <v>0.0</v>
      </c>
      <c r="I336" s="22">
        <v>4.51405E8</v>
      </c>
      <c r="J336" s="18" t="s">
        <v>86</v>
      </c>
      <c r="K336" s="18" t="s">
        <v>87</v>
      </c>
      <c r="L336" s="23">
        <f t="shared" si="1"/>
        <v>2012</v>
      </c>
      <c r="M336" s="24">
        <f t="shared" si="2"/>
        <v>914492000</v>
      </c>
      <c r="N336" s="25">
        <f t="shared" si="3"/>
        <v>621518000</v>
      </c>
      <c r="O336" s="24">
        <f t="shared" si="4"/>
        <v>583028000</v>
      </c>
      <c r="P336" s="17">
        <f t="shared" si="5"/>
        <v>0.7592005619</v>
      </c>
      <c r="Q336" s="17">
        <f t="shared" si="6"/>
        <v>0.4840230261</v>
      </c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18">
        <v>363.0</v>
      </c>
      <c r="B337" s="18" t="s">
        <v>165</v>
      </c>
      <c r="C337" s="18" t="s">
        <v>18</v>
      </c>
      <c r="D337" s="19">
        <v>41639.0</v>
      </c>
      <c r="E337" s="20">
        <v>1.746278E9</v>
      </c>
      <c r="F337" s="20">
        <v>4.00281E8</v>
      </c>
      <c r="G337" s="21">
        <v>1.47651E8</v>
      </c>
      <c r="H337" s="22">
        <v>0.0</v>
      </c>
      <c r="I337" s="22">
        <v>6.51052E8</v>
      </c>
      <c r="J337" s="18" t="s">
        <v>86</v>
      </c>
      <c r="K337" s="18" t="s">
        <v>87</v>
      </c>
      <c r="L337" s="23">
        <f t="shared" si="1"/>
        <v>2013</v>
      </c>
      <c r="M337" s="24">
        <f t="shared" si="2"/>
        <v>1345997000</v>
      </c>
      <c r="N337" s="25">
        <f t="shared" si="3"/>
        <v>798703000</v>
      </c>
      <c r="O337" s="24">
        <f t="shared" si="4"/>
        <v>947575000</v>
      </c>
      <c r="P337" s="17">
        <f t="shared" si="5"/>
        <v>0.7707804828</v>
      </c>
      <c r="Q337" s="17">
        <f t="shared" si="6"/>
        <v>0.5426255155</v>
      </c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18">
        <v>364.0</v>
      </c>
      <c r="B338" s="18" t="s">
        <v>165</v>
      </c>
      <c r="C338" s="18" t="s">
        <v>19</v>
      </c>
      <c r="D338" s="19">
        <v>42004.0</v>
      </c>
      <c r="E338" s="20">
        <v>2.173011E9</v>
      </c>
      <c r="F338" s="20">
        <v>5.2488E8</v>
      </c>
      <c r="G338" s="21">
        <v>1.29602E8</v>
      </c>
      <c r="H338" s="22">
        <v>0.0</v>
      </c>
      <c r="I338" s="22">
        <v>6.3276E8</v>
      </c>
      <c r="J338" s="18" t="s">
        <v>86</v>
      </c>
      <c r="K338" s="18" t="s">
        <v>87</v>
      </c>
      <c r="L338" s="23">
        <f t="shared" si="1"/>
        <v>2014</v>
      </c>
      <c r="M338" s="24">
        <f t="shared" si="2"/>
        <v>1648131000</v>
      </c>
      <c r="N338" s="25">
        <f t="shared" si="3"/>
        <v>762362000</v>
      </c>
      <c r="O338" s="24">
        <f t="shared" si="4"/>
        <v>1410649000</v>
      </c>
      <c r="P338" s="17">
        <f t="shared" si="5"/>
        <v>0.7584549733</v>
      </c>
      <c r="Q338" s="17">
        <f t="shared" si="6"/>
        <v>0.6491679057</v>
      </c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18">
        <v>365.0</v>
      </c>
      <c r="B339" s="18" t="s">
        <v>165</v>
      </c>
      <c r="C339" s="18" t="s">
        <v>20</v>
      </c>
      <c r="D339" s="19">
        <v>42369.0</v>
      </c>
      <c r="E339" s="20">
        <v>1.35715E9</v>
      </c>
      <c r="F339" s="20">
        <v>5.80994E8</v>
      </c>
      <c r="G339" s="21">
        <v>1.12253E8</v>
      </c>
      <c r="H339" s="22">
        <v>0.0</v>
      </c>
      <c r="I339" s="22">
        <v>6.22211E8</v>
      </c>
      <c r="J339" s="18" t="s">
        <v>86</v>
      </c>
      <c r="K339" s="18" t="s">
        <v>87</v>
      </c>
      <c r="L339" s="23">
        <f t="shared" si="1"/>
        <v>2015</v>
      </c>
      <c r="M339" s="24">
        <f t="shared" si="2"/>
        <v>776156000</v>
      </c>
      <c r="N339" s="25">
        <f t="shared" si="3"/>
        <v>734464000</v>
      </c>
      <c r="O339" s="24">
        <f t="shared" si="4"/>
        <v>622686000</v>
      </c>
      <c r="P339" s="17">
        <f t="shared" si="5"/>
        <v>0.571901411</v>
      </c>
      <c r="Q339" s="17">
        <f t="shared" si="6"/>
        <v>0.4588188483</v>
      </c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18">
        <v>366.0</v>
      </c>
      <c r="B340" s="18" t="s">
        <v>166</v>
      </c>
      <c r="C340" s="18" t="s">
        <v>15</v>
      </c>
      <c r="D340" s="19">
        <v>41547.0</v>
      </c>
      <c r="E340" s="20">
        <v>4.474E9</v>
      </c>
      <c r="F340" s="20">
        <v>3.103E9</v>
      </c>
      <c r="G340" s="21">
        <v>4.95E8</v>
      </c>
      <c r="H340" s="22">
        <v>0.0</v>
      </c>
      <c r="I340" s="22">
        <v>0.0</v>
      </c>
      <c r="J340" s="18" t="s">
        <v>16</v>
      </c>
      <c r="K340" s="18" t="s">
        <v>167</v>
      </c>
      <c r="L340" s="23">
        <f t="shared" si="1"/>
        <v>2013</v>
      </c>
      <c r="M340" s="24">
        <f t="shared" si="2"/>
        <v>1371000000</v>
      </c>
      <c r="N340" s="25">
        <f t="shared" si="3"/>
        <v>495000000</v>
      </c>
      <c r="O340" s="24">
        <f t="shared" si="4"/>
        <v>3979000000</v>
      </c>
      <c r="P340" s="17">
        <f t="shared" si="5"/>
        <v>0.3064371927</v>
      </c>
      <c r="Q340" s="17">
        <f t="shared" si="6"/>
        <v>0.889360751</v>
      </c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18">
        <v>367.0</v>
      </c>
      <c r="B341" s="18" t="s">
        <v>166</v>
      </c>
      <c r="C341" s="18" t="s">
        <v>18</v>
      </c>
      <c r="D341" s="19">
        <v>41912.0</v>
      </c>
      <c r="E341" s="20">
        <v>4.979E9</v>
      </c>
      <c r="F341" s="20">
        <v>3.469E9</v>
      </c>
      <c r="G341" s="21">
        <v>5.94E8</v>
      </c>
      <c r="H341" s="22">
        <v>0.0</v>
      </c>
      <c r="I341" s="22">
        <v>0.0</v>
      </c>
      <c r="J341" s="18" t="s">
        <v>16</v>
      </c>
      <c r="K341" s="18" t="s">
        <v>167</v>
      </c>
      <c r="L341" s="23">
        <f t="shared" si="1"/>
        <v>2014</v>
      </c>
      <c r="M341" s="24">
        <f t="shared" si="2"/>
        <v>1510000000</v>
      </c>
      <c r="N341" s="25">
        <f t="shared" si="3"/>
        <v>594000000</v>
      </c>
      <c r="O341" s="24">
        <f t="shared" si="4"/>
        <v>4385000000</v>
      </c>
      <c r="P341" s="17">
        <f t="shared" si="5"/>
        <v>0.3032737497</v>
      </c>
      <c r="Q341" s="17">
        <f t="shared" si="6"/>
        <v>0.8806989355</v>
      </c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18">
        <v>368.0</v>
      </c>
      <c r="B342" s="18" t="s">
        <v>166</v>
      </c>
      <c r="C342" s="18" t="s">
        <v>19</v>
      </c>
      <c r="D342" s="19">
        <v>42277.0</v>
      </c>
      <c r="E342" s="20">
        <v>5.244E9</v>
      </c>
      <c r="F342" s="20">
        <v>3.63E9</v>
      </c>
      <c r="G342" s="21">
        <v>6.06E8</v>
      </c>
      <c r="H342" s="22">
        <v>0.0</v>
      </c>
      <c r="I342" s="22">
        <v>0.0</v>
      </c>
      <c r="J342" s="18" t="s">
        <v>16</v>
      </c>
      <c r="K342" s="18" t="s">
        <v>167</v>
      </c>
      <c r="L342" s="23">
        <f t="shared" si="1"/>
        <v>2015</v>
      </c>
      <c r="M342" s="24">
        <f t="shared" si="2"/>
        <v>1614000000</v>
      </c>
      <c r="N342" s="25">
        <f t="shared" si="3"/>
        <v>606000000</v>
      </c>
      <c r="O342" s="24">
        <f t="shared" si="4"/>
        <v>4638000000</v>
      </c>
      <c r="P342" s="17">
        <f t="shared" si="5"/>
        <v>0.3077803204</v>
      </c>
      <c r="Q342" s="17">
        <f t="shared" si="6"/>
        <v>0.8844393593</v>
      </c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18">
        <v>369.0</v>
      </c>
      <c r="B343" s="18" t="s">
        <v>166</v>
      </c>
      <c r="C343" s="18" t="s">
        <v>20</v>
      </c>
      <c r="D343" s="19">
        <v>42643.0</v>
      </c>
      <c r="E343" s="20">
        <v>5.259E9</v>
      </c>
      <c r="F343" s="20">
        <v>3.642E9</v>
      </c>
      <c r="G343" s="21">
        <v>6.38E8</v>
      </c>
      <c r="H343" s="22">
        <v>0.0</v>
      </c>
      <c r="I343" s="22">
        <v>0.0</v>
      </c>
      <c r="J343" s="18" t="s">
        <v>16</v>
      </c>
      <c r="K343" s="18" t="s">
        <v>167</v>
      </c>
      <c r="L343" s="23">
        <f t="shared" si="1"/>
        <v>2016</v>
      </c>
      <c r="M343" s="24">
        <f t="shared" si="2"/>
        <v>1617000000</v>
      </c>
      <c r="N343" s="25">
        <f t="shared" si="3"/>
        <v>638000000</v>
      </c>
      <c r="O343" s="24">
        <f t="shared" si="4"/>
        <v>4621000000</v>
      </c>
      <c r="P343" s="17">
        <f t="shared" si="5"/>
        <v>0.3074729036</v>
      </c>
      <c r="Q343" s="17">
        <f t="shared" si="6"/>
        <v>0.8786841605</v>
      </c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18">
        <v>370.0</v>
      </c>
      <c r="B344" s="18" t="s">
        <v>168</v>
      </c>
      <c r="C344" s="18" t="s">
        <v>15</v>
      </c>
      <c r="D344" s="19">
        <v>41578.0</v>
      </c>
      <c r="E344" s="20">
        <v>1.587725E9</v>
      </c>
      <c r="F344" s="20">
        <v>5.60917E8</v>
      </c>
      <c r="G344" s="21">
        <v>6.10735E8</v>
      </c>
      <c r="H344" s="22">
        <v>5.8827E7</v>
      </c>
      <c r="I344" s="22">
        <v>3.0239E7</v>
      </c>
      <c r="J344" s="18" t="s">
        <v>28</v>
      </c>
      <c r="K344" s="18" t="s">
        <v>169</v>
      </c>
      <c r="L344" s="23">
        <f t="shared" si="1"/>
        <v>2013</v>
      </c>
      <c r="M344" s="24">
        <f t="shared" si="2"/>
        <v>1026808000</v>
      </c>
      <c r="N344" s="25">
        <f t="shared" si="3"/>
        <v>699801000</v>
      </c>
      <c r="O344" s="24">
        <f t="shared" si="4"/>
        <v>887924000</v>
      </c>
      <c r="P344" s="17">
        <f t="shared" si="5"/>
        <v>0.6467165284</v>
      </c>
      <c r="Q344" s="17">
        <f t="shared" si="6"/>
        <v>0.5592429419</v>
      </c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18">
        <v>371.0</v>
      </c>
      <c r="B345" s="18" t="s">
        <v>168</v>
      </c>
      <c r="C345" s="18" t="s">
        <v>18</v>
      </c>
      <c r="D345" s="19">
        <v>41943.0</v>
      </c>
      <c r="E345" s="20">
        <v>1.717776E9</v>
      </c>
      <c r="F345" s="20">
        <v>6.26206E8</v>
      </c>
      <c r="G345" s="21">
        <v>6.83115E8</v>
      </c>
      <c r="H345" s="22">
        <v>6.6259E7</v>
      </c>
      <c r="I345" s="22">
        <v>3.571E7</v>
      </c>
      <c r="J345" s="18" t="s">
        <v>28</v>
      </c>
      <c r="K345" s="18" t="s">
        <v>169</v>
      </c>
      <c r="L345" s="23">
        <f t="shared" si="1"/>
        <v>2014</v>
      </c>
      <c r="M345" s="24">
        <f t="shared" si="2"/>
        <v>1091570000</v>
      </c>
      <c r="N345" s="25">
        <f t="shared" si="3"/>
        <v>785084000</v>
      </c>
      <c r="O345" s="24">
        <f t="shared" si="4"/>
        <v>932692000</v>
      </c>
      <c r="P345" s="17">
        <f t="shared" si="5"/>
        <v>0.6354553795</v>
      </c>
      <c r="Q345" s="17">
        <f t="shared" si="6"/>
        <v>0.5429648569</v>
      </c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18">
        <v>372.0</v>
      </c>
      <c r="B346" s="18" t="s">
        <v>168</v>
      </c>
      <c r="C346" s="18" t="s">
        <v>19</v>
      </c>
      <c r="D346" s="19">
        <v>42308.0</v>
      </c>
      <c r="E346" s="20">
        <v>1.79706E9</v>
      </c>
      <c r="F346" s="20">
        <v>7.26798E8</v>
      </c>
      <c r="G346" s="21">
        <v>7.12543E8</v>
      </c>
      <c r="H346" s="22">
        <v>6.9589E7</v>
      </c>
      <c r="I346" s="22">
        <v>5.1459E7</v>
      </c>
      <c r="J346" s="18" t="s">
        <v>28</v>
      </c>
      <c r="K346" s="18" t="s">
        <v>169</v>
      </c>
      <c r="L346" s="23">
        <f t="shared" si="1"/>
        <v>2015</v>
      </c>
      <c r="M346" s="24">
        <f t="shared" si="2"/>
        <v>1070262000</v>
      </c>
      <c r="N346" s="25">
        <f t="shared" si="3"/>
        <v>833591000</v>
      </c>
      <c r="O346" s="24">
        <f t="shared" si="4"/>
        <v>963469000</v>
      </c>
      <c r="P346" s="17">
        <f t="shared" si="5"/>
        <v>0.5955627525</v>
      </c>
      <c r="Q346" s="17">
        <f t="shared" si="6"/>
        <v>0.5361362448</v>
      </c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18">
        <v>373.0</v>
      </c>
      <c r="B347" s="18" t="s">
        <v>168</v>
      </c>
      <c r="C347" s="18" t="s">
        <v>20</v>
      </c>
      <c r="D347" s="19">
        <v>42674.0</v>
      </c>
      <c r="E347" s="20">
        <v>1.966814E9</v>
      </c>
      <c r="F347" s="20">
        <v>7.93735E8</v>
      </c>
      <c r="G347" s="21">
        <v>7.22798E8</v>
      </c>
      <c r="H347" s="22">
        <v>6.5411E7</v>
      </c>
      <c r="I347" s="22">
        <v>6.079E7</v>
      </c>
      <c r="J347" s="18" t="s">
        <v>28</v>
      </c>
      <c r="K347" s="18" t="s">
        <v>169</v>
      </c>
      <c r="L347" s="23">
        <f t="shared" si="1"/>
        <v>2016</v>
      </c>
      <c r="M347" s="24">
        <f t="shared" si="2"/>
        <v>1173079000</v>
      </c>
      <c r="N347" s="25">
        <f t="shared" si="3"/>
        <v>848999000</v>
      </c>
      <c r="O347" s="24">
        <f t="shared" si="4"/>
        <v>1117815000</v>
      </c>
      <c r="P347" s="17">
        <f t="shared" si="5"/>
        <v>0.5964361653</v>
      </c>
      <c r="Q347" s="17">
        <f t="shared" si="6"/>
        <v>0.5683379313</v>
      </c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18">
        <v>374.0</v>
      </c>
      <c r="B348" s="18" t="s">
        <v>170</v>
      </c>
      <c r="C348" s="18" t="s">
        <v>15</v>
      </c>
      <c r="D348" s="19">
        <v>41518.0</v>
      </c>
      <c r="E348" s="20">
        <v>1.05156E11</v>
      </c>
      <c r="F348" s="20">
        <v>9.1948E10</v>
      </c>
      <c r="G348" s="21">
        <v>1.0104E10</v>
      </c>
      <c r="H348" s="22">
        <v>0.0</v>
      </c>
      <c r="I348" s="22">
        <v>0.0</v>
      </c>
      <c r="J348" s="18" t="s">
        <v>39</v>
      </c>
      <c r="K348" s="18" t="s">
        <v>171</v>
      </c>
      <c r="L348" s="23">
        <f t="shared" si="1"/>
        <v>2013</v>
      </c>
      <c r="M348" s="24">
        <f t="shared" si="2"/>
        <v>13208000000</v>
      </c>
      <c r="N348" s="25">
        <f t="shared" si="3"/>
        <v>10104000000</v>
      </c>
      <c r="O348" s="24">
        <f t="shared" si="4"/>
        <v>95052000000</v>
      </c>
      <c r="P348" s="17">
        <f t="shared" si="5"/>
        <v>0.1256038647</v>
      </c>
      <c r="Q348" s="17">
        <f t="shared" si="6"/>
        <v>0.9039141846</v>
      </c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18">
        <v>375.0</v>
      </c>
      <c r="B349" s="18" t="s">
        <v>170</v>
      </c>
      <c r="C349" s="18" t="s">
        <v>18</v>
      </c>
      <c r="D349" s="19">
        <v>41882.0</v>
      </c>
      <c r="E349" s="20">
        <v>1.1264E11</v>
      </c>
      <c r="F349" s="20">
        <v>9.8458E10</v>
      </c>
      <c r="G349" s="21">
        <v>1.0899E10</v>
      </c>
      <c r="H349" s="22">
        <v>0.0</v>
      </c>
      <c r="I349" s="22">
        <v>0.0</v>
      </c>
      <c r="J349" s="18" t="s">
        <v>39</v>
      </c>
      <c r="K349" s="18" t="s">
        <v>171</v>
      </c>
      <c r="L349" s="23">
        <f t="shared" si="1"/>
        <v>2014</v>
      </c>
      <c r="M349" s="24">
        <f t="shared" si="2"/>
        <v>14182000000</v>
      </c>
      <c r="N349" s="25">
        <f t="shared" si="3"/>
        <v>10899000000</v>
      </c>
      <c r="O349" s="24">
        <f t="shared" si="4"/>
        <v>101741000000</v>
      </c>
      <c r="P349" s="17">
        <f t="shared" si="5"/>
        <v>0.1259055398</v>
      </c>
      <c r="Q349" s="17">
        <f t="shared" si="6"/>
        <v>0.9032404119</v>
      </c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18">
        <v>376.0</v>
      </c>
      <c r="B350" s="18" t="s">
        <v>170</v>
      </c>
      <c r="C350" s="18" t="s">
        <v>19</v>
      </c>
      <c r="D350" s="19">
        <v>42246.0</v>
      </c>
      <c r="E350" s="20">
        <v>1.16199E11</v>
      </c>
      <c r="F350" s="20">
        <v>1.01065E11</v>
      </c>
      <c r="G350" s="21">
        <v>1.1445E10</v>
      </c>
      <c r="H350" s="22">
        <v>0.0</v>
      </c>
      <c r="I350" s="22">
        <v>0.0</v>
      </c>
      <c r="J350" s="18" t="s">
        <v>39</v>
      </c>
      <c r="K350" s="18" t="s">
        <v>171</v>
      </c>
      <c r="L350" s="23">
        <f t="shared" si="1"/>
        <v>2015</v>
      </c>
      <c r="M350" s="24">
        <f t="shared" si="2"/>
        <v>15134000000</v>
      </c>
      <c r="N350" s="25">
        <f t="shared" si="3"/>
        <v>11445000000</v>
      </c>
      <c r="O350" s="24">
        <f t="shared" si="4"/>
        <v>104754000000</v>
      </c>
      <c r="P350" s="17">
        <f t="shared" si="5"/>
        <v>0.1302420847</v>
      </c>
      <c r="Q350" s="17">
        <f t="shared" si="6"/>
        <v>0.9015051765</v>
      </c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18">
        <v>377.0</v>
      </c>
      <c r="B351" s="18" t="s">
        <v>170</v>
      </c>
      <c r="C351" s="18" t="s">
        <v>20</v>
      </c>
      <c r="D351" s="19">
        <v>42610.0</v>
      </c>
      <c r="E351" s="20">
        <v>1.18719E11</v>
      </c>
      <c r="F351" s="20">
        <v>1.02901E11</v>
      </c>
      <c r="G351" s="21">
        <v>1.2068E10</v>
      </c>
      <c r="H351" s="22">
        <v>0.0</v>
      </c>
      <c r="I351" s="22">
        <v>0.0</v>
      </c>
      <c r="J351" s="18" t="s">
        <v>39</v>
      </c>
      <c r="K351" s="18" t="s">
        <v>171</v>
      </c>
      <c r="L351" s="23">
        <f t="shared" si="1"/>
        <v>2016</v>
      </c>
      <c r="M351" s="24">
        <f t="shared" si="2"/>
        <v>15818000000</v>
      </c>
      <c r="N351" s="25">
        <f t="shared" si="3"/>
        <v>12068000000</v>
      </c>
      <c r="O351" s="24">
        <f t="shared" si="4"/>
        <v>106651000000</v>
      </c>
      <c r="P351" s="17">
        <f t="shared" si="5"/>
        <v>0.1332389929</v>
      </c>
      <c r="Q351" s="17">
        <f t="shared" si="6"/>
        <v>0.8983482004</v>
      </c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18">
        <v>378.0</v>
      </c>
      <c r="B352" s="18" t="s">
        <v>172</v>
      </c>
      <c r="C352" s="18" t="s">
        <v>15</v>
      </c>
      <c r="D352" s="19">
        <v>37802.0</v>
      </c>
      <c r="E352" s="20">
        <v>1577000.0</v>
      </c>
      <c r="F352" s="20">
        <v>258000.0</v>
      </c>
      <c r="G352" s="21">
        <v>2410000.0</v>
      </c>
      <c r="H352" s="22">
        <v>65000.0</v>
      </c>
      <c r="I352" s="22">
        <v>0.0</v>
      </c>
      <c r="J352" s="18" t="s">
        <v>39</v>
      </c>
      <c r="K352" s="18" t="s">
        <v>173</v>
      </c>
      <c r="L352" s="23">
        <f t="shared" si="1"/>
        <v>2003</v>
      </c>
      <c r="M352" s="24">
        <f t="shared" si="2"/>
        <v>1319000</v>
      </c>
      <c r="N352" s="25">
        <f t="shared" si="3"/>
        <v>2475000</v>
      </c>
      <c r="O352" s="24">
        <f t="shared" si="4"/>
        <v>-898000</v>
      </c>
      <c r="P352" s="17">
        <f t="shared" si="5"/>
        <v>0.8363982245</v>
      </c>
      <c r="Q352" s="17">
        <f t="shared" si="6"/>
        <v>-0.5694356373</v>
      </c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18">
        <v>379.0</v>
      </c>
      <c r="B353" s="18" t="s">
        <v>172</v>
      </c>
      <c r="C353" s="18" t="s">
        <v>18</v>
      </c>
      <c r="D353" s="19">
        <v>38168.0</v>
      </c>
      <c r="E353" s="20">
        <v>1514000.0</v>
      </c>
      <c r="F353" s="20">
        <v>142000.0</v>
      </c>
      <c r="G353" s="21">
        <v>3940000.0</v>
      </c>
      <c r="H353" s="22">
        <v>30000.0</v>
      </c>
      <c r="I353" s="22">
        <v>163000.0</v>
      </c>
      <c r="J353" s="18" t="s">
        <v>39</v>
      </c>
      <c r="K353" s="18" t="s">
        <v>173</v>
      </c>
      <c r="L353" s="23">
        <f t="shared" si="1"/>
        <v>2004</v>
      </c>
      <c r="M353" s="24">
        <f t="shared" si="2"/>
        <v>1372000</v>
      </c>
      <c r="N353" s="25">
        <f t="shared" si="3"/>
        <v>4133000</v>
      </c>
      <c r="O353" s="24">
        <f t="shared" si="4"/>
        <v>-2619000</v>
      </c>
      <c r="P353" s="17">
        <f t="shared" si="5"/>
        <v>0.9062087186</v>
      </c>
      <c r="Q353" s="17">
        <f t="shared" si="6"/>
        <v>-1.72985469</v>
      </c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18">
        <v>380.0</v>
      </c>
      <c r="B354" s="18" t="s">
        <v>172</v>
      </c>
      <c r="C354" s="18" t="s">
        <v>19</v>
      </c>
      <c r="D354" s="19">
        <v>38776.0</v>
      </c>
      <c r="E354" s="20">
        <v>7.9562E7</v>
      </c>
      <c r="F354" s="20">
        <v>7.5508E7</v>
      </c>
      <c r="G354" s="21">
        <v>1.5359E7</v>
      </c>
      <c r="H354" s="22">
        <v>0.0</v>
      </c>
      <c r="I354" s="22">
        <v>0.0</v>
      </c>
      <c r="J354" s="18" t="s">
        <v>39</v>
      </c>
      <c r="K354" s="18" t="s">
        <v>173</v>
      </c>
      <c r="L354" s="23">
        <f t="shared" si="1"/>
        <v>2006</v>
      </c>
      <c r="M354" s="24">
        <f t="shared" si="2"/>
        <v>4054000</v>
      </c>
      <c r="N354" s="25">
        <f t="shared" si="3"/>
        <v>15359000</v>
      </c>
      <c r="O354" s="24">
        <f t="shared" si="4"/>
        <v>64203000</v>
      </c>
      <c r="P354" s="17">
        <f t="shared" si="5"/>
        <v>0.050953973</v>
      </c>
      <c r="Q354" s="17">
        <f t="shared" si="6"/>
        <v>0.8069555818</v>
      </c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18">
        <v>381.0</v>
      </c>
      <c r="B355" s="18" t="s">
        <v>172</v>
      </c>
      <c r="C355" s="18" t="s">
        <v>20</v>
      </c>
      <c r="D355" s="19">
        <v>39141.0</v>
      </c>
      <c r="E355" s="20">
        <v>9.9642E7</v>
      </c>
      <c r="F355" s="20">
        <v>8.4477E7</v>
      </c>
      <c r="G355" s="21">
        <v>2.5853E7</v>
      </c>
      <c r="H355" s="22">
        <v>0.0</v>
      </c>
      <c r="I355" s="22">
        <v>0.0</v>
      </c>
      <c r="J355" s="18" t="s">
        <v>39</v>
      </c>
      <c r="K355" s="18" t="s">
        <v>173</v>
      </c>
      <c r="L355" s="23">
        <f t="shared" si="1"/>
        <v>2007</v>
      </c>
      <c r="M355" s="24">
        <f t="shared" si="2"/>
        <v>15165000</v>
      </c>
      <c r="N355" s="25">
        <f t="shared" si="3"/>
        <v>25853000</v>
      </c>
      <c r="O355" s="24">
        <f t="shared" si="4"/>
        <v>73789000</v>
      </c>
      <c r="P355" s="17">
        <f t="shared" si="5"/>
        <v>0.1521948576</v>
      </c>
      <c r="Q355" s="17">
        <f t="shared" si="6"/>
        <v>0.7405411373</v>
      </c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18">
        <v>382.0</v>
      </c>
      <c r="B356" s="18" t="s">
        <v>174</v>
      </c>
      <c r="C356" s="18" t="s">
        <v>15</v>
      </c>
      <c r="D356" s="19">
        <v>41483.0</v>
      </c>
      <c r="E356" s="20">
        <v>8.052E9</v>
      </c>
      <c r="F356" s="20">
        <v>5.14E9</v>
      </c>
      <c r="G356" s="21">
        <v>1.653E9</v>
      </c>
      <c r="H356" s="22">
        <v>1.28E8</v>
      </c>
      <c r="I356" s="22">
        <v>0.0</v>
      </c>
      <c r="J356" s="18" t="s">
        <v>39</v>
      </c>
      <c r="K356" s="18" t="s">
        <v>127</v>
      </c>
      <c r="L356" s="23">
        <f t="shared" si="1"/>
        <v>2013</v>
      </c>
      <c r="M356" s="24">
        <f t="shared" si="2"/>
        <v>2912000000</v>
      </c>
      <c r="N356" s="25">
        <f t="shared" si="3"/>
        <v>1781000000</v>
      </c>
      <c r="O356" s="24">
        <f t="shared" si="4"/>
        <v>6271000000</v>
      </c>
      <c r="P356" s="17">
        <f t="shared" si="5"/>
        <v>0.3616492797</v>
      </c>
      <c r="Q356" s="17">
        <f t="shared" si="6"/>
        <v>0.7788127173</v>
      </c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18">
        <v>383.0</v>
      </c>
      <c r="B357" s="18" t="s">
        <v>174</v>
      </c>
      <c r="C357" s="18" t="s">
        <v>18</v>
      </c>
      <c r="D357" s="19">
        <v>41854.0</v>
      </c>
      <c r="E357" s="20">
        <v>8.268E9</v>
      </c>
      <c r="F357" s="20">
        <v>5.297E9</v>
      </c>
      <c r="G357" s="21">
        <v>1.527E9</v>
      </c>
      <c r="H357" s="22">
        <v>1.22E8</v>
      </c>
      <c r="I357" s="22">
        <v>0.0</v>
      </c>
      <c r="J357" s="18" t="s">
        <v>39</v>
      </c>
      <c r="K357" s="18" t="s">
        <v>127</v>
      </c>
      <c r="L357" s="23">
        <f t="shared" si="1"/>
        <v>2014</v>
      </c>
      <c r="M357" s="24">
        <f t="shared" si="2"/>
        <v>2971000000</v>
      </c>
      <c r="N357" s="25">
        <f t="shared" si="3"/>
        <v>1649000000</v>
      </c>
      <c r="O357" s="24">
        <f t="shared" si="4"/>
        <v>6619000000</v>
      </c>
      <c r="P357" s="17">
        <f t="shared" si="5"/>
        <v>0.3593372037</v>
      </c>
      <c r="Q357" s="17">
        <f t="shared" si="6"/>
        <v>0.8005563619</v>
      </c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18">
        <v>384.0</v>
      </c>
      <c r="B358" s="18" t="s">
        <v>174</v>
      </c>
      <c r="C358" s="18" t="s">
        <v>19</v>
      </c>
      <c r="D358" s="19">
        <v>42218.0</v>
      </c>
      <c r="E358" s="20">
        <v>8.082E9</v>
      </c>
      <c r="F358" s="20">
        <v>5.3E9</v>
      </c>
      <c r="G358" s="21">
        <v>1.509E9</v>
      </c>
      <c r="H358" s="22">
        <v>1.17E8</v>
      </c>
      <c r="I358" s="22">
        <v>0.0</v>
      </c>
      <c r="J358" s="18" t="s">
        <v>39</v>
      </c>
      <c r="K358" s="18" t="s">
        <v>127</v>
      </c>
      <c r="L358" s="23">
        <f t="shared" si="1"/>
        <v>2015</v>
      </c>
      <c r="M358" s="24">
        <f t="shared" si="2"/>
        <v>2782000000</v>
      </c>
      <c r="N358" s="25">
        <f t="shared" si="3"/>
        <v>1626000000</v>
      </c>
      <c r="O358" s="24">
        <f t="shared" si="4"/>
        <v>6456000000</v>
      </c>
      <c r="P358" s="17">
        <f t="shared" si="5"/>
        <v>0.3442217273</v>
      </c>
      <c r="Q358" s="17">
        <f t="shared" si="6"/>
        <v>0.7988121752</v>
      </c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18">
        <v>385.0</v>
      </c>
      <c r="B359" s="18" t="s">
        <v>174</v>
      </c>
      <c r="C359" s="18" t="s">
        <v>20</v>
      </c>
      <c r="D359" s="19">
        <v>42582.0</v>
      </c>
      <c r="E359" s="20">
        <v>7.961E9</v>
      </c>
      <c r="F359" s="20">
        <v>5.181E9</v>
      </c>
      <c r="G359" s="21">
        <v>1.665E9</v>
      </c>
      <c r="H359" s="22">
        <v>1.24E8</v>
      </c>
      <c r="I359" s="22">
        <v>0.0</v>
      </c>
      <c r="J359" s="18" t="s">
        <v>39</v>
      </c>
      <c r="K359" s="18" t="s">
        <v>127</v>
      </c>
      <c r="L359" s="23">
        <f t="shared" si="1"/>
        <v>2016</v>
      </c>
      <c r="M359" s="24">
        <f t="shared" si="2"/>
        <v>2780000000</v>
      </c>
      <c r="N359" s="25">
        <f t="shared" si="3"/>
        <v>1789000000</v>
      </c>
      <c r="O359" s="24">
        <f t="shared" si="4"/>
        <v>6172000000</v>
      </c>
      <c r="P359" s="17">
        <f t="shared" si="5"/>
        <v>0.3492023615</v>
      </c>
      <c r="Q359" s="17">
        <f t="shared" si="6"/>
        <v>0.7752794875</v>
      </c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18">
        <v>386.0</v>
      </c>
      <c r="B360" s="18" t="s">
        <v>175</v>
      </c>
      <c r="C360" s="18" t="s">
        <v>15</v>
      </c>
      <c r="D360" s="19">
        <v>41305.0</v>
      </c>
      <c r="E360" s="20">
        <v>3.050195E9</v>
      </c>
      <c r="F360" s="20">
        <v>6.83579E8</v>
      </c>
      <c r="G360" s="21">
        <v>2.047847E9</v>
      </c>
      <c r="H360" s="22">
        <v>4.29479E8</v>
      </c>
      <c r="I360" s="22">
        <v>0.0</v>
      </c>
      <c r="J360" s="18" t="s">
        <v>25</v>
      </c>
      <c r="K360" s="18" t="s">
        <v>60</v>
      </c>
      <c r="L360" s="23">
        <f t="shared" si="1"/>
        <v>2013</v>
      </c>
      <c r="M360" s="24">
        <f t="shared" si="2"/>
        <v>2366616000</v>
      </c>
      <c r="N360" s="25">
        <f t="shared" si="3"/>
        <v>2477326000</v>
      </c>
      <c r="O360" s="24">
        <f t="shared" si="4"/>
        <v>572869000</v>
      </c>
      <c r="P360" s="17">
        <f t="shared" si="5"/>
        <v>0.775890066</v>
      </c>
      <c r="Q360" s="17">
        <f t="shared" si="6"/>
        <v>0.1878138939</v>
      </c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18">
        <v>387.0</v>
      </c>
      <c r="B361" s="18" t="s">
        <v>175</v>
      </c>
      <c r="C361" s="18" t="s">
        <v>18</v>
      </c>
      <c r="D361" s="19">
        <v>41670.0</v>
      </c>
      <c r="E361" s="20">
        <v>4.071003E9</v>
      </c>
      <c r="F361" s="20">
        <v>9.68428E8</v>
      </c>
      <c r="G361" s="21">
        <v>2.764851E9</v>
      </c>
      <c r="H361" s="22">
        <v>6.23798E8</v>
      </c>
      <c r="I361" s="22">
        <v>0.0</v>
      </c>
      <c r="J361" s="18" t="s">
        <v>25</v>
      </c>
      <c r="K361" s="18" t="s">
        <v>60</v>
      </c>
      <c r="L361" s="23">
        <f t="shared" si="1"/>
        <v>2014</v>
      </c>
      <c r="M361" s="24">
        <f t="shared" si="2"/>
        <v>3102575000</v>
      </c>
      <c r="N361" s="25">
        <f t="shared" si="3"/>
        <v>3388649000</v>
      </c>
      <c r="O361" s="24">
        <f t="shared" si="4"/>
        <v>682354000</v>
      </c>
      <c r="P361" s="17">
        <f t="shared" si="5"/>
        <v>0.7621156261</v>
      </c>
      <c r="Q361" s="17">
        <f t="shared" si="6"/>
        <v>0.1676132393</v>
      </c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18">
        <v>388.0</v>
      </c>
      <c r="B362" s="18" t="s">
        <v>175</v>
      </c>
      <c r="C362" s="18" t="s">
        <v>19</v>
      </c>
      <c r="D362" s="19">
        <v>42035.0</v>
      </c>
      <c r="E362" s="20">
        <v>5.373586E9</v>
      </c>
      <c r="F362" s="20">
        <v>1.28927E9</v>
      </c>
      <c r="G362" s="21">
        <v>3.437032E9</v>
      </c>
      <c r="H362" s="22">
        <v>7.92917E8</v>
      </c>
      <c r="I362" s="22">
        <v>0.0</v>
      </c>
      <c r="J362" s="18" t="s">
        <v>25</v>
      </c>
      <c r="K362" s="18" t="s">
        <v>60</v>
      </c>
      <c r="L362" s="23">
        <f t="shared" si="1"/>
        <v>2015</v>
      </c>
      <c r="M362" s="24">
        <f t="shared" si="2"/>
        <v>4084316000</v>
      </c>
      <c r="N362" s="25">
        <f t="shared" si="3"/>
        <v>4229949000</v>
      </c>
      <c r="O362" s="24">
        <f t="shared" si="4"/>
        <v>1143637000</v>
      </c>
      <c r="P362" s="17">
        <f t="shared" si="5"/>
        <v>0.7600726963</v>
      </c>
      <c r="Q362" s="17">
        <f t="shared" si="6"/>
        <v>0.2128256624</v>
      </c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18">
        <v>389.0</v>
      </c>
      <c r="B363" s="18" t="s">
        <v>175</v>
      </c>
      <c r="C363" s="18" t="s">
        <v>20</v>
      </c>
      <c r="D363" s="19">
        <v>42400.0</v>
      </c>
      <c r="E363" s="20">
        <v>6.667216E9</v>
      </c>
      <c r="F363" s="20">
        <v>1.654548E9</v>
      </c>
      <c r="G363" s="21">
        <v>3.951445E9</v>
      </c>
      <c r="H363" s="22">
        <v>9.463E8</v>
      </c>
      <c r="I363" s="22">
        <v>0.0</v>
      </c>
      <c r="J363" s="18" t="s">
        <v>25</v>
      </c>
      <c r="K363" s="18" t="s">
        <v>60</v>
      </c>
      <c r="L363" s="23">
        <f t="shared" si="1"/>
        <v>2016</v>
      </c>
      <c r="M363" s="24">
        <f t="shared" si="2"/>
        <v>5012668000</v>
      </c>
      <c r="N363" s="25">
        <f t="shared" si="3"/>
        <v>4897745000</v>
      </c>
      <c r="O363" s="24">
        <f t="shared" si="4"/>
        <v>1769471000</v>
      </c>
      <c r="P363" s="17">
        <f t="shared" si="5"/>
        <v>0.7518382485</v>
      </c>
      <c r="Q363" s="17">
        <f t="shared" si="6"/>
        <v>0.2653987811</v>
      </c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18">
        <v>390.0</v>
      </c>
      <c r="B364" s="18" t="s">
        <v>176</v>
      </c>
      <c r="C364" s="18" t="s">
        <v>15</v>
      </c>
      <c r="D364" s="19">
        <v>41482.0</v>
      </c>
      <c r="E364" s="20">
        <v>4.8607E10</v>
      </c>
      <c r="F364" s="20">
        <v>1.9167E10</v>
      </c>
      <c r="G364" s="21">
        <v>1.1802E10</v>
      </c>
      <c r="H364" s="22">
        <v>5.942E9</v>
      </c>
      <c r="I364" s="22">
        <v>3.95E8</v>
      </c>
      <c r="J364" s="18" t="s">
        <v>25</v>
      </c>
      <c r="K364" s="18" t="s">
        <v>177</v>
      </c>
      <c r="L364" s="23">
        <f t="shared" si="1"/>
        <v>2013</v>
      </c>
      <c r="M364" s="24">
        <f t="shared" si="2"/>
        <v>29440000000</v>
      </c>
      <c r="N364" s="25">
        <f t="shared" si="3"/>
        <v>18139000000</v>
      </c>
      <c r="O364" s="24">
        <f t="shared" si="4"/>
        <v>30468000000</v>
      </c>
      <c r="P364" s="17">
        <f t="shared" si="5"/>
        <v>0.6056740799</v>
      </c>
      <c r="Q364" s="17">
        <f t="shared" si="6"/>
        <v>0.6268232971</v>
      </c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18">
        <v>391.0</v>
      </c>
      <c r="B365" s="18" t="s">
        <v>176</v>
      </c>
      <c r="C365" s="18" t="s">
        <v>18</v>
      </c>
      <c r="D365" s="19">
        <v>41846.0</v>
      </c>
      <c r="E365" s="20">
        <v>4.7142E10</v>
      </c>
      <c r="F365" s="20">
        <v>1.9373E10</v>
      </c>
      <c r="G365" s="21">
        <v>1.1437E10</v>
      </c>
      <c r="H365" s="22">
        <v>6.294E9</v>
      </c>
      <c r="I365" s="22">
        <v>2.75E8</v>
      </c>
      <c r="J365" s="18" t="s">
        <v>25</v>
      </c>
      <c r="K365" s="18" t="s">
        <v>177</v>
      </c>
      <c r="L365" s="23">
        <f t="shared" si="1"/>
        <v>2014</v>
      </c>
      <c r="M365" s="24">
        <f t="shared" si="2"/>
        <v>27769000000</v>
      </c>
      <c r="N365" s="25">
        <f t="shared" si="3"/>
        <v>18006000000</v>
      </c>
      <c r="O365" s="24">
        <f t="shared" si="4"/>
        <v>29136000000</v>
      </c>
      <c r="P365" s="17">
        <f t="shared" si="5"/>
        <v>0.5890501039</v>
      </c>
      <c r="Q365" s="17">
        <f t="shared" si="6"/>
        <v>0.6180476009</v>
      </c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18">
        <v>392.0</v>
      </c>
      <c r="B366" s="18" t="s">
        <v>176</v>
      </c>
      <c r="C366" s="18" t="s">
        <v>19</v>
      </c>
      <c r="D366" s="19">
        <v>42210.0</v>
      </c>
      <c r="E366" s="20">
        <v>4.9161E10</v>
      </c>
      <c r="F366" s="20">
        <v>1.948E10</v>
      </c>
      <c r="G366" s="21">
        <v>1.1861E10</v>
      </c>
      <c r="H366" s="22">
        <v>6.207E9</v>
      </c>
      <c r="I366" s="22">
        <v>3.59E8</v>
      </c>
      <c r="J366" s="18" t="s">
        <v>25</v>
      </c>
      <c r="K366" s="18" t="s">
        <v>177</v>
      </c>
      <c r="L366" s="23">
        <f t="shared" si="1"/>
        <v>2015</v>
      </c>
      <c r="M366" s="24">
        <f t="shared" si="2"/>
        <v>29681000000</v>
      </c>
      <c r="N366" s="25">
        <f t="shared" si="3"/>
        <v>18427000000</v>
      </c>
      <c r="O366" s="24">
        <f t="shared" si="4"/>
        <v>30734000000</v>
      </c>
      <c r="P366" s="17">
        <f t="shared" si="5"/>
        <v>0.6037509408</v>
      </c>
      <c r="Q366" s="17">
        <f t="shared" si="6"/>
        <v>0.6251703586</v>
      </c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18">
        <v>393.0</v>
      </c>
      <c r="B367" s="18" t="s">
        <v>176</v>
      </c>
      <c r="C367" s="18" t="s">
        <v>20</v>
      </c>
      <c r="D367" s="19">
        <v>42581.0</v>
      </c>
      <c r="E367" s="20">
        <v>4.9247E10</v>
      </c>
      <c r="F367" s="20">
        <v>1.8287E10</v>
      </c>
      <c r="G367" s="21">
        <v>1.1433E10</v>
      </c>
      <c r="H367" s="22">
        <v>6.296E9</v>
      </c>
      <c r="I367" s="22">
        <v>3.03E8</v>
      </c>
      <c r="J367" s="18" t="s">
        <v>25</v>
      </c>
      <c r="K367" s="18" t="s">
        <v>177</v>
      </c>
      <c r="L367" s="23">
        <f t="shared" si="1"/>
        <v>2016</v>
      </c>
      <c r="M367" s="24">
        <f t="shared" si="2"/>
        <v>30960000000</v>
      </c>
      <c r="N367" s="25">
        <f t="shared" si="3"/>
        <v>18032000000</v>
      </c>
      <c r="O367" s="24">
        <f t="shared" si="4"/>
        <v>31215000000</v>
      </c>
      <c r="P367" s="17">
        <f t="shared" si="5"/>
        <v>0.6286677361</v>
      </c>
      <c r="Q367" s="17">
        <f t="shared" si="6"/>
        <v>0.6338457165</v>
      </c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18">
        <v>394.0</v>
      </c>
      <c r="B368" s="18" t="s">
        <v>178</v>
      </c>
      <c r="C368" s="18" t="s">
        <v>15</v>
      </c>
      <c r="D368" s="19">
        <v>42097.0</v>
      </c>
      <c r="E368" s="20">
        <v>4.069746E9</v>
      </c>
      <c r="F368" s="20">
        <v>3.282301E9</v>
      </c>
      <c r="G368" s="21">
        <v>1.94207E8</v>
      </c>
      <c r="H368" s="22">
        <v>0.0</v>
      </c>
      <c r="I368" s="22">
        <v>1.37058E8</v>
      </c>
      <c r="J368" s="18" t="s">
        <v>25</v>
      </c>
      <c r="K368" s="18" t="s">
        <v>179</v>
      </c>
      <c r="L368" s="23">
        <f t="shared" si="1"/>
        <v>2015</v>
      </c>
      <c r="M368" s="24">
        <f t="shared" si="2"/>
        <v>787445000</v>
      </c>
      <c r="N368" s="25">
        <f t="shared" si="3"/>
        <v>331265000</v>
      </c>
      <c r="O368" s="24">
        <f t="shared" si="4"/>
        <v>3738481000</v>
      </c>
      <c r="P368" s="17">
        <f t="shared" si="5"/>
        <v>0.1934875051</v>
      </c>
      <c r="Q368" s="17">
        <f t="shared" si="6"/>
        <v>0.9186030283</v>
      </c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18">
        <v>395.0</v>
      </c>
      <c r="B369" s="18" t="s">
        <v>178</v>
      </c>
      <c r="C369" s="18" t="s">
        <v>18</v>
      </c>
      <c r="D369" s="19">
        <v>42461.0</v>
      </c>
      <c r="E369" s="20">
        <v>4.250447E9</v>
      </c>
      <c r="F369" s="20">
        <v>3.575631E9</v>
      </c>
      <c r="G369" s="21">
        <v>1.87244E8</v>
      </c>
      <c r="H369" s="22">
        <v>0.0</v>
      </c>
      <c r="I369" s="22">
        <v>1.82242E8</v>
      </c>
      <c r="J369" s="18" t="s">
        <v>25</v>
      </c>
      <c r="K369" s="18" t="s">
        <v>179</v>
      </c>
      <c r="L369" s="23">
        <f t="shared" si="1"/>
        <v>2016</v>
      </c>
      <c r="M369" s="24">
        <f t="shared" si="2"/>
        <v>674816000</v>
      </c>
      <c r="N369" s="25">
        <f t="shared" si="3"/>
        <v>369486000</v>
      </c>
      <c r="O369" s="24">
        <f t="shared" si="4"/>
        <v>3880961000</v>
      </c>
      <c r="P369" s="17">
        <f t="shared" si="5"/>
        <v>0.1587635371</v>
      </c>
      <c r="Q369" s="17">
        <f t="shared" si="6"/>
        <v>0.9130712605</v>
      </c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18">
        <v>396.0</v>
      </c>
      <c r="B370" s="18" t="s">
        <v>180</v>
      </c>
      <c r="C370" s="18" t="s">
        <v>15</v>
      </c>
      <c r="D370" s="19">
        <v>41639.0</v>
      </c>
      <c r="E370" s="20">
        <v>1.2026E10</v>
      </c>
      <c r="F370" s="20">
        <v>3.931E9</v>
      </c>
      <c r="G370" s="21">
        <v>3.518E9</v>
      </c>
      <c r="H370" s="22">
        <v>0.0</v>
      </c>
      <c r="I370" s="22">
        <v>1.104E9</v>
      </c>
      <c r="J370" s="18" t="s">
        <v>16</v>
      </c>
      <c r="K370" s="18" t="s">
        <v>181</v>
      </c>
      <c r="L370" s="23">
        <f t="shared" si="1"/>
        <v>2013</v>
      </c>
      <c r="M370" s="24">
        <f t="shared" si="2"/>
        <v>8095000000</v>
      </c>
      <c r="N370" s="25">
        <f t="shared" si="3"/>
        <v>4622000000</v>
      </c>
      <c r="O370" s="24">
        <f t="shared" si="4"/>
        <v>7404000000</v>
      </c>
      <c r="P370" s="17">
        <f t="shared" si="5"/>
        <v>0.6731248961</v>
      </c>
      <c r="Q370" s="17">
        <f t="shared" si="6"/>
        <v>0.6156660569</v>
      </c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18">
        <v>397.0</v>
      </c>
      <c r="B371" s="18" t="s">
        <v>180</v>
      </c>
      <c r="C371" s="18" t="s">
        <v>18</v>
      </c>
      <c r="D371" s="19">
        <v>41999.0</v>
      </c>
      <c r="E371" s="20">
        <v>1.2669E10</v>
      </c>
      <c r="F371" s="20">
        <v>4.1E9</v>
      </c>
      <c r="G371" s="21">
        <v>3.805E9</v>
      </c>
      <c r="H371" s="22">
        <v>0.0</v>
      </c>
      <c r="I371" s="22">
        <v>1.151E9</v>
      </c>
      <c r="J371" s="18" t="s">
        <v>16</v>
      </c>
      <c r="K371" s="18" t="s">
        <v>181</v>
      </c>
      <c r="L371" s="23">
        <f t="shared" si="1"/>
        <v>2014</v>
      </c>
      <c r="M371" s="24">
        <f t="shared" si="2"/>
        <v>8569000000</v>
      </c>
      <c r="N371" s="25">
        <f t="shared" si="3"/>
        <v>4956000000</v>
      </c>
      <c r="O371" s="24">
        <f t="shared" si="4"/>
        <v>7713000000</v>
      </c>
      <c r="P371" s="17">
        <f t="shared" si="5"/>
        <v>0.6763754045</v>
      </c>
      <c r="Q371" s="17">
        <f t="shared" si="6"/>
        <v>0.6088089036</v>
      </c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18">
        <v>398.0</v>
      </c>
      <c r="B372" s="18" t="s">
        <v>180</v>
      </c>
      <c r="C372" s="18" t="s">
        <v>19</v>
      </c>
      <c r="D372" s="19">
        <v>42363.0</v>
      </c>
      <c r="E372" s="20">
        <v>1.1811E10</v>
      </c>
      <c r="F372" s="20">
        <v>3.293E9</v>
      </c>
      <c r="G372" s="21">
        <v>3.726E9</v>
      </c>
      <c r="H372" s="22">
        <v>0.0</v>
      </c>
      <c r="I372" s="22">
        <v>1.208E9</v>
      </c>
      <c r="J372" s="18" t="s">
        <v>16</v>
      </c>
      <c r="K372" s="18" t="s">
        <v>181</v>
      </c>
      <c r="L372" s="23">
        <f t="shared" si="1"/>
        <v>2015</v>
      </c>
      <c r="M372" s="24">
        <f t="shared" si="2"/>
        <v>8518000000</v>
      </c>
      <c r="N372" s="25">
        <f t="shared" si="3"/>
        <v>4934000000</v>
      </c>
      <c r="O372" s="24">
        <f t="shared" si="4"/>
        <v>6877000000</v>
      </c>
      <c r="P372" s="17">
        <f t="shared" si="5"/>
        <v>0.7211921091</v>
      </c>
      <c r="Q372" s="17">
        <f t="shared" si="6"/>
        <v>0.5822538312</v>
      </c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18">
        <v>399.0</v>
      </c>
      <c r="B373" s="18" t="s">
        <v>180</v>
      </c>
      <c r="C373" s="18" t="s">
        <v>20</v>
      </c>
      <c r="D373" s="19">
        <v>42734.0</v>
      </c>
      <c r="E373" s="20">
        <v>1.1069E10</v>
      </c>
      <c r="F373" s="20">
        <v>2.782E9</v>
      </c>
      <c r="G373" s="21">
        <v>3.597E9</v>
      </c>
      <c r="H373" s="22">
        <v>0.0</v>
      </c>
      <c r="I373" s="22">
        <v>1.301E9</v>
      </c>
      <c r="J373" s="18" t="s">
        <v>16</v>
      </c>
      <c r="K373" s="18" t="s">
        <v>181</v>
      </c>
      <c r="L373" s="23">
        <f t="shared" si="1"/>
        <v>2016</v>
      </c>
      <c r="M373" s="24">
        <f t="shared" si="2"/>
        <v>8287000000</v>
      </c>
      <c r="N373" s="25">
        <f t="shared" si="3"/>
        <v>4898000000</v>
      </c>
      <c r="O373" s="24">
        <f t="shared" si="4"/>
        <v>6171000000</v>
      </c>
      <c r="P373" s="17">
        <f t="shared" si="5"/>
        <v>0.7486674496</v>
      </c>
      <c r="Q373" s="17">
        <f t="shared" si="6"/>
        <v>0.5575029361</v>
      </c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18">
        <v>400.0</v>
      </c>
      <c r="B374" s="18" t="s">
        <v>182</v>
      </c>
      <c r="C374" s="18" t="s">
        <v>15</v>
      </c>
      <c r="D374" s="19">
        <v>41425.0</v>
      </c>
      <c r="E374" s="20">
        <v>4.245964E9</v>
      </c>
      <c r="F374" s="20">
        <v>2.492655E9</v>
      </c>
      <c r="G374" s="21">
        <v>1.187331E9</v>
      </c>
      <c r="H374" s="22">
        <v>0.0</v>
      </c>
      <c r="I374" s="22">
        <v>0.0</v>
      </c>
      <c r="J374" s="18" t="s">
        <v>16</v>
      </c>
      <c r="K374" s="18" t="s">
        <v>183</v>
      </c>
      <c r="L374" s="23">
        <f t="shared" si="1"/>
        <v>2013</v>
      </c>
      <c r="M374" s="24">
        <f t="shared" si="2"/>
        <v>1753309000</v>
      </c>
      <c r="N374" s="25">
        <f t="shared" si="3"/>
        <v>1187331000</v>
      </c>
      <c r="O374" s="24">
        <f t="shared" si="4"/>
        <v>3058633000</v>
      </c>
      <c r="P374" s="17">
        <f t="shared" si="5"/>
        <v>0.412935437</v>
      </c>
      <c r="Q374" s="17">
        <f t="shared" si="6"/>
        <v>0.720362443</v>
      </c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18">
        <v>401.0</v>
      </c>
      <c r="B375" s="18" t="s">
        <v>182</v>
      </c>
      <c r="C375" s="18" t="s">
        <v>18</v>
      </c>
      <c r="D375" s="19">
        <v>41790.0</v>
      </c>
      <c r="E375" s="20">
        <v>4.193844E9</v>
      </c>
      <c r="F375" s="20">
        <v>2.444085E9</v>
      </c>
      <c r="G375" s="21">
        <v>1.147039E9</v>
      </c>
      <c r="H375" s="22">
        <v>0.0</v>
      </c>
      <c r="I375" s="22">
        <v>0.0</v>
      </c>
      <c r="J375" s="18" t="s">
        <v>16</v>
      </c>
      <c r="K375" s="18" t="s">
        <v>183</v>
      </c>
      <c r="L375" s="23">
        <f t="shared" si="1"/>
        <v>2014</v>
      </c>
      <c r="M375" s="24">
        <f t="shared" si="2"/>
        <v>1749759000</v>
      </c>
      <c r="N375" s="25">
        <f t="shared" si="3"/>
        <v>1147039000</v>
      </c>
      <c r="O375" s="24">
        <f t="shared" si="4"/>
        <v>3046805000</v>
      </c>
      <c r="P375" s="17">
        <f t="shared" si="5"/>
        <v>0.4172208122</v>
      </c>
      <c r="Q375" s="17">
        <f t="shared" si="6"/>
        <v>0.7264945954</v>
      </c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18">
        <v>402.0</v>
      </c>
      <c r="B376" s="18" t="s">
        <v>182</v>
      </c>
      <c r="C376" s="18" t="s">
        <v>19</v>
      </c>
      <c r="D376" s="19">
        <v>42155.0</v>
      </c>
      <c r="E376" s="20">
        <v>4.476886E9</v>
      </c>
      <c r="F376" s="20">
        <v>2.555549E9</v>
      </c>
      <c r="G376" s="21">
        <v>1.22493E9</v>
      </c>
      <c r="H376" s="22">
        <v>0.0</v>
      </c>
      <c r="I376" s="22">
        <v>0.0</v>
      </c>
      <c r="J376" s="18" t="s">
        <v>16</v>
      </c>
      <c r="K376" s="18" t="s">
        <v>183</v>
      </c>
      <c r="L376" s="23">
        <f t="shared" si="1"/>
        <v>2015</v>
      </c>
      <c r="M376" s="24">
        <f t="shared" si="2"/>
        <v>1921337000</v>
      </c>
      <c r="N376" s="25">
        <f t="shared" si="3"/>
        <v>1224930000</v>
      </c>
      <c r="O376" s="24">
        <f t="shared" si="4"/>
        <v>3251956000</v>
      </c>
      <c r="P376" s="17">
        <f t="shared" si="5"/>
        <v>0.4291681763</v>
      </c>
      <c r="Q376" s="17">
        <f t="shared" si="6"/>
        <v>0.7263879402</v>
      </c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18">
        <v>403.0</v>
      </c>
      <c r="B377" s="18" t="s">
        <v>182</v>
      </c>
      <c r="C377" s="18" t="s">
        <v>20</v>
      </c>
      <c r="D377" s="19">
        <v>42521.0</v>
      </c>
      <c r="E377" s="20">
        <v>4.905458E9</v>
      </c>
      <c r="F377" s="20">
        <v>2.775588E9</v>
      </c>
      <c r="G377" s="21">
        <v>1.348122E9</v>
      </c>
      <c r="H377" s="22">
        <v>0.0</v>
      </c>
      <c r="I377" s="22">
        <v>0.0</v>
      </c>
      <c r="J377" s="18" t="s">
        <v>16</v>
      </c>
      <c r="K377" s="18" t="s">
        <v>183</v>
      </c>
      <c r="L377" s="23">
        <f t="shared" si="1"/>
        <v>2016</v>
      </c>
      <c r="M377" s="24">
        <f t="shared" si="2"/>
        <v>2129870000</v>
      </c>
      <c r="N377" s="25">
        <f t="shared" si="3"/>
        <v>1348122000</v>
      </c>
      <c r="O377" s="24">
        <f t="shared" si="4"/>
        <v>3557336000</v>
      </c>
      <c r="P377" s="17">
        <f t="shared" si="5"/>
        <v>0.4341837194</v>
      </c>
      <c r="Q377" s="17">
        <f t="shared" si="6"/>
        <v>0.725179178</v>
      </c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18">
        <v>404.0</v>
      </c>
      <c r="B378" s="18" t="s">
        <v>184</v>
      </c>
      <c r="C378" s="18" t="s">
        <v>15</v>
      </c>
      <c r="D378" s="19">
        <v>41274.0</v>
      </c>
      <c r="E378" s="20">
        <v>1.8376E10</v>
      </c>
      <c r="F378" s="20">
        <v>7.639E9</v>
      </c>
      <c r="G378" s="21">
        <v>3.244E9</v>
      </c>
      <c r="H378" s="22">
        <v>0.0</v>
      </c>
      <c r="I378" s="22">
        <v>4.78E9</v>
      </c>
      <c r="J378" s="18" t="s">
        <v>185</v>
      </c>
      <c r="K378" s="18" t="s">
        <v>186</v>
      </c>
      <c r="L378" s="23">
        <f t="shared" si="1"/>
        <v>2012</v>
      </c>
      <c r="M378" s="24">
        <f t="shared" si="2"/>
        <v>10737000000</v>
      </c>
      <c r="N378" s="25">
        <f t="shared" si="3"/>
        <v>8024000000</v>
      </c>
      <c r="O378" s="24">
        <f t="shared" si="4"/>
        <v>10352000000</v>
      </c>
      <c r="P378" s="17">
        <f t="shared" si="5"/>
        <v>0.5842947323</v>
      </c>
      <c r="Q378" s="17">
        <f t="shared" si="6"/>
        <v>0.5633434915</v>
      </c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18">
        <v>405.0</v>
      </c>
      <c r="B379" s="18" t="s">
        <v>184</v>
      </c>
      <c r="C379" s="18" t="s">
        <v>18</v>
      </c>
      <c r="D379" s="19">
        <v>41639.0</v>
      </c>
      <c r="E379" s="20">
        <v>1.8095E10</v>
      </c>
      <c r="F379" s="20">
        <v>7.507E9</v>
      </c>
      <c r="G379" s="21">
        <v>3.502E9</v>
      </c>
      <c r="H379" s="22">
        <v>0.0</v>
      </c>
      <c r="I379" s="22">
        <v>4.541E9</v>
      </c>
      <c r="J379" s="18" t="s">
        <v>185</v>
      </c>
      <c r="K379" s="18" t="s">
        <v>186</v>
      </c>
      <c r="L379" s="23">
        <f t="shared" si="1"/>
        <v>2013</v>
      </c>
      <c r="M379" s="24">
        <f t="shared" si="2"/>
        <v>10588000000</v>
      </c>
      <c r="N379" s="25">
        <f t="shared" si="3"/>
        <v>8043000000</v>
      </c>
      <c r="O379" s="24">
        <f t="shared" si="4"/>
        <v>10052000000</v>
      </c>
      <c r="P379" s="17">
        <f t="shared" si="5"/>
        <v>0.5851340149</v>
      </c>
      <c r="Q379" s="17">
        <f t="shared" si="6"/>
        <v>0.5555125725</v>
      </c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18">
        <v>406.0</v>
      </c>
      <c r="B380" s="18" t="s">
        <v>184</v>
      </c>
      <c r="C380" s="18" t="s">
        <v>19</v>
      </c>
      <c r="D380" s="19">
        <v>42004.0</v>
      </c>
      <c r="E380" s="20">
        <v>1.8031E10</v>
      </c>
      <c r="F380" s="20">
        <v>7.846E9</v>
      </c>
      <c r="G380" s="21">
        <v>3.347E9</v>
      </c>
      <c r="H380" s="22">
        <v>0.0</v>
      </c>
      <c r="I380" s="22">
        <v>4.428E9</v>
      </c>
      <c r="J380" s="18" t="s">
        <v>185</v>
      </c>
      <c r="K380" s="18" t="s">
        <v>186</v>
      </c>
      <c r="L380" s="23">
        <f t="shared" si="1"/>
        <v>2014</v>
      </c>
      <c r="M380" s="24">
        <f t="shared" si="2"/>
        <v>10185000000</v>
      </c>
      <c r="N380" s="25">
        <f t="shared" si="3"/>
        <v>7775000000</v>
      </c>
      <c r="O380" s="24">
        <f t="shared" si="4"/>
        <v>10256000000</v>
      </c>
      <c r="P380" s="17">
        <f t="shared" si="5"/>
        <v>0.564860518</v>
      </c>
      <c r="Q380" s="17">
        <f t="shared" si="6"/>
        <v>0.5687981809</v>
      </c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18">
        <v>407.0</v>
      </c>
      <c r="B381" s="18" t="s">
        <v>184</v>
      </c>
      <c r="C381" s="18" t="s">
        <v>20</v>
      </c>
      <c r="D381" s="19">
        <v>42369.0</v>
      </c>
      <c r="E381" s="20">
        <v>1.79E10</v>
      </c>
      <c r="F381" s="20">
        <v>7.778E9</v>
      </c>
      <c r="G381" s="21">
        <v>3.328E9</v>
      </c>
      <c r="H381" s="22">
        <v>0.0</v>
      </c>
      <c r="I381" s="22">
        <v>4.189E9</v>
      </c>
      <c r="J381" s="18" t="s">
        <v>185</v>
      </c>
      <c r="K381" s="18" t="s">
        <v>186</v>
      </c>
      <c r="L381" s="23">
        <f t="shared" si="1"/>
        <v>2015</v>
      </c>
      <c r="M381" s="24">
        <f t="shared" si="2"/>
        <v>10122000000</v>
      </c>
      <c r="N381" s="25">
        <f t="shared" si="3"/>
        <v>7517000000</v>
      </c>
      <c r="O381" s="24">
        <f t="shared" si="4"/>
        <v>10383000000</v>
      </c>
      <c r="P381" s="17">
        <f t="shared" si="5"/>
        <v>0.5654748603</v>
      </c>
      <c r="Q381" s="17">
        <f t="shared" si="6"/>
        <v>0.5800558659</v>
      </c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18">
        <v>408.0</v>
      </c>
      <c r="B382" s="18" t="s">
        <v>187</v>
      </c>
      <c r="C382" s="18" t="s">
        <v>15</v>
      </c>
      <c r="D382" s="19">
        <v>41274.0</v>
      </c>
      <c r="E382" s="20">
        <v>7.346472E9</v>
      </c>
      <c r="F382" s="20">
        <v>4.278241E9</v>
      </c>
      <c r="G382" s="21">
        <v>1.557646E9</v>
      </c>
      <c r="H382" s="22">
        <v>0.0</v>
      </c>
      <c r="I382" s="22">
        <v>1.49089E8</v>
      </c>
      <c r="J382" s="18" t="s">
        <v>25</v>
      </c>
      <c r="K382" s="18" t="s">
        <v>179</v>
      </c>
      <c r="L382" s="23">
        <f t="shared" si="1"/>
        <v>2012</v>
      </c>
      <c r="M382" s="24">
        <f t="shared" si="2"/>
        <v>3068231000</v>
      </c>
      <c r="N382" s="25">
        <f t="shared" si="3"/>
        <v>1706735000</v>
      </c>
      <c r="O382" s="24">
        <f t="shared" si="4"/>
        <v>5639737000</v>
      </c>
      <c r="P382" s="17">
        <f t="shared" si="5"/>
        <v>0.4176468651</v>
      </c>
      <c r="Q382" s="17">
        <f t="shared" si="6"/>
        <v>0.7676796427</v>
      </c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18">
        <v>409.0</v>
      </c>
      <c r="B383" s="18" t="s">
        <v>187</v>
      </c>
      <c r="C383" s="18" t="s">
        <v>18</v>
      </c>
      <c r="D383" s="19">
        <v>41639.0</v>
      </c>
      <c r="E383" s="20">
        <v>8.8432E9</v>
      </c>
      <c r="F383" s="20">
        <v>5.2655E9</v>
      </c>
      <c r="G383" s="21">
        <v>1.7276E9</v>
      </c>
      <c r="H383" s="22">
        <v>0.0</v>
      </c>
      <c r="I383" s="22">
        <v>1.722E8</v>
      </c>
      <c r="J383" s="18" t="s">
        <v>25</v>
      </c>
      <c r="K383" s="18" t="s">
        <v>179</v>
      </c>
      <c r="L383" s="23">
        <f t="shared" si="1"/>
        <v>2013</v>
      </c>
      <c r="M383" s="24">
        <f t="shared" si="2"/>
        <v>3577700000</v>
      </c>
      <c r="N383" s="25">
        <f t="shared" si="3"/>
        <v>1899800000</v>
      </c>
      <c r="O383" s="24">
        <f t="shared" si="4"/>
        <v>6943400000</v>
      </c>
      <c r="P383" s="17">
        <f t="shared" si="5"/>
        <v>0.4045707436</v>
      </c>
      <c r="Q383" s="17">
        <f t="shared" si="6"/>
        <v>0.7851682649</v>
      </c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18">
        <v>410.0</v>
      </c>
      <c r="B384" s="18" t="s">
        <v>187</v>
      </c>
      <c r="C384" s="18" t="s">
        <v>19</v>
      </c>
      <c r="D384" s="19">
        <v>42004.0</v>
      </c>
      <c r="E384" s="20">
        <v>1.02627E10</v>
      </c>
      <c r="F384" s="20">
        <v>6.1411E9</v>
      </c>
      <c r="G384" s="21">
        <v>2.037E9</v>
      </c>
      <c r="H384" s="22">
        <v>0.0</v>
      </c>
      <c r="I384" s="22">
        <v>1.997E8</v>
      </c>
      <c r="J384" s="18" t="s">
        <v>25</v>
      </c>
      <c r="K384" s="18" t="s">
        <v>179</v>
      </c>
      <c r="L384" s="23">
        <f t="shared" si="1"/>
        <v>2014</v>
      </c>
      <c r="M384" s="24">
        <f t="shared" si="2"/>
        <v>4121600000</v>
      </c>
      <c r="N384" s="25">
        <f t="shared" si="3"/>
        <v>2236700000</v>
      </c>
      <c r="O384" s="24">
        <f t="shared" si="4"/>
        <v>8026000000</v>
      </c>
      <c r="P384" s="17">
        <f t="shared" si="5"/>
        <v>0.4016097128</v>
      </c>
      <c r="Q384" s="17">
        <f t="shared" si="6"/>
        <v>0.7820554045</v>
      </c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18">
        <v>411.0</v>
      </c>
      <c r="B385" s="18" t="s">
        <v>187</v>
      </c>
      <c r="C385" s="18" t="s">
        <v>20</v>
      </c>
      <c r="D385" s="19">
        <v>42369.0</v>
      </c>
      <c r="E385" s="20">
        <v>1.2416E10</v>
      </c>
      <c r="F385" s="20">
        <v>7.4402E9</v>
      </c>
      <c r="G385" s="21">
        <v>2.5086E9</v>
      </c>
      <c r="H385" s="22">
        <v>0.0</v>
      </c>
      <c r="I385" s="22">
        <v>3.252E8</v>
      </c>
      <c r="J385" s="18" t="s">
        <v>25</v>
      </c>
      <c r="K385" s="18" t="s">
        <v>179</v>
      </c>
      <c r="L385" s="23">
        <f t="shared" si="1"/>
        <v>2015</v>
      </c>
      <c r="M385" s="24">
        <f t="shared" si="2"/>
        <v>4975800000</v>
      </c>
      <c r="N385" s="25">
        <f t="shared" si="3"/>
        <v>2833800000</v>
      </c>
      <c r="O385" s="24">
        <f t="shared" si="4"/>
        <v>9582200000</v>
      </c>
      <c r="P385" s="17">
        <f t="shared" si="5"/>
        <v>0.4007570876</v>
      </c>
      <c r="Q385" s="17">
        <f t="shared" si="6"/>
        <v>0.7717622423</v>
      </c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18">
        <v>412.0</v>
      </c>
      <c r="B386" s="18" t="s">
        <v>188</v>
      </c>
      <c r="C386" s="18" t="s">
        <v>15</v>
      </c>
      <c r="D386" s="19">
        <v>41639.0</v>
      </c>
      <c r="E386" s="20">
        <v>2.918434E9</v>
      </c>
      <c r="F386" s="20">
        <v>5.02795E8</v>
      </c>
      <c r="G386" s="21">
        <v>1.476916E9</v>
      </c>
      <c r="H386" s="22">
        <v>5.16338E8</v>
      </c>
      <c r="I386" s="22">
        <v>4.1668E7</v>
      </c>
      <c r="J386" s="18" t="s">
        <v>25</v>
      </c>
      <c r="K386" s="18" t="s">
        <v>60</v>
      </c>
      <c r="L386" s="23">
        <f t="shared" si="1"/>
        <v>2013</v>
      </c>
      <c r="M386" s="24">
        <f t="shared" si="2"/>
        <v>2415639000</v>
      </c>
      <c r="N386" s="25">
        <f t="shared" si="3"/>
        <v>2034922000</v>
      </c>
      <c r="O386" s="24">
        <f t="shared" si="4"/>
        <v>883512000</v>
      </c>
      <c r="P386" s="17">
        <f t="shared" si="5"/>
        <v>0.8277175362</v>
      </c>
      <c r="Q386" s="17">
        <f t="shared" si="6"/>
        <v>0.3027349599</v>
      </c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18">
        <v>413.0</v>
      </c>
      <c r="B387" s="18" t="s">
        <v>188</v>
      </c>
      <c r="C387" s="18" t="s">
        <v>18</v>
      </c>
      <c r="D387" s="19">
        <v>42004.0</v>
      </c>
      <c r="E387" s="20">
        <v>3.142856E9</v>
      </c>
      <c r="F387" s="20">
        <v>6.20219E8</v>
      </c>
      <c r="G387" s="21">
        <v>1.600187E9</v>
      </c>
      <c r="H387" s="22">
        <v>5.53817E8</v>
      </c>
      <c r="I387" s="22">
        <v>3.9577E7</v>
      </c>
      <c r="J387" s="18" t="s">
        <v>25</v>
      </c>
      <c r="K387" s="18" t="s">
        <v>60</v>
      </c>
      <c r="L387" s="23">
        <f t="shared" si="1"/>
        <v>2014</v>
      </c>
      <c r="M387" s="24">
        <f t="shared" si="2"/>
        <v>2522637000</v>
      </c>
      <c r="N387" s="25">
        <f t="shared" si="3"/>
        <v>2193581000</v>
      </c>
      <c r="O387" s="24">
        <f t="shared" si="4"/>
        <v>949275000</v>
      </c>
      <c r="P387" s="17">
        <f t="shared" si="5"/>
        <v>0.8026575191</v>
      </c>
      <c r="Q387" s="17">
        <f t="shared" si="6"/>
        <v>0.3020421553</v>
      </c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18">
        <v>414.0</v>
      </c>
      <c r="B388" s="18" t="s">
        <v>188</v>
      </c>
      <c r="C388" s="18" t="s">
        <v>19</v>
      </c>
      <c r="D388" s="19">
        <v>42369.0</v>
      </c>
      <c r="E388" s="20">
        <v>3.275594E9</v>
      </c>
      <c r="F388" s="20">
        <v>6.14364E8</v>
      </c>
      <c r="G388" s="21">
        <v>1.538027E9</v>
      </c>
      <c r="H388" s="22">
        <v>5.63975E8</v>
      </c>
      <c r="I388" s="22">
        <v>4.1595E7</v>
      </c>
      <c r="J388" s="18" t="s">
        <v>25</v>
      </c>
      <c r="K388" s="18" t="s">
        <v>60</v>
      </c>
      <c r="L388" s="23">
        <f t="shared" si="1"/>
        <v>2015</v>
      </c>
      <c r="M388" s="24">
        <f t="shared" si="2"/>
        <v>2661230000</v>
      </c>
      <c r="N388" s="25">
        <f t="shared" si="3"/>
        <v>2143597000</v>
      </c>
      <c r="O388" s="24">
        <f t="shared" si="4"/>
        <v>1131997000</v>
      </c>
      <c r="P388" s="17">
        <f t="shared" si="5"/>
        <v>0.8124419571</v>
      </c>
      <c r="Q388" s="17">
        <f t="shared" si="6"/>
        <v>0.3455852587</v>
      </c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18">
        <v>415.0</v>
      </c>
      <c r="B389" s="18" t="s">
        <v>188</v>
      </c>
      <c r="C389" s="18" t="s">
        <v>20</v>
      </c>
      <c r="D389" s="19">
        <v>42735.0</v>
      </c>
      <c r="E389" s="20">
        <v>3.418265E9</v>
      </c>
      <c r="F389" s="20">
        <v>5.59541E8</v>
      </c>
      <c r="G389" s="21">
        <v>1.620006E9</v>
      </c>
      <c r="H389" s="22">
        <v>4.89265E8</v>
      </c>
      <c r="I389" s="22">
        <v>2.9173E7</v>
      </c>
      <c r="J389" s="18" t="s">
        <v>25</v>
      </c>
      <c r="K389" s="18" t="s">
        <v>60</v>
      </c>
      <c r="L389" s="23">
        <f t="shared" si="1"/>
        <v>2016</v>
      </c>
      <c r="M389" s="24">
        <f t="shared" si="2"/>
        <v>2858724000</v>
      </c>
      <c r="N389" s="25">
        <f t="shared" si="3"/>
        <v>2138444000</v>
      </c>
      <c r="O389" s="24">
        <f t="shared" si="4"/>
        <v>1279821000</v>
      </c>
      <c r="P389" s="17">
        <f t="shared" si="5"/>
        <v>0.8363084781</v>
      </c>
      <c r="Q389" s="17">
        <f t="shared" si="6"/>
        <v>0.3744066069</v>
      </c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18">
        <v>416.0</v>
      </c>
      <c r="B390" s="18" t="s">
        <v>189</v>
      </c>
      <c r="C390" s="18" t="s">
        <v>15</v>
      </c>
      <c r="D390" s="19">
        <v>41639.0</v>
      </c>
      <c r="E390" s="20">
        <v>1.26761E11</v>
      </c>
      <c r="F390" s="20">
        <v>1.02978E11</v>
      </c>
      <c r="G390" s="21">
        <v>0.0</v>
      </c>
      <c r="H390" s="22">
        <v>0.0</v>
      </c>
      <c r="I390" s="22">
        <v>0.0</v>
      </c>
      <c r="J390" s="18" t="s">
        <v>39</v>
      </c>
      <c r="K390" s="18" t="s">
        <v>190</v>
      </c>
      <c r="L390" s="23">
        <f t="shared" si="1"/>
        <v>2013</v>
      </c>
      <c r="M390" s="24">
        <f t="shared" si="2"/>
        <v>23783000000</v>
      </c>
      <c r="N390" s="25">
        <f t="shared" si="3"/>
        <v>0</v>
      </c>
      <c r="O390" s="24">
        <f t="shared" si="4"/>
        <v>126761000000</v>
      </c>
      <c r="P390" s="17">
        <f t="shared" si="5"/>
        <v>0.1876207982</v>
      </c>
      <c r="Q390" s="17">
        <f t="shared" si="6"/>
        <v>1</v>
      </c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18">
        <v>417.0</v>
      </c>
      <c r="B391" s="18" t="s">
        <v>189</v>
      </c>
      <c r="C391" s="18" t="s">
        <v>18</v>
      </c>
      <c r="D391" s="19">
        <v>42004.0</v>
      </c>
      <c r="E391" s="20">
        <v>1.39367E11</v>
      </c>
      <c r="F391" s="20">
        <v>1.14E11</v>
      </c>
      <c r="G391" s="21">
        <v>0.0</v>
      </c>
      <c r="H391" s="22">
        <v>0.0</v>
      </c>
      <c r="I391" s="22">
        <v>0.0</v>
      </c>
      <c r="J391" s="18" t="s">
        <v>39</v>
      </c>
      <c r="K391" s="18" t="s">
        <v>190</v>
      </c>
      <c r="L391" s="23">
        <f t="shared" si="1"/>
        <v>2014</v>
      </c>
      <c r="M391" s="24">
        <f t="shared" si="2"/>
        <v>25367000000</v>
      </c>
      <c r="N391" s="25">
        <f t="shared" si="3"/>
        <v>0</v>
      </c>
      <c r="O391" s="24">
        <f t="shared" si="4"/>
        <v>139367000000</v>
      </c>
      <c r="P391" s="17">
        <f t="shared" si="5"/>
        <v>0.1820158287</v>
      </c>
      <c r="Q391" s="17">
        <f t="shared" si="6"/>
        <v>1</v>
      </c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18">
        <v>418.0</v>
      </c>
      <c r="B392" s="18" t="s">
        <v>189</v>
      </c>
      <c r="C392" s="18" t="s">
        <v>19</v>
      </c>
      <c r="D392" s="19">
        <v>42369.0</v>
      </c>
      <c r="E392" s="20">
        <v>1.5329E11</v>
      </c>
      <c r="F392" s="20">
        <v>1.26762E11</v>
      </c>
      <c r="G392" s="21">
        <v>0.0</v>
      </c>
      <c r="H392" s="22">
        <v>0.0</v>
      </c>
      <c r="I392" s="22">
        <v>0.0</v>
      </c>
      <c r="J392" s="18" t="s">
        <v>39</v>
      </c>
      <c r="K392" s="18" t="s">
        <v>190</v>
      </c>
      <c r="L392" s="23">
        <f t="shared" si="1"/>
        <v>2015</v>
      </c>
      <c r="M392" s="24">
        <f t="shared" si="2"/>
        <v>26528000000</v>
      </c>
      <c r="N392" s="25">
        <f t="shared" si="3"/>
        <v>0</v>
      </c>
      <c r="O392" s="24">
        <f t="shared" si="4"/>
        <v>153290000000</v>
      </c>
      <c r="P392" s="17">
        <f t="shared" si="5"/>
        <v>0.1730576032</v>
      </c>
      <c r="Q392" s="17">
        <f t="shared" si="6"/>
        <v>1</v>
      </c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18">
        <v>419.0</v>
      </c>
      <c r="B393" s="18" t="s">
        <v>189</v>
      </c>
      <c r="C393" s="18" t="s">
        <v>20</v>
      </c>
      <c r="D393" s="19">
        <v>42735.0</v>
      </c>
      <c r="E393" s="20">
        <v>1.77526E11</v>
      </c>
      <c r="F393" s="20">
        <v>1.48669E11</v>
      </c>
      <c r="G393" s="21">
        <v>0.0</v>
      </c>
      <c r="H393" s="22">
        <v>0.0</v>
      </c>
      <c r="I393" s="22">
        <v>0.0</v>
      </c>
      <c r="J393" s="18" t="s">
        <v>39</v>
      </c>
      <c r="K393" s="18" t="s">
        <v>190</v>
      </c>
      <c r="L393" s="23">
        <f t="shared" si="1"/>
        <v>2016</v>
      </c>
      <c r="M393" s="24">
        <f t="shared" si="2"/>
        <v>28857000000</v>
      </c>
      <c r="N393" s="25">
        <f t="shared" si="3"/>
        <v>0</v>
      </c>
      <c r="O393" s="24">
        <f t="shared" si="4"/>
        <v>177526000000</v>
      </c>
      <c r="P393" s="17">
        <f t="shared" si="5"/>
        <v>0.1625508376</v>
      </c>
      <c r="Q393" s="17">
        <f t="shared" si="6"/>
        <v>1</v>
      </c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18">
        <v>420.0</v>
      </c>
      <c r="B394" s="18" t="s">
        <v>191</v>
      </c>
      <c r="C394" s="18" t="s">
        <v>15</v>
      </c>
      <c r="D394" s="19">
        <v>41274.0</v>
      </c>
      <c r="E394" s="20">
        <v>2.3059E11</v>
      </c>
      <c r="F394" s="20">
        <v>1.63336E11</v>
      </c>
      <c r="G394" s="21">
        <v>1.71E10</v>
      </c>
      <c r="H394" s="22">
        <v>0.0</v>
      </c>
      <c r="I394" s="22">
        <v>1.3413E10</v>
      </c>
      <c r="J394" s="18" t="s">
        <v>86</v>
      </c>
      <c r="K394" s="18" t="s">
        <v>147</v>
      </c>
      <c r="L394" s="23">
        <f t="shared" si="1"/>
        <v>2012</v>
      </c>
      <c r="M394" s="24">
        <f t="shared" si="2"/>
        <v>67254000000</v>
      </c>
      <c r="N394" s="25">
        <f t="shared" si="3"/>
        <v>30513000000</v>
      </c>
      <c r="O394" s="24">
        <f t="shared" si="4"/>
        <v>200077000000</v>
      </c>
      <c r="P394" s="17">
        <f t="shared" si="5"/>
        <v>0.291660523</v>
      </c>
      <c r="Q394" s="17">
        <f t="shared" si="6"/>
        <v>0.867674227</v>
      </c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18">
        <v>421.0</v>
      </c>
      <c r="B395" s="18" t="s">
        <v>191</v>
      </c>
      <c r="C395" s="18" t="s">
        <v>18</v>
      </c>
      <c r="D395" s="19">
        <v>41639.0</v>
      </c>
      <c r="E395" s="20">
        <v>2.20156E11</v>
      </c>
      <c r="F395" s="20">
        <v>1.59323E11</v>
      </c>
      <c r="G395" s="21">
        <v>1.7573E10</v>
      </c>
      <c r="H395" s="22">
        <v>0.0</v>
      </c>
      <c r="I395" s="22">
        <v>1.4186E10</v>
      </c>
      <c r="J395" s="18" t="s">
        <v>86</v>
      </c>
      <c r="K395" s="18" t="s">
        <v>147</v>
      </c>
      <c r="L395" s="23">
        <f t="shared" si="1"/>
        <v>2013</v>
      </c>
      <c r="M395" s="24">
        <f t="shared" si="2"/>
        <v>60833000000</v>
      </c>
      <c r="N395" s="25">
        <f t="shared" si="3"/>
        <v>31759000000</v>
      </c>
      <c r="O395" s="24">
        <f t="shared" si="4"/>
        <v>188397000000</v>
      </c>
      <c r="P395" s="17">
        <f t="shared" si="5"/>
        <v>0.276317702</v>
      </c>
      <c r="Q395" s="17">
        <f t="shared" si="6"/>
        <v>0.8557432003</v>
      </c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18">
        <v>422.0</v>
      </c>
      <c r="B396" s="18" t="s">
        <v>191</v>
      </c>
      <c r="C396" s="18" t="s">
        <v>19</v>
      </c>
      <c r="D396" s="19">
        <v>42004.0</v>
      </c>
      <c r="E396" s="20">
        <v>2.00494E11</v>
      </c>
      <c r="F396" s="20">
        <v>1.44956E11</v>
      </c>
      <c r="G396" s="21">
        <v>1.7034E10</v>
      </c>
      <c r="H396" s="22">
        <v>0.0</v>
      </c>
      <c r="I396" s="22">
        <v>1.6793E10</v>
      </c>
      <c r="J396" s="18" t="s">
        <v>86</v>
      </c>
      <c r="K396" s="18" t="s">
        <v>147</v>
      </c>
      <c r="L396" s="23">
        <f t="shared" si="1"/>
        <v>2014</v>
      </c>
      <c r="M396" s="24">
        <f t="shared" si="2"/>
        <v>55538000000</v>
      </c>
      <c r="N396" s="25">
        <f t="shared" si="3"/>
        <v>33827000000</v>
      </c>
      <c r="O396" s="24">
        <f t="shared" si="4"/>
        <v>166667000000</v>
      </c>
      <c r="P396" s="17">
        <f t="shared" si="5"/>
        <v>0.2770057957</v>
      </c>
      <c r="Q396" s="17">
        <f t="shared" si="6"/>
        <v>0.8312817341</v>
      </c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18">
        <v>423.0</v>
      </c>
      <c r="B397" s="18" t="s">
        <v>191</v>
      </c>
      <c r="C397" s="18" t="s">
        <v>20</v>
      </c>
      <c r="D397" s="19">
        <v>42369.0</v>
      </c>
      <c r="E397" s="20">
        <v>1.29925E11</v>
      </c>
      <c r="F397" s="20">
        <v>9.2785E10</v>
      </c>
      <c r="G397" s="21">
        <v>1.6473E10</v>
      </c>
      <c r="H397" s="22">
        <v>0.0</v>
      </c>
      <c r="I397" s="22">
        <v>2.1037E10</v>
      </c>
      <c r="J397" s="18" t="s">
        <v>86</v>
      </c>
      <c r="K397" s="18" t="s">
        <v>147</v>
      </c>
      <c r="L397" s="23">
        <f t="shared" si="1"/>
        <v>2015</v>
      </c>
      <c r="M397" s="24">
        <f t="shared" si="2"/>
        <v>37140000000</v>
      </c>
      <c r="N397" s="25">
        <f t="shared" si="3"/>
        <v>37510000000</v>
      </c>
      <c r="O397" s="24">
        <f t="shared" si="4"/>
        <v>92415000000</v>
      </c>
      <c r="P397" s="17">
        <f t="shared" si="5"/>
        <v>0.2858572253</v>
      </c>
      <c r="Q397" s="17">
        <f t="shared" si="6"/>
        <v>0.7112949779</v>
      </c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18">
        <v>424.0</v>
      </c>
      <c r="B398" s="18" t="s">
        <v>192</v>
      </c>
      <c r="C398" s="18" t="s">
        <v>15</v>
      </c>
      <c r="D398" s="19">
        <v>41274.0</v>
      </c>
      <c r="E398" s="20">
        <v>1.819814E9</v>
      </c>
      <c r="F398" s="20">
        <v>3.43743E8</v>
      </c>
      <c r="G398" s="21">
        <v>1.33796E8</v>
      </c>
      <c r="H398" s="22">
        <v>0.0</v>
      </c>
      <c r="I398" s="22">
        <v>5.79315E8</v>
      </c>
      <c r="J398" s="18" t="s">
        <v>86</v>
      </c>
      <c r="K398" s="18" t="s">
        <v>87</v>
      </c>
      <c r="L398" s="23">
        <f t="shared" si="1"/>
        <v>2012</v>
      </c>
      <c r="M398" s="24">
        <f t="shared" si="2"/>
        <v>1476071000</v>
      </c>
      <c r="N398" s="25">
        <f t="shared" si="3"/>
        <v>713111000</v>
      </c>
      <c r="O398" s="24">
        <f t="shared" si="4"/>
        <v>1106703000</v>
      </c>
      <c r="P398" s="17">
        <f t="shared" si="5"/>
        <v>0.8111109157</v>
      </c>
      <c r="Q398" s="17">
        <f t="shared" si="6"/>
        <v>0.6081407221</v>
      </c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18">
        <v>425.0</v>
      </c>
      <c r="B399" s="18" t="s">
        <v>192</v>
      </c>
      <c r="C399" s="18" t="s">
        <v>18</v>
      </c>
      <c r="D399" s="19">
        <v>41639.0</v>
      </c>
      <c r="E399" s="20">
        <v>2.319919E9</v>
      </c>
      <c r="F399" s="20">
        <v>4.55436E8</v>
      </c>
      <c r="G399" s="21">
        <v>1.69815E8</v>
      </c>
      <c r="H399" s="22">
        <v>0.0</v>
      </c>
      <c r="I399" s="22">
        <v>7.78655E8</v>
      </c>
      <c r="J399" s="18" t="s">
        <v>86</v>
      </c>
      <c r="K399" s="18" t="s">
        <v>87</v>
      </c>
      <c r="L399" s="23">
        <f t="shared" si="1"/>
        <v>2013</v>
      </c>
      <c r="M399" s="24">
        <f t="shared" si="2"/>
        <v>1864483000</v>
      </c>
      <c r="N399" s="25">
        <f t="shared" si="3"/>
        <v>948470000</v>
      </c>
      <c r="O399" s="24">
        <f t="shared" si="4"/>
        <v>1371449000</v>
      </c>
      <c r="P399" s="17">
        <f t="shared" si="5"/>
        <v>0.8036845252</v>
      </c>
      <c r="Q399" s="17">
        <f t="shared" si="6"/>
        <v>0.5911624501</v>
      </c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18">
        <v>426.0</v>
      </c>
      <c r="B400" s="18" t="s">
        <v>192</v>
      </c>
      <c r="C400" s="18" t="s">
        <v>19</v>
      </c>
      <c r="D400" s="19">
        <v>42004.0</v>
      </c>
      <c r="E400" s="20">
        <v>2.660147E9</v>
      </c>
      <c r="F400" s="20">
        <v>5.38374E8</v>
      </c>
      <c r="G400" s="21">
        <v>2.04161E8</v>
      </c>
      <c r="H400" s="22">
        <v>0.0</v>
      </c>
      <c r="I400" s="22">
        <v>9.86812E8</v>
      </c>
      <c r="J400" s="18" t="s">
        <v>86</v>
      </c>
      <c r="K400" s="18" t="s">
        <v>87</v>
      </c>
      <c r="L400" s="23">
        <f t="shared" si="1"/>
        <v>2014</v>
      </c>
      <c r="M400" s="24">
        <f t="shared" si="2"/>
        <v>2121773000</v>
      </c>
      <c r="N400" s="25">
        <f t="shared" si="3"/>
        <v>1190973000</v>
      </c>
      <c r="O400" s="24">
        <f t="shared" si="4"/>
        <v>1469174000</v>
      </c>
      <c r="P400" s="17">
        <f t="shared" si="5"/>
        <v>0.7976149438</v>
      </c>
      <c r="Q400" s="17">
        <f t="shared" si="6"/>
        <v>0.5522905313</v>
      </c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18">
        <v>427.0</v>
      </c>
      <c r="B401" s="18" t="s">
        <v>192</v>
      </c>
      <c r="C401" s="18" t="s">
        <v>20</v>
      </c>
      <c r="D401" s="19">
        <v>42369.0</v>
      </c>
      <c r="E401" s="20">
        <v>1.803573E9</v>
      </c>
      <c r="F401" s="20">
        <v>5.41359E8</v>
      </c>
      <c r="G401" s="21">
        <v>2.30734E8</v>
      </c>
      <c r="H401" s="22">
        <v>0.0</v>
      </c>
      <c r="I401" s="22">
        <v>1.230853E9</v>
      </c>
      <c r="J401" s="18" t="s">
        <v>86</v>
      </c>
      <c r="K401" s="18" t="s">
        <v>87</v>
      </c>
      <c r="L401" s="23">
        <f t="shared" si="1"/>
        <v>2015</v>
      </c>
      <c r="M401" s="24">
        <f t="shared" si="2"/>
        <v>1262214000</v>
      </c>
      <c r="N401" s="25">
        <f t="shared" si="3"/>
        <v>1461587000</v>
      </c>
      <c r="O401" s="24">
        <f t="shared" si="4"/>
        <v>341986000</v>
      </c>
      <c r="P401" s="17">
        <f t="shared" si="5"/>
        <v>0.699840816</v>
      </c>
      <c r="Q401" s="17">
        <f t="shared" si="6"/>
        <v>0.1896158348</v>
      </c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18">
        <v>428.0</v>
      </c>
      <c r="B402" s="18" t="s">
        <v>193</v>
      </c>
      <c r="C402" s="18" t="s">
        <v>15</v>
      </c>
      <c r="D402" s="19">
        <v>41274.0</v>
      </c>
      <c r="E402" s="20">
        <v>1.2835E10</v>
      </c>
      <c r="F402" s="20">
        <v>8.3E9</v>
      </c>
      <c r="G402" s="21">
        <v>5.5E8</v>
      </c>
      <c r="H402" s="22">
        <v>0.0</v>
      </c>
      <c r="I402" s="22">
        <v>1.127E9</v>
      </c>
      <c r="J402" s="18" t="s">
        <v>45</v>
      </c>
      <c r="K402" s="18" t="s">
        <v>48</v>
      </c>
      <c r="L402" s="23">
        <f t="shared" si="1"/>
        <v>2012</v>
      </c>
      <c r="M402" s="24">
        <f t="shared" si="2"/>
        <v>4535000000</v>
      </c>
      <c r="N402" s="25">
        <f t="shared" si="3"/>
        <v>1677000000</v>
      </c>
      <c r="O402" s="24">
        <f t="shared" si="4"/>
        <v>11158000000</v>
      </c>
      <c r="P402" s="17">
        <f t="shared" si="5"/>
        <v>0.3533307363</v>
      </c>
      <c r="Q402" s="17">
        <f t="shared" si="6"/>
        <v>0.8693416439</v>
      </c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18">
        <v>429.0</v>
      </c>
      <c r="B403" s="18" t="s">
        <v>193</v>
      </c>
      <c r="C403" s="18" t="s">
        <v>18</v>
      </c>
      <c r="D403" s="19">
        <v>41639.0</v>
      </c>
      <c r="E403" s="20">
        <v>1.312E10</v>
      </c>
      <c r="F403" s="20">
        <v>8.033E9</v>
      </c>
      <c r="G403" s="21">
        <v>5.63E8</v>
      </c>
      <c r="H403" s="22">
        <v>0.0</v>
      </c>
      <c r="I403" s="22">
        <v>1.208E9</v>
      </c>
      <c r="J403" s="18" t="s">
        <v>45</v>
      </c>
      <c r="K403" s="18" t="s">
        <v>48</v>
      </c>
      <c r="L403" s="23">
        <f t="shared" si="1"/>
        <v>2013</v>
      </c>
      <c r="M403" s="24">
        <f t="shared" si="2"/>
        <v>5087000000</v>
      </c>
      <c r="N403" s="25">
        <f t="shared" si="3"/>
        <v>1771000000</v>
      </c>
      <c r="O403" s="24">
        <f t="shared" si="4"/>
        <v>11349000000</v>
      </c>
      <c r="P403" s="17">
        <f t="shared" si="5"/>
        <v>0.3877286585</v>
      </c>
      <c r="Q403" s="17">
        <f t="shared" si="6"/>
        <v>0.8650152439</v>
      </c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18">
        <v>430.0</v>
      </c>
      <c r="B404" s="18" t="s">
        <v>193</v>
      </c>
      <c r="C404" s="18" t="s">
        <v>19</v>
      </c>
      <c r="D404" s="19">
        <v>42004.0</v>
      </c>
      <c r="E404" s="20">
        <v>1.2436E10</v>
      </c>
      <c r="F404" s="20">
        <v>7.881E9</v>
      </c>
      <c r="G404" s="21">
        <v>5.42E8</v>
      </c>
      <c r="H404" s="22">
        <v>0.0</v>
      </c>
      <c r="I404" s="22">
        <v>1.292E9</v>
      </c>
      <c r="J404" s="18" t="s">
        <v>45</v>
      </c>
      <c r="K404" s="18" t="s">
        <v>48</v>
      </c>
      <c r="L404" s="23">
        <f t="shared" si="1"/>
        <v>2014</v>
      </c>
      <c r="M404" s="24">
        <f t="shared" si="2"/>
        <v>4555000000</v>
      </c>
      <c r="N404" s="25">
        <f t="shared" si="3"/>
        <v>1834000000</v>
      </c>
      <c r="O404" s="24">
        <f t="shared" si="4"/>
        <v>10602000000</v>
      </c>
      <c r="P404" s="17">
        <f t="shared" si="5"/>
        <v>0.3662753297</v>
      </c>
      <c r="Q404" s="17">
        <f t="shared" si="6"/>
        <v>0.8525249276</v>
      </c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18">
        <v>431.0</v>
      </c>
      <c r="B405" s="18" t="s">
        <v>193</v>
      </c>
      <c r="C405" s="18" t="s">
        <v>20</v>
      </c>
      <c r="D405" s="19">
        <v>42369.0</v>
      </c>
      <c r="E405" s="20">
        <v>1.1683E10</v>
      </c>
      <c r="F405" s="20">
        <v>6.201E9</v>
      </c>
      <c r="G405" s="21">
        <v>5.51E8</v>
      </c>
      <c r="H405" s="22">
        <v>0.0</v>
      </c>
      <c r="I405" s="22">
        <v>1.395E9</v>
      </c>
      <c r="J405" s="18" t="s">
        <v>45</v>
      </c>
      <c r="K405" s="18" t="s">
        <v>48</v>
      </c>
      <c r="L405" s="23">
        <f t="shared" si="1"/>
        <v>2015</v>
      </c>
      <c r="M405" s="24">
        <f t="shared" si="2"/>
        <v>5482000000</v>
      </c>
      <c r="N405" s="25">
        <f t="shared" si="3"/>
        <v>1946000000</v>
      </c>
      <c r="O405" s="24">
        <f t="shared" si="4"/>
        <v>9737000000</v>
      </c>
      <c r="P405" s="17">
        <f t="shared" si="5"/>
        <v>0.469228794</v>
      </c>
      <c r="Q405" s="17">
        <f t="shared" si="6"/>
        <v>0.8334331935</v>
      </c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18">
        <v>432.0</v>
      </c>
      <c r="B406" s="18" t="s">
        <v>194</v>
      </c>
      <c r="C406" s="18" t="s">
        <v>15</v>
      </c>
      <c r="D406" s="19">
        <v>41639.0</v>
      </c>
      <c r="E406" s="20">
        <v>3.7773E10</v>
      </c>
      <c r="F406" s="20">
        <v>2.0964E10</v>
      </c>
      <c r="G406" s="21">
        <v>1.1349E10</v>
      </c>
      <c r="H406" s="22">
        <v>0.0</v>
      </c>
      <c r="I406" s="22">
        <v>1.658E9</v>
      </c>
      <c r="J406" s="18" t="s">
        <v>16</v>
      </c>
      <c r="K406" s="18" t="s">
        <v>17</v>
      </c>
      <c r="L406" s="23">
        <f t="shared" si="1"/>
        <v>2013</v>
      </c>
      <c r="M406" s="24">
        <f t="shared" si="2"/>
        <v>16809000000</v>
      </c>
      <c r="N406" s="25">
        <f t="shared" si="3"/>
        <v>13007000000</v>
      </c>
      <c r="O406" s="24">
        <f t="shared" si="4"/>
        <v>24766000000</v>
      </c>
      <c r="P406" s="17">
        <f t="shared" si="5"/>
        <v>0.4450003971</v>
      </c>
      <c r="Q406" s="17">
        <f t="shared" si="6"/>
        <v>0.6556535091</v>
      </c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18">
        <v>433.0</v>
      </c>
      <c r="B407" s="18" t="s">
        <v>194</v>
      </c>
      <c r="C407" s="18" t="s">
        <v>18</v>
      </c>
      <c r="D407" s="19">
        <v>42004.0</v>
      </c>
      <c r="E407" s="20">
        <v>4.0362E10</v>
      </c>
      <c r="F407" s="20">
        <v>2.2967E10</v>
      </c>
      <c r="G407" s="21">
        <v>1.2702E10</v>
      </c>
      <c r="H407" s="22">
        <v>0.0</v>
      </c>
      <c r="I407" s="22">
        <v>1.771E9</v>
      </c>
      <c r="J407" s="18" t="s">
        <v>16</v>
      </c>
      <c r="K407" s="18" t="s">
        <v>17</v>
      </c>
      <c r="L407" s="23">
        <f t="shared" si="1"/>
        <v>2014</v>
      </c>
      <c r="M407" s="24">
        <f t="shared" si="2"/>
        <v>17395000000</v>
      </c>
      <c r="N407" s="25">
        <f t="shared" si="3"/>
        <v>14473000000</v>
      </c>
      <c r="O407" s="24">
        <f t="shared" si="4"/>
        <v>25889000000</v>
      </c>
      <c r="P407" s="17">
        <f t="shared" si="5"/>
        <v>0.4309746792</v>
      </c>
      <c r="Q407" s="17">
        <f t="shared" si="6"/>
        <v>0.6414201477</v>
      </c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18">
        <v>434.0</v>
      </c>
      <c r="B408" s="18" t="s">
        <v>194</v>
      </c>
      <c r="C408" s="18" t="s">
        <v>19</v>
      </c>
      <c r="D408" s="19">
        <v>42369.0</v>
      </c>
      <c r="E408" s="20">
        <v>4.0704E10</v>
      </c>
      <c r="F408" s="20">
        <v>1.7096E10</v>
      </c>
      <c r="G408" s="21">
        <v>1.3936E10</v>
      </c>
      <c r="H408" s="22">
        <v>0.0</v>
      </c>
      <c r="I408" s="22">
        <v>1.835E9</v>
      </c>
      <c r="J408" s="18" t="s">
        <v>16</v>
      </c>
      <c r="K408" s="18" t="s">
        <v>17</v>
      </c>
      <c r="L408" s="23">
        <f t="shared" si="1"/>
        <v>2015</v>
      </c>
      <c r="M408" s="24">
        <f t="shared" si="2"/>
        <v>23608000000</v>
      </c>
      <c r="N408" s="25">
        <f t="shared" si="3"/>
        <v>15771000000</v>
      </c>
      <c r="O408" s="24">
        <f t="shared" si="4"/>
        <v>24933000000</v>
      </c>
      <c r="P408" s="17">
        <f t="shared" si="5"/>
        <v>0.5799921384</v>
      </c>
      <c r="Q408" s="17">
        <f t="shared" si="6"/>
        <v>0.6125442217</v>
      </c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18">
        <v>435.0</v>
      </c>
      <c r="B409" s="18" t="s">
        <v>194</v>
      </c>
      <c r="C409" s="18" t="s">
        <v>20</v>
      </c>
      <c r="D409" s="19">
        <v>42735.0</v>
      </c>
      <c r="E409" s="20">
        <v>3.9639E10</v>
      </c>
      <c r="F409" s="20">
        <v>1.594E10</v>
      </c>
      <c r="G409" s="21">
        <v>1.4845E10</v>
      </c>
      <c r="H409" s="22">
        <v>0.0</v>
      </c>
      <c r="I409" s="22">
        <v>1.902E9</v>
      </c>
      <c r="J409" s="18" t="s">
        <v>16</v>
      </c>
      <c r="K409" s="18" t="s">
        <v>17</v>
      </c>
      <c r="L409" s="23">
        <f t="shared" si="1"/>
        <v>2016</v>
      </c>
      <c r="M409" s="24">
        <f t="shared" si="2"/>
        <v>23699000000</v>
      </c>
      <c r="N409" s="25">
        <f t="shared" si="3"/>
        <v>16747000000</v>
      </c>
      <c r="O409" s="24">
        <f t="shared" si="4"/>
        <v>22892000000</v>
      </c>
      <c r="P409" s="17">
        <f t="shared" si="5"/>
        <v>0.5978707838</v>
      </c>
      <c r="Q409" s="17">
        <f t="shared" si="6"/>
        <v>0.5775120462</v>
      </c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18">
        <v>436.0</v>
      </c>
      <c r="B410" s="18" t="s">
        <v>195</v>
      </c>
      <c r="C410" s="18" t="s">
        <v>15</v>
      </c>
      <c r="D410" s="19">
        <v>41639.0</v>
      </c>
      <c r="E410" s="20">
        <v>2.8998E10</v>
      </c>
      <c r="F410" s="20">
        <v>1.7642E10</v>
      </c>
      <c r="G410" s="21">
        <v>6.564E9</v>
      </c>
      <c r="H410" s="22">
        <v>2.037E9</v>
      </c>
      <c r="I410" s="22">
        <v>0.0</v>
      </c>
      <c r="J410" s="18" t="s">
        <v>62</v>
      </c>
      <c r="K410" s="18" t="s">
        <v>196</v>
      </c>
      <c r="L410" s="23">
        <f t="shared" si="1"/>
        <v>2013</v>
      </c>
      <c r="M410" s="24">
        <f t="shared" si="2"/>
        <v>11356000000</v>
      </c>
      <c r="N410" s="25">
        <f t="shared" si="3"/>
        <v>8601000000</v>
      </c>
      <c r="O410" s="24">
        <f t="shared" si="4"/>
        <v>20397000000</v>
      </c>
      <c r="P410" s="17">
        <f t="shared" si="5"/>
        <v>0.3916132147</v>
      </c>
      <c r="Q410" s="17">
        <f t="shared" si="6"/>
        <v>0.7033933375</v>
      </c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18">
        <v>437.0</v>
      </c>
      <c r="B411" s="18" t="s">
        <v>195</v>
      </c>
      <c r="C411" s="18" t="s">
        <v>18</v>
      </c>
      <c r="D411" s="19">
        <v>42004.0</v>
      </c>
      <c r="E411" s="20">
        <v>2.8406E10</v>
      </c>
      <c r="F411" s="20">
        <v>1.7023E10</v>
      </c>
      <c r="G411" s="21">
        <v>5.536E9</v>
      </c>
      <c r="H411" s="22">
        <v>1.958E9</v>
      </c>
      <c r="I411" s="22">
        <v>0.0</v>
      </c>
      <c r="J411" s="18" t="s">
        <v>62</v>
      </c>
      <c r="K411" s="18" t="s">
        <v>196</v>
      </c>
      <c r="L411" s="23">
        <f t="shared" si="1"/>
        <v>2014</v>
      </c>
      <c r="M411" s="24">
        <f t="shared" si="2"/>
        <v>11383000000</v>
      </c>
      <c r="N411" s="25">
        <f t="shared" si="3"/>
        <v>7494000000</v>
      </c>
      <c r="O411" s="24">
        <f t="shared" si="4"/>
        <v>20912000000</v>
      </c>
      <c r="P411" s="17">
        <f t="shared" si="5"/>
        <v>0.4007251989</v>
      </c>
      <c r="Q411" s="17">
        <f t="shared" si="6"/>
        <v>0.7361824967</v>
      </c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18">
        <v>438.0</v>
      </c>
      <c r="B412" s="18" t="s">
        <v>195</v>
      </c>
      <c r="C412" s="18" t="s">
        <v>19</v>
      </c>
      <c r="D412" s="19">
        <v>42369.0</v>
      </c>
      <c r="E412" s="20">
        <v>2.513E10</v>
      </c>
      <c r="F412" s="20">
        <v>1.5112E10</v>
      </c>
      <c r="G412" s="21">
        <v>5.074E9</v>
      </c>
      <c r="H412" s="22">
        <v>1.898E9</v>
      </c>
      <c r="I412" s="22">
        <v>0.0</v>
      </c>
      <c r="J412" s="18" t="s">
        <v>62</v>
      </c>
      <c r="K412" s="18" t="s">
        <v>196</v>
      </c>
      <c r="L412" s="23">
        <f t="shared" si="1"/>
        <v>2015</v>
      </c>
      <c r="M412" s="24">
        <f t="shared" si="2"/>
        <v>10018000000</v>
      </c>
      <c r="N412" s="25">
        <f t="shared" si="3"/>
        <v>6972000000</v>
      </c>
      <c r="O412" s="24">
        <f t="shared" si="4"/>
        <v>18158000000</v>
      </c>
      <c r="P412" s="17">
        <f t="shared" si="5"/>
        <v>0.3986470354</v>
      </c>
      <c r="Q412" s="17">
        <f t="shared" si="6"/>
        <v>0.7225626741</v>
      </c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18">
        <v>439.0</v>
      </c>
      <c r="B413" s="18" t="s">
        <v>195</v>
      </c>
      <c r="C413" s="18" t="s">
        <v>20</v>
      </c>
      <c r="D413" s="19">
        <v>42735.0</v>
      </c>
      <c r="E413" s="20">
        <v>2.4594E10</v>
      </c>
      <c r="F413" s="20">
        <v>1.4469E10</v>
      </c>
      <c r="G413" s="21">
        <v>5.005E9</v>
      </c>
      <c r="H413" s="22">
        <v>1.641E9</v>
      </c>
      <c r="I413" s="22">
        <v>0.0</v>
      </c>
      <c r="J413" s="18" t="s">
        <v>62</v>
      </c>
      <c r="K413" s="18" t="s">
        <v>196</v>
      </c>
      <c r="L413" s="23">
        <f t="shared" si="1"/>
        <v>2016</v>
      </c>
      <c r="M413" s="24">
        <f t="shared" si="2"/>
        <v>10125000000</v>
      </c>
      <c r="N413" s="25">
        <f t="shared" si="3"/>
        <v>6646000000</v>
      </c>
      <c r="O413" s="24">
        <f t="shared" si="4"/>
        <v>17948000000</v>
      </c>
      <c r="P413" s="17">
        <f t="shared" si="5"/>
        <v>0.411685777</v>
      </c>
      <c r="Q413" s="17">
        <f t="shared" si="6"/>
        <v>0.729771489</v>
      </c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18">
        <v>440.0</v>
      </c>
      <c r="B414" s="18" t="s">
        <v>197</v>
      </c>
      <c r="C414" s="18" t="s">
        <v>15</v>
      </c>
      <c r="D414" s="19">
        <v>41578.0</v>
      </c>
      <c r="E414" s="20">
        <v>3.77954E10</v>
      </c>
      <c r="F414" s="20">
        <v>2.56673E10</v>
      </c>
      <c r="G414" s="21">
        <v>4.4261E9</v>
      </c>
      <c r="H414" s="22">
        <v>1.4773E9</v>
      </c>
      <c r="I414" s="22">
        <v>0.0</v>
      </c>
      <c r="J414" s="18" t="s">
        <v>16</v>
      </c>
      <c r="K414" s="18" t="s">
        <v>130</v>
      </c>
      <c r="L414" s="23">
        <f t="shared" si="1"/>
        <v>2013</v>
      </c>
      <c r="M414" s="24">
        <f t="shared" si="2"/>
        <v>12128100000</v>
      </c>
      <c r="N414" s="25">
        <f t="shared" si="3"/>
        <v>5903400000</v>
      </c>
      <c r="O414" s="24">
        <f t="shared" si="4"/>
        <v>31892000000</v>
      </c>
      <c r="P414" s="17">
        <f t="shared" si="5"/>
        <v>0.3208882562</v>
      </c>
      <c r="Q414" s="17">
        <f t="shared" si="6"/>
        <v>0.8438063891</v>
      </c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18">
        <v>441.0</v>
      </c>
      <c r="B415" s="18" t="s">
        <v>197</v>
      </c>
      <c r="C415" s="18" t="s">
        <v>18</v>
      </c>
      <c r="D415" s="19">
        <v>41943.0</v>
      </c>
      <c r="E415" s="20">
        <v>3.60669E10</v>
      </c>
      <c r="F415" s="20">
        <v>2.47758E10</v>
      </c>
      <c r="G415" s="21">
        <v>4.3777E9</v>
      </c>
      <c r="H415" s="22">
        <v>1.452E9</v>
      </c>
      <c r="I415" s="22">
        <v>0.0</v>
      </c>
      <c r="J415" s="18" t="s">
        <v>16</v>
      </c>
      <c r="K415" s="18" t="s">
        <v>130</v>
      </c>
      <c r="L415" s="23">
        <f t="shared" si="1"/>
        <v>2014</v>
      </c>
      <c r="M415" s="24">
        <f t="shared" si="2"/>
        <v>11291100000</v>
      </c>
      <c r="N415" s="25">
        <f t="shared" si="3"/>
        <v>5829700000</v>
      </c>
      <c r="O415" s="24">
        <f t="shared" si="4"/>
        <v>30237200000</v>
      </c>
      <c r="P415" s="17">
        <f t="shared" si="5"/>
        <v>0.313059897</v>
      </c>
      <c r="Q415" s="17">
        <f t="shared" si="6"/>
        <v>0.838364262</v>
      </c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18">
        <v>442.0</v>
      </c>
      <c r="B416" s="18" t="s">
        <v>197</v>
      </c>
      <c r="C416" s="18" t="s">
        <v>19</v>
      </c>
      <c r="D416" s="19">
        <v>42308.0</v>
      </c>
      <c r="E416" s="20">
        <v>2.88628E10</v>
      </c>
      <c r="F416" s="20">
        <v>2.01432E10</v>
      </c>
      <c r="G416" s="21">
        <v>3.8344E9</v>
      </c>
      <c r="H416" s="22">
        <v>1.4251E9</v>
      </c>
      <c r="I416" s="22">
        <v>0.0</v>
      </c>
      <c r="J416" s="18" t="s">
        <v>16</v>
      </c>
      <c r="K416" s="18" t="s">
        <v>130</v>
      </c>
      <c r="L416" s="23">
        <f t="shared" si="1"/>
        <v>2015</v>
      </c>
      <c r="M416" s="24">
        <f t="shared" si="2"/>
        <v>8719600000</v>
      </c>
      <c r="N416" s="25">
        <f t="shared" si="3"/>
        <v>5259500000</v>
      </c>
      <c r="O416" s="24">
        <f t="shared" si="4"/>
        <v>23603300000</v>
      </c>
      <c r="P416" s="17">
        <f t="shared" si="5"/>
        <v>0.3021051319</v>
      </c>
      <c r="Q416" s="17">
        <f t="shared" si="6"/>
        <v>0.8177758222</v>
      </c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18">
        <v>443.0</v>
      </c>
      <c r="B417" s="18" t="s">
        <v>197</v>
      </c>
      <c r="C417" s="18" t="s">
        <v>20</v>
      </c>
      <c r="D417" s="19">
        <v>42674.0</v>
      </c>
      <c r="E417" s="20">
        <v>2.6644E10</v>
      </c>
      <c r="F417" s="20">
        <v>1.82489E10</v>
      </c>
      <c r="G417" s="21">
        <v>4.0183E9</v>
      </c>
      <c r="H417" s="22">
        <v>1.3891E9</v>
      </c>
      <c r="I417" s="22">
        <v>0.0</v>
      </c>
      <c r="J417" s="18" t="s">
        <v>16</v>
      </c>
      <c r="K417" s="18" t="s">
        <v>130</v>
      </c>
      <c r="L417" s="23">
        <f t="shared" si="1"/>
        <v>2016</v>
      </c>
      <c r="M417" s="24">
        <f t="shared" si="2"/>
        <v>8395100000</v>
      </c>
      <c r="N417" s="25">
        <f t="shared" si="3"/>
        <v>5407400000</v>
      </c>
      <c r="O417" s="24">
        <f t="shared" si="4"/>
        <v>21236600000</v>
      </c>
      <c r="P417" s="17">
        <f t="shared" si="5"/>
        <v>0.3150840715</v>
      </c>
      <c r="Q417" s="17">
        <f t="shared" si="6"/>
        <v>0.7970499925</v>
      </c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18">
        <v>444.0</v>
      </c>
      <c r="B418" s="18" t="s">
        <v>198</v>
      </c>
      <c r="C418" s="18" t="s">
        <v>15</v>
      </c>
      <c r="D418" s="19">
        <v>41243.0</v>
      </c>
      <c r="E418" s="20">
        <v>8.984E9</v>
      </c>
      <c r="F418" s="20">
        <v>8.45E8</v>
      </c>
      <c r="G418" s="21">
        <v>3.052E9</v>
      </c>
      <c r="H418" s="22">
        <v>0.0</v>
      </c>
      <c r="I418" s="22">
        <v>8.48E8</v>
      </c>
      <c r="J418" s="18" t="s">
        <v>50</v>
      </c>
      <c r="K418" s="18" t="s">
        <v>103</v>
      </c>
      <c r="L418" s="23">
        <f t="shared" si="1"/>
        <v>2012</v>
      </c>
      <c r="M418" s="24">
        <f t="shared" si="2"/>
        <v>8139000000</v>
      </c>
      <c r="N418" s="25">
        <f t="shared" si="3"/>
        <v>3900000000</v>
      </c>
      <c r="O418" s="24">
        <f t="shared" si="4"/>
        <v>5084000000</v>
      </c>
      <c r="P418" s="17">
        <f t="shared" si="5"/>
        <v>0.9059439003</v>
      </c>
      <c r="Q418" s="17">
        <f t="shared" si="6"/>
        <v>0.5658949243</v>
      </c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18">
        <v>445.0</v>
      </c>
      <c r="B419" s="18" t="s">
        <v>198</v>
      </c>
      <c r="C419" s="18" t="s">
        <v>18</v>
      </c>
      <c r="D419" s="19">
        <v>41639.0</v>
      </c>
      <c r="E419" s="20">
        <v>9.37E9</v>
      </c>
      <c r="F419" s="20">
        <v>6.98E8</v>
      </c>
      <c r="G419" s="21">
        <v>3.194E9</v>
      </c>
      <c r="H419" s="22">
        <v>0.0</v>
      </c>
      <c r="I419" s="22">
        <v>1.086E9</v>
      </c>
      <c r="J419" s="18" t="s">
        <v>50</v>
      </c>
      <c r="K419" s="18" t="s">
        <v>103</v>
      </c>
      <c r="L419" s="23">
        <f t="shared" si="1"/>
        <v>2013</v>
      </c>
      <c r="M419" s="24">
        <f t="shared" si="2"/>
        <v>8672000000</v>
      </c>
      <c r="N419" s="25">
        <f t="shared" si="3"/>
        <v>4280000000</v>
      </c>
      <c r="O419" s="24">
        <f t="shared" si="4"/>
        <v>5090000000</v>
      </c>
      <c r="P419" s="17">
        <f t="shared" si="5"/>
        <v>0.925506937</v>
      </c>
      <c r="Q419" s="17">
        <f t="shared" si="6"/>
        <v>0.5432230523</v>
      </c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18">
        <v>446.0</v>
      </c>
      <c r="B420" s="18" t="s">
        <v>198</v>
      </c>
      <c r="C420" s="18" t="s">
        <v>19</v>
      </c>
      <c r="D420" s="19">
        <v>42004.0</v>
      </c>
      <c r="E420" s="20">
        <v>9.611E9</v>
      </c>
      <c r="F420" s="20">
        <v>6.14E8</v>
      </c>
      <c r="G420" s="21">
        <v>3.34E9</v>
      </c>
      <c r="H420" s="22">
        <v>0.0</v>
      </c>
      <c r="I420" s="22">
        <v>1.443E9</v>
      </c>
      <c r="J420" s="18" t="s">
        <v>50</v>
      </c>
      <c r="K420" s="18" t="s">
        <v>103</v>
      </c>
      <c r="L420" s="23">
        <f t="shared" si="1"/>
        <v>2014</v>
      </c>
      <c r="M420" s="24">
        <f t="shared" si="2"/>
        <v>8997000000</v>
      </c>
      <c r="N420" s="25">
        <f t="shared" si="3"/>
        <v>4783000000</v>
      </c>
      <c r="O420" s="24">
        <f t="shared" si="4"/>
        <v>4828000000</v>
      </c>
      <c r="P420" s="17">
        <f t="shared" si="5"/>
        <v>0.9361148684</v>
      </c>
      <c r="Q420" s="17">
        <f t="shared" si="6"/>
        <v>0.5023410675</v>
      </c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18">
        <v>447.0</v>
      </c>
      <c r="B421" s="18" t="s">
        <v>198</v>
      </c>
      <c r="C421" s="18" t="s">
        <v>20</v>
      </c>
      <c r="D421" s="19">
        <v>42369.0</v>
      </c>
      <c r="E421" s="20">
        <v>1.0002E10</v>
      </c>
      <c r="F421" s="20">
        <v>6.23E8</v>
      </c>
      <c r="G421" s="21">
        <v>3.615E9</v>
      </c>
      <c r="H421" s="22">
        <v>0.0</v>
      </c>
      <c r="I421" s="22">
        <v>1.512E9</v>
      </c>
      <c r="J421" s="18" t="s">
        <v>50</v>
      </c>
      <c r="K421" s="18" t="s">
        <v>103</v>
      </c>
      <c r="L421" s="23">
        <f t="shared" si="1"/>
        <v>2015</v>
      </c>
      <c r="M421" s="24">
        <f t="shared" si="2"/>
        <v>9379000000</v>
      </c>
      <c r="N421" s="25">
        <f t="shared" si="3"/>
        <v>5127000000</v>
      </c>
      <c r="O421" s="24">
        <f t="shared" si="4"/>
        <v>4875000000</v>
      </c>
      <c r="P421" s="17">
        <f t="shared" si="5"/>
        <v>0.9377124575</v>
      </c>
      <c r="Q421" s="17">
        <f t="shared" si="6"/>
        <v>0.4874025195</v>
      </c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18">
        <v>448.0</v>
      </c>
      <c r="B422" s="18" t="s">
        <v>199</v>
      </c>
      <c r="C422" s="18" t="s">
        <v>15</v>
      </c>
      <c r="D422" s="19">
        <v>41306.0</v>
      </c>
      <c r="E422" s="20">
        <v>1.6022128E10</v>
      </c>
      <c r="F422" s="20">
        <v>1.0936727E10</v>
      </c>
      <c r="G422" s="21">
        <v>3.430125E9</v>
      </c>
      <c r="H422" s="22">
        <v>0.0</v>
      </c>
      <c r="I422" s="22">
        <v>0.0</v>
      </c>
      <c r="J422" s="18" t="s">
        <v>22</v>
      </c>
      <c r="K422" s="18" t="s">
        <v>200</v>
      </c>
      <c r="L422" s="23">
        <f t="shared" si="1"/>
        <v>2013</v>
      </c>
      <c r="M422" s="24">
        <f t="shared" si="2"/>
        <v>5085401000</v>
      </c>
      <c r="N422" s="25">
        <f t="shared" si="3"/>
        <v>3430125000</v>
      </c>
      <c r="O422" s="24">
        <f t="shared" si="4"/>
        <v>12592003000</v>
      </c>
      <c r="P422" s="17">
        <f t="shared" si="5"/>
        <v>0.3173986002</v>
      </c>
      <c r="Q422" s="17">
        <f t="shared" si="6"/>
        <v>0.7859132694</v>
      </c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18">
        <v>449.0</v>
      </c>
      <c r="B423" s="18" t="s">
        <v>199</v>
      </c>
      <c r="C423" s="18" t="s">
        <v>18</v>
      </c>
      <c r="D423" s="19">
        <v>41670.0</v>
      </c>
      <c r="E423" s="20">
        <v>1.7504167E10</v>
      </c>
      <c r="F423" s="20">
        <v>1.2068425E10</v>
      </c>
      <c r="G423" s="21">
        <v>3.699557E9</v>
      </c>
      <c r="H423" s="22">
        <v>0.0</v>
      </c>
      <c r="I423" s="22">
        <v>0.0</v>
      </c>
      <c r="J423" s="18" t="s">
        <v>22</v>
      </c>
      <c r="K423" s="18" t="s">
        <v>200</v>
      </c>
      <c r="L423" s="23">
        <f t="shared" si="1"/>
        <v>2014</v>
      </c>
      <c r="M423" s="24">
        <f t="shared" si="2"/>
        <v>5435742000</v>
      </c>
      <c r="N423" s="25">
        <f t="shared" si="3"/>
        <v>3699557000</v>
      </c>
      <c r="O423" s="24">
        <f t="shared" si="4"/>
        <v>13804610000</v>
      </c>
      <c r="P423" s="17">
        <f t="shared" si="5"/>
        <v>0.3105398846</v>
      </c>
      <c r="Q423" s="17">
        <f t="shared" si="6"/>
        <v>0.788647069</v>
      </c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18">
        <v>450.0</v>
      </c>
      <c r="B424" s="18" t="s">
        <v>199</v>
      </c>
      <c r="C424" s="18" t="s">
        <v>19</v>
      </c>
      <c r="D424" s="19">
        <v>42034.0</v>
      </c>
      <c r="E424" s="20">
        <v>1.8909588E10</v>
      </c>
      <c r="F424" s="20">
        <v>1.3107081E10</v>
      </c>
      <c r="G424" s="21">
        <v>4.033414E9</v>
      </c>
      <c r="H424" s="22">
        <v>0.0</v>
      </c>
      <c r="I424" s="22">
        <v>0.0</v>
      </c>
      <c r="J424" s="18" t="s">
        <v>22</v>
      </c>
      <c r="K424" s="18" t="s">
        <v>200</v>
      </c>
      <c r="L424" s="23">
        <f t="shared" si="1"/>
        <v>2015</v>
      </c>
      <c r="M424" s="24">
        <f t="shared" si="2"/>
        <v>5802507000</v>
      </c>
      <c r="N424" s="25">
        <f t="shared" si="3"/>
        <v>4033414000</v>
      </c>
      <c r="O424" s="24">
        <f t="shared" si="4"/>
        <v>14876174000</v>
      </c>
      <c r="P424" s="17">
        <f t="shared" si="5"/>
        <v>0.3068552842</v>
      </c>
      <c r="Q424" s="17">
        <f t="shared" si="6"/>
        <v>0.7867000593</v>
      </c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18">
        <v>451.0</v>
      </c>
      <c r="B425" s="18" t="s">
        <v>199</v>
      </c>
      <c r="C425" s="18" t="s">
        <v>20</v>
      </c>
      <c r="D425" s="19">
        <v>42398.0</v>
      </c>
      <c r="E425" s="20">
        <v>2.0368562E10</v>
      </c>
      <c r="F425" s="20">
        <v>1.4062471E10</v>
      </c>
      <c r="G425" s="21">
        <v>4.365797E9</v>
      </c>
      <c r="H425" s="22">
        <v>0.0</v>
      </c>
      <c r="I425" s="22">
        <v>0.0</v>
      </c>
      <c r="J425" s="18" t="s">
        <v>22</v>
      </c>
      <c r="K425" s="18" t="s">
        <v>200</v>
      </c>
      <c r="L425" s="23">
        <f t="shared" si="1"/>
        <v>2016</v>
      </c>
      <c r="M425" s="24">
        <f t="shared" si="2"/>
        <v>6306091000</v>
      </c>
      <c r="N425" s="25">
        <f t="shared" si="3"/>
        <v>4365797000</v>
      </c>
      <c r="O425" s="24">
        <f t="shared" si="4"/>
        <v>16002765000</v>
      </c>
      <c r="P425" s="17">
        <f t="shared" si="5"/>
        <v>0.3095992245</v>
      </c>
      <c r="Q425" s="17">
        <f t="shared" si="6"/>
        <v>0.7856600284</v>
      </c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18">
        <v>452.0</v>
      </c>
      <c r="B426" s="18" t="s">
        <v>201</v>
      </c>
      <c r="C426" s="18" t="s">
        <v>15</v>
      </c>
      <c r="D426" s="19">
        <v>41274.0</v>
      </c>
      <c r="E426" s="20">
        <v>7.383E9</v>
      </c>
      <c r="F426" s="20">
        <v>4.365E9</v>
      </c>
      <c r="G426" s="21">
        <v>1.742E9</v>
      </c>
      <c r="H426" s="22">
        <v>0.0</v>
      </c>
      <c r="I426" s="22">
        <v>7.5E7</v>
      </c>
      <c r="J426" s="18" t="s">
        <v>28</v>
      </c>
      <c r="K426" s="18" t="s">
        <v>202</v>
      </c>
      <c r="L426" s="23">
        <f t="shared" si="1"/>
        <v>2012</v>
      </c>
      <c r="M426" s="24">
        <f t="shared" si="2"/>
        <v>3018000000</v>
      </c>
      <c r="N426" s="25">
        <f t="shared" si="3"/>
        <v>1817000000</v>
      </c>
      <c r="O426" s="24">
        <f t="shared" si="4"/>
        <v>5566000000</v>
      </c>
      <c r="P426" s="17">
        <f t="shared" si="5"/>
        <v>0.40877692</v>
      </c>
      <c r="Q426" s="17">
        <f t="shared" si="6"/>
        <v>0.753894081</v>
      </c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18">
        <v>453.0</v>
      </c>
      <c r="B427" s="18" t="s">
        <v>201</v>
      </c>
      <c r="C427" s="18" t="s">
        <v>18</v>
      </c>
      <c r="D427" s="19">
        <v>41639.0</v>
      </c>
      <c r="E427" s="20">
        <v>7.146E9</v>
      </c>
      <c r="F427" s="20">
        <v>4.326E9</v>
      </c>
      <c r="G427" s="21">
        <v>1.74E9</v>
      </c>
      <c r="H427" s="22">
        <v>0.0</v>
      </c>
      <c r="I427" s="22">
        <v>7.9E7</v>
      </c>
      <c r="J427" s="18" t="s">
        <v>28</v>
      </c>
      <c r="K427" s="18" t="s">
        <v>202</v>
      </c>
      <c r="L427" s="23">
        <f t="shared" si="1"/>
        <v>2013</v>
      </c>
      <c r="M427" s="24">
        <f t="shared" si="2"/>
        <v>2820000000</v>
      </c>
      <c r="N427" s="25">
        <f t="shared" si="3"/>
        <v>1819000000</v>
      </c>
      <c r="O427" s="24">
        <f t="shared" si="4"/>
        <v>5327000000</v>
      </c>
      <c r="P427" s="17">
        <f t="shared" si="5"/>
        <v>0.3946263644</v>
      </c>
      <c r="Q427" s="17">
        <f t="shared" si="6"/>
        <v>0.7454520011</v>
      </c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18">
        <v>454.0</v>
      </c>
      <c r="B428" s="18" t="s">
        <v>201</v>
      </c>
      <c r="C428" s="18" t="s">
        <v>19</v>
      </c>
      <c r="D428" s="19">
        <v>42004.0</v>
      </c>
      <c r="E428" s="20">
        <v>7.435E9</v>
      </c>
      <c r="F428" s="20">
        <v>4.637E9</v>
      </c>
      <c r="G428" s="21">
        <v>1.721E9</v>
      </c>
      <c r="H428" s="22">
        <v>0.0</v>
      </c>
      <c r="I428" s="22">
        <v>9.4E7</v>
      </c>
      <c r="J428" s="18" t="s">
        <v>28</v>
      </c>
      <c r="K428" s="18" t="s">
        <v>202</v>
      </c>
      <c r="L428" s="23">
        <f t="shared" si="1"/>
        <v>2014</v>
      </c>
      <c r="M428" s="24">
        <f t="shared" si="2"/>
        <v>2798000000</v>
      </c>
      <c r="N428" s="25">
        <f t="shared" si="3"/>
        <v>1815000000</v>
      </c>
      <c r="O428" s="24">
        <f t="shared" si="4"/>
        <v>5620000000</v>
      </c>
      <c r="P428" s="17">
        <f t="shared" si="5"/>
        <v>0.3763281775</v>
      </c>
      <c r="Q428" s="17">
        <f t="shared" si="6"/>
        <v>0.7558843309</v>
      </c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18">
        <v>455.0</v>
      </c>
      <c r="B429" s="18" t="s">
        <v>201</v>
      </c>
      <c r="C429" s="18" t="s">
        <v>20</v>
      </c>
      <c r="D429" s="19">
        <v>42369.0</v>
      </c>
      <c r="E429" s="20">
        <v>7.493E9</v>
      </c>
      <c r="F429" s="20">
        <v>4.657E9</v>
      </c>
      <c r="G429" s="21">
        <v>1.356E9</v>
      </c>
      <c r="H429" s="22">
        <v>0.0</v>
      </c>
      <c r="I429" s="22">
        <v>8.1E7</v>
      </c>
      <c r="J429" s="18" t="s">
        <v>28</v>
      </c>
      <c r="K429" s="18" t="s">
        <v>202</v>
      </c>
      <c r="L429" s="23">
        <f t="shared" si="1"/>
        <v>2015</v>
      </c>
      <c r="M429" s="24">
        <f t="shared" si="2"/>
        <v>2836000000</v>
      </c>
      <c r="N429" s="25">
        <f t="shared" si="3"/>
        <v>1437000000</v>
      </c>
      <c r="O429" s="24">
        <f t="shared" si="4"/>
        <v>6056000000</v>
      </c>
      <c r="P429" s="17">
        <f t="shared" si="5"/>
        <v>0.3784865875</v>
      </c>
      <c r="Q429" s="17">
        <f t="shared" si="6"/>
        <v>0.8082210063</v>
      </c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18">
        <v>456.0</v>
      </c>
      <c r="B430" s="18" t="s">
        <v>203</v>
      </c>
      <c r="C430" s="18" t="s">
        <v>15</v>
      </c>
      <c r="D430" s="19">
        <v>41547.0</v>
      </c>
      <c r="E430" s="20">
        <v>6.2593E9</v>
      </c>
      <c r="F430" s="20">
        <v>4.8535E9</v>
      </c>
      <c r="G430" s="21">
        <v>6.499E8</v>
      </c>
      <c r="H430" s="22">
        <v>0.0</v>
      </c>
      <c r="I430" s="22">
        <v>0.0</v>
      </c>
      <c r="J430" s="18" t="s">
        <v>22</v>
      </c>
      <c r="K430" s="18" t="s">
        <v>204</v>
      </c>
      <c r="L430" s="23">
        <f t="shared" si="1"/>
        <v>2013</v>
      </c>
      <c r="M430" s="24">
        <f t="shared" si="2"/>
        <v>1405800000</v>
      </c>
      <c r="N430" s="25">
        <f t="shared" si="3"/>
        <v>649900000</v>
      </c>
      <c r="O430" s="24">
        <f t="shared" si="4"/>
        <v>5609400000</v>
      </c>
      <c r="P430" s="17">
        <f t="shared" si="5"/>
        <v>0.2245938044</v>
      </c>
      <c r="Q430" s="17">
        <f t="shared" si="6"/>
        <v>0.8961704983</v>
      </c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18">
        <v>457.0</v>
      </c>
      <c r="B431" s="18" t="s">
        <v>203</v>
      </c>
      <c r="C431" s="18" t="s">
        <v>18</v>
      </c>
      <c r="D431" s="19">
        <v>41912.0</v>
      </c>
      <c r="E431" s="20">
        <v>8.0249E9</v>
      </c>
      <c r="F431" s="20">
        <v>6.2686E9</v>
      </c>
      <c r="G431" s="21">
        <v>8.269E8</v>
      </c>
      <c r="H431" s="22">
        <v>0.0</v>
      </c>
      <c r="I431" s="22">
        <v>0.0</v>
      </c>
      <c r="J431" s="18" t="s">
        <v>22</v>
      </c>
      <c r="K431" s="18" t="s">
        <v>204</v>
      </c>
      <c r="L431" s="23">
        <f t="shared" si="1"/>
        <v>2014</v>
      </c>
      <c r="M431" s="24">
        <f t="shared" si="2"/>
        <v>1756300000</v>
      </c>
      <c r="N431" s="25">
        <f t="shared" si="3"/>
        <v>826900000</v>
      </c>
      <c r="O431" s="24">
        <f t="shared" si="4"/>
        <v>7198000000</v>
      </c>
      <c r="P431" s="17">
        <f t="shared" si="5"/>
        <v>0.2188563097</v>
      </c>
      <c r="Q431" s="17">
        <f t="shared" si="6"/>
        <v>0.8969582175</v>
      </c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18">
        <v>458.0</v>
      </c>
      <c r="B432" s="18" t="s">
        <v>203</v>
      </c>
      <c r="C432" s="18" t="s">
        <v>19</v>
      </c>
      <c r="D432" s="19">
        <v>42277.0</v>
      </c>
      <c r="E432" s="20">
        <v>1.0824E10</v>
      </c>
      <c r="F432" s="20">
        <v>8.5357E9</v>
      </c>
      <c r="G432" s="21">
        <v>1.003E9</v>
      </c>
      <c r="H432" s="22">
        <v>0.0</v>
      </c>
      <c r="I432" s="22">
        <v>0.0</v>
      </c>
      <c r="J432" s="18" t="s">
        <v>22</v>
      </c>
      <c r="K432" s="18" t="s">
        <v>204</v>
      </c>
      <c r="L432" s="23">
        <f t="shared" si="1"/>
        <v>2015</v>
      </c>
      <c r="M432" s="24">
        <f t="shared" si="2"/>
        <v>2288300000</v>
      </c>
      <c r="N432" s="25">
        <f t="shared" si="3"/>
        <v>1003000000</v>
      </c>
      <c r="O432" s="24">
        <f t="shared" si="4"/>
        <v>9821000000</v>
      </c>
      <c r="P432" s="17">
        <f t="shared" si="5"/>
        <v>0.21140983</v>
      </c>
      <c r="Q432" s="17">
        <f t="shared" si="6"/>
        <v>0.9073355506</v>
      </c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18">
        <v>459.0</v>
      </c>
      <c r="B433" s="18" t="s">
        <v>203</v>
      </c>
      <c r="C433" s="18" t="s">
        <v>20</v>
      </c>
      <c r="D433" s="19">
        <v>42643.0</v>
      </c>
      <c r="E433" s="20">
        <v>1.21574E10</v>
      </c>
      <c r="F433" s="20">
        <v>9.5026E9</v>
      </c>
      <c r="G433" s="21">
        <v>1.1003E9</v>
      </c>
      <c r="H433" s="22">
        <v>0.0</v>
      </c>
      <c r="I433" s="22">
        <v>0.0</v>
      </c>
      <c r="J433" s="18" t="s">
        <v>22</v>
      </c>
      <c r="K433" s="18" t="s">
        <v>204</v>
      </c>
      <c r="L433" s="23">
        <f t="shared" si="1"/>
        <v>2016</v>
      </c>
      <c r="M433" s="24">
        <f t="shared" si="2"/>
        <v>2654800000</v>
      </c>
      <c r="N433" s="25">
        <f t="shared" si="3"/>
        <v>1100300000</v>
      </c>
      <c r="O433" s="24">
        <f t="shared" si="4"/>
        <v>11057100000</v>
      </c>
      <c r="P433" s="17">
        <f t="shared" si="5"/>
        <v>0.2183690592</v>
      </c>
      <c r="Q433" s="17">
        <f t="shared" si="6"/>
        <v>0.9094954513</v>
      </c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18">
        <v>460.0</v>
      </c>
      <c r="B434" s="18" t="s">
        <v>205</v>
      </c>
      <c r="C434" s="18" t="s">
        <v>15</v>
      </c>
      <c r="D434" s="19">
        <v>41274.0</v>
      </c>
      <c r="E434" s="20">
        <v>1.82604E10</v>
      </c>
      <c r="F434" s="20">
        <v>8.8461E9</v>
      </c>
      <c r="G434" s="21">
        <v>5.1812E9</v>
      </c>
      <c r="H434" s="22">
        <v>1.1379E9</v>
      </c>
      <c r="I434" s="22">
        <v>0.0</v>
      </c>
      <c r="J434" s="18" t="s">
        <v>16</v>
      </c>
      <c r="K434" s="18" t="s">
        <v>167</v>
      </c>
      <c r="L434" s="23">
        <f t="shared" si="1"/>
        <v>2012</v>
      </c>
      <c r="M434" s="24">
        <f t="shared" si="2"/>
        <v>9414300000</v>
      </c>
      <c r="N434" s="25">
        <f t="shared" si="3"/>
        <v>6319100000</v>
      </c>
      <c r="O434" s="24">
        <f t="shared" si="4"/>
        <v>11941300000</v>
      </c>
      <c r="P434" s="17">
        <f t="shared" si="5"/>
        <v>0.5155582572</v>
      </c>
      <c r="Q434" s="17">
        <f t="shared" si="6"/>
        <v>0.6539451491</v>
      </c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18">
        <v>461.0</v>
      </c>
      <c r="B435" s="18" t="s">
        <v>205</v>
      </c>
      <c r="C435" s="18" t="s">
        <v>18</v>
      </c>
      <c r="D435" s="19">
        <v>41639.0</v>
      </c>
      <c r="E435" s="20">
        <v>1.82831E10</v>
      </c>
      <c r="F435" s="20">
        <v>8.9411E9</v>
      </c>
      <c r="G435" s="21">
        <v>5.1171E9</v>
      </c>
      <c r="H435" s="22">
        <v>1.1044E9</v>
      </c>
      <c r="I435" s="22">
        <v>0.0</v>
      </c>
      <c r="J435" s="18" t="s">
        <v>16</v>
      </c>
      <c r="K435" s="18" t="s">
        <v>167</v>
      </c>
      <c r="L435" s="23">
        <f t="shared" si="1"/>
        <v>2013</v>
      </c>
      <c r="M435" s="24">
        <f t="shared" si="2"/>
        <v>9342000000</v>
      </c>
      <c r="N435" s="25">
        <f t="shared" si="3"/>
        <v>6221500000</v>
      </c>
      <c r="O435" s="24">
        <f t="shared" si="4"/>
        <v>12061600000</v>
      </c>
      <c r="P435" s="17">
        <f t="shared" si="5"/>
        <v>0.5109636768</v>
      </c>
      <c r="Q435" s="17">
        <f t="shared" si="6"/>
        <v>0.6597130684</v>
      </c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18">
        <v>462.0</v>
      </c>
      <c r="B436" s="18" t="s">
        <v>205</v>
      </c>
      <c r="C436" s="18" t="s">
        <v>19</v>
      </c>
      <c r="D436" s="19">
        <v>42004.0</v>
      </c>
      <c r="E436" s="20">
        <v>1.9154E10</v>
      </c>
      <c r="F436" s="20">
        <v>9.2614E9</v>
      </c>
      <c r="G436" s="21">
        <v>5.389E9</v>
      </c>
      <c r="H436" s="22">
        <v>1.157E9</v>
      </c>
      <c r="I436" s="22">
        <v>0.0</v>
      </c>
      <c r="J436" s="18" t="s">
        <v>16</v>
      </c>
      <c r="K436" s="18" t="s">
        <v>167</v>
      </c>
      <c r="L436" s="23">
        <f t="shared" si="1"/>
        <v>2014</v>
      </c>
      <c r="M436" s="24">
        <f t="shared" si="2"/>
        <v>9892600000</v>
      </c>
      <c r="N436" s="25">
        <f t="shared" si="3"/>
        <v>6546000000</v>
      </c>
      <c r="O436" s="24">
        <f t="shared" si="4"/>
        <v>12608000000</v>
      </c>
      <c r="P436" s="17">
        <f t="shared" si="5"/>
        <v>0.5164769761</v>
      </c>
      <c r="Q436" s="17">
        <f t="shared" si="6"/>
        <v>0.6582437089</v>
      </c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18">
        <v>463.0</v>
      </c>
      <c r="B437" s="18" t="s">
        <v>205</v>
      </c>
      <c r="C437" s="18" t="s">
        <v>20</v>
      </c>
      <c r="D437" s="19">
        <v>42369.0</v>
      </c>
      <c r="E437" s="20">
        <v>2.05631E10</v>
      </c>
      <c r="F437" s="20">
        <v>9.8006E9</v>
      </c>
      <c r="G437" s="21">
        <v>6.0543E9</v>
      </c>
      <c r="H437" s="22">
        <v>1.2391E9</v>
      </c>
      <c r="I437" s="22">
        <v>0.0</v>
      </c>
      <c r="J437" s="18" t="s">
        <v>16</v>
      </c>
      <c r="K437" s="18" t="s">
        <v>167</v>
      </c>
      <c r="L437" s="23">
        <f t="shared" si="1"/>
        <v>2015</v>
      </c>
      <c r="M437" s="24">
        <f t="shared" si="2"/>
        <v>10762500000</v>
      </c>
      <c r="N437" s="25">
        <f t="shared" si="3"/>
        <v>7293400000</v>
      </c>
      <c r="O437" s="24">
        <f t="shared" si="4"/>
        <v>13269700000</v>
      </c>
      <c r="P437" s="17">
        <f t="shared" si="5"/>
        <v>0.5233889832</v>
      </c>
      <c r="Q437" s="17">
        <f t="shared" si="6"/>
        <v>0.6453161245</v>
      </c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18">
        <v>464.0</v>
      </c>
      <c r="B438" s="18" t="s">
        <v>206</v>
      </c>
      <c r="C438" s="18" t="s">
        <v>15</v>
      </c>
      <c r="D438" s="19">
        <v>41545.0</v>
      </c>
      <c r="E438" s="20">
        <v>4.5041E10</v>
      </c>
      <c r="F438" s="20">
        <v>2.5034E10</v>
      </c>
      <c r="G438" s="21">
        <v>8.365E9</v>
      </c>
      <c r="H438" s="22">
        <v>0.0</v>
      </c>
      <c r="I438" s="22">
        <v>2.192E9</v>
      </c>
      <c r="J438" s="18" t="s">
        <v>22</v>
      </c>
      <c r="K438" s="18" t="s">
        <v>207</v>
      </c>
      <c r="L438" s="23">
        <f t="shared" si="1"/>
        <v>2013</v>
      </c>
      <c r="M438" s="24">
        <f t="shared" si="2"/>
        <v>20007000000</v>
      </c>
      <c r="N438" s="25">
        <f t="shared" si="3"/>
        <v>10557000000</v>
      </c>
      <c r="O438" s="24">
        <f t="shared" si="4"/>
        <v>34484000000</v>
      </c>
      <c r="P438" s="17">
        <f t="shared" si="5"/>
        <v>0.4441952887</v>
      </c>
      <c r="Q438" s="17">
        <f t="shared" si="6"/>
        <v>0.7656135521</v>
      </c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18">
        <v>465.0</v>
      </c>
      <c r="B439" s="18" t="s">
        <v>206</v>
      </c>
      <c r="C439" s="18" t="s">
        <v>18</v>
      </c>
      <c r="D439" s="19">
        <v>41909.0</v>
      </c>
      <c r="E439" s="20">
        <v>4.8813E10</v>
      </c>
      <c r="F439" s="20">
        <v>2.642E10</v>
      </c>
      <c r="G439" s="21">
        <v>8.565E9</v>
      </c>
      <c r="H439" s="22">
        <v>0.0</v>
      </c>
      <c r="I439" s="22">
        <v>2.288E9</v>
      </c>
      <c r="J439" s="18" t="s">
        <v>22</v>
      </c>
      <c r="K439" s="18" t="s">
        <v>207</v>
      </c>
      <c r="L439" s="23">
        <f t="shared" si="1"/>
        <v>2014</v>
      </c>
      <c r="M439" s="24">
        <f t="shared" si="2"/>
        <v>22393000000</v>
      </c>
      <c r="N439" s="25">
        <f t="shared" si="3"/>
        <v>10853000000</v>
      </c>
      <c r="O439" s="24">
        <f t="shared" si="4"/>
        <v>37960000000</v>
      </c>
      <c r="P439" s="17">
        <f t="shared" si="5"/>
        <v>0.4587507426</v>
      </c>
      <c r="Q439" s="17">
        <f t="shared" si="6"/>
        <v>0.7776616885</v>
      </c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18">
        <v>466.0</v>
      </c>
      <c r="B440" s="18" t="s">
        <v>206</v>
      </c>
      <c r="C440" s="18" t="s">
        <v>19</v>
      </c>
      <c r="D440" s="19">
        <v>42280.0</v>
      </c>
      <c r="E440" s="20">
        <v>5.2465E10</v>
      </c>
      <c r="F440" s="20">
        <v>2.8364E10</v>
      </c>
      <c r="G440" s="21">
        <v>8.523E9</v>
      </c>
      <c r="H440" s="22">
        <v>0.0</v>
      </c>
      <c r="I440" s="22">
        <v>2.354E9</v>
      </c>
      <c r="J440" s="18" t="s">
        <v>22</v>
      </c>
      <c r="K440" s="18" t="s">
        <v>207</v>
      </c>
      <c r="L440" s="23">
        <f t="shared" si="1"/>
        <v>2015</v>
      </c>
      <c r="M440" s="24">
        <f t="shared" si="2"/>
        <v>24101000000</v>
      </c>
      <c r="N440" s="25">
        <f t="shared" si="3"/>
        <v>10877000000</v>
      </c>
      <c r="O440" s="24">
        <f t="shared" si="4"/>
        <v>41588000000</v>
      </c>
      <c r="P440" s="17">
        <f t="shared" si="5"/>
        <v>0.4593729153</v>
      </c>
      <c r="Q440" s="17">
        <f t="shared" si="6"/>
        <v>0.7926808348</v>
      </c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18">
        <v>467.0</v>
      </c>
      <c r="B441" s="18" t="s">
        <v>206</v>
      </c>
      <c r="C441" s="18" t="s">
        <v>20</v>
      </c>
      <c r="D441" s="19">
        <v>42644.0</v>
      </c>
      <c r="E441" s="20">
        <v>5.5632E10</v>
      </c>
      <c r="F441" s="20">
        <v>2.9993E10</v>
      </c>
      <c r="G441" s="21">
        <v>8.754E9</v>
      </c>
      <c r="H441" s="22">
        <v>0.0</v>
      </c>
      <c r="I441" s="22">
        <v>2.527E9</v>
      </c>
      <c r="J441" s="18" t="s">
        <v>22</v>
      </c>
      <c r="K441" s="18" t="s">
        <v>207</v>
      </c>
      <c r="L441" s="23">
        <f t="shared" si="1"/>
        <v>2016</v>
      </c>
      <c r="M441" s="24">
        <f t="shared" si="2"/>
        <v>25639000000</v>
      </c>
      <c r="N441" s="25">
        <f t="shared" si="3"/>
        <v>11281000000</v>
      </c>
      <c r="O441" s="24">
        <f t="shared" si="4"/>
        <v>44351000000</v>
      </c>
      <c r="P441" s="17">
        <f t="shared" si="5"/>
        <v>0.4608678458</v>
      </c>
      <c r="Q441" s="17">
        <f t="shared" si="6"/>
        <v>0.7972210239</v>
      </c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18">
        <v>468.0</v>
      </c>
      <c r="B442" s="18" t="s">
        <v>208</v>
      </c>
      <c r="C442" s="18" t="s">
        <v>15</v>
      </c>
      <c r="D442" s="19">
        <v>41639.0</v>
      </c>
      <c r="E442" s="20">
        <v>5.535E9</v>
      </c>
      <c r="F442" s="20">
        <v>1.689E9</v>
      </c>
      <c r="G442" s="21">
        <v>1.598E9</v>
      </c>
      <c r="H442" s="22">
        <v>0.0</v>
      </c>
      <c r="I442" s="22">
        <v>2.76E8</v>
      </c>
      <c r="J442" s="18" t="s">
        <v>22</v>
      </c>
      <c r="K442" s="18" t="s">
        <v>151</v>
      </c>
      <c r="L442" s="23">
        <f t="shared" si="1"/>
        <v>2013</v>
      </c>
      <c r="M442" s="24">
        <f t="shared" si="2"/>
        <v>3846000000</v>
      </c>
      <c r="N442" s="25">
        <f t="shared" si="3"/>
        <v>1874000000</v>
      </c>
      <c r="O442" s="24">
        <f t="shared" si="4"/>
        <v>3661000000</v>
      </c>
      <c r="P442" s="17">
        <f t="shared" si="5"/>
        <v>0.6948509485</v>
      </c>
      <c r="Q442" s="17">
        <f t="shared" si="6"/>
        <v>0.6614272809</v>
      </c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18">
        <v>469.0</v>
      </c>
      <c r="B443" s="18" t="s">
        <v>208</v>
      </c>
      <c r="C443" s="18" t="s">
        <v>18</v>
      </c>
      <c r="D443" s="19">
        <v>42004.0</v>
      </c>
      <c r="E443" s="20">
        <v>6.265E9</v>
      </c>
      <c r="F443" s="20">
        <v>2.124E9</v>
      </c>
      <c r="G443" s="21">
        <v>1.692E9</v>
      </c>
      <c r="H443" s="22">
        <v>0.0</v>
      </c>
      <c r="I443" s="22">
        <v>3.29E8</v>
      </c>
      <c r="J443" s="18" t="s">
        <v>22</v>
      </c>
      <c r="K443" s="18" t="s">
        <v>151</v>
      </c>
      <c r="L443" s="23">
        <f t="shared" si="1"/>
        <v>2014</v>
      </c>
      <c r="M443" s="24">
        <f t="shared" si="2"/>
        <v>4141000000</v>
      </c>
      <c r="N443" s="25">
        <f t="shared" si="3"/>
        <v>2021000000</v>
      </c>
      <c r="O443" s="24">
        <f t="shared" si="4"/>
        <v>4244000000</v>
      </c>
      <c r="P443" s="17">
        <f t="shared" si="5"/>
        <v>0.6609736632</v>
      </c>
      <c r="Q443" s="17">
        <f t="shared" si="6"/>
        <v>0.6774142059</v>
      </c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18">
        <v>470.0</v>
      </c>
      <c r="B444" s="18" t="s">
        <v>208</v>
      </c>
      <c r="C444" s="18" t="s">
        <v>19</v>
      </c>
      <c r="D444" s="19">
        <v>42369.0</v>
      </c>
      <c r="E444" s="20">
        <v>6.394E9</v>
      </c>
      <c r="F444" s="20">
        <v>2.343E9</v>
      </c>
      <c r="G444" s="21">
        <v>1.669E9</v>
      </c>
      <c r="H444" s="22">
        <v>0.0</v>
      </c>
      <c r="I444" s="22">
        <v>3.3E8</v>
      </c>
      <c r="J444" s="18" t="s">
        <v>22</v>
      </c>
      <c r="K444" s="18" t="s">
        <v>151</v>
      </c>
      <c r="L444" s="23">
        <f t="shared" si="1"/>
        <v>2015</v>
      </c>
      <c r="M444" s="24">
        <f t="shared" si="2"/>
        <v>4051000000</v>
      </c>
      <c r="N444" s="25">
        <f t="shared" si="3"/>
        <v>1999000000</v>
      </c>
      <c r="O444" s="24">
        <f t="shared" si="4"/>
        <v>4395000000</v>
      </c>
      <c r="P444" s="17">
        <f t="shared" si="5"/>
        <v>0.633562715</v>
      </c>
      <c r="Q444" s="17">
        <f t="shared" si="6"/>
        <v>0.687363153</v>
      </c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18">
        <v>471.0</v>
      </c>
      <c r="B445" s="18" t="s">
        <v>208</v>
      </c>
      <c r="C445" s="18" t="s">
        <v>20</v>
      </c>
      <c r="D445" s="19">
        <v>42735.0</v>
      </c>
      <c r="E445" s="20">
        <v>6.497E9</v>
      </c>
      <c r="F445" s="20">
        <v>2.432E9</v>
      </c>
      <c r="G445" s="21">
        <v>1.69E9</v>
      </c>
      <c r="H445" s="22">
        <v>0.0</v>
      </c>
      <c r="I445" s="22">
        <v>3.22E8</v>
      </c>
      <c r="J445" s="18" t="s">
        <v>22</v>
      </c>
      <c r="K445" s="18" t="s">
        <v>151</v>
      </c>
      <c r="L445" s="23">
        <f t="shared" si="1"/>
        <v>2016</v>
      </c>
      <c r="M445" s="24">
        <f t="shared" si="2"/>
        <v>4065000000</v>
      </c>
      <c r="N445" s="25">
        <f t="shared" si="3"/>
        <v>2012000000</v>
      </c>
      <c r="O445" s="24">
        <f t="shared" si="4"/>
        <v>4485000000</v>
      </c>
      <c r="P445" s="17">
        <f t="shared" si="5"/>
        <v>0.6256733877</v>
      </c>
      <c r="Q445" s="17">
        <f t="shared" si="6"/>
        <v>0.6903186086</v>
      </c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18">
        <v>472.0</v>
      </c>
      <c r="B446" s="18" t="s">
        <v>209</v>
      </c>
      <c r="C446" s="18" t="s">
        <v>15</v>
      </c>
      <c r="D446" s="19">
        <v>41639.0</v>
      </c>
      <c r="E446" s="20">
        <v>5.535E9</v>
      </c>
      <c r="F446" s="20">
        <v>1.689E9</v>
      </c>
      <c r="G446" s="21">
        <v>1.598E9</v>
      </c>
      <c r="H446" s="22">
        <v>0.0</v>
      </c>
      <c r="I446" s="22">
        <v>2.76E8</v>
      </c>
      <c r="J446" s="18" t="s">
        <v>22</v>
      </c>
      <c r="K446" s="18" t="s">
        <v>151</v>
      </c>
      <c r="L446" s="23">
        <f t="shared" si="1"/>
        <v>2013</v>
      </c>
      <c r="M446" s="24">
        <f t="shared" si="2"/>
        <v>3846000000</v>
      </c>
      <c r="N446" s="25">
        <f t="shared" si="3"/>
        <v>1874000000</v>
      </c>
      <c r="O446" s="24">
        <f t="shared" si="4"/>
        <v>3661000000</v>
      </c>
      <c r="P446" s="17">
        <f t="shared" si="5"/>
        <v>0.6948509485</v>
      </c>
      <c r="Q446" s="17">
        <f t="shared" si="6"/>
        <v>0.6614272809</v>
      </c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18">
        <v>473.0</v>
      </c>
      <c r="B447" s="18" t="s">
        <v>209</v>
      </c>
      <c r="C447" s="18" t="s">
        <v>18</v>
      </c>
      <c r="D447" s="19">
        <v>42004.0</v>
      </c>
      <c r="E447" s="20">
        <v>6.265E9</v>
      </c>
      <c r="F447" s="20">
        <v>2.124E9</v>
      </c>
      <c r="G447" s="21">
        <v>1.692E9</v>
      </c>
      <c r="H447" s="22">
        <v>0.0</v>
      </c>
      <c r="I447" s="22">
        <v>3.29E8</v>
      </c>
      <c r="J447" s="18" t="s">
        <v>22</v>
      </c>
      <c r="K447" s="18" t="s">
        <v>151</v>
      </c>
      <c r="L447" s="23">
        <f t="shared" si="1"/>
        <v>2014</v>
      </c>
      <c r="M447" s="24">
        <f t="shared" si="2"/>
        <v>4141000000</v>
      </c>
      <c r="N447" s="25">
        <f t="shared" si="3"/>
        <v>2021000000</v>
      </c>
      <c r="O447" s="24">
        <f t="shared" si="4"/>
        <v>4244000000</v>
      </c>
      <c r="P447" s="17">
        <f t="shared" si="5"/>
        <v>0.6609736632</v>
      </c>
      <c r="Q447" s="17">
        <f t="shared" si="6"/>
        <v>0.6774142059</v>
      </c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18">
        <v>474.0</v>
      </c>
      <c r="B448" s="18" t="s">
        <v>209</v>
      </c>
      <c r="C448" s="18" t="s">
        <v>19</v>
      </c>
      <c r="D448" s="19">
        <v>42369.0</v>
      </c>
      <c r="E448" s="20">
        <v>6.394E9</v>
      </c>
      <c r="F448" s="20">
        <v>2.343E9</v>
      </c>
      <c r="G448" s="21">
        <v>1.669E9</v>
      </c>
      <c r="H448" s="22">
        <v>0.0</v>
      </c>
      <c r="I448" s="22">
        <v>3.3E8</v>
      </c>
      <c r="J448" s="18" t="s">
        <v>22</v>
      </c>
      <c r="K448" s="18" t="s">
        <v>151</v>
      </c>
      <c r="L448" s="23">
        <f t="shared" si="1"/>
        <v>2015</v>
      </c>
      <c r="M448" s="24">
        <f t="shared" si="2"/>
        <v>4051000000</v>
      </c>
      <c r="N448" s="25">
        <f t="shared" si="3"/>
        <v>1999000000</v>
      </c>
      <c r="O448" s="24">
        <f t="shared" si="4"/>
        <v>4395000000</v>
      </c>
      <c r="P448" s="17">
        <f t="shared" si="5"/>
        <v>0.633562715</v>
      </c>
      <c r="Q448" s="17">
        <f t="shared" si="6"/>
        <v>0.687363153</v>
      </c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18">
        <v>475.0</v>
      </c>
      <c r="B449" s="18" t="s">
        <v>209</v>
      </c>
      <c r="C449" s="18" t="s">
        <v>20</v>
      </c>
      <c r="D449" s="19">
        <v>42735.0</v>
      </c>
      <c r="E449" s="20">
        <v>6.497E9</v>
      </c>
      <c r="F449" s="20">
        <v>2.432E9</v>
      </c>
      <c r="G449" s="21">
        <v>1.69E9</v>
      </c>
      <c r="H449" s="22">
        <v>0.0</v>
      </c>
      <c r="I449" s="22">
        <v>3.22E8</v>
      </c>
      <c r="J449" s="18" t="s">
        <v>22</v>
      </c>
      <c r="K449" s="18" t="s">
        <v>151</v>
      </c>
      <c r="L449" s="23">
        <f t="shared" si="1"/>
        <v>2016</v>
      </c>
      <c r="M449" s="24">
        <f t="shared" si="2"/>
        <v>4065000000</v>
      </c>
      <c r="N449" s="25">
        <f t="shared" si="3"/>
        <v>2012000000</v>
      </c>
      <c r="O449" s="24">
        <f t="shared" si="4"/>
        <v>4485000000</v>
      </c>
      <c r="P449" s="17">
        <f t="shared" si="5"/>
        <v>0.6256733877</v>
      </c>
      <c r="Q449" s="17">
        <f t="shared" si="6"/>
        <v>0.6903186086</v>
      </c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18">
        <v>476.0</v>
      </c>
      <c r="B450" s="18" t="s">
        <v>210</v>
      </c>
      <c r="C450" s="18" t="s">
        <v>15</v>
      </c>
      <c r="D450" s="19">
        <v>41639.0</v>
      </c>
      <c r="E450" s="20">
        <v>1.5051E10</v>
      </c>
      <c r="F450" s="20">
        <v>1.2274E10</v>
      </c>
      <c r="G450" s="21">
        <v>9.16E8</v>
      </c>
      <c r="H450" s="22">
        <v>0.0</v>
      </c>
      <c r="I450" s="22">
        <v>9.7E7</v>
      </c>
      <c r="J450" s="18" t="s">
        <v>22</v>
      </c>
      <c r="K450" s="18" t="s">
        <v>124</v>
      </c>
      <c r="L450" s="23">
        <f t="shared" si="1"/>
        <v>2013</v>
      </c>
      <c r="M450" s="24">
        <f t="shared" si="2"/>
        <v>2777000000</v>
      </c>
      <c r="N450" s="25">
        <f t="shared" si="3"/>
        <v>1013000000</v>
      </c>
      <c r="O450" s="24">
        <f t="shared" si="4"/>
        <v>14038000000</v>
      </c>
      <c r="P450" s="17">
        <f t="shared" si="5"/>
        <v>0.1845060129</v>
      </c>
      <c r="Q450" s="17">
        <f t="shared" si="6"/>
        <v>0.932695502</v>
      </c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18">
        <v>477.0</v>
      </c>
      <c r="B451" s="18" t="s">
        <v>210</v>
      </c>
      <c r="C451" s="18" t="s">
        <v>18</v>
      </c>
      <c r="D451" s="19">
        <v>42004.0</v>
      </c>
      <c r="E451" s="20">
        <v>1.5499E10</v>
      </c>
      <c r="F451" s="20">
        <v>1.2471E10</v>
      </c>
      <c r="G451" s="21">
        <v>1.036E9</v>
      </c>
      <c r="H451" s="22">
        <v>0.0</v>
      </c>
      <c r="I451" s="22">
        <v>9.4E7</v>
      </c>
      <c r="J451" s="18" t="s">
        <v>22</v>
      </c>
      <c r="K451" s="18" t="s">
        <v>124</v>
      </c>
      <c r="L451" s="23">
        <f t="shared" si="1"/>
        <v>2014</v>
      </c>
      <c r="M451" s="24">
        <f t="shared" si="2"/>
        <v>3028000000</v>
      </c>
      <c r="N451" s="25">
        <f t="shared" si="3"/>
        <v>1130000000</v>
      </c>
      <c r="O451" s="24">
        <f t="shared" si="4"/>
        <v>14369000000</v>
      </c>
      <c r="P451" s="17">
        <f t="shared" si="5"/>
        <v>0.1953674431</v>
      </c>
      <c r="Q451" s="17">
        <f t="shared" si="6"/>
        <v>0.9270920705</v>
      </c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18">
        <v>478.0</v>
      </c>
      <c r="B452" s="18" t="s">
        <v>210</v>
      </c>
      <c r="C452" s="18" t="s">
        <v>19</v>
      </c>
      <c r="D452" s="19">
        <v>42369.0</v>
      </c>
      <c r="E452" s="20">
        <v>1.5165E10</v>
      </c>
      <c r="F452" s="20">
        <v>1.2155E10</v>
      </c>
      <c r="G452" s="21">
        <v>1.017E9</v>
      </c>
      <c r="H452" s="22">
        <v>0.0</v>
      </c>
      <c r="I452" s="22">
        <v>9.3E7</v>
      </c>
      <c r="J452" s="18" t="s">
        <v>22</v>
      </c>
      <c r="K452" s="18" t="s">
        <v>124</v>
      </c>
      <c r="L452" s="23">
        <f t="shared" si="1"/>
        <v>2015</v>
      </c>
      <c r="M452" s="24">
        <f t="shared" si="2"/>
        <v>3010000000</v>
      </c>
      <c r="N452" s="25">
        <f t="shared" si="3"/>
        <v>1110000000</v>
      </c>
      <c r="O452" s="24">
        <f t="shared" si="4"/>
        <v>14055000000</v>
      </c>
      <c r="P452" s="17">
        <f t="shared" si="5"/>
        <v>0.1984833498</v>
      </c>
      <c r="Q452" s="17">
        <f t="shared" si="6"/>
        <v>0.9268051434</v>
      </c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18">
        <v>479.0</v>
      </c>
      <c r="B453" s="18" t="s">
        <v>210</v>
      </c>
      <c r="C453" s="18" t="s">
        <v>20</v>
      </c>
      <c r="D453" s="19">
        <v>42735.0</v>
      </c>
      <c r="E453" s="20">
        <v>1.6661E10</v>
      </c>
      <c r="F453" s="20">
        <v>1.3107E10</v>
      </c>
      <c r="G453" s="21">
        <v>1.145E9</v>
      </c>
      <c r="H453" s="22">
        <v>0.0</v>
      </c>
      <c r="I453" s="22">
        <v>1.34E8</v>
      </c>
      <c r="J453" s="18" t="s">
        <v>22</v>
      </c>
      <c r="K453" s="18" t="s">
        <v>124</v>
      </c>
      <c r="L453" s="23">
        <f t="shared" si="1"/>
        <v>2016</v>
      </c>
      <c r="M453" s="24">
        <f t="shared" si="2"/>
        <v>3554000000</v>
      </c>
      <c r="N453" s="25">
        <f t="shared" si="3"/>
        <v>1279000000</v>
      </c>
      <c r="O453" s="24">
        <f t="shared" si="4"/>
        <v>15382000000</v>
      </c>
      <c r="P453" s="17">
        <f t="shared" si="5"/>
        <v>0.2133125263</v>
      </c>
      <c r="Q453" s="17">
        <f t="shared" si="6"/>
        <v>0.9232338995</v>
      </c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18">
        <v>480.0</v>
      </c>
      <c r="B454" s="18" t="s">
        <v>211</v>
      </c>
      <c r="C454" s="18" t="s">
        <v>15</v>
      </c>
      <c r="D454" s="19">
        <v>41274.0</v>
      </c>
      <c r="E454" s="20">
        <v>1.279067E9</v>
      </c>
      <c r="F454" s="20">
        <v>4.61898E8</v>
      </c>
      <c r="G454" s="21">
        <v>6.8538E7</v>
      </c>
      <c r="H454" s="22">
        <v>0.0</v>
      </c>
      <c r="I454" s="22">
        <v>3.82553E8</v>
      </c>
      <c r="J454" s="18" t="s">
        <v>55</v>
      </c>
      <c r="K454" s="18" t="s">
        <v>78</v>
      </c>
      <c r="L454" s="23">
        <f t="shared" si="1"/>
        <v>2012</v>
      </c>
      <c r="M454" s="24">
        <f t="shared" si="2"/>
        <v>817169000</v>
      </c>
      <c r="N454" s="25">
        <f t="shared" si="3"/>
        <v>451091000</v>
      </c>
      <c r="O454" s="24">
        <f t="shared" si="4"/>
        <v>827976000</v>
      </c>
      <c r="P454" s="17">
        <f t="shared" si="5"/>
        <v>0.6388789641</v>
      </c>
      <c r="Q454" s="17">
        <f t="shared" si="6"/>
        <v>0.6473280915</v>
      </c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18">
        <v>481.0</v>
      </c>
      <c r="B455" s="18" t="s">
        <v>211</v>
      </c>
      <c r="C455" s="18" t="s">
        <v>18</v>
      </c>
      <c r="D455" s="19">
        <v>41639.0</v>
      </c>
      <c r="E455" s="20">
        <v>1.482259E9</v>
      </c>
      <c r="F455" s="20">
        <v>5.5566E8</v>
      </c>
      <c r="G455" s="21">
        <v>6.9323E7</v>
      </c>
      <c r="H455" s="22">
        <v>0.0</v>
      </c>
      <c r="I455" s="22">
        <v>4.75464E8</v>
      </c>
      <c r="J455" s="18" t="s">
        <v>55</v>
      </c>
      <c r="K455" s="18" t="s">
        <v>78</v>
      </c>
      <c r="L455" s="23">
        <f t="shared" si="1"/>
        <v>2013</v>
      </c>
      <c r="M455" s="24">
        <f t="shared" si="2"/>
        <v>926599000</v>
      </c>
      <c r="N455" s="25">
        <f t="shared" si="3"/>
        <v>544787000</v>
      </c>
      <c r="O455" s="24">
        <f t="shared" si="4"/>
        <v>937472000</v>
      </c>
      <c r="P455" s="17">
        <f t="shared" si="5"/>
        <v>0.6251262431</v>
      </c>
      <c r="Q455" s="17">
        <f t="shared" si="6"/>
        <v>0.6324616683</v>
      </c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18">
        <v>482.0</v>
      </c>
      <c r="B456" s="18" t="s">
        <v>211</v>
      </c>
      <c r="C456" s="18" t="s">
        <v>19</v>
      </c>
      <c r="D456" s="19">
        <v>42004.0</v>
      </c>
      <c r="E456" s="20">
        <v>1.616438E9</v>
      </c>
      <c r="F456" s="20">
        <v>6.03321E8</v>
      </c>
      <c r="G456" s="21">
        <v>8.9468E7</v>
      </c>
      <c r="H456" s="22">
        <v>0.0</v>
      </c>
      <c r="I456" s="22">
        <v>5.38513E8</v>
      </c>
      <c r="J456" s="18" t="s">
        <v>55</v>
      </c>
      <c r="K456" s="18" t="s">
        <v>78</v>
      </c>
      <c r="L456" s="23">
        <f t="shared" si="1"/>
        <v>2014</v>
      </c>
      <c r="M456" s="24">
        <f t="shared" si="2"/>
        <v>1013117000</v>
      </c>
      <c r="N456" s="25">
        <f t="shared" si="3"/>
        <v>627981000</v>
      </c>
      <c r="O456" s="24">
        <f t="shared" si="4"/>
        <v>988457000</v>
      </c>
      <c r="P456" s="17">
        <f t="shared" si="5"/>
        <v>0.6267589601</v>
      </c>
      <c r="Q456" s="17">
        <f t="shared" si="6"/>
        <v>0.6115031941</v>
      </c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18">
        <v>483.0</v>
      </c>
      <c r="B457" s="18" t="s">
        <v>211</v>
      </c>
      <c r="C457" s="18" t="s">
        <v>20</v>
      </c>
      <c r="D457" s="19">
        <v>42369.0</v>
      </c>
      <c r="E457" s="20">
        <v>1.763336E9</v>
      </c>
      <c r="F457" s="20">
        <v>6.51282E8</v>
      </c>
      <c r="G457" s="21">
        <v>1.39616E8</v>
      </c>
      <c r="H457" s="22">
        <v>0.0</v>
      </c>
      <c r="I457" s="22">
        <v>5.70527E8</v>
      </c>
      <c r="J457" s="18" t="s">
        <v>55</v>
      </c>
      <c r="K457" s="18" t="s">
        <v>78</v>
      </c>
      <c r="L457" s="23">
        <f t="shared" si="1"/>
        <v>2015</v>
      </c>
      <c r="M457" s="24">
        <f t="shared" si="2"/>
        <v>1112054000</v>
      </c>
      <c r="N457" s="25">
        <f t="shared" si="3"/>
        <v>710143000</v>
      </c>
      <c r="O457" s="24">
        <f t="shared" si="4"/>
        <v>1053193000</v>
      </c>
      <c r="P457" s="17">
        <f t="shared" si="5"/>
        <v>0.6306534886</v>
      </c>
      <c r="Q457" s="17">
        <f t="shared" si="6"/>
        <v>0.5972730098</v>
      </c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18">
        <v>484.0</v>
      </c>
      <c r="B458" s="18" t="s">
        <v>212</v>
      </c>
      <c r="C458" s="18" t="s">
        <v>15</v>
      </c>
      <c r="D458" s="19">
        <v>41307.0</v>
      </c>
      <c r="E458" s="20">
        <v>7.3945E9</v>
      </c>
      <c r="F458" s="20">
        <v>4.7418E9</v>
      </c>
      <c r="G458" s="21">
        <v>1.7326E9</v>
      </c>
      <c r="H458" s="22">
        <v>0.0</v>
      </c>
      <c r="I458" s="22">
        <v>0.0</v>
      </c>
      <c r="J458" s="18" t="s">
        <v>22</v>
      </c>
      <c r="K458" s="18" t="s">
        <v>200</v>
      </c>
      <c r="L458" s="23">
        <f t="shared" si="1"/>
        <v>2013</v>
      </c>
      <c r="M458" s="24">
        <f t="shared" si="2"/>
        <v>2652700000</v>
      </c>
      <c r="N458" s="25">
        <f t="shared" si="3"/>
        <v>1732600000</v>
      </c>
      <c r="O458" s="24">
        <f t="shared" si="4"/>
        <v>5661900000</v>
      </c>
      <c r="P458" s="17">
        <f t="shared" si="5"/>
        <v>0.3587396038</v>
      </c>
      <c r="Q458" s="17">
        <f t="shared" si="6"/>
        <v>0.7656907161</v>
      </c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18">
        <v>485.0</v>
      </c>
      <c r="B459" s="18" t="s">
        <v>212</v>
      </c>
      <c r="C459" s="18" t="s">
        <v>18</v>
      </c>
      <c r="D459" s="19">
        <v>41671.0</v>
      </c>
      <c r="E459" s="20">
        <v>7.8403E9</v>
      </c>
      <c r="F459" s="20">
        <v>5.0505E9</v>
      </c>
      <c r="G459" s="21">
        <v>1.8195E9</v>
      </c>
      <c r="H459" s="22">
        <v>0.0</v>
      </c>
      <c r="I459" s="22">
        <v>0.0</v>
      </c>
      <c r="J459" s="18" t="s">
        <v>22</v>
      </c>
      <c r="K459" s="18" t="s">
        <v>200</v>
      </c>
      <c r="L459" s="23">
        <f t="shared" si="1"/>
        <v>2014</v>
      </c>
      <c r="M459" s="24">
        <f t="shared" si="2"/>
        <v>2789800000</v>
      </c>
      <c r="N459" s="25">
        <f t="shared" si="3"/>
        <v>1819500000</v>
      </c>
      <c r="O459" s="24">
        <f t="shared" si="4"/>
        <v>6020800000</v>
      </c>
      <c r="P459" s="17">
        <f t="shared" si="5"/>
        <v>0.3558282209</v>
      </c>
      <c r="Q459" s="17">
        <f t="shared" si="6"/>
        <v>0.7679297986</v>
      </c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18">
        <v>486.0</v>
      </c>
      <c r="B460" s="18" t="s">
        <v>212</v>
      </c>
      <c r="C460" s="18" t="s">
        <v>19</v>
      </c>
      <c r="D460" s="19">
        <v>42035.0</v>
      </c>
      <c r="E460" s="20">
        <v>8.6022E9</v>
      </c>
      <c r="F460" s="20">
        <v>5.5682E9</v>
      </c>
      <c r="G460" s="21">
        <v>1.9938E9</v>
      </c>
      <c r="H460" s="22">
        <v>0.0</v>
      </c>
      <c r="I460" s="22">
        <v>0.0</v>
      </c>
      <c r="J460" s="18" t="s">
        <v>22</v>
      </c>
      <c r="K460" s="18" t="s">
        <v>200</v>
      </c>
      <c r="L460" s="23">
        <f t="shared" si="1"/>
        <v>2015</v>
      </c>
      <c r="M460" s="24">
        <f t="shared" si="2"/>
        <v>3034000000</v>
      </c>
      <c r="N460" s="25">
        <f t="shared" si="3"/>
        <v>1993800000</v>
      </c>
      <c r="O460" s="24">
        <f t="shared" si="4"/>
        <v>6608400000</v>
      </c>
      <c r="P460" s="17">
        <f t="shared" si="5"/>
        <v>0.352700472</v>
      </c>
      <c r="Q460" s="17">
        <f t="shared" si="6"/>
        <v>0.7682220827</v>
      </c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18">
        <v>487.0</v>
      </c>
      <c r="B461" s="18" t="s">
        <v>212</v>
      </c>
      <c r="C461" s="18" t="s">
        <v>20</v>
      </c>
      <c r="D461" s="19">
        <v>42399.0</v>
      </c>
      <c r="E461" s="20">
        <v>1.54984E10</v>
      </c>
      <c r="F461" s="20">
        <v>1.08417E10</v>
      </c>
      <c r="G461" s="21">
        <v>3.607E9</v>
      </c>
      <c r="H461" s="22">
        <v>0.0</v>
      </c>
      <c r="I461" s="22">
        <v>0.0</v>
      </c>
      <c r="J461" s="18" t="s">
        <v>22</v>
      </c>
      <c r="K461" s="18" t="s">
        <v>200</v>
      </c>
      <c r="L461" s="23">
        <f t="shared" si="1"/>
        <v>2016</v>
      </c>
      <c r="M461" s="24">
        <f t="shared" si="2"/>
        <v>4656700000</v>
      </c>
      <c r="N461" s="25">
        <f t="shared" si="3"/>
        <v>3607000000</v>
      </c>
      <c r="O461" s="24">
        <f t="shared" si="4"/>
        <v>11891400000</v>
      </c>
      <c r="P461" s="17">
        <f t="shared" si="5"/>
        <v>0.3004632736</v>
      </c>
      <c r="Q461" s="17">
        <f t="shared" si="6"/>
        <v>0.7672662985</v>
      </c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18">
        <v>488.0</v>
      </c>
      <c r="B462" s="18" t="s">
        <v>213</v>
      </c>
      <c r="C462" s="18" t="s">
        <v>15</v>
      </c>
      <c r="D462" s="19">
        <v>41274.0</v>
      </c>
      <c r="E462" s="20">
        <v>1.663E9</v>
      </c>
      <c r="F462" s="20">
        <v>0.0</v>
      </c>
      <c r="G462" s="21">
        <v>1.1232E9</v>
      </c>
      <c r="H462" s="22">
        <v>0.0</v>
      </c>
      <c r="I462" s="22">
        <v>7.83E7</v>
      </c>
      <c r="J462" s="18" t="s">
        <v>16</v>
      </c>
      <c r="K462" s="18" t="s">
        <v>214</v>
      </c>
      <c r="L462" s="23">
        <f t="shared" si="1"/>
        <v>2012</v>
      </c>
      <c r="M462" s="24">
        <f t="shared" si="2"/>
        <v>1663000000</v>
      </c>
      <c r="N462" s="25">
        <f t="shared" si="3"/>
        <v>1201500000</v>
      </c>
      <c r="O462" s="24">
        <f t="shared" si="4"/>
        <v>461500000</v>
      </c>
      <c r="P462" s="17">
        <f t="shared" si="5"/>
        <v>1</v>
      </c>
      <c r="Q462" s="17">
        <f t="shared" si="6"/>
        <v>0.2775105232</v>
      </c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18">
        <v>489.0</v>
      </c>
      <c r="B463" s="18" t="s">
        <v>213</v>
      </c>
      <c r="C463" s="18" t="s">
        <v>18</v>
      </c>
      <c r="D463" s="19">
        <v>41639.0</v>
      </c>
      <c r="E463" s="20">
        <v>1.5584E9</v>
      </c>
      <c r="F463" s="20">
        <v>0.0</v>
      </c>
      <c r="G463" s="21">
        <v>1.058E9</v>
      </c>
      <c r="H463" s="22">
        <v>0.0</v>
      </c>
      <c r="I463" s="22">
        <v>6.04E7</v>
      </c>
      <c r="J463" s="18" t="s">
        <v>16</v>
      </c>
      <c r="K463" s="18" t="s">
        <v>214</v>
      </c>
      <c r="L463" s="23">
        <f t="shared" si="1"/>
        <v>2013</v>
      </c>
      <c r="M463" s="24">
        <f t="shared" si="2"/>
        <v>1558400000</v>
      </c>
      <c r="N463" s="25">
        <f t="shared" si="3"/>
        <v>1118400000</v>
      </c>
      <c r="O463" s="24">
        <f t="shared" si="4"/>
        <v>440000000</v>
      </c>
      <c r="P463" s="17">
        <f t="shared" si="5"/>
        <v>1</v>
      </c>
      <c r="Q463" s="17">
        <f t="shared" si="6"/>
        <v>0.2823408624</v>
      </c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18">
        <v>490.0</v>
      </c>
      <c r="B464" s="18" t="s">
        <v>213</v>
      </c>
      <c r="C464" s="18" t="s">
        <v>19</v>
      </c>
      <c r="D464" s="19">
        <v>42004.0</v>
      </c>
      <c r="E464" s="20">
        <v>1.5845E9</v>
      </c>
      <c r="F464" s="20">
        <v>0.0</v>
      </c>
      <c r="G464" s="21">
        <v>1.1057E9</v>
      </c>
      <c r="H464" s="22">
        <v>0.0</v>
      </c>
      <c r="I464" s="22">
        <v>5.25E7</v>
      </c>
      <c r="J464" s="18" t="s">
        <v>16</v>
      </c>
      <c r="K464" s="18" t="s">
        <v>214</v>
      </c>
      <c r="L464" s="23">
        <f t="shared" si="1"/>
        <v>2014</v>
      </c>
      <c r="M464" s="24">
        <f t="shared" si="2"/>
        <v>1584500000</v>
      </c>
      <c r="N464" s="25">
        <f t="shared" si="3"/>
        <v>1158200000</v>
      </c>
      <c r="O464" s="24">
        <f t="shared" si="4"/>
        <v>426300000</v>
      </c>
      <c r="P464" s="17">
        <f t="shared" si="5"/>
        <v>1</v>
      </c>
      <c r="Q464" s="17">
        <f t="shared" si="6"/>
        <v>0.2690438624</v>
      </c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18">
        <v>491.0</v>
      </c>
      <c r="B465" s="18" t="s">
        <v>213</v>
      </c>
      <c r="C465" s="18" t="s">
        <v>20</v>
      </c>
      <c r="D465" s="19">
        <v>42369.0</v>
      </c>
      <c r="E465" s="20">
        <v>1.6371E9</v>
      </c>
      <c r="F465" s="20">
        <v>0.0</v>
      </c>
      <c r="G465" s="21">
        <v>1.2091E9</v>
      </c>
      <c r="H465" s="22">
        <v>0.0</v>
      </c>
      <c r="I465" s="22">
        <v>5.87E7</v>
      </c>
      <c r="J465" s="18" t="s">
        <v>16</v>
      </c>
      <c r="K465" s="18" t="s">
        <v>214</v>
      </c>
      <c r="L465" s="23">
        <f t="shared" si="1"/>
        <v>2015</v>
      </c>
      <c r="M465" s="24">
        <f t="shared" si="2"/>
        <v>1637100000</v>
      </c>
      <c r="N465" s="25">
        <f t="shared" si="3"/>
        <v>1267800000</v>
      </c>
      <c r="O465" s="24">
        <f t="shared" si="4"/>
        <v>369300000</v>
      </c>
      <c r="P465" s="17">
        <f t="shared" si="5"/>
        <v>1</v>
      </c>
      <c r="Q465" s="17">
        <f t="shared" si="6"/>
        <v>0.2255818215</v>
      </c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18">
        <v>492.0</v>
      </c>
      <c r="B466" s="18" t="s">
        <v>215</v>
      </c>
      <c r="C466" s="18" t="s">
        <v>15</v>
      </c>
      <c r="D466" s="19">
        <v>41639.0</v>
      </c>
      <c r="E466" s="20">
        <v>7.155096E9</v>
      </c>
      <c r="F466" s="20">
        <v>4.376505E9</v>
      </c>
      <c r="G466" s="21">
        <v>1.616921E9</v>
      </c>
      <c r="H466" s="22">
        <v>0.0</v>
      </c>
      <c r="I466" s="22">
        <v>0.0</v>
      </c>
      <c r="J466" s="18" t="s">
        <v>16</v>
      </c>
      <c r="K466" s="18" t="s">
        <v>160</v>
      </c>
      <c r="L466" s="23">
        <f t="shared" si="1"/>
        <v>2013</v>
      </c>
      <c r="M466" s="24">
        <f t="shared" si="2"/>
        <v>2778591000</v>
      </c>
      <c r="N466" s="25">
        <f t="shared" si="3"/>
        <v>1616921000</v>
      </c>
      <c r="O466" s="24">
        <f t="shared" si="4"/>
        <v>5538175000</v>
      </c>
      <c r="P466" s="17">
        <f t="shared" si="5"/>
        <v>0.3883373473</v>
      </c>
      <c r="Q466" s="17">
        <f t="shared" si="6"/>
        <v>0.7740182661</v>
      </c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18">
        <v>493.0</v>
      </c>
      <c r="B467" s="18" t="s">
        <v>215</v>
      </c>
      <c r="C467" s="18" t="s">
        <v>18</v>
      </c>
      <c r="D467" s="19">
        <v>42004.0</v>
      </c>
      <c r="E467" s="20">
        <v>7.752728E9</v>
      </c>
      <c r="F467" s="20">
        <v>4.778479E9</v>
      </c>
      <c r="G467" s="21">
        <v>1.758765E9</v>
      </c>
      <c r="H467" s="22">
        <v>0.0</v>
      </c>
      <c r="I467" s="22">
        <v>0.0</v>
      </c>
      <c r="J467" s="18" t="s">
        <v>16</v>
      </c>
      <c r="K467" s="18" t="s">
        <v>160</v>
      </c>
      <c r="L467" s="23">
        <f t="shared" si="1"/>
        <v>2014</v>
      </c>
      <c r="M467" s="24">
        <f t="shared" si="2"/>
        <v>2974249000</v>
      </c>
      <c r="N467" s="25">
        <f t="shared" si="3"/>
        <v>1758765000</v>
      </c>
      <c r="O467" s="24">
        <f t="shared" si="4"/>
        <v>5993963000</v>
      </c>
      <c r="P467" s="17">
        <f t="shared" si="5"/>
        <v>0.3836390236</v>
      </c>
      <c r="Q467" s="17">
        <f t="shared" si="6"/>
        <v>0.7731424345</v>
      </c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18">
        <v>494.0</v>
      </c>
      <c r="B468" s="18" t="s">
        <v>215</v>
      </c>
      <c r="C468" s="18" t="s">
        <v>19</v>
      </c>
      <c r="D468" s="19">
        <v>42369.0</v>
      </c>
      <c r="E468" s="20">
        <v>6.956311E9</v>
      </c>
      <c r="F468" s="20">
        <v>4.388167E9</v>
      </c>
      <c r="G468" s="21">
        <v>1.647382E9</v>
      </c>
      <c r="H468" s="22">
        <v>0.0</v>
      </c>
      <c r="I468" s="22">
        <v>0.0</v>
      </c>
      <c r="J468" s="18" t="s">
        <v>16</v>
      </c>
      <c r="K468" s="18" t="s">
        <v>160</v>
      </c>
      <c r="L468" s="23">
        <f t="shared" si="1"/>
        <v>2015</v>
      </c>
      <c r="M468" s="24">
        <f t="shared" si="2"/>
        <v>2568144000</v>
      </c>
      <c r="N468" s="25">
        <f t="shared" si="3"/>
        <v>1647382000</v>
      </c>
      <c r="O468" s="24">
        <f t="shared" si="4"/>
        <v>5308929000</v>
      </c>
      <c r="P468" s="17">
        <f t="shared" si="5"/>
        <v>0.3691818839</v>
      </c>
      <c r="Q468" s="17">
        <f t="shared" si="6"/>
        <v>0.7631816634</v>
      </c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18">
        <v>495.0</v>
      </c>
      <c r="B469" s="18" t="s">
        <v>215</v>
      </c>
      <c r="C469" s="18" t="s">
        <v>20</v>
      </c>
      <c r="D469" s="19">
        <v>42735.0</v>
      </c>
      <c r="E469" s="20">
        <v>6.794342E9</v>
      </c>
      <c r="F469" s="20">
        <v>4.322373E9</v>
      </c>
      <c r="G469" s="21">
        <v>1.757523E9</v>
      </c>
      <c r="H469" s="22">
        <v>0.0</v>
      </c>
      <c r="I469" s="22">
        <v>0.0</v>
      </c>
      <c r="J469" s="18" t="s">
        <v>16</v>
      </c>
      <c r="K469" s="18" t="s">
        <v>160</v>
      </c>
      <c r="L469" s="23">
        <f t="shared" si="1"/>
        <v>2016</v>
      </c>
      <c r="M469" s="24">
        <f t="shared" si="2"/>
        <v>2471969000</v>
      </c>
      <c r="N469" s="25">
        <f t="shared" si="3"/>
        <v>1757523000</v>
      </c>
      <c r="O469" s="24">
        <f t="shared" si="4"/>
        <v>5036819000</v>
      </c>
      <c r="P469" s="17">
        <f t="shared" si="5"/>
        <v>0.3638275789</v>
      </c>
      <c r="Q469" s="17">
        <f t="shared" si="6"/>
        <v>0.7413255029</v>
      </c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18">
        <v>496.0</v>
      </c>
      <c r="B470" s="18" t="s">
        <v>216</v>
      </c>
      <c r="C470" s="18" t="s">
        <v>15</v>
      </c>
      <c r="D470" s="19">
        <v>41639.0</v>
      </c>
      <c r="E470" s="20">
        <v>5.997E9</v>
      </c>
      <c r="F470" s="20">
        <v>2.499E9</v>
      </c>
      <c r="G470" s="21">
        <v>2.337E9</v>
      </c>
      <c r="H470" s="22">
        <v>0.0</v>
      </c>
      <c r="I470" s="22">
        <v>1.15E8</v>
      </c>
      <c r="J470" s="18" t="s">
        <v>39</v>
      </c>
      <c r="K470" s="18" t="s">
        <v>217</v>
      </c>
      <c r="L470" s="23">
        <f t="shared" si="1"/>
        <v>2013</v>
      </c>
      <c r="M470" s="24">
        <f t="shared" si="2"/>
        <v>3498000000</v>
      </c>
      <c r="N470" s="25">
        <f t="shared" si="3"/>
        <v>2452000000</v>
      </c>
      <c r="O470" s="24">
        <f t="shared" si="4"/>
        <v>3545000000</v>
      </c>
      <c r="P470" s="17">
        <f t="shared" si="5"/>
        <v>0.5832916458</v>
      </c>
      <c r="Q470" s="17">
        <f t="shared" si="6"/>
        <v>0.5911288978</v>
      </c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18">
        <v>497.0</v>
      </c>
      <c r="B471" s="18" t="s">
        <v>216</v>
      </c>
      <c r="C471" s="18" t="s">
        <v>18</v>
      </c>
      <c r="D471" s="19">
        <v>42004.0</v>
      </c>
      <c r="E471" s="20">
        <v>6.121E9</v>
      </c>
      <c r="F471" s="20">
        <v>2.491E9</v>
      </c>
      <c r="G471" s="21">
        <v>2.335E9</v>
      </c>
      <c r="H471" s="22">
        <v>0.0</v>
      </c>
      <c r="I471" s="22">
        <v>1.15E8</v>
      </c>
      <c r="J471" s="18" t="s">
        <v>39</v>
      </c>
      <c r="K471" s="18" t="s">
        <v>217</v>
      </c>
      <c r="L471" s="23">
        <f t="shared" si="1"/>
        <v>2014</v>
      </c>
      <c r="M471" s="24">
        <f t="shared" si="2"/>
        <v>3630000000</v>
      </c>
      <c r="N471" s="25">
        <f t="shared" si="3"/>
        <v>2450000000</v>
      </c>
      <c r="O471" s="24">
        <f t="shared" si="4"/>
        <v>3671000000</v>
      </c>
      <c r="P471" s="17">
        <f t="shared" si="5"/>
        <v>0.5930403529</v>
      </c>
      <c r="Q471" s="17">
        <f t="shared" si="6"/>
        <v>0.5997386048</v>
      </c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18">
        <v>498.0</v>
      </c>
      <c r="B472" s="18" t="s">
        <v>216</v>
      </c>
      <c r="C472" s="18" t="s">
        <v>19</v>
      </c>
      <c r="D472" s="19">
        <v>42369.0</v>
      </c>
      <c r="E472" s="20">
        <v>6.282E9</v>
      </c>
      <c r="F472" s="20">
        <v>2.559E9</v>
      </c>
      <c r="G472" s="21">
        <v>2.32E9</v>
      </c>
      <c r="H472" s="22">
        <v>0.0</v>
      </c>
      <c r="I472" s="22">
        <v>1.05E8</v>
      </c>
      <c r="J472" s="18" t="s">
        <v>39</v>
      </c>
      <c r="K472" s="18" t="s">
        <v>217</v>
      </c>
      <c r="L472" s="23">
        <f t="shared" si="1"/>
        <v>2015</v>
      </c>
      <c r="M472" s="24">
        <f t="shared" si="2"/>
        <v>3723000000</v>
      </c>
      <c r="N472" s="25">
        <f t="shared" si="3"/>
        <v>2425000000</v>
      </c>
      <c r="O472" s="24">
        <f t="shared" si="4"/>
        <v>3857000000</v>
      </c>
      <c r="P472" s="17">
        <f t="shared" si="5"/>
        <v>0.5926456543</v>
      </c>
      <c r="Q472" s="17">
        <f t="shared" si="6"/>
        <v>0.6139764406</v>
      </c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18">
        <v>499.0</v>
      </c>
      <c r="B473" s="18" t="s">
        <v>216</v>
      </c>
      <c r="C473" s="18" t="s">
        <v>20</v>
      </c>
      <c r="D473" s="19">
        <v>42735.0</v>
      </c>
      <c r="E473" s="20">
        <v>6.44E9</v>
      </c>
      <c r="F473" s="20">
        <v>2.582E9</v>
      </c>
      <c r="G473" s="21">
        <v>2.326E9</v>
      </c>
      <c r="H473" s="22">
        <v>0.0</v>
      </c>
      <c r="I473" s="22">
        <v>9.9E7</v>
      </c>
      <c r="J473" s="18" t="s">
        <v>39</v>
      </c>
      <c r="K473" s="18" t="s">
        <v>217</v>
      </c>
      <c r="L473" s="23">
        <f t="shared" si="1"/>
        <v>2016</v>
      </c>
      <c r="M473" s="24">
        <f t="shared" si="2"/>
        <v>3858000000</v>
      </c>
      <c r="N473" s="25">
        <f t="shared" si="3"/>
        <v>2425000000</v>
      </c>
      <c r="O473" s="24">
        <f t="shared" si="4"/>
        <v>4015000000</v>
      </c>
      <c r="P473" s="17">
        <f t="shared" si="5"/>
        <v>0.599068323</v>
      </c>
      <c r="Q473" s="17">
        <f t="shared" si="6"/>
        <v>0.623447205</v>
      </c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18">
        <v>500.0</v>
      </c>
      <c r="B474" s="18" t="s">
        <v>218</v>
      </c>
      <c r="C474" s="18" t="s">
        <v>15</v>
      </c>
      <c r="D474" s="19">
        <v>41420.0</v>
      </c>
      <c r="E474" s="20">
        <v>5.921E9</v>
      </c>
      <c r="F474" s="20">
        <v>4.6166E9</v>
      </c>
      <c r="G474" s="21">
        <v>6.252E8</v>
      </c>
      <c r="H474" s="22">
        <v>0.0</v>
      </c>
      <c r="I474" s="22">
        <v>2.783E8</v>
      </c>
      <c r="J474" s="18" t="s">
        <v>22</v>
      </c>
      <c r="K474" s="18" t="s">
        <v>158</v>
      </c>
      <c r="L474" s="23">
        <f t="shared" si="1"/>
        <v>2013</v>
      </c>
      <c r="M474" s="24">
        <f t="shared" si="2"/>
        <v>1304400000</v>
      </c>
      <c r="N474" s="25">
        <f t="shared" si="3"/>
        <v>903500000</v>
      </c>
      <c r="O474" s="24">
        <f t="shared" si="4"/>
        <v>5017500000</v>
      </c>
      <c r="P474" s="17">
        <f t="shared" si="5"/>
        <v>0.2203006249</v>
      </c>
      <c r="Q474" s="17">
        <f t="shared" si="6"/>
        <v>0.8474075325</v>
      </c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18">
        <v>501.0</v>
      </c>
      <c r="B475" s="18" t="s">
        <v>218</v>
      </c>
      <c r="C475" s="18" t="s">
        <v>18</v>
      </c>
      <c r="D475" s="19">
        <v>41784.0</v>
      </c>
      <c r="E475" s="20">
        <v>6.2856E9</v>
      </c>
      <c r="F475" s="20">
        <v>4.9905E9</v>
      </c>
      <c r="G475" s="21">
        <v>6.654E8</v>
      </c>
      <c r="H475" s="22">
        <v>0.0</v>
      </c>
      <c r="I475" s="22">
        <v>3.044E8</v>
      </c>
      <c r="J475" s="18" t="s">
        <v>22</v>
      </c>
      <c r="K475" s="18" t="s">
        <v>158</v>
      </c>
      <c r="L475" s="23">
        <f t="shared" si="1"/>
        <v>2014</v>
      </c>
      <c r="M475" s="24">
        <f t="shared" si="2"/>
        <v>1295100000</v>
      </c>
      <c r="N475" s="25">
        <f t="shared" si="3"/>
        <v>969800000</v>
      </c>
      <c r="O475" s="24">
        <f t="shared" si="4"/>
        <v>5315800000</v>
      </c>
      <c r="P475" s="17">
        <f t="shared" si="5"/>
        <v>0.2060423826</v>
      </c>
      <c r="Q475" s="17">
        <f t="shared" si="6"/>
        <v>0.8457108311</v>
      </c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18">
        <v>502.0</v>
      </c>
      <c r="B476" s="18" t="s">
        <v>218</v>
      </c>
      <c r="C476" s="18" t="s">
        <v>19</v>
      </c>
      <c r="D476" s="19">
        <v>42155.0</v>
      </c>
      <c r="E476" s="20">
        <v>6.764E9</v>
      </c>
      <c r="F476" s="20">
        <v>5.3415E9</v>
      </c>
      <c r="G476" s="21">
        <v>6.735E8</v>
      </c>
      <c r="H476" s="22">
        <v>0.0</v>
      </c>
      <c r="I476" s="22">
        <v>3.193E8</v>
      </c>
      <c r="J476" s="18" t="s">
        <v>22</v>
      </c>
      <c r="K476" s="18" t="s">
        <v>158</v>
      </c>
      <c r="L476" s="23">
        <f t="shared" si="1"/>
        <v>2015</v>
      </c>
      <c r="M476" s="24">
        <f t="shared" si="2"/>
        <v>1422500000</v>
      </c>
      <c r="N476" s="25">
        <f t="shared" si="3"/>
        <v>992800000</v>
      </c>
      <c r="O476" s="24">
        <f t="shared" si="4"/>
        <v>5771200000</v>
      </c>
      <c r="P476" s="17">
        <f t="shared" si="5"/>
        <v>0.2103045535</v>
      </c>
      <c r="Q476" s="17">
        <f t="shared" si="6"/>
        <v>0.853222945</v>
      </c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18">
        <v>503.0</v>
      </c>
      <c r="B477" s="18" t="s">
        <v>218</v>
      </c>
      <c r="C477" s="18" t="s">
        <v>20</v>
      </c>
      <c r="D477" s="19">
        <v>42519.0</v>
      </c>
      <c r="E477" s="20">
        <v>6.9335E9</v>
      </c>
      <c r="F477" s="20">
        <v>5.3924E9</v>
      </c>
      <c r="G477" s="21">
        <v>6.229E8</v>
      </c>
      <c r="H477" s="22">
        <v>0.0</v>
      </c>
      <c r="I477" s="22">
        <v>2.902E8</v>
      </c>
      <c r="J477" s="18" t="s">
        <v>22</v>
      </c>
      <c r="K477" s="18" t="s">
        <v>158</v>
      </c>
      <c r="L477" s="23">
        <f t="shared" si="1"/>
        <v>2016</v>
      </c>
      <c r="M477" s="24">
        <f t="shared" si="2"/>
        <v>1541100000</v>
      </c>
      <c r="N477" s="25">
        <f t="shared" si="3"/>
        <v>913100000</v>
      </c>
      <c r="O477" s="24">
        <f t="shared" si="4"/>
        <v>6020400000</v>
      </c>
      <c r="P477" s="17">
        <f t="shared" si="5"/>
        <v>0.2222686955</v>
      </c>
      <c r="Q477" s="17">
        <f t="shared" si="6"/>
        <v>0.8683060503</v>
      </c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18">
        <v>504.0</v>
      </c>
      <c r="B478" s="18" t="s">
        <v>219</v>
      </c>
      <c r="C478" s="18" t="s">
        <v>15</v>
      </c>
      <c r="D478" s="19">
        <v>41274.0</v>
      </c>
      <c r="E478" s="20">
        <v>1.7912E10</v>
      </c>
      <c r="F478" s="20">
        <v>1.1235E10</v>
      </c>
      <c r="G478" s="21">
        <v>9.65E8</v>
      </c>
      <c r="H478" s="22">
        <v>0.0</v>
      </c>
      <c r="I478" s="22">
        <v>2.145E9</v>
      </c>
      <c r="J478" s="18" t="s">
        <v>45</v>
      </c>
      <c r="K478" s="18" t="s">
        <v>48</v>
      </c>
      <c r="L478" s="23">
        <f t="shared" si="1"/>
        <v>2012</v>
      </c>
      <c r="M478" s="24">
        <f t="shared" si="2"/>
        <v>6677000000</v>
      </c>
      <c r="N478" s="25">
        <f t="shared" si="3"/>
        <v>3110000000</v>
      </c>
      <c r="O478" s="24">
        <f t="shared" si="4"/>
        <v>14802000000</v>
      </c>
      <c r="P478" s="17">
        <f t="shared" si="5"/>
        <v>0.3727668602</v>
      </c>
      <c r="Q478" s="17">
        <f t="shared" si="6"/>
        <v>0.826373381</v>
      </c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18">
        <v>505.0</v>
      </c>
      <c r="B479" s="18" t="s">
        <v>219</v>
      </c>
      <c r="C479" s="18" t="s">
        <v>18</v>
      </c>
      <c r="D479" s="19">
        <v>41639.0</v>
      </c>
      <c r="E479" s="20">
        <v>2.2756E10</v>
      </c>
      <c r="F479" s="20">
        <v>1.3545E10</v>
      </c>
      <c r="G479" s="21">
        <v>1.274E9</v>
      </c>
      <c r="H479" s="22">
        <v>0.0</v>
      </c>
      <c r="I479" s="22">
        <v>2.668E9</v>
      </c>
      <c r="J479" s="18" t="s">
        <v>45</v>
      </c>
      <c r="K479" s="18" t="s">
        <v>48</v>
      </c>
      <c r="L479" s="23">
        <f t="shared" si="1"/>
        <v>2013</v>
      </c>
      <c r="M479" s="24">
        <f t="shared" si="2"/>
        <v>9211000000</v>
      </c>
      <c r="N479" s="25">
        <f t="shared" si="3"/>
        <v>3942000000</v>
      </c>
      <c r="O479" s="24">
        <f t="shared" si="4"/>
        <v>18814000000</v>
      </c>
      <c r="P479" s="17">
        <f t="shared" si="5"/>
        <v>0.4047723677</v>
      </c>
      <c r="Q479" s="17">
        <f t="shared" si="6"/>
        <v>0.8267709615</v>
      </c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18">
        <v>506.0</v>
      </c>
      <c r="B480" s="18" t="s">
        <v>219</v>
      </c>
      <c r="C480" s="18" t="s">
        <v>19</v>
      </c>
      <c r="D480" s="19">
        <v>42004.0</v>
      </c>
      <c r="E480" s="20">
        <v>2.3925E10</v>
      </c>
      <c r="F480" s="20">
        <v>1.4323E10</v>
      </c>
      <c r="G480" s="21">
        <v>1.213E9</v>
      </c>
      <c r="H480" s="22">
        <v>0.0</v>
      </c>
      <c r="I480" s="22">
        <v>3.066E9</v>
      </c>
      <c r="J480" s="18" t="s">
        <v>45</v>
      </c>
      <c r="K480" s="18" t="s">
        <v>48</v>
      </c>
      <c r="L480" s="23">
        <f t="shared" si="1"/>
        <v>2014</v>
      </c>
      <c r="M480" s="24">
        <f t="shared" si="2"/>
        <v>9602000000</v>
      </c>
      <c r="N480" s="25">
        <f t="shared" si="3"/>
        <v>4279000000</v>
      </c>
      <c r="O480" s="24">
        <f t="shared" si="4"/>
        <v>19646000000</v>
      </c>
      <c r="P480" s="17">
        <f t="shared" si="5"/>
        <v>0.4013375131</v>
      </c>
      <c r="Q480" s="17">
        <f t="shared" si="6"/>
        <v>0.8211494253</v>
      </c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18">
        <v>507.0</v>
      </c>
      <c r="B481" s="18" t="s">
        <v>219</v>
      </c>
      <c r="C481" s="18" t="s">
        <v>20</v>
      </c>
      <c r="D481" s="19">
        <v>42369.0</v>
      </c>
      <c r="E481" s="20">
        <v>2.3459E10</v>
      </c>
      <c r="F481" s="20">
        <v>1.3728E10</v>
      </c>
      <c r="G481" s="21">
        <v>1.135E9</v>
      </c>
      <c r="H481" s="22">
        <v>0.0</v>
      </c>
      <c r="I481" s="22">
        <v>3.144E9</v>
      </c>
      <c r="J481" s="18" t="s">
        <v>45</v>
      </c>
      <c r="K481" s="18" t="s">
        <v>48</v>
      </c>
      <c r="L481" s="23">
        <f t="shared" si="1"/>
        <v>2015</v>
      </c>
      <c r="M481" s="24">
        <f t="shared" si="2"/>
        <v>9731000000</v>
      </c>
      <c r="N481" s="25">
        <f t="shared" si="3"/>
        <v>4279000000</v>
      </c>
      <c r="O481" s="24">
        <f t="shared" si="4"/>
        <v>19180000000</v>
      </c>
      <c r="P481" s="17">
        <f t="shared" si="5"/>
        <v>0.4148088154</v>
      </c>
      <c r="Q481" s="17">
        <f t="shared" si="6"/>
        <v>0.817596658</v>
      </c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18">
        <v>508.0</v>
      </c>
      <c r="B482" s="18" t="s">
        <v>220</v>
      </c>
      <c r="C482" s="18" t="s">
        <v>15</v>
      </c>
      <c r="D482" s="19">
        <v>41274.0</v>
      </c>
      <c r="E482" s="20">
        <v>8.18628E9</v>
      </c>
      <c r="F482" s="20">
        <v>5.583549E9</v>
      </c>
      <c r="G482" s="21">
        <v>8.89879E8</v>
      </c>
      <c r="H482" s="22">
        <v>0.0</v>
      </c>
      <c r="I482" s="22">
        <v>3.41969E8</v>
      </c>
      <c r="J482" s="18" t="s">
        <v>28</v>
      </c>
      <c r="K482" s="18" t="s">
        <v>202</v>
      </c>
      <c r="L482" s="23">
        <f t="shared" si="1"/>
        <v>2012</v>
      </c>
      <c r="M482" s="24">
        <f t="shared" si="2"/>
        <v>2602731000</v>
      </c>
      <c r="N482" s="25">
        <f t="shared" si="3"/>
        <v>1231848000</v>
      </c>
      <c r="O482" s="24">
        <f t="shared" si="4"/>
        <v>6954432000</v>
      </c>
      <c r="P482" s="17">
        <f t="shared" si="5"/>
        <v>0.3179381844</v>
      </c>
      <c r="Q482" s="17">
        <f t="shared" si="6"/>
        <v>0.8495228602</v>
      </c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18">
        <v>509.0</v>
      </c>
      <c r="B483" s="18" t="s">
        <v>220</v>
      </c>
      <c r="C483" s="18" t="s">
        <v>18</v>
      </c>
      <c r="D483" s="19">
        <v>41639.0</v>
      </c>
      <c r="E483" s="20">
        <v>1.176405E10</v>
      </c>
      <c r="F483" s="20">
        <v>8.198377E9</v>
      </c>
      <c r="G483" s="21">
        <v>1.516508E9</v>
      </c>
      <c r="H483" s="22">
        <v>0.0</v>
      </c>
      <c r="I483" s="22">
        <v>5.28737E8</v>
      </c>
      <c r="J483" s="18" t="s">
        <v>28</v>
      </c>
      <c r="K483" s="18" t="s">
        <v>202</v>
      </c>
      <c r="L483" s="23">
        <f t="shared" si="1"/>
        <v>2013</v>
      </c>
      <c r="M483" s="24">
        <f t="shared" si="2"/>
        <v>3565673000</v>
      </c>
      <c r="N483" s="25">
        <f t="shared" si="3"/>
        <v>2045245000</v>
      </c>
      <c r="O483" s="24">
        <f t="shared" si="4"/>
        <v>9718805000</v>
      </c>
      <c r="P483" s="17">
        <f t="shared" si="5"/>
        <v>0.3030991028</v>
      </c>
      <c r="Q483" s="17">
        <f t="shared" si="6"/>
        <v>0.8261444826</v>
      </c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18">
        <v>510.0</v>
      </c>
      <c r="B484" s="18" t="s">
        <v>220</v>
      </c>
      <c r="C484" s="18" t="s">
        <v>19</v>
      </c>
      <c r="D484" s="19">
        <v>42004.0</v>
      </c>
      <c r="E484" s="20">
        <v>1.2795106E10</v>
      </c>
      <c r="F484" s="20">
        <v>9.119305E9</v>
      </c>
      <c r="G484" s="21">
        <v>1.278506E9</v>
      </c>
      <c r="H484" s="22">
        <v>0.0</v>
      </c>
      <c r="I484" s="22">
        <v>5.90935E8</v>
      </c>
      <c r="J484" s="18" t="s">
        <v>28</v>
      </c>
      <c r="K484" s="18" t="s">
        <v>202</v>
      </c>
      <c r="L484" s="23">
        <f t="shared" si="1"/>
        <v>2014</v>
      </c>
      <c r="M484" s="24">
        <f t="shared" si="2"/>
        <v>3675801000</v>
      </c>
      <c r="N484" s="25">
        <f t="shared" si="3"/>
        <v>1869441000</v>
      </c>
      <c r="O484" s="24">
        <f t="shared" si="4"/>
        <v>10925665000</v>
      </c>
      <c r="P484" s="17">
        <f t="shared" si="5"/>
        <v>0.2872817935</v>
      </c>
      <c r="Q484" s="17">
        <f t="shared" si="6"/>
        <v>0.8538940592</v>
      </c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18">
        <v>511.0</v>
      </c>
      <c r="B485" s="18" t="s">
        <v>220</v>
      </c>
      <c r="C485" s="18" t="s">
        <v>20</v>
      </c>
      <c r="D485" s="19">
        <v>42369.0</v>
      </c>
      <c r="E485" s="20">
        <v>1.3781837E10</v>
      </c>
      <c r="F485" s="20">
        <v>9.824834E9</v>
      </c>
      <c r="G485" s="21">
        <v>1.947135E9</v>
      </c>
      <c r="H485" s="22">
        <v>0.0</v>
      </c>
      <c r="I485" s="22">
        <v>6.38024E8</v>
      </c>
      <c r="J485" s="18" t="s">
        <v>28</v>
      </c>
      <c r="K485" s="18" t="s">
        <v>202</v>
      </c>
      <c r="L485" s="23">
        <f t="shared" si="1"/>
        <v>2015</v>
      </c>
      <c r="M485" s="24">
        <f t="shared" si="2"/>
        <v>3957003000</v>
      </c>
      <c r="N485" s="25">
        <f t="shared" si="3"/>
        <v>2585159000</v>
      </c>
      <c r="O485" s="24">
        <f t="shared" si="4"/>
        <v>11196678000</v>
      </c>
      <c r="P485" s="17">
        <f t="shared" si="5"/>
        <v>0.2871172399</v>
      </c>
      <c r="Q485" s="17">
        <f t="shared" si="6"/>
        <v>0.8124227561</v>
      </c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18">
        <v>512.0</v>
      </c>
      <c r="B486" s="18" t="s">
        <v>221</v>
      </c>
      <c r="C486" s="18" t="s">
        <v>15</v>
      </c>
      <c r="D486" s="19">
        <v>41639.0</v>
      </c>
      <c r="E486" s="20">
        <v>1.0397E10</v>
      </c>
      <c r="F486" s="20">
        <v>2.268E9</v>
      </c>
      <c r="G486" s="21">
        <v>2.743E9</v>
      </c>
      <c r="H486" s="22">
        <v>0.0</v>
      </c>
      <c r="I486" s="22">
        <v>2.78E9</v>
      </c>
      <c r="J486" s="18" t="s">
        <v>86</v>
      </c>
      <c r="K486" s="18" t="s">
        <v>87</v>
      </c>
      <c r="L486" s="23">
        <f t="shared" si="1"/>
        <v>2013</v>
      </c>
      <c r="M486" s="24">
        <f t="shared" si="2"/>
        <v>8129000000</v>
      </c>
      <c r="N486" s="25">
        <f t="shared" si="3"/>
        <v>5523000000</v>
      </c>
      <c r="O486" s="24">
        <f t="shared" si="4"/>
        <v>4874000000</v>
      </c>
      <c r="P486" s="17">
        <f t="shared" si="5"/>
        <v>0.781860152</v>
      </c>
      <c r="Q486" s="17">
        <f t="shared" si="6"/>
        <v>0.4687890738</v>
      </c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18">
        <v>513.0</v>
      </c>
      <c r="B487" s="18" t="s">
        <v>221</v>
      </c>
      <c r="C487" s="18" t="s">
        <v>18</v>
      </c>
      <c r="D487" s="19">
        <v>42004.0</v>
      </c>
      <c r="E487" s="20">
        <v>2.0638E10</v>
      </c>
      <c r="F487" s="20">
        <v>2.332E9</v>
      </c>
      <c r="G487" s="21">
        <v>8.29E9</v>
      </c>
      <c r="H487" s="22">
        <v>0.0</v>
      </c>
      <c r="I487" s="22">
        <v>3.319E9</v>
      </c>
      <c r="J487" s="18" t="s">
        <v>86</v>
      </c>
      <c r="K487" s="18" t="s">
        <v>87</v>
      </c>
      <c r="L487" s="23">
        <f t="shared" si="1"/>
        <v>2014</v>
      </c>
      <c r="M487" s="24">
        <f t="shared" si="2"/>
        <v>18306000000</v>
      </c>
      <c r="N487" s="25">
        <f t="shared" si="3"/>
        <v>11609000000</v>
      </c>
      <c r="O487" s="24">
        <f t="shared" si="4"/>
        <v>9029000000</v>
      </c>
      <c r="P487" s="17">
        <f t="shared" si="5"/>
        <v>0.8870045547</v>
      </c>
      <c r="Q487" s="17">
        <f t="shared" si="6"/>
        <v>0.4374939432</v>
      </c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18">
        <v>514.0</v>
      </c>
      <c r="B488" s="18" t="s">
        <v>221</v>
      </c>
      <c r="C488" s="18" t="s">
        <v>19</v>
      </c>
      <c r="D488" s="19">
        <v>42369.0</v>
      </c>
      <c r="E488" s="20">
        <v>1.3145E10</v>
      </c>
      <c r="F488" s="20">
        <v>2.104E9</v>
      </c>
      <c r="G488" s="21">
        <v>7.741E9</v>
      </c>
      <c r="H488" s="22">
        <v>0.0</v>
      </c>
      <c r="I488" s="22">
        <v>3.129E9</v>
      </c>
      <c r="J488" s="18" t="s">
        <v>86</v>
      </c>
      <c r="K488" s="18" t="s">
        <v>87</v>
      </c>
      <c r="L488" s="23">
        <f t="shared" si="1"/>
        <v>2015</v>
      </c>
      <c r="M488" s="24">
        <f t="shared" si="2"/>
        <v>11041000000</v>
      </c>
      <c r="N488" s="25">
        <f t="shared" si="3"/>
        <v>10870000000</v>
      </c>
      <c r="O488" s="24">
        <f t="shared" si="4"/>
        <v>2275000000</v>
      </c>
      <c r="P488" s="17">
        <f t="shared" si="5"/>
        <v>0.8399391404</v>
      </c>
      <c r="Q488" s="17">
        <f t="shared" si="6"/>
        <v>0.1730696082</v>
      </c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18">
        <v>515.0</v>
      </c>
      <c r="B489" s="18" t="s">
        <v>221</v>
      </c>
      <c r="C489" s="18" t="s">
        <v>20</v>
      </c>
      <c r="D489" s="19">
        <v>42735.0</v>
      </c>
      <c r="E489" s="20">
        <v>1.2197E10</v>
      </c>
      <c r="F489" s="20">
        <v>1.582E9</v>
      </c>
      <c r="G489" s="21">
        <v>6.476E9</v>
      </c>
      <c r="H489" s="22">
        <v>0.0</v>
      </c>
      <c r="I489" s="22">
        <v>1.792E9</v>
      </c>
      <c r="J489" s="18" t="s">
        <v>86</v>
      </c>
      <c r="K489" s="18" t="s">
        <v>87</v>
      </c>
      <c r="L489" s="23">
        <f t="shared" si="1"/>
        <v>2016</v>
      </c>
      <c r="M489" s="24">
        <f t="shared" si="2"/>
        <v>10615000000</v>
      </c>
      <c r="N489" s="25">
        <f t="shared" si="3"/>
        <v>8268000000</v>
      </c>
      <c r="O489" s="24">
        <f t="shared" si="4"/>
        <v>3929000000</v>
      </c>
      <c r="P489" s="17">
        <f t="shared" si="5"/>
        <v>0.8702959744</v>
      </c>
      <c r="Q489" s="17">
        <f t="shared" si="6"/>
        <v>0.3221283922</v>
      </c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18">
        <v>516.0</v>
      </c>
      <c r="B490" s="18" t="s">
        <v>222</v>
      </c>
      <c r="C490" s="18" t="s">
        <v>15</v>
      </c>
      <c r="D490" s="19">
        <v>41364.0</v>
      </c>
      <c r="E490" s="20">
        <v>3.797E9</v>
      </c>
      <c r="F490" s="20">
        <v>1.388E9</v>
      </c>
      <c r="G490" s="21">
        <v>1.078E9</v>
      </c>
      <c r="H490" s="22">
        <v>1.153E9</v>
      </c>
      <c r="I490" s="22">
        <v>3.0E7</v>
      </c>
      <c r="J490" s="18" t="s">
        <v>25</v>
      </c>
      <c r="K490" s="18" t="s">
        <v>96</v>
      </c>
      <c r="L490" s="23">
        <f t="shared" si="1"/>
        <v>2013</v>
      </c>
      <c r="M490" s="24">
        <f t="shared" si="2"/>
        <v>2409000000</v>
      </c>
      <c r="N490" s="25">
        <f t="shared" si="3"/>
        <v>2261000000</v>
      </c>
      <c r="O490" s="24">
        <f t="shared" si="4"/>
        <v>1536000000</v>
      </c>
      <c r="P490" s="17">
        <f t="shared" si="5"/>
        <v>0.6344482486</v>
      </c>
      <c r="Q490" s="17">
        <f t="shared" si="6"/>
        <v>0.404529892</v>
      </c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18">
        <v>517.0</v>
      </c>
      <c r="B491" s="18" t="s">
        <v>222</v>
      </c>
      <c r="C491" s="18" t="s">
        <v>18</v>
      </c>
      <c r="D491" s="19">
        <v>41729.0</v>
      </c>
      <c r="E491" s="20">
        <v>3.575E9</v>
      </c>
      <c r="F491" s="20">
        <v>1.347E9</v>
      </c>
      <c r="G491" s="21">
        <v>1.055E9</v>
      </c>
      <c r="H491" s="22">
        <v>1.125E9</v>
      </c>
      <c r="I491" s="22">
        <v>1.6E7</v>
      </c>
      <c r="J491" s="18" t="s">
        <v>25</v>
      </c>
      <c r="K491" s="18" t="s">
        <v>96</v>
      </c>
      <c r="L491" s="23">
        <f t="shared" si="1"/>
        <v>2014</v>
      </c>
      <c r="M491" s="24">
        <f t="shared" si="2"/>
        <v>2228000000</v>
      </c>
      <c r="N491" s="25">
        <f t="shared" si="3"/>
        <v>2196000000</v>
      </c>
      <c r="O491" s="24">
        <f t="shared" si="4"/>
        <v>1379000000</v>
      </c>
      <c r="P491" s="17">
        <f t="shared" si="5"/>
        <v>0.6232167832</v>
      </c>
      <c r="Q491" s="17">
        <f t="shared" si="6"/>
        <v>0.3857342657</v>
      </c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18">
        <v>518.0</v>
      </c>
      <c r="B492" s="18" t="s">
        <v>222</v>
      </c>
      <c r="C492" s="18" t="s">
        <v>19</v>
      </c>
      <c r="D492" s="19">
        <v>42094.0</v>
      </c>
      <c r="E492" s="20">
        <v>4.515E9</v>
      </c>
      <c r="F492" s="20">
        <v>1.429E9</v>
      </c>
      <c r="G492" s="21">
        <v>1.03E9</v>
      </c>
      <c r="H492" s="22">
        <v>1.094E9</v>
      </c>
      <c r="I492" s="22">
        <v>1.4E7</v>
      </c>
      <c r="J492" s="18" t="s">
        <v>25</v>
      </c>
      <c r="K492" s="18" t="s">
        <v>96</v>
      </c>
      <c r="L492" s="23">
        <f t="shared" si="1"/>
        <v>2015</v>
      </c>
      <c r="M492" s="24">
        <f t="shared" si="2"/>
        <v>3086000000</v>
      </c>
      <c r="N492" s="25">
        <f t="shared" si="3"/>
        <v>2138000000</v>
      </c>
      <c r="O492" s="24">
        <f t="shared" si="4"/>
        <v>2377000000</v>
      </c>
      <c r="P492" s="17">
        <f t="shared" si="5"/>
        <v>0.6834994463</v>
      </c>
      <c r="Q492" s="17">
        <f t="shared" si="6"/>
        <v>0.5264673311</v>
      </c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18">
        <v>519.0</v>
      </c>
      <c r="B493" s="18" t="s">
        <v>222</v>
      </c>
      <c r="C493" s="18" t="s">
        <v>20</v>
      </c>
      <c r="D493" s="19">
        <v>42460.0</v>
      </c>
      <c r="E493" s="20">
        <v>4.396E9</v>
      </c>
      <c r="F493" s="20">
        <v>1.354E9</v>
      </c>
      <c r="G493" s="21">
        <v>1.028E9</v>
      </c>
      <c r="H493" s="22">
        <v>1.109E9</v>
      </c>
      <c r="I493" s="22">
        <v>7000000.0</v>
      </c>
      <c r="J493" s="18" t="s">
        <v>25</v>
      </c>
      <c r="K493" s="18" t="s">
        <v>96</v>
      </c>
      <c r="L493" s="23">
        <f t="shared" si="1"/>
        <v>2016</v>
      </c>
      <c r="M493" s="24">
        <f t="shared" si="2"/>
        <v>3042000000</v>
      </c>
      <c r="N493" s="25">
        <f t="shared" si="3"/>
        <v>2144000000</v>
      </c>
      <c r="O493" s="24">
        <f t="shared" si="4"/>
        <v>2252000000</v>
      </c>
      <c r="P493" s="17">
        <f t="shared" si="5"/>
        <v>0.6919927207</v>
      </c>
      <c r="Q493" s="17">
        <f t="shared" si="6"/>
        <v>0.5122838944</v>
      </c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18">
        <v>520.0</v>
      </c>
      <c r="B494" s="18" t="s">
        <v>223</v>
      </c>
      <c r="C494" s="18" t="s">
        <v>15</v>
      </c>
      <c r="D494" s="19">
        <v>41639.0</v>
      </c>
      <c r="E494" s="20">
        <v>8.257E9</v>
      </c>
      <c r="F494" s="20">
        <v>1.492E9</v>
      </c>
      <c r="G494" s="21">
        <v>3.26E9</v>
      </c>
      <c r="H494" s="22">
        <v>9.15E8</v>
      </c>
      <c r="I494" s="22">
        <v>1.36E8</v>
      </c>
      <c r="J494" s="18" t="s">
        <v>25</v>
      </c>
      <c r="K494" s="18" t="s">
        <v>60</v>
      </c>
      <c r="L494" s="23">
        <f t="shared" si="1"/>
        <v>2013</v>
      </c>
      <c r="M494" s="24">
        <f t="shared" si="2"/>
        <v>6765000000</v>
      </c>
      <c r="N494" s="25">
        <f t="shared" si="3"/>
        <v>4311000000</v>
      </c>
      <c r="O494" s="24">
        <f t="shared" si="4"/>
        <v>3946000000</v>
      </c>
      <c r="P494" s="17">
        <f t="shared" si="5"/>
        <v>0.8193048323</v>
      </c>
      <c r="Q494" s="17">
        <f t="shared" si="6"/>
        <v>0.4778975415</v>
      </c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18">
        <v>521.0</v>
      </c>
      <c r="B495" s="18" t="s">
        <v>223</v>
      </c>
      <c r="C495" s="18" t="s">
        <v>18</v>
      </c>
      <c r="D495" s="19">
        <v>42004.0</v>
      </c>
      <c r="E495" s="20">
        <v>8.79E9</v>
      </c>
      <c r="F495" s="20">
        <v>1.663E9</v>
      </c>
      <c r="G495" s="21">
        <v>3.593E9</v>
      </c>
      <c r="H495" s="22">
        <v>9.83E8</v>
      </c>
      <c r="I495" s="22">
        <v>7.5E7</v>
      </c>
      <c r="J495" s="18" t="s">
        <v>25</v>
      </c>
      <c r="K495" s="18" t="s">
        <v>60</v>
      </c>
      <c r="L495" s="23">
        <f t="shared" si="1"/>
        <v>2014</v>
      </c>
      <c r="M495" s="24">
        <f t="shared" si="2"/>
        <v>7127000000</v>
      </c>
      <c r="N495" s="25">
        <f t="shared" si="3"/>
        <v>4651000000</v>
      </c>
      <c r="O495" s="24">
        <f t="shared" si="4"/>
        <v>4139000000</v>
      </c>
      <c r="P495" s="17">
        <f t="shared" si="5"/>
        <v>0.8108077361</v>
      </c>
      <c r="Q495" s="17">
        <f t="shared" si="6"/>
        <v>0.4708759954</v>
      </c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18">
        <v>522.0</v>
      </c>
      <c r="B496" s="18" t="s">
        <v>223</v>
      </c>
      <c r="C496" s="18" t="s">
        <v>19</v>
      </c>
      <c r="D496" s="19">
        <v>42369.0</v>
      </c>
      <c r="E496" s="20">
        <v>8.592E9</v>
      </c>
      <c r="F496" s="20">
        <v>1.771E9</v>
      </c>
      <c r="G496" s="21">
        <v>3.66E9</v>
      </c>
      <c r="H496" s="22">
        <v>9.23E8</v>
      </c>
      <c r="I496" s="22">
        <v>4.1E7</v>
      </c>
      <c r="J496" s="18" t="s">
        <v>25</v>
      </c>
      <c r="K496" s="18" t="s">
        <v>60</v>
      </c>
      <c r="L496" s="23">
        <f t="shared" si="1"/>
        <v>2015</v>
      </c>
      <c r="M496" s="24">
        <f t="shared" si="2"/>
        <v>6821000000</v>
      </c>
      <c r="N496" s="25">
        <f t="shared" si="3"/>
        <v>4624000000</v>
      </c>
      <c r="O496" s="24">
        <f t="shared" si="4"/>
        <v>3968000000</v>
      </c>
      <c r="P496" s="17">
        <f t="shared" si="5"/>
        <v>0.7938780261</v>
      </c>
      <c r="Q496" s="17">
        <f t="shared" si="6"/>
        <v>0.4618249534</v>
      </c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18">
        <v>523.0</v>
      </c>
      <c r="B497" s="18" t="s">
        <v>223</v>
      </c>
      <c r="C497" s="18" t="s">
        <v>20</v>
      </c>
      <c r="D497" s="19">
        <v>42735.0</v>
      </c>
      <c r="E497" s="20">
        <v>8.979E9</v>
      </c>
      <c r="F497" s="20">
        <v>2.007E9</v>
      </c>
      <c r="G497" s="21">
        <v>3.499E9</v>
      </c>
      <c r="H497" s="22">
        <v>1.114E9</v>
      </c>
      <c r="I497" s="22">
        <v>3.4E7</v>
      </c>
      <c r="J497" s="18" t="s">
        <v>25</v>
      </c>
      <c r="K497" s="18" t="s">
        <v>60</v>
      </c>
      <c r="L497" s="23">
        <f t="shared" si="1"/>
        <v>2016</v>
      </c>
      <c r="M497" s="24">
        <f t="shared" si="2"/>
        <v>6972000000</v>
      </c>
      <c r="N497" s="25">
        <f t="shared" si="3"/>
        <v>4647000000</v>
      </c>
      <c r="O497" s="24">
        <f t="shared" si="4"/>
        <v>4332000000</v>
      </c>
      <c r="P497" s="17">
        <f t="shared" si="5"/>
        <v>0.7764784497</v>
      </c>
      <c r="Q497" s="17">
        <f t="shared" si="6"/>
        <v>0.4824590712</v>
      </c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18">
        <v>524.0</v>
      </c>
      <c r="B498" s="18" t="s">
        <v>224</v>
      </c>
      <c r="C498" s="18" t="s">
        <v>15</v>
      </c>
      <c r="D498" s="19">
        <v>41274.0</v>
      </c>
      <c r="E498" s="20">
        <v>1.18387E10</v>
      </c>
      <c r="F498" s="20">
        <v>6.3854E9</v>
      </c>
      <c r="G498" s="21">
        <v>4.0183E9</v>
      </c>
      <c r="H498" s="22">
        <v>0.0</v>
      </c>
      <c r="I498" s="22">
        <v>0.0</v>
      </c>
      <c r="J498" s="18" t="s">
        <v>62</v>
      </c>
      <c r="K498" s="18" t="s">
        <v>63</v>
      </c>
      <c r="L498" s="23">
        <f t="shared" si="1"/>
        <v>2012</v>
      </c>
      <c r="M498" s="24">
        <f t="shared" si="2"/>
        <v>5453300000</v>
      </c>
      <c r="N498" s="25">
        <f t="shared" si="3"/>
        <v>4018300000</v>
      </c>
      <c r="O498" s="24">
        <f t="shared" si="4"/>
        <v>7820400000</v>
      </c>
      <c r="P498" s="17">
        <f t="shared" si="5"/>
        <v>0.4606333466</v>
      </c>
      <c r="Q498" s="17">
        <f t="shared" si="6"/>
        <v>0.6605792866</v>
      </c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18">
        <v>525.0</v>
      </c>
      <c r="B499" s="18" t="s">
        <v>224</v>
      </c>
      <c r="C499" s="18" t="s">
        <v>18</v>
      </c>
      <c r="D499" s="19">
        <v>41639.0</v>
      </c>
      <c r="E499" s="20">
        <v>1.32534E10</v>
      </c>
      <c r="F499" s="20">
        <v>7.1612E9</v>
      </c>
      <c r="G499" s="21">
        <v>4.3603E9</v>
      </c>
      <c r="H499" s="22">
        <v>0.0</v>
      </c>
      <c r="I499" s="22">
        <v>0.0</v>
      </c>
      <c r="J499" s="18" t="s">
        <v>62</v>
      </c>
      <c r="K499" s="18" t="s">
        <v>63</v>
      </c>
      <c r="L499" s="23">
        <f t="shared" si="1"/>
        <v>2013</v>
      </c>
      <c r="M499" s="24">
        <f t="shared" si="2"/>
        <v>6092200000</v>
      </c>
      <c r="N499" s="25">
        <f t="shared" si="3"/>
        <v>4360300000</v>
      </c>
      <c r="O499" s="24">
        <f t="shared" si="4"/>
        <v>8893100000</v>
      </c>
      <c r="P499" s="17">
        <f t="shared" si="5"/>
        <v>0.459670726</v>
      </c>
      <c r="Q499" s="17">
        <f t="shared" si="6"/>
        <v>0.671005176</v>
      </c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18">
        <v>526.0</v>
      </c>
      <c r="B500" s="18" t="s">
        <v>224</v>
      </c>
      <c r="C500" s="18" t="s">
        <v>19</v>
      </c>
      <c r="D500" s="19">
        <v>42004.0</v>
      </c>
      <c r="E500" s="20">
        <v>1.42805E10</v>
      </c>
      <c r="F500" s="20">
        <v>7.6791E9</v>
      </c>
      <c r="G500" s="21">
        <v>4.5776E9</v>
      </c>
      <c r="H500" s="22">
        <v>0.0</v>
      </c>
      <c r="I500" s="22">
        <v>0.0</v>
      </c>
      <c r="J500" s="18" t="s">
        <v>62</v>
      </c>
      <c r="K500" s="18" t="s">
        <v>63</v>
      </c>
      <c r="L500" s="23">
        <f t="shared" si="1"/>
        <v>2014</v>
      </c>
      <c r="M500" s="24">
        <f t="shared" si="2"/>
        <v>6601400000</v>
      </c>
      <c r="N500" s="25">
        <f t="shared" si="3"/>
        <v>4577600000</v>
      </c>
      <c r="O500" s="24">
        <f t="shared" si="4"/>
        <v>9702900000</v>
      </c>
      <c r="P500" s="17">
        <f t="shared" si="5"/>
        <v>0.4622667274</v>
      </c>
      <c r="Q500" s="17">
        <f t="shared" si="6"/>
        <v>0.6794509996</v>
      </c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18">
        <v>527.0</v>
      </c>
      <c r="B501" s="18" t="s">
        <v>224</v>
      </c>
      <c r="C501" s="18" t="s">
        <v>20</v>
      </c>
      <c r="D501" s="19">
        <v>42369.0</v>
      </c>
      <c r="E501" s="20">
        <v>1.35451E10</v>
      </c>
      <c r="F501" s="20">
        <v>7.2235E9</v>
      </c>
      <c r="G501" s="21">
        <v>4.3455E9</v>
      </c>
      <c r="H501" s="22">
        <v>0.0</v>
      </c>
      <c r="I501" s="22">
        <v>0.0</v>
      </c>
      <c r="J501" s="18" t="s">
        <v>62</v>
      </c>
      <c r="K501" s="18" t="s">
        <v>63</v>
      </c>
      <c r="L501" s="23">
        <f t="shared" si="1"/>
        <v>2015</v>
      </c>
      <c r="M501" s="24">
        <f t="shared" si="2"/>
        <v>6321600000</v>
      </c>
      <c r="N501" s="25">
        <f t="shared" si="3"/>
        <v>4345500000</v>
      </c>
      <c r="O501" s="24">
        <f t="shared" si="4"/>
        <v>9199600000</v>
      </c>
      <c r="P501" s="17">
        <f t="shared" si="5"/>
        <v>0.4667075178</v>
      </c>
      <c r="Q501" s="17">
        <f t="shared" si="6"/>
        <v>0.6791828779</v>
      </c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18">
        <v>528.0</v>
      </c>
      <c r="B502" s="18" t="s">
        <v>225</v>
      </c>
      <c r="C502" s="18" t="s">
        <v>15</v>
      </c>
      <c r="D502" s="19">
        <v>41639.0</v>
      </c>
      <c r="E502" s="20">
        <v>1.2354E10</v>
      </c>
      <c r="F502" s="20">
        <v>7.191E9</v>
      </c>
      <c r="G502" s="21">
        <v>1.895E9</v>
      </c>
      <c r="H502" s="22">
        <v>0.0</v>
      </c>
      <c r="I502" s="22">
        <v>1.024E9</v>
      </c>
      <c r="J502" s="18" t="s">
        <v>45</v>
      </c>
      <c r="K502" s="18" t="s">
        <v>48</v>
      </c>
      <c r="L502" s="23">
        <f t="shared" si="1"/>
        <v>2013</v>
      </c>
      <c r="M502" s="24">
        <f t="shared" si="2"/>
        <v>5163000000</v>
      </c>
      <c r="N502" s="25">
        <f t="shared" si="3"/>
        <v>2919000000</v>
      </c>
      <c r="O502" s="24">
        <f t="shared" si="4"/>
        <v>9435000000</v>
      </c>
      <c r="P502" s="17">
        <f t="shared" si="5"/>
        <v>0.417921321</v>
      </c>
      <c r="Q502" s="17">
        <f t="shared" si="6"/>
        <v>0.7637202525</v>
      </c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18">
        <v>529.0</v>
      </c>
      <c r="B503" s="18" t="s">
        <v>225</v>
      </c>
      <c r="C503" s="18" t="s">
        <v>18</v>
      </c>
      <c r="D503" s="19">
        <v>42004.0</v>
      </c>
      <c r="E503" s="20">
        <v>1.2919E10</v>
      </c>
      <c r="F503" s="20">
        <v>7.807E9</v>
      </c>
      <c r="G503" s="21">
        <v>1.877E9</v>
      </c>
      <c r="H503" s="22">
        <v>0.0</v>
      </c>
      <c r="I503" s="22">
        <v>1.071E9</v>
      </c>
      <c r="J503" s="18" t="s">
        <v>45</v>
      </c>
      <c r="K503" s="18" t="s">
        <v>48</v>
      </c>
      <c r="L503" s="23">
        <f t="shared" si="1"/>
        <v>2014</v>
      </c>
      <c r="M503" s="24">
        <f t="shared" si="2"/>
        <v>5112000000</v>
      </c>
      <c r="N503" s="25">
        <f t="shared" si="3"/>
        <v>2948000000</v>
      </c>
      <c r="O503" s="24">
        <f t="shared" si="4"/>
        <v>9971000000</v>
      </c>
      <c r="P503" s="17">
        <f t="shared" si="5"/>
        <v>0.3956962613</v>
      </c>
      <c r="Q503" s="17">
        <f t="shared" si="6"/>
        <v>0.7718089635</v>
      </c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18">
        <v>530.0</v>
      </c>
      <c r="B504" s="18" t="s">
        <v>225</v>
      </c>
      <c r="C504" s="18" t="s">
        <v>19</v>
      </c>
      <c r="D504" s="19">
        <v>42369.0</v>
      </c>
      <c r="E504" s="20">
        <v>1.2554E10</v>
      </c>
      <c r="F504" s="20">
        <v>7.06E9</v>
      </c>
      <c r="G504" s="21">
        <v>1.937E9</v>
      </c>
      <c r="H504" s="22">
        <v>0.0</v>
      </c>
      <c r="I504" s="22">
        <v>1.13E9</v>
      </c>
      <c r="J504" s="18" t="s">
        <v>45</v>
      </c>
      <c r="K504" s="18" t="s">
        <v>48</v>
      </c>
      <c r="L504" s="23">
        <f t="shared" si="1"/>
        <v>2015</v>
      </c>
      <c r="M504" s="24">
        <f t="shared" si="2"/>
        <v>5494000000</v>
      </c>
      <c r="N504" s="25">
        <f t="shared" si="3"/>
        <v>3067000000</v>
      </c>
      <c r="O504" s="24">
        <f t="shared" si="4"/>
        <v>9487000000</v>
      </c>
      <c r="P504" s="17">
        <f t="shared" si="5"/>
        <v>0.4376294408</v>
      </c>
      <c r="Q504" s="17">
        <f t="shared" si="6"/>
        <v>0.7556953959</v>
      </c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18">
        <v>531.0</v>
      </c>
      <c r="B505" s="18" t="s">
        <v>225</v>
      </c>
      <c r="C505" s="18" t="s">
        <v>20</v>
      </c>
      <c r="D505" s="19">
        <v>42735.0</v>
      </c>
      <c r="E505" s="20">
        <v>1.2075E10</v>
      </c>
      <c r="F505" s="20">
        <v>6.357E9</v>
      </c>
      <c r="G505" s="21">
        <v>2.031E9</v>
      </c>
      <c r="H505" s="22">
        <v>0.0</v>
      </c>
      <c r="I505" s="22">
        <v>1.216E9</v>
      </c>
      <c r="J505" s="18" t="s">
        <v>45</v>
      </c>
      <c r="K505" s="18" t="s">
        <v>48</v>
      </c>
      <c r="L505" s="23">
        <f t="shared" si="1"/>
        <v>2016</v>
      </c>
      <c r="M505" s="24">
        <f t="shared" si="2"/>
        <v>5718000000</v>
      </c>
      <c r="N505" s="25">
        <f t="shared" si="3"/>
        <v>3247000000</v>
      </c>
      <c r="O505" s="24">
        <f t="shared" si="4"/>
        <v>8828000000</v>
      </c>
      <c r="P505" s="17">
        <f t="shared" si="5"/>
        <v>0.4735403727</v>
      </c>
      <c r="Q505" s="17">
        <f t="shared" si="6"/>
        <v>0.7310973085</v>
      </c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18">
        <v>532.0</v>
      </c>
      <c r="B506" s="18" t="s">
        <v>226</v>
      </c>
      <c r="C506" s="18" t="s">
        <v>15</v>
      </c>
      <c r="D506" s="19">
        <v>41274.0</v>
      </c>
      <c r="E506" s="20">
        <v>2.073E9</v>
      </c>
      <c r="F506" s="20">
        <v>7.595E8</v>
      </c>
      <c r="G506" s="21">
        <v>6.735E8</v>
      </c>
      <c r="H506" s="22">
        <v>0.0</v>
      </c>
      <c r="I506" s="22">
        <v>1.6E8</v>
      </c>
      <c r="J506" s="18" t="s">
        <v>16</v>
      </c>
      <c r="K506" s="18" t="s">
        <v>214</v>
      </c>
      <c r="L506" s="23">
        <f t="shared" si="1"/>
        <v>2012</v>
      </c>
      <c r="M506" s="24">
        <f t="shared" si="2"/>
        <v>1313500000</v>
      </c>
      <c r="N506" s="25">
        <f t="shared" si="3"/>
        <v>833500000</v>
      </c>
      <c r="O506" s="24">
        <f t="shared" si="4"/>
        <v>1239500000</v>
      </c>
      <c r="P506" s="17">
        <f t="shared" si="5"/>
        <v>0.6336227689</v>
      </c>
      <c r="Q506" s="17">
        <f t="shared" si="6"/>
        <v>0.5979257115</v>
      </c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18">
        <v>533.0</v>
      </c>
      <c r="B507" s="18" t="s">
        <v>226</v>
      </c>
      <c r="C507" s="18" t="s">
        <v>18</v>
      </c>
      <c r="D507" s="19">
        <v>41639.0</v>
      </c>
      <c r="E507" s="20">
        <v>2.3039E9</v>
      </c>
      <c r="F507" s="20">
        <v>7.873E8</v>
      </c>
      <c r="G507" s="21">
        <v>7.158E8</v>
      </c>
      <c r="H507" s="22">
        <v>0.0</v>
      </c>
      <c r="I507" s="22">
        <v>1.896E8</v>
      </c>
      <c r="J507" s="18" t="s">
        <v>16</v>
      </c>
      <c r="K507" s="18" t="s">
        <v>214</v>
      </c>
      <c r="L507" s="23">
        <f t="shared" si="1"/>
        <v>2013</v>
      </c>
      <c r="M507" s="24">
        <f t="shared" si="2"/>
        <v>1516600000</v>
      </c>
      <c r="N507" s="25">
        <f t="shared" si="3"/>
        <v>905400000</v>
      </c>
      <c r="O507" s="24">
        <f t="shared" si="4"/>
        <v>1398500000</v>
      </c>
      <c r="P507" s="17">
        <f t="shared" si="5"/>
        <v>0.6582750987</v>
      </c>
      <c r="Q507" s="17">
        <f t="shared" si="6"/>
        <v>0.6070141933</v>
      </c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18">
        <v>534.0</v>
      </c>
      <c r="B508" s="18" t="s">
        <v>226</v>
      </c>
      <c r="C508" s="18" t="s">
        <v>19</v>
      </c>
      <c r="D508" s="19">
        <v>42004.0</v>
      </c>
      <c r="E508" s="20">
        <v>2.4364E9</v>
      </c>
      <c r="F508" s="20">
        <v>8.447E8</v>
      </c>
      <c r="G508" s="21">
        <v>7.517E8</v>
      </c>
      <c r="H508" s="22">
        <v>0.0</v>
      </c>
      <c r="I508" s="22">
        <v>2.018E8</v>
      </c>
      <c r="J508" s="18" t="s">
        <v>16</v>
      </c>
      <c r="K508" s="18" t="s">
        <v>214</v>
      </c>
      <c r="L508" s="23">
        <f t="shared" si="1"/>
        <v>2014</v>
      </c>
      <c r="M508" s="24">
        <f t="shared" si="2"/>
        <v>1591700000</v>
      </c>
      <c r="N508" s="25">
        <f t="shared" si="3"/>
        <v>953500000</v>
      </c>
      <c r="O508" s="24">
        <f t="shared" si="4"/>
        <v>1482900000</v>
      </c>
      <c r="P508" s="17">
        <f t="shared" si="5"/>
        <v>0.6532999507</v>
      </c>
      <c r="Q508" s="17">
        <f t="shared" si="6"/>
        <v>0.6086439008</v>
      </c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18">
        <v>535.0</v>
      </c>
      <c r="B509" s="18" t="s">
        <v>226</v>
      </c>
      <c r="C509" s="18" t="s">
        <v>20</v>
      </c>
      <c r="D509" s="19">
        <v>42369.0</v>
      </c>
      <c r="E509" s="20">
        <v>2.6636E9</v>
      </c>
      <c r="F509" s="20">
        <v>8.874E8</v>
      </c>
      <c r="G509" s="21">
        <v>8.843E8</v>
      </c>
      <c r="H509" s="22">
        <v>0.0</v>
      </c>
      <c r="I509" s="22">
        <v>1.98E8</v>
      </c>
      <c r="J509" s="18" t="s">
        <v>16</v>
      </c>
      <c r="K509" s="18" t="s">
        <v>214</v>
      </c>
      <c r="L509" s="23">
        <f t="shared" si="1"/>
        <v>2015</v>
      </c>
      <c r="M509" s="24">
        <f t="shared" si="2"/>
        <v>1776200000</v>
      </c>
      <c r="N509" s="25">
        <f t="shared" si="3"/>
        <v>1082300000</v>
      </c>
      <c r="O509" s="24">
        <f t="shared" si="4"/>
        <v>1581300000</v>
      </c>
      <c r="P509" s="17">
        <f t="shared" si="5"/>
        <v>0.6668418681</v>
      </c>
      <c r="Q509" s="17">
        <f t="shared" si="6"/>
        <v>0.5936702208</v>
      </c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18">
        <v>536.0</v>
      </c>
      <c r="B510" s="18" t="s">
        <v>227</v>
      </c>
      <c r="C510" s="18" t="s">
        <v>15</v>
      </c>
      <c r="D510" s="19">
        <v>41274.0</v>
      </c>
      <c r="E510" s="20">
        <v>1.1862E10</v>
      </c>
      <c r="F510" s="20">
        <v>7.747E9</v>
      </c>
      <c r="G510" s="21">
        <v>2.96E8</v>
      </c>
      <c r="H510" s="22">
        <v>0.0</v>
      </c>
      <c r="I510" s="22">
        <v>1.562E9</v>
      </c>
      <c r="J510" s="18" t="s">
        <v>45</v>
      </c>
      <c r="K510" s="18" t="s">
        <v>48</v>
      </c>
      <c r="L510" s="23">
        <f t="shared" si="1"/>
        <v>2012</v>
      </c>
      <c r="M510" s="24">
        <f t="shared" si="2"/>
        <v>4115000000</v>
      </c>
      <c r="N510" s="25">
        <f t="shared" si="3"/>
        <v>1858000000</v>
      </c>
      <c r="O510" s="24">
        <f t="shared" si="4"/>
        <v>10004000000</v>
      </c>
      <c r="P510" s="17">
        <f t="shared" si="5"/>
        <v>0.3469060867</v>
      </c>
      <c r="Q510" s="17">
        <f t="shared" si="6"/>
        <v>0.8433653684</v>
      </c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18">
        <v>537.0</v>
      </c>
      <c r="B511" s="18" t="s">
        <v>227</v>
      </c>
      <c r="C511" s="18" t="s">
        <v>18</v>
      </c>
      <c r="D511" s="19">
        <v>41639.0</v>
      </c>
      <c r="E511" s="20">
        <v>1.2581E10</v>
      </c>
      <c r="F511" s="20">
        <v>8.364E9</v>
      </c>
      <c r="G511" s="21">
        <v>3.09E8</v>
      </c>
      <c r="H511" s="22">
        <v>0.0</v>
      </c>
      <c r="I511" s="22">
        <v>1.622E9</v>
      </c>
      <c r="J511" s="18" t="s">
        <v>45</v>
      </c>
      <c r="K511" s="18" t="s">
        <v>48</v>
      </c>
      <c r="L511" s="23">
        <f t="shared" si="1"/>
        <v>2013</v>
      </c>
      <c r="M511" s="24">
        <f t="shared" si="2"/>
        <v>4217000000</v>
      </c>
      <c r="N511" s="25">
        <f t="shared" si="3"/>
        <v>1931000000</v>
      </c>
      <c r="O511" s="24">
        <f t="shared" si="4"/>
        <v>10650000000</v>
      </c>
      <c r="P511" s="17">
        <f t="shared" si="5"/>
        <v>0.3351879819</v>
      </c>
      <c r="Q511" s="17">
        <f t="shared" si="6"/>
        <v>0.8465145855</v>
      </c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18">
        <v>538.0</v>
      </c>
      <c r="B512" s="18" t="s">
        <v>227</v>
      </c>
      <c r="C512" s="18" t="s">
        <v>19</v>
      </c>
      <c r="D512" s="19">
        <v>42004.0</v>
      </c>
      <c r="E512" s="20">
        <v>1.3413E10</v>
      </c>
      <c r="F512" s="20">
        <v>8.742E9</v>
      </c>
      <c r="G512" s="21">
        <v>3.22E8</v>
      </c>
      <c r="H512" s="22">
        <v>0.0</v>
      </c>
      <c r="I512" s="22">
        <v>1.72E9</v>
      </c>
      <c r="J512" s="18" t="s">
        <v>45</v>
      </c>
      <c r="K512" s="18" t="s">
        <v>48</v>
      </c>
      <c r="L512" s="23">
        <f t="shared" si="1"/>
        <v>2014</v>
      </c>
      <c r="M512" s="24">
        <f t="shared" si="2"/>
        <v>4671000000</v>
      </c>
      <c r="N512" s="25">
        <f t="shared" si="3"/>
        <v>2042000000</v>
      </c>
      <c r="O512" s="24">
        <f t="shared" si="4"/>
        <v>11371000000</v>
      </c>
      <c r="P512" s="17">
        <f t="shared" si="5"/>
        <v>0.3482442407</v>
      </c>
      <c r="Q512" s="17">
        <f t="shared" si="6"/>
        <v>0.8477596362</v>
      </c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18">
        <v>539.0</v>
      </c>
      <c r="B513" s="18" t="s">
        <v>227</v>
      </c>
      <c r="C513" s="18" t="s">
        <v>20</v>
      </c>
      <c r="D513" s="19">
        <v>42369.0</v>
      </c>
      <c r="E513" s="20">
        <v>1.1524E10</v>
      </c>
      <c r="F513" s="20">
        <v>7.256E9</v>
      </c>
      <c r="G513" s="21">
        <v>3.36E8</v>
      </c>
      <c r="H513" s="22">
        <v>0.0</v>
      </c>
      <c r="I513" s="22">
        <v>1.919E9</v>
      </c>
      <c r="J513" s="18" t="s">
        <v>45</v>
      </c>
      <c r="K513" s="18" t="s">
        <v>48</v>
      </c>
      <c r="L513" s="23">
        <f t="shared" si="1"/>
        <v>2015</v>
      </c>
      <c r="M513" s="24">
        <f t="shared" si="2"/>
        <v>4268000000</v>
      </c>
      <c r="N513" s="25">
        <f t="shared" si="3"/>
        <v>2255000000</v>
      </c>
      <c r="O513" s="24">
        <f t="shared" si="4"/>
        <v>9269000000</v>
      </c>
      <c r="P513" s="17">
        <f t="shared" si="5"/>
        <v>0.3703575148</v>
      </c>
      <c r="Q513" s="17">
        <f t="shared" si="6"/>
        <v>0.8043214162</v>
      </c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18">
        <v>540.0</v>
      </c>
      <c r="B514" s="18" t="s">
        <v>228</v>
      </c>
      <c r="C514" s="18" t="s">
        <v>15</v>
      </c>
      <c r="D514" s="19">
        <v>41455.0</v>
      </c>
      <c r="E514" s="20">
        <v>1.01817E10</v>
      </c>
      <c r="F514" s="20">
        <v>2.0259E9</v>
      </c>
      <c r="G514" s="21">
        <v>6.597E9</v>
      </c>
      <c r="H514" s="22">
        <v>0.0</v>
      </c>
      <c r="I514" s="22">
        <v>0.0</v>
      </c>
      <c r="J514" s="18" t="s">
        <v>39</v>
      </c>
      <c r="K514" s="18" t="s">
        <v>173</v>
      </c>
      <c r="L514" s="23">
        <f t="shared" si="1"/>
        <v>2013</v>
      </c>
      <c r="M514" s="24">
        <f t="shared" si="2"/>
        <v>8155800000</v>
      </c>
      <c r="N514" s="25">
        <f t="shared" si="3"/>
        <v>6597000000</v>
      </c>
      <c r="O514" s="24">
        <f t="shared" si="4"/>
        <v>3584700000</v>
      </c>
      <c r="P514" s="17">
        <f t="shared" si="5"/>
        <v>0.801025369</v>
      </c>
      <c r="Q514" s="17">
        <f t="shared" si="6"/>
        <v>0.3520728366</v>
      </c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18">
        <v>541.0</v>
      </c>
      <c r="B515" s="18" t="s">
        <v>228</v>
      </c>
      <c r="C515" s="18" t="s">
        <v>18</v>
      </c>
      <c r="D515" s="19">
        <v>41820.0</v>
      </c>
      <c r="E515" s="20">
        <v>1.09688E10</v>
      </c>
      <c r="F515" s="20">
        <v>2.1582E9</v>
      </c>
      <c r="G515" s="21">
        <v>6.9859E9</v>
      </c>
      <c r="H515" s="22">
        <v>0.0</v>
      </c>
      <c r="I515" s="22">
        <v>0.0</v>
      </c>
      <c r="J515" s="18" t="s">
        <v>39</v>
      </c>
      <c r="K515" s="18" t="s">
        <v>173</v>
      </c>
      <c r="L515" s="23">
        <f t="shared" si="1"/>
        <v>2014</v>
      </c>
      <c r="M515" s="24">
        <f t="shared" si="2"/>
        <v>8810600000</v>
      </c>
      <c r="N515" s="25">
        <f t="shared" si="3"/>
        <v>6985900000</v>
      </c>
      <c r="O515" s="24">
        <f t="shared" si="4"/>
        <v>3982900000</v>
      </c>
      <c r="P515" s="17">
        <f t="shared" si="5"/>
        <v>0.8032419225</v>
      </c>
      <c r="Q515" s="17">
        <f t="shared" si="6"/>
        <v>0.3631117351</v>
      </c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18">
        <v>542.0</v>
      </c>
      <c r="B516" s="18" t="s">
        <v>228</v>
      </c>
      <c r="C516" s="18" t="s">
        <v>19</v>
      </c>
      <c r="D516" s="19">
        <v>42185.0</v>
      </c>
      <c r="E516" s="20">
        <v>1.07804E10</v>
      </c>
      <c r="F516" s="20">
        <v>2.1006E9</v>
      </c>
      <c r="G516" s="21">
        <v>7.0735E9</v>
      </c>
      <c r="H516" s="22">
        <v>0.0</v>
      </c>
      <c r="I516" s="22">
        <v>0.0</v>
      </c>
      <c r="J516" s="18" t="s">
        <v>39</v>
      </c>
      <c r="K516" s="18" t="s">
        <v>173</v>
      </c>
      <c r="L516" s="23">
        <f t="shared" si="1"/>
        <v>2015</v>
      </c>
      <c r="M516" s="24">
        <f t="shared" si="2"/>
        <v>8679800000</v>
      </c>
      <c r="N516" s="25">
        <f t="shared" si="3"/>
        <v>7073500000</v>
      </c>
      <c r="O516" s="24">
        <f t="shared" si="4"/>
        <v>3706900000</v>
      </c>
      <c r="P516" s="17">
        <f t="shared" si="5"/>
        <v>0.8051463768</v>
      </c>
      <c r="Q516" s="17">
        <f t="shared" si="6"/>
        <v>0.3438555156</v>
      </c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18">
        <v>543.0</v>
      </c>
      <c r="B517" s="18" t="s">
        <v>228</v>
      </c>
      <c r="C517" s="18" t="s">
        <v>20</v>
      </c>
      <c r="D517" s="19">
        <v>42551.0</v>
      </c>
      <c r="E517" s="20">
        <v>1.12623E10</v>
      </c>
      <c r="F517" s="20">
        <v>2.1811E9</v>
      </c>
      <c r="G517" s="21">
        <v>7.3378E9</v>
      </c>
      <c r="H517" s="22">
        <v>0.0</v>
      </c>
      <c r="I517" s="22">
        <v>0.0</v>
      </c>
      <c r="J517" s="18" t="s">
        <v>39</v>
      </c>
      <c r="K517" s="18" t="s">
        <v>173</v>
      </c>
      <c r="L517" s="23">
        <f t="shared" si="1"/>
        <v>2016</v>
      </c>
      <c r="M517" s="24">
        <f t="shared" si="2"/>
        <v>9081200000</v>
      </c>
      <c r="N517" s="25">
        <f t="shared" si="3"/>
        <v>7337800000</v>
      </c>
      <c r="O517" s="24">
        <f t="shared" si="4"/>
        <v>3924500000</v>
      </c>
      <c r="P517" s="17">
        <f t="shared" si="5"/>
        <v>0.8063361836</v>
      </c>
      <c r="Q517" s="17">
        <f t="shared" si="6"/>
        <v>0.3484634577</v>
      </c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18">
        <v>544.0</v>
      </c>
      <c r="B518" s="18" t="s">
        <v>229</v>
      </c>
      <c r="C518" s="18" t="s">
        <v>15</v>
      </c>
      <c r="D518" s="19">
        <v>41274.0</v>
      </c>
      <c r="E518" s="20">
        <v>8.102E9</v>
      </c>
      <c r="F518" s="20">
        <v>6.34E9</v>
      </c>
      <c r="G518" s="21">
        <v>6.44E8</v>
      </c>
      <c r="H518" s="22">
        <v>1.98E8</v>
      </c>
      <c r="I518" s="22">
        <v>0.0</v>
      </c>
      <c r="J518" s="18" t="s">
        <v>62</v>
      </c>
      <c r="K518" s="18" t="s">
        <v>196</v>
      </c>
      <c r="L518" s="23">
        <f t="shared" si="1"/>
        <v>2012</v>
      </c>
      <c r="M518" s="24">
        <f t="shared" si="2"/>
        <v>1762000000</v>
      </c>
      <c r="N518" s="25">
        <f t="shared" si="3"/>
        <v>842000000</v>
      </c>
      <c r="O518" s="24">
        <f t="shared" si="4"/>
        <v>7260000000</v>
      </c>
      <c r="P518" s="17">
        <f t="shared" si="5"/>
        <v>0.2174771661</v>
      </c>
      <c r="Q518" s="17">
        <f t="shared" si="6"/>
        <v>0.8960750432</v>
      </c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18">
        <v>545.0</v>
      </c>
      <c r="B519" s="18" t="s">
        <v>229</v>
      </c>
      <c r="C519" s="18" t="s">
        <v>18</v>
      </c>
      <c r="D519" s="19">
        <v>41639.0</v>
      </c>
      <c r="E519" s="20">
        <v>9.35E9</v>
      </c>
      <c r="F519" s="20">
        <v>6.574E9</v>
      </c>
      <c r="G519" s="21">
        <v>6.45E8</v>
      </c>
      <c r="H519" s="22">
        <v>1.93E8</v>
      </c>
      <c r="I519" s="22">
        <v>0.0</v>
      </c>
      <c r="J519" s="18" t="s">
        <v>62</v>
      </c>
      <c r="K519" s="18" t="s">
        <v>196</v>
      </c>
      <c r="L519" s="23">
        <f t="shared" si="1"/>
        <v>2013</v>
      </c>
      <c r="M519" s="24">
        <f t="shared" si="2"/>
        <v>2776000000</v>
      </c>
      <c r="N519" s="25">
        <f t="shared" si="3"/>
        <v>838000000</v>
      </c>
      <c r="O519" s="24">
        <f t="shared" si="4"/>
        <v>8512000000</v>
      </c>
      <c r="P519" s="17">
        <f t="shared" si="5"/>
        <v>0.2968983957</v>
      </c>
      <c r="Q519" s="17">
        <f t="shared" si="6"/>
        <v>0.9103743316</v>
      </c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18">
        <v>546.0</v>
      </c>
      <c r="B520" s="18" t="s">
        <v>229</v>
      </c>
      <c r="C520" s="18" t="s">
        <v>19</v>
      </c>
      <c r="D520" s="19">
        <v>42004.0</v>
      </c>
      <c r="E520" s="20">
        <v>9.527E9</v>
      </c>
      <c r="F520" s="20">
        <v>7.306E9</v>
      </c>
      <c r="G520" s="21">
        <v>7.55E8</v>
      </c>
      <c r="H520" s="22">
        <v>2.27E8</v>
      </c>
      <c r="I520" s="22">
        <v>0.0</v>
      </c>
      <c r="J520" s="18" t="s">
        <v>62</v>
      </c>
      <c r="K520" s="18" t="s">
        <v>196</v>
      </c>
      <c r="L520" s="23">
        <f t="shared" si="1"/>
        <v>2014</v>
      </c>
      <c r="M520" s="24">
        <f t="shared" si="2"/>
        <v>2221000000</v>
      </c>
      <c r="N520" s="25">
        <f t="shared" si="3"/>
        <v>982000000</v>
      </c>
      <c r="O520" s="24">
        <f t="shared" si="4"/>
        <v>8545000000</v>
      </c>
      <c r="P520" s="17">
        <f t="shared" si="5"/>
        <v>0.2331269025</v>
      </c>
      <c r="Q520" s="17">
        <f t="shared" si="6"/>
        <v>0.8969245303</v>
      </c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18">
        <v>547.0</v>
      </c>
      <c r="B521" s="18" t="s">
        <v>229</v>
      </c>
      <c r="C521" s="18" t="s">
        <v>20</v>
      </c>
      <c r="D521" s="19">
        <v>42369.0</v>
      </c>
      <c r="E521" s="20">
        <v>9.648E9</v>
      </c>
      <c r="F521" s="20">
        <v>7.068E9</v>
      </c>
      <c r="G521" s="21">
        <v>7.62E8</v>
      </c>
      <c r="H521" s="22">
        <v>2.51E8</v>
      </c>
      <c r="I521" s="22">
        <v>0.0</v>
      </c>
      <c r="J521" s="18" t="s">
        <v>62</v>
      </c>
      <c r="K521" s="18" t="s">
        <v>196</v>
      </c>
      <c r="L521" s="23">
        <f t="shared" si="1"/>
        <v>2015</v>
      </c>
      <c r="M521" s="24">
        <f t="shared" si="2"/>
        <v>2580000000</v>
      </c>
      <c r="N521" s="25">
        <f t="shared" si="3"/>
        <v>1013000000</v>
      </c>
      <c r="O521" s="24">
        <f t="shared" si="4"/>
        <v>8635000000</v>
      </c>
      <c r="P521" s="17">
        <f t="shared" si="5"/>
        <v>0.2674129353</v>
      </c>
      <c r="Q521" s="17">
        <f t="shared" si="6"/>
        <v>0.8950041459</v>
      </c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18">
        <v>548.0</v>
      </c>
      <c r="B522" s="18" t="s">
        <v>230</v>
      </c>
      <c r="C522" s="18" t="s">
        <v>15</v>
      </c>
      <c r="D522" s="19">
        <v>41547.0</v>
      </c>
      <c r="E522" s="20">
        <v>2.4669E10</v>
      </c>
      <c r="F522" s="20">
        <v>1.4717E10</v>
      </c>
      <c r="G522" s="21">
        <v>6.01E9</v>
      </c>
      <c r="H522" s="22">
        <v>0.0</v>
      </c>
      <c r="I522" s="22">
        <v>0.0</v>
      </c>
      <c r="J522" s="18" t="s">
        <v>16</v>
      </c>
      <c r="K522" s="18" t="s">
        <v>167</v>
      </c>
      <c r="L522" s="23">
        <f t="shared" si="1"/>
        <v>2013</v>
      </c>
      <c r="M522" s="24">
        <f t="shared" si="2"/>
        <v>9952000000</v>
      </c>
      <c r="N522" s="25">
        <f t="shared" si="3"/>
        <v>6010000000</v>
      </c>
      <c r="O522" s="24">
        <f t="shared" si="4"/>
        <v>18659000000</v>
      </c>
      <c r="P522" s="17">
        <f t="shared" si="5"/>
        <v>0.403421298</v>
      </c>
      <c r="Q522" s="17">
        <f t="shared" si="6"/>
        <v>0.756374397</v>
      </c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18">
        <v>549.0</v>
      </c>
      <c r="B523" s="18" t="s">
        <v>230</v>
      </c>
      <c r="C523" s="18" t="s">
        <v>18</v>
      </c>
      <c r="D523" s="19">
        <v>41912.0</v>
      </c>
      <c r="E523" s="20">
        <v>1.7733E10</v>
      </c>
      <c r="F523" s="20">
        <v>9.971E9</v>
      </c>
      <c r="G523" s="21">
        <v>4.375E9</v>
      </c>
      <c r="H523" s="22">
        <v>0.0</v>
      </c>
      <c r="I523" s="22">
        <v>0.0</v>
      </c>
      <c r="J523" s="18" t="s">
        <v>16</v>
      </c>
      <c r="K523" s="18" t="s">
        <v>167</v>
      </c>
      <c r="L523" s="23">
        <f t="shared" si="1"/>
        <v>2014</v>
      </c>
      <c r="M523" s="24">
        <f t="shared" si="2"/>
        <v>7762000000</v>
      </c>
      <c r="N523" s="25">
        <f t="shared" si="3"/>
        <v>4375000000</v>
      </c>
      <c r="O523" s="24">
        <f t="shared" si="4"/>
        <v>13358000000</v>
      </c>
      <c r="P523" s="17">
        <f t="shared" si="5"/>
        <v>0.4377149946</v>
      </c>
      <c r="Q523" s="17">
        <f t="shared" si="6"/>
        <v>0.7532848362</v>
      </c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18">
        <v>550.0</v>
      </c>
      <c r="B524" s="18" t="s">
        <v>230</v>
      </c>
      <c r="C524" s="18" t="s">
        <v>19</v>
      </c>
      <c r="D524" s="19">
        <v>42277.0</v>
      </c>
      <c r="E524" s="20">
        <v>1.6249E10</v>
      </c>
      <c r="F524" s="20">
        <v>9.241E9</v>
      </c>
      <c r="G524" s="21">
        <v>4.065E9</v>
      </c>
      <c r="H524" s="22">
        <v>0.0</v>
      </c>
      <c r="I524" s="22">
        <v>0.0</v>
      </c>
      <c r="J524" s="18" t="s">
        <v>16</v>
      </c>
      <c r="K524" s="18" t="s">
        <v>167</v>
      </c>
      <c r="L524" s="23">
        <f t="shared" si="1"/>
        <v>2015</v>
      </c>
      <c r="M524" s="24">
        <f t="shared" si="2"/>
        <v>7008000000</v>
      </c>
      <c r="N524" s="25">
        <f t="shared" si="3"/>
        <v>4065000000</v>
      </c>
      <c r="O524" s="24">
        <f t="shared" si="4"/>
        <v>12184000000</v>
      </c>
      <c r="P524" s="17">
        <f t="shared" si="5"/>
        <v>0.4312880793</v>
      </c>
      <c r="Q524" s="17">
        <f t="shared" si="6"/>
        <v>0.7498307588</v>
      </c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18">
        <v>551.0</v>
      </c>
      <c r="B525" s="18" t="s">
        <v>230</v>
      </c>
      <c r="C525" s="18" t="s">
        <v>20</v>
      </c>
      <c r="D525" s="19">
        <v>42643.0</v>
      </c>
      <c r="E525" s="20">
        <v>1.4522E10</v>
      </c>
      <c r="F525" s="20">
        <v>8.26E9</v>
      </c>
      <c r="G525" s="21">
        <v>3.758E9</v>
      </c>
      <c r="H525" s="22">
        <v>0.0</v>
      </c>
      <c r="I525" s="22">
        <v>0.0</v>
      </c>
      <c r="J525" s="18" t="s">
        <v>16</v>
      </c>
      <c r="K525" s="18" t="s">
        <v>167</v>
      </c>
      <c r="L525" s="23">
        <f t="shared" si="1"/>
        <v>2016</v>
      </c>
      <c r="M525" s="24">
        <f t="shared" si="2"/>
        <v>6262000000</v>
      </c>
      <c r="N525" s="25">
        <f t="shared" si="3"/>
        <v>3758000000</v>
      </c>
      <c r="O525" s="24">
        <f t="shared" si="4"/>
        <v>10764000000</v>
      </c>
      <c r="P525" s="17">
        <f t="shared" si="5"/>
        <v>0.4312078226</v>
      </c>
      <c r="Q525" s="17">
        <f t="shared" si="6"/>
        <v>0.7412202176</v>
      </c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18">
        <v>552.0</v>
      </c>
      <c r="B526" s="18" t="s">
        <v>231</v>
      </c>
      <c r="C526" s="18" t="s">
        <v>15</v>
      </c>
      <c r="D526" s="19">
        <v>41274.0</v>
      </c>
      <c r="E526" s="20">
        <v>1.1682636E10</v>
      </c>
      <c r="F526" s="20">
        <v>1.699428E9</v>
      </c>
      <c r="G526" s="21">
        <v>3.862434E9</v>
      </c>
      <c r="H526" s="22">
        <v>0.0</v>
      </c>
      <c r="I526" s="22">
        <v>3.169703E9</v>
      </c>
      <c r="J526" s="18" t="s">
        <v>86</v>
      </c>
      <c r="K526" s="18" t="s">
        <v>87</v>
      </c>
      <c r="L526" s="23">
        <f t="shared" si="1"/>
        <v>2012</v>
      </c>
      <c r="M526" s="24">
        <f t="shared" si="2"/>
        <v>9983208000</v>
      </c>
      <c r="N526" s="25">
        <f t="shared" si="3"/>
        <v>7032137000</v>
      </c>
      <c r="O526" s="24">
        <f t="shared" si="4"/>
        <v>4650499000</v>
      </c>
      <c r="P526" s="17">
        <f t="shared" si="5"/>
        <v>0.8545338569</v>
      </c>
      <c r="Q526" s="17">
        <f t="shared" si="6"/>
        <v>0.3980693227</v>
      </c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18">
        <v>553.0</v>
      </c>
      <c r="B527" s="18" t="s">
        <v>231</v>
      </c>
      <c r="C527" s="18" t="s">
        <v>18</v>
      </c>
      <c r="D527" s="19">
        <v>41639.0</v>
      </c>
      <c r="E527" s="20">
        <v>1.4487118E10</v>
      </c>
      <c r="F527" s="20">
        <v>2.066893E9</v>
      </c>
      <c r="G527" s="21">
        <v>4.621096E9</v>
      </c>
      <c r="H527" s="22">
        <v>0.0</v>
      </c>
      <c r="I527" s="22">
        <v>3.600976E9</v>
      </c>
      <c r="J527" s="18" t="s">
        <v>86</v>
      </c>
      <c r="K527" s="18" t="s">
        <v>87</v>
      </c>
      <c r="L527" s="23">
        <f t="shared" si="1"/>
        <v>2013</v>
      </c>
      <c r="M527" s="24">
        <f t="shared" si="2"/>
        <v>12420225000</v>
      </c>
      <c r="N527" s="25">
        <f t="shared" si="3"/>
        <v>8222072000</v>
      </c>
      <c r="O527" s="24">
        <f t="shared" si="4"/>
        <v>6265046000</v>
      </c>
      <c r="P527" s="17">
        <f t="shared" si="5"/>
        <v>0.8573289042</v>
      </c>
      <c r="Q527" s="17">
        <f t="shared" si="6"/>
        <v>0.4324563381</v>
      </c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18">
        <v>554.0</v>
      </c>
      <c r="B528" s="18" t="s">
        <v>231</v>
      </c>
      <c r="C528" s="18" t="s">
        <v>19</v>
      </c>
      <c r="D528" s="19">
        <v>42004.0</v>
      </c>
      <c r="E528" s="20">
        <v>1.803534E10</v>
      </c>
      <c r="F528" s="20">
        <v>2.534389E9</v>
      </c>
      <c r="G528" s="21">
        <v>5.285634E9</v>
      </c>
      <c r="H528" s="22">
        <v>0.0</v>
      </c>
      <c r="I528" s="22">
        <v>3.997041E9</v>
      </c>
      <c r="J528" s="18" t="s">
        <v>86</v>
      </c>
      <c r="K528" s="18" t="s">
        <v>87</v>
      </c>
      <c r="L528" s="23">
        <f t="shared" si="1"/>
        <v>2014</v>
      </c>
      <c r="M528" s="24">
        <f t="shared" si="2"/>
        <v>15500951000</v>
      </c>
      <c r="N528" s="25">
        <f t="shared" si="3"/>
        <v>9282675000</v>
      </c>
      <c r="O528" s="24">
        <f t="shared" si="4"/>
        <v>8752665000</v>
      </c>
      <c r="P528" s="17">
        <f t="shared" si="5"/>
        <v>0.8594765056</v>
      </c>
      <c r="Q528" s="17">
        <f t="shared" si="6"/>
        <v>0.4853063485</v>
      </c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18">
        <v>555.0</v>
      </c>
      <c r="B529" s="18" t="s">
        <v>231</v>
      </c>
      <c r="C529" s="18" t="s">
        <v>20</v>
      </c>
      <c r="D529" s="19">
        <v>42369.0</v>
      </c>
      <c r="E529" s="20">
        <v>8.757428E9</v>
      </c>
      <c r="F529" s="20">
        <v>2.177757E9</v>
      </c>
      <c r="G529" s="21">
        <v>3.17432E9</v>
      </c>
      <c r="H529" s="22">
        <v>0.0</v>
      </c>
      <c r="I529" s="22">
        <v>3.313644E9</v>
      </c>
      <c r="J529" s="18" t="s">
        <v>86</v>
      </c>
      <c r="K529" s="18" t="s">
        <v>87</v>
      </c>
      <c r="L529" s="23">
        <f t="shared" si="1"/>
        <v>2015</v>
      </c>
      <c r="M529" s="24">
        <f t="shared" si="2"/>
        <v>6579671000</v>
      </c>
      <c r="N529" s="25">
        <f t="shared" si="3"/>
        <v>6487964000</v>
      </c>
      <c r="O529" s="24">
        <f t="shared" si="4"/>
        <v>2269464000</v>
      </c>
      <c r="P529" s="17">
        <f t="shared" si="5"/>
        <v>0.7513245898</v>
      </c>
      <c r="Q529" s="17">
        <f t="shared" si="6"/>
        <v>0.2591473204</v>
      </c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18">
        <v>556.0</v>
      </c>
      <c r="B530" s="18" t="s">
        <v>232</v>
      </c>
      <c r="C530" s="18" t="s">
        <v>15</v>
      </c>
      <c r="D530" s="19">
        <v>41274.0</v>
      </c>
      <c r="E530" s="20">
        <v>1.887376E9</v>
      </c>
      <c r="F530" s="20">
        <v>9.44617E8</v>
      </c>
      <c r="G530" s="21">
        <v>5.3118E8</v>
      </c>
      <c r="H530" s="22">
        <v>0.0</v>
      </c>
      <c r="I530" s="22">
        <v>0.0</v>
      </c>
      <c r="J530" s="18" t="s">
        <v>55</v>
      </c>
      <c r="K530" s="18" t="s">
        <v>56</v>
      </c>
      <c r="L530" s="23">
        <f t="shared" si="1"/>
        <v>2012</v>
      </c>
      <c r="M530" s="24">
        <f t="shared" si="2"/>
        <v>942759000</v>
      </c>
      <c r="N530" s="25">
        <f t="shared" si="3"/>
        <v>531180000</v>
      </c>
      <c r="O530" s="24">
        <f t="shared" si="4"/>
        <v>1356196000</v>
      </c>
      <c r="P530" s="17">
        <f t="shared" si="5"/>
        <v>0.4995077822</v>
      </c>
      <c r="Q530" s="17">
        <f t="shared" si="6"/>
        <v>0.7185616433</v>
      </c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18">
        <v>557.0</v>
      </c>
      <c r="B531" s="18" t="s">
        <v>232</v>
      </c>
      <c r="C531" s="18" t="s">
        <v>18</v>
      </c>
      <c r="D531" s="19">
        <v>41639.0</v>
      </c>
      <c r="E531" s="20">
        <v>2.152766E9</v>
      </c>
      <c r="F531" s="20">
        <v>1.064403E9</v>
      </c>
      <c r="G531" s="21">
        <v>6.21413E8</v>
      </c>
      <c r="H531" s="22">
        <v>0.0</v>
      </c>
      <c r="I531" s="22">
        <v>0.0</v>
      </c>
      <c r="J531" s="18" t="s">
        <v>55</v>
      </c>
      <c r="K531" s="18" t="s">
        <v>56</v>
      </c>
      <c r="L531" s="23">
        <f t="shared" si="1"/>
        <v>2013</v>
      </c>
      <c r="M531" s="24">
        <f t="shared" si="2"/>
        <v>1088363000</v>
      </c>
      <c r="N531" s="25">
        <f t="shared" si="3"/>
        <v>621413000</v>
      </c>
      <c r="O531" s="24">
        <f t="shared" si="4"/>
        <v>1531353000</v>
      </c>
      <c r="P531" s="17">
        <f t="shared" si="5"/>
        <v>0.5055649337</v>
      </c>
      <c r="Q531" s="17">
        <f t="shared" si="6"/>
        <v>0.7113420595</v>
      </c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18">
        <v>558.0</v>
      </c>
      <c r="B532" s="18" t="s">
        <v>232</v>
      </c>
      <c r="C532" s="18" t="s">
        <v>19</v>
      </c>
      <c r="D532" s="19">
        <v>42004.0</v>
      </c>
      <c r="E532" s="20">
        <v>2.443776E9</v>
      </c>
      <c r="F532" s="20">
        <v>1.197885E9</v>
      </c>
      <c r="G532" s="21">
        <v>7.34119E8</v>
      </c>
      <c r="H532" s="22">
        <v>0.0</v>
      </c>
      <c r="I532" s="22">
        <v>0.0</v>
      </c>
      <c r="J532" s="18" t="s">
        <v>55</v>
      </c>
      <c r="K532" s="18" t="s">
        <v>56</v>
      </c>
      <c r="L532" s="23">
        <f t="shared" si="1"/>
        <v>2014</v>
      </c>
      <c r="M532" s="24">
        <f t="shared" si="2"/>
        <v>1245891000</v>
      </c>
      <c r="N532" s="25">
        <f t="shared" si="3"/>
        <v>734119000</v>
      </c>
      <c r="O532" s="24">
        <f t="shared" si="4"/>
        <v>1709657000</v>
      </c>
      <c r="P532" s="17">
        <f t="shared" si="5"/>
        <v>0.509822095</v>
      </c>
      <c r="Q532" s="17">
        <f t="shared" si="6"/>
        <v>0.6995964442</v>
      </c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18">
        <v>559.0</v>
      </c>
      <c r="B533" s="18" t="s">
        <v>232</v>
      </c>
      <c r="C533" s="18" t="s">
        <v>20</v>
      </c>
      <c r="D533" s="19">
        <v>42369.0</v>
      </c>
      <c r="E533" s="20">
        <v>2.725867E9</v>
      </c>
      <c r="F533" s="20">
        <v>1.291506E9</v>
      </c>
      <c r="G533" s="21">
        <v>8.25296E8</v>
      </c>
      <c r="H533" s="22">
        <v>0.0</v>
      </c>
      <c r="I533" s="22">
        <v>0.0</v>
      </c>
      <c r="J533" s="18" t="s">
        <v>55</v>
      </c>
      <c r="K533" s="18" t="s">
        <v>56</v>
      </c>
      <c r="L533" s="23">
        <f t="shared" si="1"/>
        <v>2015</v>
      </c>
      <c r="M533" s="24">
        <f t="shared" si="2"/>
        <v>1434361000</v>
      </c>
      <c r="N533" s="25">
        <f t="shared" si="3"/>
        <v>825296000</v>
      </c>
      <c r="O533" s="24">
        <f t="shared" si="4"/>
        <v>1900571000</v>
      </c>
      <c r="P533" s="17">
        <f t="shared" si="5"/>
        <v>0.5262035895</v>
      </c>
      <c r="Q533" s="17">
        <f t="shared" si="6"/>
        <v>0.6972354117</v>
      </c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18">
        <v>560.0</v>
      </c>
      <c r="B534" s="18" t="s">
        <v>233</v>
      </c>
      <c r="C534" s="18" t="s">
        <v>15</v>
      </c>
      <c r="D534" s="19">
        <v>41274.0</v>
      </c>
      <c r="E534" s="20">
        <v>1.747502E9</v>
      </c>
      <c r="F534" s="20">
        <v>6.25507E8</v>
      </c>
      <c r="G534" s="21">
        <v>4.7233E7</v>
      </c>
      <c r="H534" s="22">
        <v>0.0</v>
      </c>
      <c r="I534" s="22">
        <v>5.60669E8</v>
      </c>
      <c r="J534" s="18" t="s">
        <v>55</v>
      </c>
      <c r="K534" s="18" t="s">
        <v>56</v>
      </c>
      <c r="L534" s="23">
        <f t="shared" si="1"/>
        <v>2012</v>
      </c>
      <c r="M534" s="24">
        <f t="shared" si="2"/>
        <v>1121995000</v>
      </c>
      <c r="N534" s="25">
        <f t="shared" si="3"/>
        <v>607902000</v>
      </c>
      <c r="O534" s="24">
        <f t="shared" si="4"/>
        <v>1139600000</v>
      </c>
      <c r="P534" s="17">
        <f t="shared" si="5"/>
        <v>0.6420564898</v>
      </c>
      <c r="Q534" s="17">
        <f t="shared" si="6"/>
        <v>0.6521308702</v>
      </c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18">
        <v>561.0</v>
      </c>
      <c r="B535" s="18" t="s">
        <v>233</v>
      </c>
      <c r="C535" s="18" t="s">
        <v>18</v>
      </c>
      <c r="D535" s="19">
        <v>41639.0</v>
      </c>
      <c r="E535" s="20">
        <v>2.387702E9</v>
      </c>
      <c r="F535" s="20">
        <v>8.34228E8</v>
      </c>
      <c r="G535" s="21">
        <v>6.2179E7</v>
      </c>
      <c r="H535" s="22">
        <v>0.0</v>
      </c>
      <c r="I535" s="22">
        <v>9.78973E8</v>
      </c>
      <c r="J535" s="18" t="s">
        <v>55</v>
      </c>
      <c r="K535" s="18" t="s">
        <v>56</v>
      </c>
      <c r="L535" s="23">
        <f t="shared" si="1"/>
        <v>2013</v>
      </c>
      <c r="M535" s="24">
        <f t="shared" si="2"/>
        <v>1553474000</v>
      </c>
      <c r="N535" s="25">
        <f t="shared" si="3"/>
        <v>1041152000</v>
      </c>
      <c r="O535" s="24">
        <f t="shared" si="4"/>
        <v>1346550000</v>
      </c>
      <c r="P535" s="17">
        <f t="shared" si="5"/>
        <v>0.6506146914</v>
      </c>
      <c r="Q535" s="17">
        <f t="shared" si="6"/>
        <v>0.5639522855</v>
      </c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18">
        <v>562.0</v>
      </c>
      <c r="B536" s="18" t="s">
        <v>233</v>
      </c>
      <c r="C536" s="18" t="s">
        <v>19</v>
      </c>
      <c r="D536" s="19">
        <v>42004.0</v>
      </c>
      <c r="E536" s="20">
        <v>2.614748E9</v>
      </c>
      <c r="F536" s="20">
        <v>8.83564E8</v>
      </c>
      <c r="G536" s="21">
        <v>5.0948E7</v>
      </c>
      <c r="H536" s="22">
        <v>0.0</v>
      </c>
      <c r="I536" s="22">
        <v>7.58861E8</v>
      </c>
      <c r="J536" s="18" t="s">
        <v>55</v>
      </c>
      <c r="K536" s="18" t="s">
        <v>56</v>
      </c>
      <c r="L536" s="23">
        <f t="shared" si="1"/>
        <v>2014</v>
      </c>
      <c r="M536" s="24">
        <f t="shared" si="2"/>
        <v>1731184000</v>
      </c>
      <c r="N536" s="25">
        <f t="shared" si="3"/>
        <v>809809000</v>
      </c>
      <c r="O536" s="24">
        <f t="shared" si="4"/>
        <v>1804939000</v>
      </c>
      <c r="P536" s="17">
        <f t="shared" si="5"/>
        <v>0.6620844533</v>
      </c>
      <c r="Q536" s="17">
        <f t="shared" si="6"/>
        <v>0.6902917604</v>
      </c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18">
        <v>563.0</v>
      </c>
      <c r="B537" s="18" t="s">
        <v>233</v>
      </c>
      <c r="C537" s="18" t="s">
        <v>20</v>
      </c>
      <c r="D537" s="19">
        <v>42369.0</v>
      </c>
      <c r="E537" s="20">
        <v>2.744965E9</v>
      </c>
      <c r="F537" s="20">
        <v>9.05168E8</v>
      </c>
      <c r="G537" s="21">
        <v>6.5082E7</v>
      </c>
      <c r="H537" s="22">
        <v>0.0</v>
      </c>
      <c r="I537" s="22">
        <v>7.65895E8</v>
      </c>
      <c r="J537" s="18" t="s">
        <v>55</v>
      </c>
      <c r="K537" s="18" t="s">
        <v>56</v>
      </c>
      <c r="L537" s="23">
        <f t="shared" si="1"/>
        <v>2015</v>
      </c>
      <c r="M537" s="24">
        <f t="shared" si="2"/>
        <v>1839797000</v>
      </c>
      <c r="N537" s="25">
        <f t="shared" si="3"/>
        <v>830977000</v>
      </c>
      <c r="O537" s="24">
        <f t="shared" si="4"/>
        <v>1913988000</v>
      </c>
      <c r="P537" s="17">
        <f t="shared" si="5"/>
        <v>0.6702442472</v>
      </c>
      <c r="Q537" s="17">
        <f t="shared" si="6"/>
        <v>0.6972722785</v>
      </c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18">
        <v>564.0</v>
      </c>
      <c r="B538" s="18" t="s">
        <v>234</v>
      </c>
      <c r="C538" s="18" t="s">
        <v>15</v>
      </c>
      <c r="D538" s="19">
        <v>41639.0</v>
      </c>
      <c r="E538" s="20">
        <v>1.859177E9</v>
      </c>
      <c r="F538" s="20">
        <v>3.54561E8</v>
      </c>
      <c r="G538" s="21">
        <v>2.00849E8</v>
      </c>
      <c r="H538" s="22">
        <v>0.0</v>
      </c>
      <c r="I538" s="22">
        <v>6.53132E8</v>
      </c>
      <c r="J538" s="18" t="s">
        <v>86</v>
      </c>
      <c r="K538" s="18" t="s">
        <v>87</v>
      </c>
      <c r="L538" s="23">
        <f t="shared" si="1"/>
        <v>2013</v>
      </c>
      <c r="M538" s="24">
        <f t="shared" si="2"/>
        <v>1504616000</v>
      </c>
      <c r="N538" s="25">
        <f t="shared" si="3"/>
        <v>853981000</v>
      </c>
      <c r="O538" s="24">
        <f t="shared" si="4"/>
        <v>1005196000</v>
      </c>
      <c r="P538" s="17">
        <f t="shared" si="5"/>
        <v>0.809291423</v>
      </c>
      <c r="Q538" s="17">
        <f t="shared" si="6"/>
        <v>0.5406671877</v>
      </c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18">
        <v>565.0</v>
      </c>
      <c r="B539" s="18" t="s">
        <v>234</v>
      </c>
      <c r="C539" s="18" t="s">
        <v>18</v>
      </c>
      <c r="D539" s="19">
        <v>42004.0</v>
      </c>
      <c r="E539" s="20">
        <v>2.388768E9</v>
      </c>
      <c r="F539" s="20">
        <v>4.43974E8</v>
      </c>
      <c r="G539" s="21">
        <v>2.38134E8</v>
      </c>
      <c r="H539" s="22">
        <v>0.0</v>
      </c>
      <c r="I539" s="22">
        <v>6.79298E8</v>
      </c>
      <c r="J539" s="18" t="s">
        <v>86</v>
      </c>
      <c r="K539" s="18" t="s">
        <v>87</v>
      </c>
      <c r="L539" s="23">
        <f t="shared" si="1"/>
        <v>2014</v>
      </c>
      <c r="M539" s="24">
        <f t="shared" si="2"/>
        <v>1944794000</v>
      </c>
      <c r="N539" s="25">
        <f t="shared" si="3"/>
        <v>917432000</v>
      </c>
      <c r="O539" s="24">
        <f t="shared" si="4"/>
        <v>1471336000</v>
      </c>
      <c r="P539" s="17">
        <f t="shared" si="5"/>
        <v>0.8141410133</v>
      </c>
      <c r="Q539" s="17">
        <f t="shared" si="6"/>
        <v>0.6159392624</v>
      </c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18">
        <v>566.0</v>
      </c>
      <c r="B540" s="18" t="s">
        <v>234</v>
      </c>
      <c r="C540" s="18" t="s">
        <v>19</v>
      </c>
      <c r="D540" s="19">
        <v>42369.0</v>
      </c>
      <c r="E540" s="20">
        <v>1.954E9</v>
      </c>
      <c r="F540" s="20">
        <v>5.23043E8</v>
      </c>
      <c r="G540" s="21">
        <v>2.49925E8</v>
      </c>
      <c r="H540" s="22">
        <v>0.0</v>
      </c>
      <c r="I540" s="22">
        <v>8.19216E8</v>
      </c>
      <c r="J540" s="18" t="s">
        <v>86</v>
      </c>
      <c r="K540" s="18" t="s">
        <v>87</v>
      </c>
      <c r="L540" s="23">
        <f t="shared" si="1"/>
        <v>2015</v>
      </c>
      <c r="M540" s="24">
        <f t="shared" si="2"/>
        <v>1430957000</v>
      </c>
      <c r="N540" s="25">
        <f t="shared" si="3"/>
        <v>1069141000</v>
      </c>
      <c r="O540" s="24">
        <f t="shared" si="4"/>
        <v>884859000</v>
      </c>
      <c r="P540" s="17">
        <f t="shared" si="5"/>
        <v>0.7323219038</v>
      </c>
      <c r="Q540" s="17">
        <f t="shared" si="6"/>
        <v>0.4528449335</v>
      </c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18">
        <v>567.0</v>
      </c>
      <c r="B541" s="18" t="s">
        <v>234</v>
      </c>
      <c r="C541" s="18" t="s">
        <v>20</v>
      </c>
      <c r="D541" s="19">
        <v>42735.0</v>
      </c>
      <c r="E541" s="20">
        <v>1.857339E9</v>
      </c>
      <c r="F541" s="20">
        <v>6.13909E8</v>
      </c>
      <c r="G541" s="21">
        <v>2.72747E8</v>
      </c>
      <c r="H541" s="22">
        <v>0.0</v>
      </c>
      <c r="I541" s="22">
        <v>9.2792E8</v>
      </c>
      <c r="J541" s="18" t="s">
        <v>86</v>
      </c>
      <c r="K541" s="18" t="s">
        <v>87</v>
      </c>
      <c r="L541" s="23">
        <f t="shared" si="1"/>
        <v>2016</v>
      </c>
      <c r="M541" s="24">
        <f t="shared" si="2"/>
        <v>1243430000</v>
      </c>
      <c r="N541" s="25">
        <f t="shared" si="3"/>
        <v>1200667000</v>
      </c>
      <c r="O541" s="24">
        <f t="shared" si="4"/>
        <v>656672000</v>
      </c>
      <c r="P541" s="17">
        <f t="shared" si="5"/>
        <v>0.6694685246</v>
      </c>
      <c r="Q541" s="17">
        <f t="shared" si="6"/>
        <v>0.3535552745</v>
      </c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18">
        <v>568.0</v>
      </c>
      <c r="B542" s="18" t="s">
        <v>235</v>
      </c>
      <c r="C542" s="18" t="s">
        <v>15</v>
      </c>
      <c r="D542" s="19">
        <v>41274.0</v>
      </c>
      <c r="E542" s="20">
        <v>6.273787E9</v>
      </c>
      <c r="F542" s="20">
        <v>3.667434E9</v>
      </c>
      <c r="G542" s="21">
        <v>7.47356E8</v>
      </c>
      <c r="H542" s="22">
        <v>0.0</v>
      </c>
      <c r="I542" s="22">
        <v>7.40791E8</v>
      </c>
      <c r="J542" s="18" t="s">
        <v>45</v>
      </c>
      <c r="K542" s="18" t="s">
        <v>46</v>
      </c>
      <c r="L542" s="23">
        <f t="shared" si="1"/>
        <v>2012</v>
      </c>
      <c r="M542" s="24">
        <f t="shared" si="2"/>
        <v>2606353000</v>
      </c>
      <c r="N542" s="25">
        <f t="shared" si="3"/>
        <v>1488147000</v>
      </c>
      <c r="O542" s="24">
        <f t="shared" si="4"/>
        <v>4785640000</v>
      </c>
      <c r="P542" s="17">
        <f t="shared" si="5"/>
        <v>0.4154353662</v>
      </c>
      <c r="Q542" s="17">
        <f t="shared" si="6"/>
        <v>0.7627992471</v>
      </c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18">
        <v>569.0</v>
      </c>
      <c r="B543" s="18" t="s">
        <v>235</v>
      </c>
      <c r="C543" s="18" t="s">
        <v>18</v>
      </c>
      <c r="D543" s="19">
        <v>41639.0</v>
      </c>
      <c r="E543" s="20">
        <v>7.301204E9</v>
      </c>
      <c r="F543" s="20">
        <v>3.99794E9</v>
      </c>
      <c r="G543" s="21">
        <v>9.14149E8</v>
      </c>
      <c r="H543" s="22">
        <v>0.0</v>
      </c>
      <c r="I543" s="22">
        <v>8.5968E8</v>
      </c>
      <c r="J543" s="18" t="s">
        <v>45</v>
      </c>
      <c r="K543" s="18" t="s">
        <v>46</v>
      </c>
      <c r="L543" s="23">
        <f t="shared" si="1"/>
        <v>2013</v>
      </c>
      <c r="M543" s="24">
        <f t="shared" si="2"/>
        <v>3303264000</v>
      </c>
      <c r="N543" s="25">
        <f t="shared" si="3"/>
        <v>1773829000</v>
      </c>
      <c r="O543" s="24">
        <f t="shared" si="4"/>
        <v>5527375000</v>
      </c>
      <c r="P543" s="17">
        <f t="shared" si="5"/>
        <v>0.4524272983</v>
      </c>
      <c r="Q543" s="17">
        <f t="shared" si="6"/>
        <v>0.7570497962</v>
      </c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18">
        <v>570.0</v>
      </c>
      <c r="B544" s="18" t="s">
        <v>235</v>
      </c>
      <c r="C544" s="18" t="s">
        <v>19</v>
      </c>
      <c r="D544" s="19">
        <v>42004.0</v>
      </c>
      <c r="E544" s="20">
        <v>7.741856E9</v>
      </c>
      <c r="F544" s="20">
        <v>4.449139E9</v>
      </c>
      <c r="G544" s="21">
        <v>1.034507E9</v>
      </c>
      <c r="H544" s="22">
        <v>0.0</v>
      </c>
      <c r="I544" s="22">
        <v>6.25361E8</v>
      </c>
      <c r="J544" s="18" t="s">
        <v>45</v>
      </c>
      <c r="K544" s="18" t="s">
        <v>46</v>
      </c>
      <c r="L544" s="23">
        <f t="shared" si="1"/>
        <v>2014</v>
      </c>
      <c r="M544" s="24">
        <f t="shared" si="2"/>
        <v>3292717000</v>
      </c>
      <c r="N544" s="25">
        <f t="shared" si="3"/>
        <v>1659868000</v>
      </c>
      <c r="O544" s="24">
        <f t="shared" si="4"/>
        <v>6081988000</v>
      </c>
      <c r="P544" s="17">
        <f t="shared" si="5"/>
        <v>0.4253136457</v>
      </c>
      <c r="Q544" s="17">
        <f t="shared" si="6"/>
        <v>0.7855981821</v>
      </c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18">
        <v>571.0</v>
      </c>
      <c r="B545" s="18" t="s">
        <v>235</v>
      </c>
      <c r="C545" s="18" t="s">
        <v>20</v>
      </c>
      <c r="D545" s="19">
        <v>42369.0</v>
      </c>
      <c r="E545" s="20">
        <v>7.954827E9</v>
      </c>
      <c r="F545" s="20">
        <v>4.416194E9</v>
      </c>
      <c r="G545" s="21">
        <v>1.086274E9</v>
      </c>
      <c r="H545" s="22">
        <v>0.0</v>
      </c>
      <c r="I545" s="22">
        <v>6.88195E8</v>
      </c>
      <c r="J545" s="18" t="s">
        <v>45</v>
      </c>
      <c r="K545" s="18" t="s">
        <v>46</v>
      </c>
      <c r="L545" s="23">
        <f t="shared" si="1"/>
        <v>2015</v>
      </c>
      <c r="M545" s="24">
        <f t="shared" si="2"/>
        <v>3538633000</v>
      </c>
      <c r="N545" s="25">
        <f t="shared" si="3"/>
        <v>1774469000</v>
      </c>
      <c r="O545" s="24">
        <f t="shared" si="4"/>
        <v>6180358000</v>
      </c>
      <c r="P545" s="17">
        <f t="shared" si="5"/>
        <v>0.4448409752</v>
      </c>
      <c r="Q545" s="17">
        <f t="shared" si="6"/>
        <v>0.7769317925</v>
      </c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18">
        <v>572.0</v>
      </c>
      <c r="B546" s="18" t="s">
        <v>236</v>
      </c>
      <c r="C546" s="18" t="s">
        <v>15</v>
      </c>
      <c r="D546" s="19">
        <v>41274.0</v>
      </c>
      <c r="E546" s="20">
        <v>5.35153E8</v>
      </c>
      <c r="F546" s="20">
        <v>1.72167E8</v>
      </c>
      <c r="G546" s="21">
        <v>2.4573E7</v>
      </c>
      <c r="H546" s="22">
        <v>0.0</v>
      </c>
      <c r="I546" s="22">
        <v>1.69173E8</v>
      </c>
      <c r="J546" s="18" t="s">
        <v>55</v>
      </c>
      <c r="K546" s="18" t="s">
        <v>237</v>
      </c>
      <c r="L546" s="23">
        <f t="shared" si="1"/>
        <v>2012</v>
      </c>
      <c r="M546" s="24">
        <f t="shared" si="2"/>
        <v>362986000</v>
      </c>
      <c r="N546" s="25">
        <f t="shared" si="3"/>
        <v>193746000</v>
      </c>
      <c r="O546" s="24">
        <f t="shared" si="4"/>
        <v>341407000</v>
      </c>
      <c r="P546" s="17">
        <f t="shared" si="5"/>
        <v>0.678284528</v>
      </c>
      <c r="Q546" s="17">
        <f t="shared" si="6"/>
        <v>0.6379614802</v>
      </c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18">
        <v>573.0</v>
      </c>
      <c r="B547" s="18" t="s">
        <v>236</v>
      </c>
      <c r="C547" s="18" t="s">
        <v>18</v>
      </c>
      <c r="D547" s="19">
        <v>41639.0</v>
      </c>
      <c r="E547" s="20">
        <v>6.1059E8</v>
      </c>
      <c r="F547" s="20">
        <v>1.97336E8</v>
      </c>
      <c r="G547" s="21">
        <v>2.6684E7</v>
      </c>
      <c r="H547" s="22">
        <v>0.0</v>
      </c>
      <c r="I547" s="22">
        <v>1.9242E8</v>
      </c>
      <c r="J547" s="18" t="s">
        <v>55</v>
      </c>
      <c r="K547" s="18" t="s">
        <v>237</v>
      </c>
      <c r="L547" s="23">
        <f t="shared" si="1"/>
        <v>2013</v>
      </c>
      <c r="M547" s="24">
        <f t="shared" si="2"/>
        <v>413254000</v>
      </c>
      <c r="N547" s="25">
        <f t="shared" si="3"/>
        <v>219104000</v>
      </c>
      <c r="O547" s="24">
        <f t="shared" si="4"/>
        <v>391486000</v>
      </c>
      <c r="P547" s="17">
        <f t="shared" si="5"/>
        <v>0.6768109533</v>
      </c>
      <c r="Q547" s="17">
        <f t="shared" si="6"/>
        <v>0.6411601893</v>
      </c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18">
        <v>574.0</v>
      </c>
      <c r="B548" s="18" t="s">
        <v>236</v>
      </c>
      <c r="C548" s="18" t="s">
        <v>19</v>
      </c>
      <c r="D548" s="19">
        <v>42004.0</v>
      </c>
      <c r="E548" s="20">
        <v>9.70938E8</v>
      </c>
      <c r="F548" s="20">
        <v>3.12546E8</v>
      </c>
      <c r="G548" s="21">
        <v>4.0878E7</v>
      </c>
      <c r="H548" s="22">
        <v>0.0</v>
      </c>
      <c r="I548" s="22">
        <v>3.60592E8</v>
      </c>
      <c r="J548" s="18" t="s">
        <v>55</v>
      </c>
      <c r="K548" s="18" t="s">
        <v>237</v>
      </c>
      <c r="L548" s="23">
        <f t="shared" si="1"/>
        <v>2014</v>
      </c>
      <c r="M548" s="24">
        <f t="shared" si="2"/>
        <v>658392000</v>
      </c>
      <c r="N548" s="25">
        <f t="shared" si="3"/>
        <v>401470000</v>
      </c>
      <c r="O548" s="24">
        <f t="shared" si="4"/>
        <v>569468000</v>
      </c>
      <c r="P548" s="17">
        <f t="shared" si="5"/>
        <v>0.6780989105</v>
      </c>
      <c r="Q548" s="17">
        <f t="shared" si="6"/>
        <v>0.586513248</v>
      </c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18">
        <v>575.0</v>
      </c>
      <c r="B549" s="18" t="s">
        <v>236</v>
      </c>
      <c r="C549" s="18" t="s">
        <v>20</v>
      </c>
      <c r="D549" s="19">
        <v>42369.0</v>
      </c>
      <c r="E549" s="20">
        <v>1.194407E9</v>
      </c>
      <c r="F549" s="20">
        <v>3.63508E8</v>
      </c>
      <c r="G549" s="21">
        <v>4.009E7</v>
      </c>
      <c r="H549" s="22">
        <v>0.0</v>
      </c>
      <c r="I549" s="22">
        <v>4.53423E8</v>
      </c>
      <c r="J549" s="18" t="s">
        <v>55</v>
      </c>
      <c r="K549" s="18" t="s">
        <v>237</v>
      </c>
      <c r="L549" s="23">
        <f t="shared" si="1"/>
        <v>2015</v>
      </c>
      <c r="M549" s="24">
        <f t="shared" si="2"/>
        <v>830899000</v>
      </c>
      <c r="N549" s="25">
        <f t="shared" si="3"/>
        <v>493513000</v>
      </c>
      <c r="O549" s="24">
        <f t="shared" si="4"/>
        <v>700894000</v>
      </c>
      <c r="P549" s="17">
        <f t="shared" si="5"/>
        <v>0.6956581802</v>
      </c>
      <c r="Q549" s="17">
        <f t="shared" si="6"/>
        <v>0.5868133727</v>
      </c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18">
        <v>576.0</v>
      </c>
      <c r="B550" s="18" t="s">
        <v>238</v>
      </c>
      <c r="C550" s="18" t="s">
        <v>15</v>
      </c>
      <c r="D550" s="19">
        <v>41274.0</v>
      </c>
      <c r="E550" s="20">
        <v>1.365E9</v>
      </c>
      <c r="F550" s="20">
        <v>0.0</v>
      </c>
      <c r="G550" s="21">
        <v>9.21E8</v>
      </c>
      <c r="H550" s="22">
        <v>0.0</v>
      </c>
      <c r="I550" s="22">
        <v>4.71E8</v>
      </c>
      <c r="J550" s="18" t="s">
        <v>50</v>
      </c>
      <c r="K550" s="18" t="s">
        <v>239</v>
      </c>
      <c r="L550" s="23">
        <f t="shared" si="1"/>
        <v>2012</v>
      </c>
      <c r="M550" s="24">
        <f t="shared" si="2"/>
        <v>1365000000</v>
      </c>
      <c r="N550" s="25">
        <f t="shared" si="3"/>
        <v>1392000000</v>
      </c>
      <c r="O550" s="24">
        <f t="shared" si="4"/>
        <v>-27000000</v>
      </c>
      <c r="P550" s="17">
        <f t="shared" si="5"/>
        <v>1</v>
      </c>
      <c r="Q550" s="17">
        <f t="shared" si="6"/>
        <v>-0.01978021978</v>
      </c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18">
        <v>577.0</v>
      </c>
      <c r="B551" s="18" t="s">
        <v>238</v>
      </c>
      <c r="C551" s="18" t="s">
        <v>18</v>
      </c>
      <c r="D551" s="19">
        <v>41639.0</v>
      </c>
      <c r="E551" s="20">
        <v>1.466E9</v>
      </c>
      <c r="F551" s="20">
        <v>0.0</v>
      </c>
      <c r="G551" s="21">
        <v>8.88E8</v>
      </c>
      <c r="H551" s="22">
        <v>0.0</v>
      </c>
      <c r="I551" s="22">
        <v>2.56E8</v>
      </c>
      <c r="J551" s="18" t="s">
        <v>50</v>
      </c>
      <c r="K551" s="18" t="s">
        <v>239</v>
      </c>
      <c r="L551" s="23">
        <f t="shared" si="1"/>
        <v>2013</v>
      </c>
      <c r="M551" s="24">
        <f t="shared" si="2"/>
        <v>1466000000</v>
      </c>
      <c r="N551" s="25">
        <f t="shared" si="3"/>
        <v>1144000000</v>
      </c>
      <c r="O551" s="24">
        <f t="shared" si="4"/>
        <v>322000000</v>
      </c>
      <c r="P551" s="17">
        <f t="shared" si="5"/>
        <v>1</v>
      </c>
      <c r="Q551" s="17">
        <f t="shared" si="6"/>
        <v>0.2196452933</v>
      </c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18">
        <v>578.0</v>
      </c>
      <c r="B552" s="18" t="s">
        <v>238</v>
      </c>
      <c r="C552" s="18" t="s">
        <v>19</v>
      </c>
      <c r="D552" s="19">
        <v>42004.0</v>
      </c>
      <c r="E552" s="20">
        <v>1.665E9</v>
      </c>
      <c r="F552" s="20">
        <v>0.0</v>
      </c>
      <c r="G552" s="21">
        <v>9.58E8</v>
      </c>
      <c r="H552" s="22">
        <v>0.0</v>
      </c>
      <c r="I552" s="22">
        <v>1.36E8</v>
      </c>
      <c r="J552" s="18" t="s">
        <v>50</v>
      </c>
      <c r="K552" s="18" t="s">
        <v>239</v>
      </c>
      <c r="L552" s="23">
        <f t="shared" si="1"/>
        <v>2014</v>
      </c>
      <c r="M552" s="24">
        <f t="shared" si="2"/>
        <v>1665000000</v>
      </c>
      <c r="N552" s="25">
        <f t="shared" si="3"/>
        <v>1094000000</v>
      </c>
      <c r="O552" s="24">
        <f t="shared" si="4"/>
        <v>571000000</v>
      </c>
      <c r="P552" s="17">
        <f t="shared" si="5"/>
        <v>1</v>
      </c>
      <c r="Q552" s="17">
        <f t="shared" si="6"/>
        <v>0.3429429429</v>
      </c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18">
        <v>579.0</v>
      </c>
      <c r="B553" s="18" t="s">
        <v>238</v>
      </c>
      <c r="C553" s="18" t="s">
        <v>20</v>
      </c>
      <c r="D553" s="19">
        <v>42369.0</v>
      </c>
      <c r="E553" s="20">
        <v>1.403E9</v>
      </c>
      <c r="F553" s="20">
        <v>0.0</v>
      </c>
      <c r="G553" s="21">
        <v>1.048E9</v>
      </c>
      <c r="H553" s="22">
        <v>0.0</v>
      </c>
      <c r="I553" s="22">
        <v>6.1E7</v>
      </c>
      <c r="J553" s="18" t="s">
        <v>50</v>
      </c>
      <c r="K553" s="18" t="s">
        <v>239</v>
      </c>
      <c r="L553" s="23">
        <f t="shared" si="1"/>
        <v>2015</v>
      </c>
      <c r="M553" s="24">
        <f t="shared" si="2"/>
        <v>1403000000</v>
      </c>
      <c r="N553" s="25">
        <f t="shared" si="3"/>
        <v>1109000000</v>
      </c>
      <c r="O553" s="24">
        <f t="shared" si="4"/>
        <v>294000000</v>
      </c>
      <c r="P553" s="17">
        <f t="shared" si="5"/>
        <v>1</v>
      </c>
      <c r="Q553" s="17">
        <f t="shared" si="6"/>
        <v>0.2095509622</v>
      </c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18">
        <v>580.0</v>
      </c>
      <c r="B554" s="18" t="s">
        <v>240</v>
      </c>
      <c r="C554" s="18" t="s">
        <v>15</v>
      </c>
      <c r="D554" s="19">
        <v>41274.0</v>
      </c>
      <c r="E554" s="20">
        <v>1.6311E10</v>
      </c>
      <c r="F554" s="20">
        <v>1.1448E10</v>
      </c>
      <c r="G554" s="21">
        <v>2.894E9</v>
      </c>
      <c r="H554" s="22">
        <v>4.39E8</v>
      </c>
      <c r="I554" s="22">
        <v>0.0</v>
      </c>
      <c r="J554" s="18" t="s">
        <v>16</v>
      </c>
      <c r="K554" s="18" t="s">
        <v>167</v>
      </c>
      <c r="L554" s="23">
        <f t="shared" si="1"/>
        <v>2012</v>
      </c>
      <c r="M554" s="24">
        <f t="shared" si="2"/>
        <v>4863000000</v>
      </c>
      <c r="N554" s="25">
        <f t="shared" si="3"/>
        <v>3333000000</v>
      </c>
      <c r="O554" s="24">
        <f t="shared" si="4"/>
        <v>12978000000</v>
      </c>
      <c r="P554" s="17">
        <f t="shared" si="5"/>
        <v>0.2981423579</v>
      </c>
      <c r="Q554" s="17">
        <f t="shared" si="6"/>
        <v>0.795659371</v>
      </c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18">
        <v>581.0</v>
      </c>
      <c r="B555" s="18" t="s">
        <v>240</v>
      </c>
      <c r="C555" s="18" t="s">
        <v>18</v>
      </c>
      <c r="D555" s="19">
        <v>41639.0</v>
      </c>
      <c r="E555" s="20">
        <v>2.2046E10</v>
      </c>
      <c r="F555" s="20">
        <v>1.5369E10</v>
      </c>
      <c r="G555" s="21">
        <v>3.886E9</v>
      </c>
      <c r="H555" s="22">
        <v>6.44E8</v>
      </c>
      <c r="I555" s="22">
        <v>0.0</v>
      </c>
      <c r="J555" s="18" t="s">
        <v>16</v>
      </c>
      <c r="K555" s="18" t="s">
        <v>167</v>
      </c>
      <c r="L555" s="23">
        <f t="shared" si="1"/>
        <v>2013</v>
      </c>
      <c r="M555" s="24">
        <f t="shared" si="2"/>
        <v>6677000000</v>
      </c>
      <c r="N555" s="25">
        <f t="shared" si="3"/>
        <v>4530000000</v>
      </c>
      <c r="O555" s="24">
        <f t="shared" si="4"/>
        <v>17516000000</v>
      </c>
      <c r="P555" s="17">
        <f t="shared" si="5"/>
        <v>0.3028667332</v>
      </c>
      <c r="Q555" s="17">
        <f t="shared" si="6"/>
        <v>0.7945205479</v>
      </c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18">
        <v>582.0</v>
      </c>
      <c r="B556" s="18" t="s">
        <v>240</v>
      </c>
      <c r="C556" s="18" t="s">
        <v>19</v>
      </c>
      <c r="D556" s="19">
        <v>42004.0</v>
      </c>
      <c r="E556" s="20">
        <v>2.2552E10</v>
      </c>
      <c r="F556" s="20">
        <v>1.5646E10</v>
      </c>
      <c r="G556" s="21">
        <v>3.81E9</v>
      </c>
      <c r="H556" s="22">
        <v>6.47E8</v>
      </c>
      <c r="I556" s="22">
        <v>0.0</v>
      </c>
      <c r="J556" s="18" t="s">
        <v>16</v>
      </c>
      <c r="K556" s="18" t="s">
        <v>167</v>
      </c>
      <c r="L556" s="23">
        <f t="shared" si="1"/>
        <v>2014</v>
      </c>
      <c r="M556" s="24">
        <f t="shared" si="2"/>
        <v>6906000000</v>
      </c>
      <c r="N556" s="25">
        <f t="shared" si="3"/>
        <v>4457000000</v>
      </c>
      <c r="O556" s="24">
        <f t="shared" si="4"/>
        <v>18095000000</v>
      </c>
      <c r="P556" s="17">
        <f t="shared" si="5"/>
        <v>0.3062256119</v>
      </c>
      <c r="Q556" s="17">
        <f t="shared" si="6"/>
        <v>0.8023678609</v>
      </c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18">
        <v>583.0</v>
      </c>
      <c r="B557" s="18" t="s">
        <v>240</v>
      </c>
      <c r="C557" s="18" t="s">
        <v>20</v>
      </c>
      <c r="D557" s="19">
        <v>42369.0</v>
      </c>
      <c r="E557" s="20">
        <v>2.0855E10</v>
      </c>
      <c r="F557" s="20">
        <v>1.4292E10</v>
      </c>
      <c r="G557" s="21">
        <v>3.596E9</v>
      </c>
      <c r="H557" s="22">
        <v>6.25E8</v>
      </c>
      <c r="I557" s="22">
        <v>0.0</v>
      </c>
      <c r="J557" s="18" t="s">
        <v>16</v>
      </c>
      <c r="K557" s="18" t="s">
        <v>167</v>
      </c>
      <c r="L557" s="23">
        <f t="shared" si="1"/>
        <v>2015</v>
      </c>
      <c r="M557" s="24">
        <f t="shared" si="2"/>
        <v>6563000000</v>
      </c>
      <c r="N557" s="25">
        <f t="shared" si="3"/>
        <v>4221000000</v>
      </c>
      <c r="O557" s="24">
        <f t="shared" si="4"/>
        <v>16634000000</v>
      </c>
      <c r="P557" s="17">
        <f t="shared" si="5"/>
        <v>0.3146967154</v>
      </c>
      <c r="Q557" s="17">
        <f t="shared" si="6"/>
        <v>0.7976024934</v>
      </c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18">
        <v>584.0</v>
      </c>
      <c r="B558" s="18" t="s">
        <v>241</v>
      </c>
      <c r="C558" s="18" t="s">
        <v>15</v>
      </c>
      <c r="D558" s="19">
        <v>41274.0</v>
      </c>
      <c r="E558" s="20">
        <v>1.0302079E10</v>
      </c>
      <c r="F558" s="20">
        <v>6.583627E9</v>
      </c>
      <c r="G558" s="21">
        <v>9.17162E8</v>
      </c>
      <c r="H558" s="22">
        <v>0.0</v>
      </c>
      <c r="I558" s="22">
        <v>1.144585E9</v>
      </c>
      <c r="J558" s="18" t="s">
        <v>45</v>
      </c>
      <c r="K558" s="18" t="s">
        <v>48</v>
      </c>
      <c r="L558" s="23">
        <f t="shared" si="1"/>
        <v>2012</v>
      </c>
      <c r="M558" s="24">
        <f t="shared" si="2"/>
        <v>3718452000</v>
      </c>
      <c r="N558" s="25">
        <f t="shared" si="3"/>
        <v>2061747000</v>
      </c>
      <c r="O558" s="24">
        <f t="shared" si="4"/>
        <v>8240332000</v>
      </c>
      <c r="P558" s="17">
        <f t="shared" si="5"/>
        <v>0.3609419031</v>
      </c>
      <c r="Q558" s="17">
        <f t="shared" si="6"/>
        <v>0.7998707834</v>
      </c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18">
        <v>585.0</v>
      </c>
      <c r="B559" s="18" t="s">
        <v>241</v>
      </c>
      <c r="C559" s="18" t="s">
        <v>18</v>
      </c>
      <c r="D559" s="19">
        <v>41639.0</v>
      </c>
      <c r="E559" s="20">
        <v>1.1390947E10</v>
      </c>
      <c r="F559" s="20">
        <v>7.588885E9</v>
      </c>
      <c r="G559" s="21">
        <v>8.88051E8</v>
      </c>
      <c r="H559" s="22">
        <v>0.0</v>
      </c>
      <c r="I559" s="22">
        <v>1.261044E9</v>
      </c>
      <c r="J559" s="18" t="s">
        <v>45</v>
      </c>
      <c r="K559" s="18" t="s">
        <v>48</v>
      </c>
      <c r="L559" s="23">
        <f t="shared" si="1"/>
        <v>2013</v>
      </c>
      <c r="M559" s="24">
        <f t="shared" si="2"/>
        <v>3802062000</v>
      </c>
      <c r="N559" s="25">
        <f t="shared" si="3"/>
        <v>2149095000</v>
      </c>
      <c r="O559" s="24">
        <f t="shared" si="4"/>
        <v>9241852000</v>
      </c>
      <c r="P559" s="17">
        <f t="shared" si="5"/>
        <v>0.3337792723</v>
      </c>
      <c r="Q559" s="17">
        <f t="shared" si="6"/>
        <v>0.81133307</v>
      </c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18">
        <v>586.0</v>
      </c>
      <c r="B560" s="18" t="s">
        <v>241</v>
      </c>
      <c r="C560" s="18" t="s">
        <v>19</v>
      </c>
      <c r="D560" s="19">
        <v>42004.0</v>
      </c>
      <c r="E560" s="20">
        <v>1.2494921E10</v>
      </c>
      <c r="F560" s="20">
        <v>8.126187E9</v>
      </c>
      <c r="G560" s="21">
        <v>8.63455E8</v>
      </c>
      <c r="H560" s="22">
        <v>0.0</v>
      </c>
      <c r="I560" s="22">
        <v>1.318638E9</v>
      </c>
      <c r="J560" s="18" t="s">
        <v>45</v>
      </c>
      <c r="K560" s="18" t="s">
        <v>48</v>
      </c>
      <c r="L560" s="23">
        <f t="shared" si="1"/>
        <v>2014</v>
      </c>
      <c r="M560" s="24">
        <f t="shared" si="2"/>
        <v>4368734000</v>
      </c>
      <c r="N560" s="25">
        <f t="shared" si="3"/>
        <v>2182093000</v>
      </c>
      <c r="O560" s="24">
        <f t="shared" si="4"/>
        <v>10312828000</v>
      </c>
      <c r="P560" s="17">
        <f t="shared" si="5"/>
        <v>0.349640786</v>
      </c>
      <c r="Q560" s="17">
        <f t="shared" si="6"/>
        <v>0.8253616009</v>
      </c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18">
        <v>587.0</v>
      </c>
      <c r="B561" s="18" t="s">
        <v>241</v>
      </c>
      <c r="C561" s="18" t="s">
        <v>20</v>
      </c>
      <c r="D561" s="19">
        <v>42369.0</v>
      </c>
      <c r="E561" s="20">
        <v>1.1513251E10</v>
      </c>
      <c r="F561" s="20">
        <v>7.449273E9</v>
      </c>
      <c r="G561" s="21">
        <v>1.074998E9</v>
      </c>
      <c r="H561" s="22">
        <v>0.0</v>
      </c>
      <c r="I561" s="22">
        <v>1.337276E9</v>
      </c>
      <c r="J561" s="18" t="s">
        <v>45</v>
      </c>
      <c r="K561" s="18" t="s">
        <v>48</v>
      </c>
      <c r="L561" s="23">
        <f t="shared" si="1"/>
        <v>2015</v>
      </c>
      <c r="M561" s="24">
        <f t="shared" si="2"/>
        <v>4063978000</v>
      </c>
      <c r="N561" s="25">
        <f t="shared" si="3"/>
        <v>2412274000</v>
      </c>
      <c r="O561" s="24">
        <f t="shared" si="4"/>
        <v>9100977000</v>
      </c>
      <c r="P561" s="17">
        <f t="shared" si="5"/>
        <v>0.3529826632</v>
      </c>
      <c r="Q561" s="17">
        <f t="shared" si="6"/>
        <v>0.7904784669</v>
      </c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18">
        <v>588.0</v>
      </c>
      <c r="B562" s="18" t="s">
        <v>242</v>
      </c>
      <c r="C562" s="18" t="s">
        <v>15</v>
      </c>
      <c r="D562" s="19">
        <v>41274.0</v>
      </c>
      <c r="E562" s="20">
        <v>1.8996E9</v>
      </c>
      <c r="F562" s="20">
        <v>4.91E8</v>
      </c>
      <c r="G562" s="21">
        <v>6.974E8</v>
      </c>
      <c r="H562" s="22">
        <v>2.913E8</v>
      </c>
      <c r="I562" s="22">
        <v>0.0</v>
      </c>
      <c r="J562" s="18" t="s">
        <v>28</v>
      </c>
      <c r="K562" s="18" t="s">
        <v>33</v>
      </c>
      <c r="L562" s="23">
        <f t="shared" si="1"/>
        <v>2012</v>
      </c>
      <c r="M562" s="24">
        <f t="shared" si="2"/>
        <v>1408600000</v>
      </c>
      <c r="N562" s="25">
        <f t="shared" si="3"/>
        <v>988700000</v>
      </c>
      <c r="O562" s="24">
        <f t="shared" si="4"/>
        <v>910900000</v>
      </c>
      <c r="P562" s="17">
        <f t="shared" si="5"/>
        <v>0.7415245315</v>
      </c>
      <c r="Q562" s="17">
        <f t="shared" si="6"/>
        <v>0.4795220046</v>
      </c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18">
        <v>589.0</v>
      </c>
      <c r="B563" s="18" t="s">
        <v>242</v>
      </c>
      <c r="C563" s="18" t="s">
        <v>18</v>
      </c>
      <c r="D563" s="19">
        <v>41639.0</v>
      </c>
      <c r="E563" s="20">
        <v>2.0455E9</v>
      </c>
      <c r="F563" s="20">
        <v>5.166E8</v>
      </c>
      <c r="G563" s="21">
        <v>7.497E8</v>
      </c>
      <c r="H563" s="22">
        <v>3.23E8</v>
      </c>
      <c r="I563" s="22">
        <v>0.0</v>
      </c>
      <c r="J563" s="18" t="s">
        <v>28</v>
      </c>
      <c r="K563" s="18" t="s">
        <v>33</v>
      </c>
      <c r="L563" s="23">
        <f t="shared" si="1"/>
        <v>2013</v>
      </c>
      <c r="M563" s="24">
        <f t="shared" si="2"/>
        <v>1528900000</v>
      </c>
      <c r="N563" s="25">
        <f t="shared" si="3"/>
        <v>1072700000</v>
      </c>
      <c r="O563" s="24">
        <f t="shared" si="4"/>
        <v>972800000</v>
      </c>
      <c r="P563" s="17">
        <f t="shared" si="5"/>
        <v>0.7474456123</v>
      </c>
      <c r="Q563" s="17">
        <f t="shared" si="6"/>
        <v>0.4755805427</v>
      </c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18">
        <v>590.0</v>
      </c>
      <c r="B564" s="18" t="s">
        <v>242</v>
      </c>
      <c r="C564" s="18" t="s">
        <v>19</v>
      </c>
      <c r="D564" s="19">
        <v>42004.0</v>
      </c>
      <c r="E564" s="20">
        <v>2.3229E9</v>
      </c>
      <c r="F564" s="20">
        <v>6.256E8</v>
      </c>
      <c r="G564" s="21">
        <v>9.287E8</v>
      </c>
      <c r="H564" s="22">
        <v>3.465E8</v>
      </c>
      <c r="I564" s="22">
        <v>0.0</v>
      </c>
      <c r="J564" s="18" t="s">
        <v>28</v>
      </c>
      <c r="K564" s="18" t="s">
        <v>33</v>
      </c>
      <c r="L564" s="23">
        <f t="shared" si="1"/>
        <v>2014</v>
      </c>
      <c r="M564" s="24">
        <f t="shared" si="2"/>
        <v>1697300000</v>
      </c>
      <c r="N564" s="25">
        <f t="shared" si="3"/>
        <v>1275200000</v>
      </c>
      <c r="O564" s="24">
        <f t="shared" si="4"/>
        <v>1047700000</v>
      </c>
      <c r="P564" s="17">
        <f t="shared" si="5"/>
        <v>0.7306814757</v>
      </c>
      <c r="Q564" s="17">
        <f t="shared" si="6"/>
        <v>0.4510310388</v>
      </c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18">
        <v>591.0</v>
      </c>
      <c r="B565" s="18" t="s">
        <v>242</v>
      </c>
      <c r="C565" s="18" t="s">
        <v>20</v>
      </c>
      <c r="D565" s="19">
        <v>42369.0</v>
      </c>
      <c r="E565" s="20">
        <v>2.4937E9</v>
      </c>
      <c r="F565" s="20">
        <v>6.172E8</v>
      </c>
      <c r="G565" s="21">
        <v>8.507E8</v>
      </c>
      <c r="H565" s="22">
        <v>3.831E8</v>
      </c>
      <c r="I565" s="22">
        <v>0.0</v>
      </c>
      <c r="J565" s="18" t="s">
        <v>28</v>
      </c>
      <c r="K565" s="18" t="s">
        <v>33</v>
      </c>
      <c r="L565" s="23">
        <f t="shared" si="1"/>
        <v>2015</v>
      </c>
      <c r="M565" s="24">
        <f t="shared" si="2"/>
        <v>1876500000</v>
      </c>
      <c r="N565" s="25">
        <f t="shared" si="3"/>
        <v>1233800000</v>
      </c>
      <c r="O565" s="24">
        <f t="shared" si="4"/>
        <v>1259900000</v>
      </c>
      <c r="P565" s="17">
        <f t="shared" si="5"/>
        <v>0.7524962907</v>
      </c>
      <c r="Q565" s="17">
        <f t="shared" si="6"/>
        <v>0.5052331876</v>
      </c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18">
        <v>592.0</v>
      </c>
      <c r="B566" s="18" t="s">
        <v>243</v>
      </c>
      <c r="C566" s="18" t="s">
        <v>15</v>
      </c>
      <c r="D566" s="19">
        <v>41639.0</v>
      </c>
      <c r="E566" s="20">
        <v>2.4888E10</v>
      </c>
      <c r="F566" s="20">
        <v>1.7994E10</v>
      </c>
      <c r="G566" s="21">
        <v>1.095E9</v>
      </c>
      <c r="H566" s="22">
        <v>0.0</v>
      </c>
      <c r="I566" s="22">
        <v>2.153E9</v>
      </c>
      <c r="J566" s="18" t="s">
        <v>45</v>
      </c>
      <c r="K566" s="18" t="s">
        <v>46</v>
      </c>
      <c r="L566" s="23">
        <f t="shared" si="1"/>
        <v>2013</v>
      </c>
      <c r="M566" s="24">
        <f t="shared" si="2"/>
        <v>6894000000</v>
      </c>
      <c r="N566" s="25">
        <f t="shared" si="3"/>
        <v>3248000000</v>
      </c>
      <c r="O566" s="24">
        <f t="shared" si="4"/>
        <v>21640000000</v>
      </c>
      <c r="P566" s="17">
        <f t="shared" si="5"/>
        <v>0.2770009643</v>
      </c>
      <c r="Q566" s="17">
        <f t="shared" si="6"/>
        <v>0.8694953391</v>
      </c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18">
        <v>593.0</v>
      </c>
      <c r="B567" s="18" t="s">
        <v>243</v>
      </c>
      <c r="C567" s="18" t="s">
        <v>18</v>
      </c>
      <c r="D567" s="19">
        <v>42004.0</v>
      </c>
      <c r="E567" s="20">
        <v>2.7429E10</v>
      </c>
      <c r="F567" s="20">
        <v>2.1571E10</v>
      </c>
      <c r="G567" s="21">
        <v>1.154E9</v>
      </c>
      <c r="H567" s="22">
        <v>0.0</v>
      </c>
      <c r="I567" s="22">
        <v>2.314E9</v>
      </c>
      <c r="J567" s="18" t="s">
        <v>45</v>
      </c>
      <c r="K567" s="18" t="s">
        <v>46</v>
      </c>
      <c r="L567" s="23">
        <f t="shared" si="1"/>
        <v>2014</v>
      </c>
      <c r="M567" s="24">
        <f t="shared" si="2"/>
        <v>5858000000</v>
      </c>
      <c r="N567" s="25">
        <f t="shared" si="3"/>
        <v>3468000000</v>
      </c>
      <c r="O567" s="24">
        <f t="shared" si="4"/>
        <v>23961000000</v>
      </c>
      <c r="P567" s="17">
        <f t="shared" si="5"/>
        <v>0.2135695796</v>
      </c>
      <c r="Q567" s="17">
        <f t="shared" si="6"/>
        <v>0.8735644756</v>
      </c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18">
        <v>594.0</v>
      </c>
      <c r="B568" s="18" t="s">
        <v>243</v>
      </c>
      <c r="C568" s="18" t="s">
        <v>19</v>
      </c>
      <c r="D568" s="19">
        <v>42369.0</v>
      </c>
      <c r="E568" s="20">
        <v>2.9447E10</v>
      </c>
      <c r="F568" s="20">
        <v>2.1406E10</v>
      </c>
      <c r="G568" s="21">
        <v>1.2E9</v>
      </c>
      <c r="H568" s="22">
        <v>0.0</v>
      </c>
      <c r="I568" s="22">
        <v>2.45E9</v>
      </c>
      <c r="J568" s="18" t="s">
        <v>45</v>
      </c>
      <c r="K568" s="18" t="s">
        <v>46</v>
      </c>
      <c r="L568" s="23">
        <f t="shared" si="1"/>
        <v>2015</v>
      </c>
      <c r="M568" s="24">
        <f t="shared" si="2"/>
        <v>8041000000</v>
      </c>
      <c r="N568" s="25">
        <f t="shared" si="3"/>
        <v>3650000000</v>
      </c>
      <c r="O568" s="24">
        <f t="shared" si="4"/>
        <v>25797000000</v>
      </c>
      <c r="P568" s="17">
        <f t="shared" si="5"/>
        <v>0.2730668659</v>
      </c>
      <c r="Q568" s="17">
        <f t="shared" si="6"/>
        <v>0.8760484939</v>
      </c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18">
        <v>595.0</v>
      </c>
      <c r="B569" s="18" t="s">
        <v>243</v>
      </c>
      <c r="C569" s="18" t="s">
        <v>20</v>
      </c>
      <c r="D569" s="19">
        <v>42735.0</v>
      </c>
      <c r="E569" s="20">
        <v>3.136E10</v>
      </c>
      <c r="F569" s="20">
        <v>2.2688E10</v>
      </c>
      <c r="G569" s="21">
        <v>1.576E9</v>
      </c>
      <c r="H569" s="22">
        <v>0.0</v>
      </c>
      <c r="I569" s="22">
        <v>3.936E9</v>
      </c>
      <c r="J569" s="18" t="s">
        <v>45</v>
      </c>
      <c r="K569" s="18" t="s">
        <v>46</v>
      </c>
      <c r="L569" s="23">
        <f t="shared" si="1"/>
        <v>2016</v>
      </c>
      <c r="M569" s="24">
        <f t="shared" si="2"/>
        <v>8672000000</v>
      </c>
      <c r="N569" s="25">
        <f t="shared" si="3"/>
        <v>5512000000</v>
      </c>
      <c r="O569" s="24">
        <f t="shared" si="4"/>
        <v>25848000000</v>
      </c>
      <c r="P569" s="17">
        <f t="shared" si="5"/>
        <v>0.2765306122</v>
      </c>
      <c r="Q569" s="17">
        <f t="shared" si="6"/>
        <v>0.8242346939</v>
      </c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18">
        <v>596.0</v>
      </c>
      <c r="B570" s="18" t="s">
        <v>244</v>
      </c>
      <c r="C570" s="18" t="s">
        <v>15</v>
      </c>
      <c r="D570" s="19">
        <v>41274.0</v>
      </c>
      <c r="E570" s="20">
        <v>5.992215E9</v>
      </c>
      <c r="F570" s="20">
        <v>4.156845E9</v>
      </c>
      <c r="G570" s="21">
        <v>1.264632E9</v>
      </c>
      <c r="H570" s="22">
        <v>0.0</v>
      </c>
      <c r="I570" s="22">
        <v>3.994E7</v>
      </c>
      <c r="J570" s="18" t="s">
        <v>16</v>
      </c>
      <c r="K570" s="18" t="s">
        <v>149</v>
      </c>
      <c r="L570" s="23">
        <f t="shared" si="1"/>
        <v>2012</v>
      </c>
      <c r="M570" s="24">
        <f t="shared" si="2"/>
        <v>1835370000</v>
      </c>
      <c r="N570" s="25">
        <f t="shared" si="3"/>
        <v>1304572000</v>
      </c>
      <c r="O570" s="24">
        <f t="shared" si="4"/>
        <v>4687643000</v>
      </c>
      <c r="P570" s="17">
        <f t="shared" si="5"/>
        <v>0.3062924144</v>
      </c>
      <c r="Q570" s="17">
        <f t="shared" si="6"/>
        <v>0.7822888531</v>
      </c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18">
        <v>597.0</v>
      </c>
      <c r="B571" s="18" t="s">
        <v>244</v>
      </c>
      <c r="C571" s="18" t="s">
        <v>18</v>
      </c>
      <c r="D571" s="19">
        <v>41639.0</v>
      </c>
      <c r="E571" s="20">
        <v>6.080257E9</v>
      </c>
      <c r="F571" s="20">
        <v>4.197404E9</v>
      </c>
      <c r="G571" s="21">
        <v>1.282709E9</v>
      </c>
      <c r="H571" s="22">
        <v>0.0</v>
      </c>
      <c r="I571" s="22">
        <v>4.8071E7</v>
      </c>
      <c r="J571" s="18" t="s">
        <v>16</v>
      </c>
      <c r="K571" s="18" t="s">
        <v>149</v>
      </c>
      <c r="L571" s="23">
        <f t="shared" si="1"/>
        <v>2013</v>
      </c>
      <c r="M571" s="24">
        <f t="shared" si="2"/>
        <v>1882853000</v>
      </c>
      <c r="N571" s="25">
        <f t="shared" si="3"/>
        <v>1330780000</v>
      </c>
      <c r="O571" s="24">
        <f t="shared" si="4"/>
        <v>4749477000</v>
      </c>
      <c r="P571" s="17">
        <f t="shared" si="5"/>
        <v>0.3096666802</v>
      </c>
      <c r="Q571" s="17">
        <f t="shared" si="6"/>
        <v>0.7811309621</v>
      </c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18">
        <v>598.0</v>
      </c>
      <c r="B572" s="18" t="s">
        <v>244</v>
      </c>
      <c r="C572" s="18" t="s">
        <v>19</v>
      </c>
      <c r="D572" s="19">
        <v>42004.0</v>
      </c>
      <c r="E572" s="20">
        <v>6.564721E9</v>
      </c>
      <c r="F572" s="20">
        <v>4.583294E9</v>
      </c>
      <c r="G572" s="21">
        <v>1.337487E9</v>
      </c>
      <c r="H572" s="22">
        <v>0.0</v>
      </c>
      <c r="I572" s="22">
        <v>4.9292E7</v>
      </c>
      <c r="J572" s="18" t="s">
        <v>16</v>
      </c>
      <c r="K572" s="18" t="s">
        <v>149</v>
      </c>
      <c r="L572" s="23">
        <f t="shared" si="1"/>
        <v>2014</v>
      </c>
      <c r="M572" s="24">
        <f t="shared" si="2"/>
        <v>1981427000</v>
      </c>
      <c r="N572" s="25">
        <f t="shared" si="3"/>
        <v>1386779000</v>
      </c>
      <c r="O572" s="24">
        <f t="shared" si="4"/>
        <v>5177942000</v>
      </c>
      <c r="P572" s="17">
        <f t="shared" si="5"/>
        <v>0.3018295827</v>
      </c>
      <c r="Q572" s="17">
        <f t="shared" si="6"/>
        <v>0.7887527893</v>
      </c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18">
        <v>599.0</v>
      </c>
      <c r="B573" s="18" t="s">
        <v>244</v>
      </c>
      <c r="C573" s="18" t="s">
        <v>20</v>
      </c>
      <c r="D573" s="19">
        <v>42369.0</v>
      </c>
      <c r="E573" s="20">
        <v>6.616632E9</v>
      </c>
      <c r="F573" s="20">
        <v>4.428855E9</v>
      </c>
      <c r="G573" s="21">
        <v>1.420281E9</v>
      </c>
      <c r="H573" s="22">
        <v>0.0</v>
      </c>
      <c r="I573" s="22">
        <v>4.6012E7</v>
      </c>
      <c r="J573" s="18" t="s">
        <v>16</v>
      </c>
      <c r="K573" s="18" t="s">
        <v>149</v>
      </c>
      <c r="L573" s="23">
        <f t="shared" si="1"/>
        <v>2015</v>
      </c>
      <c r="M573" s="24">
        <f t="shared" si="2"/>
        <v>2187777000</v>
      </c>
      <c r="N573" s="25">
        <f t="shared" si="3"/>
        <v>1466293000</v>
      </c>
      <c r="O573" s="24">
        <f t="shared" si="4"/>
        <v>5150339000</v>
      </c>
      <c r="P573" s="17">
        <f t="shared" si="5"/>
        <v>0.3306481303</v>
      </c>
      <c r="Q573" s="17">
        <f t="shared" si="6"/>
        <v>0.778392844</v>
      </c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18">
        <v>600.0</v>
      </c>
      <c r="B574" s="18" t="s">
        <v>245</v>
      </c>
      <c r="C574" s="18" t="s">
        <v>15</v>
      </c>
      <c r="D574" s="19">
        <v>41639.0</v>
      </c>
      <c r="E574" s="20">
        <v>4.771259E9</v>
      </c>
      <c r="F574" s="20">
        <v>1.038034E9</v>
      </c>
      <c r="G574" s="21">
        <v>3.151043E9</v>
      </c>
      <c r="H574" s="22">
        <v>0.0</v>
      </c>
      <c r="I574" s="22">
        <v>7.1731E7</v>
      </c>
      <c r="J574" s="18" t="s">
        <v>22</v>
      </c>
      <c r="K574" s="18" t="s">
        <v>80</v>
      </c>
      <c r="L574" s="23">
        <f t="shared" si="1"/>
        <v>2013</v>
      </c>
      <c r="M574" s="24">
        <f t="shared" si="2"/>
        <v>3733225000</v>
      </c>
      <c r="N574" s="25">
        <f t="shared" si="3"/>
        <v>3222774000</v>
      </c>
      <c r="O574" s="24">
        <f t="shared" si="4"/>
        <v>1548485000</v>
      </c>
      <c r="P574" s="17">
        <f t="shared" si="5"/>
        <v>0.7824402322</v>
      </c>
      <c r="Q574" s="17">
        <f t="shared" si="6"/>
        <v>0.3245443184</v>
      </c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18">
        <v>601.0</v>
      </c>
      <c r="B575" s="18" t="s">
        <v>245</v>
      </c>
      <c r="C575" s="18" t="s">
        <v>18</v>
      </c>
      <c r="D575" s="19">
        <v>42004.0</v>
      </c>
      <c r="E575" s="20">
        <v>5.763485E9</v>
      </c>
      <c r="F575" s="20">
        <v>1.179081E9</v>
      </c>
      <c r="G575" s="21">
        <v>3.919856E9</v>
      </c>
      <c r="H575" s="22">
        <v>0.0</v>
      </c>
      <c r="I575" s="22">
        <v>7.6773E7</v>
      </c>
      <c r="J575" s="18" t="s">
        <v>22</v>
      </c>
      <c r="K575" s="18" t="s">
        <v>80</v>
      </c>
      <c r="L575" s="23">
        <f t="shared" si="1"/>
        <v>2014</v>
      </c>
      <c r="M575" s="24">
        <f t="shared" si="2"/>
        <v>4584404000</v>
      </c>
      <c r="N575" s="25">
        <f t="shared" si="3"/>
        <v>3996629000</v>
      </c>
      <c r="O575" s="24">
        <f t="shared" si="4"/>
        <v>1766856000</v>
      </c>
      <c r="P575" s="17">
        <f t="shared" si="5"/>
        <v>0.7954222142</v>
      </c>
      <c r="Q575" s="17">
        <f t="shared" si="6"/>
        <v>0.3065603537</v>
      </c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18">
        <v>602.0</v>
      </c>
      <c r="B576" s="18" t="s">
        <v>245</v>
      </c>
      <c r="C576" s="18" t="s">
        <v>19</v>
      </c>
      <c r="D576" s="19">
        <v>42369.0</v>
      </c>
      <c r="E576" s="20">
        <v>6.672317E9</v>
      </c>
      <c r="F576" s="20">
        <v>1.309559E9</v>
      </c>
      <c r="G576" s="21">
        <v>4.785243E9</v>
      </c>
      <c r="H576" s="22">
        <v>0.0</v>
      </c>
      <c r="I576" s="22">
        <v>1.56458E8</v>
      </c>
      <c r="J576" s="18" t="s">
        <v>22</v>
      </c>
      <c r="K576" s="18" t="s">
        <v>80</v>
      </c>
      <c r="L576" s="23">
        <f t="shared" si="1"/>
        <v>2015</v>
      </c>
      <c r="M576" s="24">
        <f t="shared" si="2"/>
        <v>5362758000</v>
      </c>
      <c r="N576" s="25">
        <f t="shared" si="3"/>
        <v>4941701000</v>
      </c>
      <c r="O576" s="24">
        <f t="shared" si="4"/>
        <v>1730616000</v>
      </c>
      <c r="P576" s="17">
        <f t="shared" si="5"/>
        <v>0.8037324965</v>
      </c>
      <c r="Q576" s="17">
        <f t="shared" si="6"/>
        <v>0.2593725688</v>
      </c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18">
        <v>603.0</v>
      </c>
      <c r="B577" s="18" t="s">
        <v>245</v>
      </c>
      <c r="C577" s="18" t="s">
        <v>20</v>
      </c>
      <c r="D577" s="19">
        <v>42735.0</v>
      </c>
      <c r="E577" s="20">
        <v>8.773564E9</v>
      </c>
      <c r="F577" s="20">
        <v>1.596698E9</v>
      </c>
      <c r="G577" s="21">
        <v>6.280728E9</v>
      </c>
      <c r="H577" s="22">
        <v>0.0</v>
      </c>
      <c r="I577" s="22">
        <v>3.17141E8</v>
      </c>
      <c r="J577" s="18" t="s">
        <v>22</v>
      </c>
      <c r="K577" s="18" t="s">
        <v>80</v>
      </c>
      <c r="L577" s="23">
        <f t="shared" si="1"/>
        <v>2016</v>
      </c>
      <c r="M577" s="24">
        <f t="shared" si="2"/>
        <v>7176866000</v>
      </c>
      <c r="N577" s="25">
        <f t="shared" si="3"/>
        <v>6597869000</v>
      </c>
      <c r="O577" s="24">
        <f t="shared" si="4"/>
        <v>2175695000</v>
      </c>
      <c r="P577" s="17">
        <f t="shared" si="5"/>
        <v>0.8180103319</v>
      </c>
      <c r="Q577" s="17">
        <f t="shared" si="6"/>
        <v>0.2479830318</v>
      </c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18">
        <v>604.0</v>
      </c>
      <c r="B578" s="18" t="s">
        <v>246</v>
      </c>
      <c r="C578" s="18" t="s">
        <v>15</v>
      </c>
      <c r="D578" s="19">
        <v>41274.0</v>
      </c>
      <c r="E578" s="20">
        <v>4.09396E8</v>
      </c>
      <c r="F578" s="20">
        <v>1.14028E8</v>
      </c>
      <c r="G578" s="21">
        <v>5.8323E7</v>
      </c>
      <c r="H578" s="22">
        <v>0.0</v>
      </c>
      <c r="I578" s="22">
        <v>7.4453E7</v>
      </c>
      <c r="J578" s="18" t="s">
        <v>55</v>
      </c>
      <c r="K578" s="18" t="s">
        <v>78</v>
      </c>
      <c r="L578" s="23">
        <f t="shared" si="1"/>
        <v>2012</v>
      </c>
      <c r="M578" s="24">
        <f t="shared" si="2"/>
        <v>295368000</v>
      </c>
      <c r="N578" s="25">
        <f t="shared" si="3"/>
        <v>132776000</v>
      </c>
      <c r="O578" s="24">
        <f t="shared" si="4"/>
        <v>276620000</v>
      </c>
      <c r="P578" s="17">
        <f t="shared" si="5"/>
        <v>0.7214726084</v>
      </c>
      <c r="Q578" s="17">
        <f t="shared" si="6"/>
        <v>0.6756783163</v>
      </c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18">
        <v>605.0</v>
      </c>
      <c r="B579" s="18" t="s">
        <v>246</v>
      </c>
      <c r="C579" s="18" t="s">
        <v>18</v>
      </c>
      <c r="D579" s="19">
        <v>41639.0</v>
      </c>
      <c r="E579" s="20">
        <v>5.20613E8</v>
      </c>
      <c r="F579" s="20">
        <v>1.40012E8</v>
      </c>
      <c r="G579" s="21">
        <v>6.3268E7</v>
      </c>
      <c r="H579" s="22">
        <v>0.0</v>
      </c>
      <c r="I579" s="22">
        <v>9.5232E7</v>
      </c>
      <c r="J579" s="18" t="s">
        <v>55</v>
      </c>
      <c r="K579" s="18" t="s">
        <v>78</v>
      </c>
      <c r="L579" s="23">
        <f t="shared" si="1"/>
        <v>2013</v>
      </c>
      <c r="M579" s="24">
        <f t="shared" si="2"/>
        <v>380601000</v>
      </c>
      <c r="N579" s="25">
        <f t="shared" si="3"/>
        <v>158500000</v>
      </c>
      <c r="O579" s="24">
        <f t="shared" si="4"/>
        <v>362113000</v>
      </c>
      <c r="P579" s="17">
        <f t="shared" si="5"/>
        <v>0.731063189</v>
      </c>
      <c r="Q579" s="17">
        <f t="shared" si="6"/>
        <v>0.695551206</v>
      </c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18">
        <v>606.0</v>
      </c>
      <c r="B580" s="18" t="s">
        <v>246</v>
      </c>
      <c r="C580" s="18" t="s">
        <v>19</v>
      </c>
      <c r="D580" s="19">
        <v>42004.0</v>
      </c>
      <c r="E580" s="20">
        <v>6.47155E8</v>
      </c>
      <c r="F580" s="20">
        <v>1.72416E8</v>
      </c>
      <c r="G580" s="21">
        <v>7.1369E7</v>
      </c>
      <c r="H580" s="22">
        <v>0.0</v>
      </c>
      <c r="I580" s="22">
        <v>1.15076E8</v>
      </c>
      <c r="J580" s="18" t="s">
        <v>55</v>
      </c>
      <c r="K580" s="18" t="s">
        <v>78</v>
      </c>
      <c r="L580" s="23">
        <f t="shared" si="1"/>
        <v>2014</v>
      </c>
      <c r="M580" s="24">
        <f t="shared" si="2"/>
        <v>474739000</v>
      </c>
      <c r="N580" s="25">
        <f t="shared" si="3"/>
        <v>186445000</v>
      </c>
      <c r="O580" s="24">
        <f t="shared" si="4"/>
        <v>460710000</v>
      </c>
      <c r="P580" s="17">
        <f t="shared" si="5"/>
        <v>0.733578509</v>
      </c>
      <c r="Q580" s="17">
        <f t="shared" si="6"/>
        <v>0.7119005493</v>
      </c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18">
        <v>607.0</v>
      </c>
      <c r="B581" s="18" t="s">
        <v>246</v>
      </c>
      <c r="C581" s="18" t="s">
        <v>20</v>
      </c>
      <c r="D581" s="19">
        <v>42369.0</v>
      </c>
      <c r="E581" s="20">
        <v>7.8227E8</v>
      </c>
      <c r="F581" s="20">
        <v>2.03965E8</v>
      </c>
      <c r="G581" s="21">
        <v>8.0791E7</v>
      </c>
      <c r="H581" s="22">
        <v>0.0</v>
      </c>
      <c r="I581" s="22">
        <v>1.33457E8</v>
      </c>
      <c r="J581" s="18" t="s">
        <v>55</v>
      </c>
      <c r="K581" s="18" t="s">
        <v>78</v>
      </c>
      <c r="L581" s="23">
        <f t="shared" si="1"/>
        <v>2015</v>
      </c>
      <c r="M581" s="24">
        <f t="shared" si="2"/>
        <v>578305000</v>
      </c>
      <c r="N581" s="25">
        <f t="shared" si="3"/>
        <v>214248000</v>
      </c>
      <c r="O581" s="24">
        <f t="shared" si="4"/>
        <v>568022000</v>
      </c>
      <c r="P581" s="17">
        <f t="shared" si="5"/>
        <v>0.7392652153</v>
      </c>
      <c r="Q581" s="17">
        <f t="shared" si="6"/>
        <v>0.7261201375</v>
      </c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18">
        <v>608.0</v>
      </c>
      <c r="B582" s="18" t="s">
        <v>247</v>
      </c>
      <c r="C582" s="18" t="s">
        <v>15</v>
      </c>
      <c r="D582" s="19">
        <v>41639.0</v>
      </c>
      <c r="E582" s="20">
        <v>1.46917E11</v>
      </c>
      <c r="F582" s="20">
        <v>1.2305E11</v>
      </c>
      <c r="G582" s="21">
        <v>1.085E10</v>
      </c>
      <c r="H582" s="22">
        <v>0.0</v>
      </c>
      <c r="I582" s="22">
        <v>0.0</v>
      </c>
      <c r="J582" s="18" t="s">
        <v>22</v>
      </c>
      <c r="K582" s="18" t="s">
        <v>248</v>
      </c>
      <c r="L582" s="23">
        <f t="shared" si="1"/>
        <v>2013</v>
      </c>
      <c r="M582" s="24">
        <f t="shared" si="2"/>
        <v>23867000000</v>
      </c>
      <c r="N582" s="25">
        <f t="shared" si="3"/>
        <v>10850000000</v>
      </c>
      <c r="O582" s="24">
        <f t="shared" si="4"/>
        <v>136067000000</v>
      </c>
      <c r="P582" s="17">
        <f t="shared" si="5"/>
        <v>0.162452269</v>
      </c>
      <c r="Q582" s="17">
        <f t="shared" si="6"/>
        <v>0.9261487779</v>
      </c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18">
        <v>609.0</v>
      </c>
      <c r="B583" s="18" t="s">
        <v>247</v>
      </c>
      <c r="C583" s="18" t="s">
        <v>18</v>
      </c>
      <c r="D583" s="19">
        <v>42004.0</v>
      </c>
      <c r="E583" s="20">
        <v>1.44077E11</v>
      </c>
      <c r="F583" s="20">
        <v>1.31903E11</v>
      </c>
      <c r="G583" s="21">
        <v>1.1842E10</v>
      </c>
      <c r="H583" s="22">
        <v>0.0</v>
      </c>
      <c r="I583" s="22">
        <v>0.0</v>
      </c>
      <c r="J583" s="18" t="s">
        <v>22</v>
      </c>
      <c r="K583" s="18" t="s">
        <v>248</v>
      </c>
      <c r="L583" s="23">
        <f t="shared" si="1"/>
        <v>2014</v>
      </c>
      <c r="M583" s="24">
        <f t="shared" si="2"/>
        <v>12174000000</v>
      </c>
      <c r="N583" s="25">
        <f t="shared" si="3"/>
        <v>11842000000</v>
      </c>
      <c r="O583" s="24">
        <f t="shared" si="4"/>
        <v>132235000000</v>
      </c>
      <c r="P583" s="17">
        <f t="shared" si="5"/>
        <v>0.08449648452</v>
      </c>
      <c r="Q583" s="17">
        <f t="shared" si="6"/>
        <v>0.9178078389</v>
      </c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18">
        <v>610.0</v>
      </c>
      <c r="B584" s="18" t="s">
        <v>247</v>
      </c>
      <c r="C584" s="18" t="s">
        <v>19</v>
      </c>
      <c r="D584" s="19">
        <v>42369.0</v>
      </c>
      <c r="E584" s="20">
        <v>1.49558E11</v>
      </c>
      <c r="F584" s="20">
        <v>1.31409E11</v>
      </c>
      <c r="G584" s="21">
        <v>1.0502E10</v>
      </c>
      <c r="H584" s="22">
        <v>0.0</v>
      </c>
      <c r="I584" s="22">
        <v>0.0</v>
      </c>
      <c r="J584" s="18" t="s">
        <v>22</v>
      </c>
      <c r="K584" s="18" t="s">
        <v>248</v>
      </c>
      <c r="L584" s="23">
        <f t="shared" si="1"/>
        <v>2015</v>
      </c>
      <c r="M584" s="24">
        <f t="shared" si="2"/>
        <v>18149000000</v>
      </c>
      <c r="N584" s="25">
        <f t="shared" si="3"/>
        <v>10502000000</v>
      </c>
      <c r="O584" s="24">
        <f t="shared" si="4"/>
        <v>139056000000</v>
      </c>
      <c r="P584" s="17">
        <f t="shared" si="5"/>
        <v>0.121350914</v>
      </c>
      <c r="Q584" s="17">
        <f t="shared" si="6"/>
        <v>0.929779751</v>
      </c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18">
        <v>611.0</v>
      </c>
      <c r="B585" s="18" t="s">
        <v>247</v>
      </c>
      <c r="C585" s="18" t="s">
        <v>20</v>
      </c>
      <c r="D585" s="19">
        <v>42735.0</v>
      </c>
      <c r="E585" s="20">
        <v>1.518E11</v>
      </c>
      <c r="F585" s="20">
        <v>1.35488E11</v>
      </c>
      <c r="G585" s="21">
        <v>1.2196E10</v>
      </c>
      <c r="H585" s="22">
        <v>0.0</v>
      </c>
      <c r="I585" s="22">
        <v>0.0</v>
      </c>
      <c r="J585" s="18" t="s">
        <v>22</v>
      </c>
      <c r="K585" s="18" t="s">
        <v>248</v>
      </c>
      <c r="L585" s="23">
        <f t="shared" si="1"/>
        <v>2016</v>
      </c>
      <c r="M585" s="24">
        <f t="shared" si="2"/>
        <v>16312000000</v>
      </c>
      <c r="N585" s="25">
        <f t="shared" si="3"/>
        <v>12196000000</v>
      </c>
      <c r="O585" s="24">
        <f t="shared" si="4"/>
        <v>139604000000</v>
      </c>
      <c r="P585" s="17">
        <f t="shared" si="5"/>
        <v>0.1074571805</v>
      </c>
      <c r="Q585" s="17">
        <f t="shared" si="6"/>
        <v>0.919657444</v>
      </c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18">
        <v>612.0</v>
      </c>
      <c r="B586" s="18" t="s">
        <v>249</v>
      </c>
      <c r="C586" s="18" t="s">
        <v>15</v>
      </c>
      <c r="D586" s="19">
        <v>41639.0</v>
      </c>
      <c r="E586" s="20">
        <v>3.326106E9</v>
      </c>
      <c r="F586" s="20">
        <v>1.606661E9</v>
      </c>
      <c r="G586" s="21">
        <v>1.007431E9</v>
      </c>
      <c r="H586" s="22">
        <v>0.0</v>
      </c>
      <c r="I586" s="22">
        <v>0.0</v>
      </c>
      <c r="J586" s="18" t="s">
        <v>16</v>
      </c>
      <c r="K586" s="18" t="s">
        <v>67</v>
      </c>
      <c r="L586" s="23">
        <f t="shared" si="1"/>
        <v>2013</v>
      </c>
      <c r="M586" s="24">
        <f t="shared" si="2"/>
        <v>1719445000</v>
      </c>
      <c r="N586" s="25">
        <f t="shared" si="3"/>
        <v>1007431000</v>
      </c>
      <c r="O586" s="24">
        <f t="shared" si="4"/>
        <v>2318675000</v>
      </c>
      <c r="P586" s="17">
        <f t="shared" si="5"/>
        <v>0.5169543604</v>
      </c>
      <c r="Q586" s="17">
        <f t="shared" si="6"/>
        <v>0.6971139825</v>
      </c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18">
        <v>613.0</v>
      </c>
      <c r="B587" s="18" t="s">
        <v>249</v>
      </c>
      <c r="C587" s="18" t="s">
        <v>18</v>
      </c>
      <c r="D587" s="19">
        <v>42004.0</v>
      </c>
      <c r="E587" s="20">
        <v>3.733507E9</v>
      </c>
      <c r="F587" s="20">
        <v>1.836105E9</v>
      </c>
      <c r="G587" s="21">
        <v>1.110776E9</v>
      </c>
      <c r="H587" s="22">
        <v>0.0</v>
      </c>
      <c r="I587" s="22">
        <v>0.0</v>
      </c>
      <c r="J587" s="18" t="s">
        <v>16</v>
      </c>
      <c r="K587" s="18" t="s">
        <v>67</v>
      </c>
      <c r="L587" s="23">
        <f t="shared" si="1"/>
        <v>2014</v>
      </c>
      <c r="M587" s="24">
        <f t="shared" si="2"/>
        <v>1897402000</v>
      </c>
      <c r="N587" s="25">
        <f t="shared" si="3"/>
        <v>1110776000</v>
      </c>
      <c r="O587" s="24">
        <f t="shared" si="4"/>
        <v>2622731000</v>
      </c>
      <c r="P587" s="17">
        <f t="shared" si="5"/>
        <v>0.5082090378</v>
      </c>
      <c r="Q587" s="17">
        <f t="shared" si="6"/>
        <v>0.7024845541</v>
      </c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18">
        <v>614.0</v>
      </c>
      <c r="B588" s="18" t="s">
        <v>249</v>
      </c>
      <c r="C588" s="18" t="s">
        <v>19</v>
      </c>
      <c r="D588" s="19">
        <v>42369.0</v>
      </c>
      <c r="E588" s="20">
        <v>3.869187E9</v>
      </c>
      <c r="F588" s="20">
        <v>1.920253E9</v>
      </c>
      <c r="G588" s="21">
        <v>1.12159E9</v>
      </c>
      <c r="H588" s="22">
        <v>0.0</v>
      </c>
      <c r="I588" s="22">
        <v>0.0</v>
      </c>
      <c r="J588" s="18" t="s">
        <v>16</v>
      </c>
      <c r="K588" s="18" t="s">
        <v>67</v>
      </c>
      <c r="L588" s="23">
        <f t="shared" si="1"/>
        <v>2015</v>
      </c>
      <c r="M588" s="24">
        <f t="shared" si="2"/>
        <v>1948934000</v>
      </c>
      <c r="N588" s="25">
        <f t="shared" si="3"/>
        <v>1121590000</v>
      </c>
      <c r="O588" s="24">
        <f t="shared" si="4"/>
        <v>2747597000</v>
      </c>
      <c r="P588" s="17">
        <f t="shared" si="5"/>
        <v>0.5037063342</v>
      </c>
      <c r="Q588" s="17">
        <f t="shared" si="6"/>
        <v>0.7101225658</v>
      </c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18">
        <v>615.0</v>
      </c>
      <c r="B589" s="18" t="s">
        <v>249</v>
      </c>
      <c r="C589" s="18" t="s">
        <v>20</v>
      </c>
      <c r="D589" s="19">
        <v>42735.0</v>
      </c>
      <c r="E589" s="20">
        <v>3.962036E9</v>
      </c>
      <c r="F589" s="20">
        <v>1.997259E9</v>
      </c>
      <c r="G589" s="21">
        <v>1.16947E9</v>
      </c>
      <c r="H589" s="22">
        <v>0.0</v>
      </c>
      <c r="I589" s="22">
        <v>0.0</v>
      </c>
      <c r="J589" s="18" t="s">
        <v>16</v>
      </c>
      <c r="K589" s="18" t="s">
        <v>67</v>
      </c>
      <c r="L589" s="23">
        <f t="shared" si="1"/>
        <v>2016</v>
      </c>
      <c r="M589" s="24">
        <f t="shared" si="2"/>
        <v>1964777000</v>
      </c>
      <c r="N589" s="25">
        <f t="shared" si="3"/>
        <v>1169470000</v>
      </c>
      <c r="O589" s="24">
        <f t="shared" si="4"/>
        <v>2792566000</v>
      </c>
      <c r="P589" s="17">
        <f t="shared" si="5"/>
        <v>0.4959008449</v>
      </c>
      <c r="Q589" s="17">
        <f t="shared" si="6"/>
        <v>0.7048310515</v>
      </c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18">
        <v>616.0</v>
      </c>
      <c r="B590" s="18" t="s">
        <v>250</v>
      </c>
      <c r="C590" s="18" t="s">
        <v>15</v>
      </c>
      <c r="D590" s="19">
        <v>41639.0</v>
      </c>
      <c r="E590" s="20">
        <v>7.872E9</v>
      </c>
      <c r="F590" s="20">
        <v>1.875E9</v>
      </c>
      <c r="G590" s="21">
        <v>1.778E9</v>
      </c>
      <c r="H590" s="22">
        <v>1.415E9</v>
      </c>
      <c r="I590" s="22">
        <v>0.0</v>
      </c>
      <c r="J590" s="18" t="s">
        <v>25</v>
      </c>
      <c r="K590" s="18" t="s">
        <v>60</v>
      </c>
      <c r="L590" s="23">
        <f t="shared" si="1"/>
        <v>2013</v>
      </c>
      <c r="M590" s="24">
        <f t="shared" si="2"/>
        <v>5997000000</v>
      </c>
      <c r="N590" s="25">
        <f t="shared" si="3"/>
        <v>3193000000</v>
      </c>
      <c r="O590" s="24">
        <f t="shared" si="4"/>
        <v>4679000000</v>
      </c>
      <c r="P590" s="17">
        <f t="shared" si="5"/>
        <v>0.7618140244</v>
      </c>
      <c r="Q590" s="17">
        <f t="shared" si="6"/>
        <v>0.5943851626</v>
      </c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18">
        <v>617.0</v>
      </c>
      <c r="B591" s="18" t="s">
        <v>250</v>
      </c>
      <c r="C591" s="18" t="s">
        <v>18</v>
      </c>
      <c r="D591" s="19">
        <v>42004.0</v>
      </c>
      <c r="E591" s="20">
        <v>1.2466E10</v>
      </c>
      <c r="F591" s="20">
        <v>2.153E9</v>
      </c>
      <c r="G591" s="21">
        <v>2.653E9</v>
      </c>
      <c r="H591" s="22">
        <v>2.666E9</v>
      </c>
      <c r="I591" s="22">
        <v>0.0</v>
      </c>
      <c r="J591" s="18" t="s">
        <v>25</v>
      </c>
      <c r="K591" s="18" t="s">
        <v>60</v>
      </c>
      <c r="L591" s="23">
        <f t="shared" si="1"/>
        <v>2014</v>
      </c>
      <c r="M591" s="24">
        <f t="shared" si="2"/>
        <v>10313000000</v>
      </c>
      <c r="N591" s="25">
        <f t="shared" si="3"/>
        <v>5319000000</v>
      </c>
      <c r="O591" s="24">
        <f t="shared" si="4"/>
        <v>7147000000</v>
      </c>
      <c r="P591" s="17">
        <f t="shared" si="5"/>
        <v>0.8272902294</v>
      </c>
      <c r="Q591" s="17">
        <f t="shared" si="6"/>
        <v>0.5733194288</v>
      </c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18">
        <v>618.0</v>
      </c>
      <c r="B592" s="18" t="s">
        <v>250</v>
      </c>
      <c r="C592" s="18" t="s">
        <v>19</v>
      </c>
      <c r="D592" s="19">
        <v>42369.0</v>
      </c>
      <c r="E592" s="20">
        <v>1.7928E10</v>
      </c>
      <c r="F592" s="20">
        <v>2.867E9</v>
      </c>
      <c r="G592" s="21">
        <v>4.02E9</v>
      </c>
      <c r="H592" s="22">
        <v>4.816E9</v>
      </c>
      <c r="I592" s="22">
        <v>0.0</v>
      </c>
      <c r="J592" s="18" t="s">
        <v>25</v>
      </c>
      <c r="K592" s="18" t="s">
        <v>60</v>
      </c>
      <c r="L592" s="23">
        <f t="shared" si="1"/>
        <v>2015</v>
      </c>
      <c r="M592" s="24">
        <f t="shared" si="2"/>
        <v>15061000000</v>
      </c>
      <c r="N592" s="25">
        <f t="shared" si="3"/>
        <v>8836000000</v>
      </c>
      <c r="O592" s="24">
        <f t="shared" si="4"/>
        <v>9092000000</v>
      </c>
      <c r="P592" s="17">
        <f t="shared" si="5"/>
        <v>0.8400825524</v>
      </c>
      <c r="Q592" s="17">
        <f t="shared" si="6"/>
        <v>0.5071396698</v>
      </c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18">
        <v>619.0</v>
      </c>
      <c r="B593" s="18" t="s">
        <v>250</v>
      </c>
      <c r="C593" s="18" t="s">
        <v>20</v>
      </c>
      <c r="D593" s="19">
        <v>42735.0</v>
      </c>
      <c r="E593" s="20">
        <v>2.7638E10</v>
      </c>
      <c r="F593" s="20">
        <v>3.789E9</v>
      </c>
      <c r="G593" s="21">
        <v>5.503E9</v>
      </c>
      <c r="H593" s="22">
        <v>5.919E9</v>
      </c>
      <c r="I593" s="22">
        <v>0.0</v>
      </c>
      <c r="J593" s="18" t="s">
        <v>25</v>
      </c>
      <c r="K593" s="18" t="s">
        <v>60</v>
      </c>
      <c r="L593" s="23">
        <f t="shared" si="1"/>
        <v>2016</v>
      </c>
      <c r="M593" s="24">
        <f t="shared" si="2"/>
        <v>23849000000</v>
      </c>
      <c r="N593" s="25">
        <f t="shared" si="3"/>
        <v>11422000000</v>
      </c>
      <c r="O593" s="24">
        <f t="shared" si="4"/>
        <v>16216000000</v>
      </c>
      <c r="P593" s="17">
        <f t="shared" si="5"/>
        <v>0.8629061437</v>
      </c>
      <c r="Q593" s="17">
        <f t="shared" si="6"/>
        <v>0.5867284174</v>
      </c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18">
        <v>620.0</v>
      </c>
      <c r="B594" s="18" t="s">
        <v>251</v>
      </c>
      <c r="C594" s="18" t="s">
        <v>15</v>
      </c>
      <c r="D594" s="19">
        <v>41274.0</v>
      </c>
      <c r="E594" s="20">
        <v>3.1348E9</v>
      </c>
      <c r="F594" s="20">
        <v>2.0932E9</v>
      </c>
      <c r="G594" s="21">
        <v>8.731E8</v>
      </c>
      <c r="H594" s="22">
        <v>0.0</v>
      </c>
      <c r="I594" s="22">
        <v>7400000.0</v>
      </c>
      <c r="J594" s="18" t="s">
        <v>16</v>
      </c>
      <c r="K594" s="18" t="s">
        <v>67</v>
      </c>
      <c r="L594" s="23">
        <f t="shared" si="1"/>
        <v>2012</v>
      </c>
      <c r="M594" s="24">
        <f t="shared" si="2"/>
        <v>1041600000</v>
      </c>
      <c r="N594" s="25">
        <f t="shared" si="3"/>
        <v>880500000</v>
      </c>
      <c r="O594" s="24">
        <f t="shared" si="4"/>
        <v>2254300000</v>
      </c>
      <c r="P594" s="17">
        <f t="shared" si="5"/>
        <v>0.3322700013</v>
      </c>
      <c r="Q594" s="17">
        <f t="shared" si="6"/>
        <v>0.7191208371</v>
      </c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18">
        <v>621.0</v>
      </c>
      <c r="B595" s="18" t="s">
        <v>251</v>
      </c>
      <c r="C595" s="18" t="s">
        <v>18</v>
      </c>
      <c r="D595" s="19">
        <v>41639.0</v>
      </c>
      <c r="E595" s="20">
        <v>3.7036E9</v>
      </c>
      <c r="F595" s="20">
        <v>2.4085E9</v>
      </c>
      <c r="G595" s="21">
        <v>9.387E8</v>
      </c>
      <c r="H595" s="22">
        <v>0.0</v>
      </c>
      <c r="I595" s="22">
        <v>9400000.0</v>
      </c>
      <c r="J595" s="18" t="s">
        <v>16</v>
      </c>
      <c r="K595" s="18" t="s">
        <v>67</v>
      </c>
      <c r="L595" s="23">
        <f t="shared" si="1"/>
        <v>2013</v>
      </c>
      <c r="M595" s="24">
        <f t="shared" si="2"/>
        <v>1295100000</v>
      </c>
      <c r="N595" s="25">
        <f t="shared" si="3"/>
        <v>948100000</v>
      </c>
      <c r="O595" s="24">
        <f t="shared" si="4"/>
        <v>2755500000</v>
      </c>
      <c r="P595" s="17">
        <f t="shared" si="5"/>
        <v>0.3496867912</v>
      </c>
      <c r="Q595" s="17">
        <f t="shared" si="6"/>
        <v>0.7440058322</v>
      </c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18">
        <v>622.0</v>
      </c>
      <c r="B596" s="18" t="s">
        <v>251</v>
      </c>
      <c r="C596" s="18" t="s">
        <v>19</v>
      </c>
      <c r="D596" s="19">
        <v>42004.0</v>
      </c>
      <c r="E596" s="20">
        <v>4.0136E9</v>
      </c>
      <c r="F596" s="20">
        <v>2.6467E9</v>
      </c>
      <c r="G596" s="21">
        <v>9.433E8</v>
      </c>
      <c r="H596" s="22">
        <v>0.0</v>
      </c>
      <c r="I596" s="22">
        <v>1.31E7</v>
      </c>
      <c r="J596" s="18" t="s">
        <v>16</v>
      </c>
      <c r="K596" s="18" t="s">
        <v>67</v>
      </c>
      <c r="L596" s="23">
        <f t="shared" si="1"/>
        <v>2014</v>
      </c>
      <c r="M596" s="24">
        <f t="shared" si="2"/>
        <v>1366900000</v>
      </c>
      <c r="N596" s="25">
        <f t="shared" si="3"/>
        <v>956400000</v>
      </c>
      <c r="O596" s="24">
        <f t="shared" si="4"/>
        <v>3057200000</v>
      </c>
      <c r="P596" s="17">
        <f t="shared" si="5"/>
        <v>0.340567072</v>
      </c>
      <c r="Q596" s="17">
        <f t="shared" si="6"/>
        <v>0.7617101854</v>
      </c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18">
        <v>623.0</v>
      </c>
      <c r="B597" s="18" t="s">
        <v>251</v>
      </c>
      <c r="C597" s="18" t="s">
        <v>20</v>
      </c>
      <c r="D597" s="19">
        <v>42369.0</v>
      </c>
      <c r="E597" s="20">
        <v>4.5794E9</v>
      </c>
      <c r="F597" s="20">
        <v>2.9975E9</v>
      </c>
      <c r="G597" s="21">
        <v>1.0476E9</v>
      </c>
      <c r="H597" s="22">
        <v>0.0</v>
      </c>
      <c r="I597" s="22">
        <v>2.16E7</v>
      </c>
      <c r="J597" s="18" t="s">
        <v>16</v>
      </c>
      <c r="K597" s="18" t="s">
        <v>67</v>
      </c>
      <c r="L597" s="23">
        <f t="shared" si="1"/>
        <v>2015</v>
      </c>
      <c r="M597" s="24">
        <f t="shared" si="2"/>
        <v>1581900000</v>
      </c>
      <c r="N597" s="25">
        <f t="shared" si="3"/>
        <v>1069200000</v>
      </c>
      <c r="O597" s="24">
        <f t="shared" si="4"/>
        <v>3510200000</v>
      </c>
      <c r="P597" s="17">
        <f t="shared" si="5"/>
        <v>0.345438267</v>
      </c>
      <c r="Q597" s="17">
        <f t="shared" si="6"/>
        <v>0.7665196314</v>
      </c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18">
        <v>624.0</v>
      </c>
      <c r="B598" s="18" t="s">
        <v>252</v>
      </c>
      <c r="C598" s="18" t="s">
        <v>15</v>
      </c>
      <c r="D598" s="19">
        <v>41274.0</v>
      </c>
      <c r="E598" s="20">
        <v>1.801E10</v>
      </c>
      <c r="F598" s="20">
        <v>1.1561E10</v>
      </c>
      <c r="G598" s="21">
        <v>4.31E8</v>
      </c>
      <c r="H598" s="22">
        <v>2.85E8</v>
      </c>
      <c r="I598" s="22">
        <v>0.0</v>
      </c>
      <c r="J598" s="18" t="s">
        <v>62</v>
      </c>
      <c r="K598" s="18" t="s">
        <v>253</v>
      </c>
      <c r="L598" s="23">
        <f t="shared" si="1"/>
        <v>2012</v>
      </c>
      <c r="M598" s="24">
        <f t="shared" si="2"/>
        <v>6449000000</v>
      </c>
      <c r="N598" s="25">
        <f t="shared" si="3"/>
        <v>716000000</v>
      </c>
      <c r="O598" s="24">
        <f t="shared" si="4"/>
        <v>17294000000</v>
      </c>
      <c r="P598" s="17">
        <f t="shared" si="5"/>
        <v>0.3580788451</v>
      </c>
      <c r="Q598" s="17">
        <f t="shared" si="6"/>
        <v>0.9602443087</v>
      </c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18">
        <v>625.0</v>
      </c>
      <c r="B599" s="18" t="s">
        <v>252</v>
      </c>
      <c r="C599" s="18" t="s">
        <v>18</v>
      </c>
      <c r="D599" s="19">
        <v>41639.0</v>
      </c>
      <c r="E599" s="20">
        <v>2.0921E10</v>
      </c>
      <c r="F599" s="20">
        <v>1.4637E10</v>
      </c>
      <c r="G599" s="21">
        <v>6.57E8</v>
      </c>
      <c r="H599" s="22">
        <v>2.1E8</v>
      </c>
      <c r="I599" s="22">
        <v>0.0</v>
      </c>
      <c r="J599" s="18" t="s">
        <v>62</v>
      </c>
      <c r="K599" s="18" t="s">
        <v>253</v>
      </c>
      <c r="L599" s="23">
        <f t="shared" si="1"/>
        <v>2013</v>
      </c>
      <c r="M599" s="24">
        <f t="shared" si="2"/>
        <v>6284000000</v>
      </c>
      <c r="N599" s="25">
        <f t="shared" si="3"/>
        <v>867000000</v>
      </c>
      <c r="O599" s="24">
        <f t="shared" si="4"/>
        <v>20054000000</v>
      </c>
      <c r="P599" s="17">
        <f t="shared" si="5"/>
        <v>0.3003680512</v>
      </c>
      <c r="Q599" s="17">
        <f t="shared" si="6"/>
        <v>0.9585583863</v>
      </c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18">
        <v>626.0</v>
      </c>
      <c r="B600" s="18" t="s">
        <v>252</v>
      </c>
      <c r="C600" s="18" t="s">
        <v>19</v>
      </c>
      <c r="D600" s="19">
        <v>42004.0</v>
      </c>
      <c r="E600" s="20">
        <v>2.1438E10</v>
      </c>
      <c r="F600" s="20">
        <v>1.9504E10</v>
      </c>
      <c r="G600" s="21">
        <v>5.92E8</v>
      </c>
      <c r="H600" s="22">
        <v>1.26E8</v>
      </c>
      <c r="I600" s="22">
        <v>0.0</v>
      </c>
      <c r="J600" s="18" t="s">
        <v>62</v>
      </c>
      <c r="K600" s="18" t="s">
        <v>253</v>
      </c>
      <c r="L600" s="23">
        <f t="shared" si="1"/>
        <v>2014</v>
      </c>
      <c r="M600" s="24">
        <f t="shared" si="2"/>
        <v>1934000000</v>
      </c>
      <c r="N600" s="25">
        <f t="shared" si="3"/>
        <v>718000000</v>
      </c>
      <c r="O600" s="24">
        <f t="shared" si="4"/>
        <v>20720000000</v>
      </c>
      <c r="P600" s="17">
        <f t="shared" si="5"/>
        <v>0.09021363933</v>
      </c>
      <c r="Q600" s="17">
        <f t="shared" si="6"/>
        <v>0.9665080698</v>
      </c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18">
        <v>627.0</v>
      </c>
      <c r="B601" s="18" t="s">
        <v>252</v>
      </c>
      <c r="C601" s="18" t="s">
        <v>20</v>
      </c>
      <c r="D601" s="19">
        <v>42369.0</v>
      </c>
      <c r="E601" s="20">
        <v>1.5877E10</v>
      </c>
      <c r="F601" s="20">
        <v>2.8524E10</v>
      </c>
      <c r="G601" s="21">
        <v>5.69E8</v>
      </c>
      <c r="H601" s="22">
        <v>1.27E8</v>
      </c>
      <c r="I601" s="22">
        <v>0.0</v>
      </c>
      <c r="J601" s="18" t="s">
        <v>62</v>
      </c>
      <c r="K601" s="18" t="s">
        <v>253</v>
      </c>
      <c r="L601" s="23">
        <f t="shared" si="1"/>
        <v>2015</v>
      </c>
      <c r="M601" s="24">
        <f t="shared" si="2"/>
        <v>-12647000000</v>
      </c>
      <c r="N601" s="25">
        <f t="shared" si="3"/>
        <v>696000000</v>
      </c>
      <c r="O601" s="24">
        <f t="shared" si="4"/>
        <v>15181000000</v>
      </c>
      <c r="P601" s="17">
        <f t="shared" si="5"/>
        <v>-0.7965610632</v>
      </c>
      <c r="Q601" s="17">
        <f t="shared" si="6"/>
        <v>0.9561630031</v>
      </c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18">
        <v>628.0</v>
      </c>
      <c r="B602" s="18" t="s">
        <v>254</v>
      </c>
      <c r="C602" s="18" t="s">
        <v>15</v>
      </c>
      <c r="D602" s="19">
        <v>41425.0</v>
      </c>
      <c r="E602" s="20">
        <v>4.4287E10</v>
      </c>
      <c r="F602" s="20">
        <v>1.6448E10</v>
      </c>
      <c r="G602" s="21">
        <v>2.0359E10</v>
      </c>
      <c r="H602" s="22">
        <v>0.0</v>
      </c>
      <c r="I602" s="22">
        <v>2.386E9</v>
      </c>
      <c r="J602" s="18" t="s">
        <v>16</v>
      </c>
      <c r="K602" s="18" t="s">
        <v>149</v>
      </c>
      <c r="L602" s="23">
        <f t="shared" si="1"/>
        <v>2013</v>
      </c>
      <c r="M602" s="24">
        <f t="shared" si="2"/>
        <v>27839000000</v>
      </c>
      <c r="N602" s="25">
        <f t="shared" si="3"/>
        <v>22745000000</v>
      </c>
      <c r="O602" s="24">
        <f t="shared" si="4"/>
        <v>21542000000</v>
      </c>
      <c r="P602" s="17">
        <f t="shared" si="5"/>
        <v>0.6286043308</v>
      </c>
      <c r="Q602" s="17">
        <f t="shared" si="6"/>
        <v>0.4864181362</v>
      </c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18">
        <v>629.0</v>
      </c>
      <c r="B603" s="18" t="s">
        <v>254</v>
      </c>
      <c r="C603" s="18" t="s">
        <v>18</v>
      </c>
      <c r="D603" s="19">
        <v>41790.0</v>
      </c>
      <c r="E603" s="20">
        <v>4.5567E10</v>
      </c>
      <c r="F603" s="20">
        <v>1.7052E10</v>
      </c>
      <c r="G603" s="21">
        <v>2.2113E10</v>
      </c>
      <c r="H603" s="22">
        <v>0.0</v>
      </c>
      <c r="I603" s="22">
        <v>2.587E9</v>
      </c>
      <c r="J603" s="18" t="s">
        <v>16</v>
      </c>
      <c r="K603" s="18" t="s">
        <v>149</v>
      </c>
      <c r="L603" s="23">
        <f t="shared" si="1"/>
        <v>2014</v>
      </c>
      <c r="M603" s="24">
        <f t="shared" si="2"/>
        <v>28515000000</v>
      </c>
      <c r="N603" s="25">
        <f t="shared" si="3"/>
        <v>24700000000</v>
      </c>
      <c r="O603" s="24">
        <f t="shared" si="4"/>
        <v>20867000000</v>
      </c>
      <c r="P603" s="17">
        <f t="shared" si="5"/>
        <v>0.6257818158</v>
      </c>
      <c r="Q603" s="17">
        <f t="shared" si="6"/>
        <v>0.4579410538</v>
      </c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18">
        <v>630.0</v>
      </c>
      <c r="B604" s="18" t="s">
        <v>254</v>
      </c>
      <c r="C604" s="18" t="s">
        <v>19</v>
      </c>
      <c r="D604" s="19">
        <v>42155.0</v>
      </c>
      <c r="E604" s="20">
        <v>4.7453E10</v>
      </c>
      <c r="F604" s="20">
        <v>1.6984E10</v>
      </c>
      <c r="G604" s="21">
        <v>2.5715E10</v>
      </c>
      <c r="H604" s="22">
        <v>0.0</v>
      </c>
      <c r="I604" s="22">
        <v>2.611E9</v>
      </c>
      <c r="J604" s="18" t="s">
        <v>16</v>
      </c>
      <c r="K604" s="18" t="s">
        <v>149</v>
      </c>
      <c r="L604" s="23">
        <f t="shared" si="1"/>
        <v>2015</v>
      </c>
      <c r="M604" s="24">
        <f t="shared" si="2"/>
        <v>30469000000</v>
      </c>
      <c r="N604" s="25">
        <f t="shared" si="3"/>
        <v>28326000000</v>
      </c>
      <c r="O604" s="24">
        <f t="shared" si="4"/>
        <v>19127000000</v>
      </c>
      <c r="P604" s="17">
        <f t="shared" si="5"/>
        <v>0.6420879607</v>
      </c>
      <c r="Q604" s="17">
        <f t="shared" si="6"/>
        <v>0.4030725139</v>
      </c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18">
        <v>631.0</v>
      </c>
      <c r="B605" s="18" t="s">
        <v>254</v>
      </c>
      <c r="C605" s="18" t="s">
        <v>20</v>
      </c>
      <c r="D605" s="19">
        <v>42521.0</v>
      </c>
      <c r="E605" s="20">
        <v>5.0365E10</v>
      </c>
      <c r="F605" s="20">
        <v>1.7327E10</v>
      </c>
      <c r="G605" s="21">
        <v>2.733E10</v>
      </c>
      <c r="H605" s="22">
        <v>0.0</v>
      </c>
      <c r="I605" s="22">
        <v>2.631E9</v>
      </c>
      <c r="J605" s="18" t="s">
        <v>16</v>
      </c>
      <c r="K605" s="18" t="s">
        <v>149</v>
      </c>
      <c r="L605" s="23">
        <f t="shared" si="1"/>
        <v>2016</v>
      </c>
      <c r="M605" s="24">
        <f t="shared" si="2"/>
        <v>33038000000</v>
      </c>
      <c r="N605" s="25">
        <f t="shared" si="3"/>
        <v>29961000000</v>
      </c>
      <c r="O605" s="24">
        <f t="shared" si="4"/>
        <v>20404000000</v>
      </c>
      <c r="P605" s="17">
        <f t="shared" si="5"/>
        <v>0.6559714087</v>
      </c>
      <c r="Q605" s="17">
        <f t="shared" si="6"/>
        <v>0.405122605</v>
      </c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18">
        <v>632.0</v>
      </c>
      <c r="B606" s="18" t="s">
        <v>255</v>
      </c>
      <c r="C606" s="18" t="s">
        <v>15</v>
      </c>
      <c r="D606" s="19">
        <v>41274.0</v>
      </c>
      <c r="E606" s="20">
        <v>1.5255E10</v>
      </c>
      <c r="F606" s="20">
        <v>6.717E9</v>
      </c>
      <c r="G606" s="21">
        <v>5.353E9</v>
      </c>
      <c r="H606" s="22">
        <v>0.0</v>
      </c>
      <c r="I606" s="22">
        <v>1.051E9</v>
      </c>
      <c r="J606" s="18" t="s">
        <v>45</v>
      </c>
      <c r="K606" s="18" t="s">
        <v>48</v>
      </c>
      <c r="L606" s="23">
        <f t="shared" si="1"/>
        <v>2012</v>
      </c>
      <c r="M606" s="24">
        <f t="shared" si="2"/>
        <v>8538000000</v>
      </c>
      <c r="N606" s="25">
        <f t="shared" si="3"/>
        <v>6404000000</v>
      </c>
      <c r="O606" s="24">
        <f t="shared" si="4"/>
        <v>8851000000</v>
      </c>
      <c r="P606" s="17">
        <f t="shared" si="5"/>
        <v>0.5596853491</v>
      </c>
      <c r="Q606" s="17">
        <f t="shared" si="6"/>
        <v>0.5802032121</v>
      </c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18">
        <v>633.0</v>
      </c>
      <c r="B607" s="18" t="s">
        <v>255</v>
      </c>
      <c r="C607" s="18" t="s">
        <v>18</v>
      </c>
      <c r="D607" s="19">
        <v>41639.0</v>
      </c>
      <c r="E607" s="20">
        <v>1.4892E10</v>
      </c>
      <c r="F607" s="20">
        <v>6.459E9</v>
      </c>
      <c r="G607" s="21">
        <v>4.315E9</v>
      </c>
      <c r="H607" s="22">
        <v>0.0</v>
      </c>
      <c r="I607" s="22">
        <v>1.741E9</v>
      </c>
      <c r="J607" s="18" t="s">
        <v>45</v>
      </c>
      <c r="K607" s="18" t="s">
        <v>48</v>
      </c>
      <c r="L607" s="23">
        <f t="shared" si="1"/>
        <v>2013</v>
      </c>
      <c r="M607" s="24">
        <f t="shared" si="2"/>
        <v>8433000000</v>
      </c>
      <c r="N607" s="25">
        <f t="shared" si="3"/>
        <v>6056000000</v>
      </c>
      <c r="O607" s="24">
        <f t="shared" si="4"/>
        <v>8836000000</v>
      </c>
      <c r="P607" s="17">
        <f t="shared" si="5"/>
        <v>0.5662771958</v>
      </c>
      <c r="Q607" s="17">
        <f t="shared" si="6"/>
        <v>0.5933387053</v>
      </c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18">
        <v>634.0</v>
      </c>
      <c r="B608" s="18" t="s">
        <v>255</v>
      </c>
      <c r="C608" s="18" t="s">
        <v>19</v>
      </c>
      <c r="D608" s="19">
        <v>42004.0</v>
      </c>
      <c r="E608" s="20">
        <v>1.5049E10</v>
      </c>
      <c r="F608" s="20">
        <v>6.996E9</v>
      </c>
      <c r="G608" s="21">
        <v>5.759E9</v>
      </c>
      <c r="H608" s="22">
        <v>0.0</v>
      </c>
      <c r="I608" s="22">
        <v>1.232E9</v>
      </c>
      <c r="J608" s="18" t="s">
        <v>45</v>
      </c>
      <c r="K608" s="18" t="s">
        <v>48</v>
      </c>
      <c r="L608" s="23">
        <f t="shared" si="1"/>
        <v>2014</v>
      </c>
      <c r="M608" s="24">
        <f t="shared" si="2"/>
        <v>8053000000</v>
      </c>
      <c r="N608" s="25">
        <f t="shared" si="3"/>
        <v>6991000000</v>
      </c>
      <c r="O608" s="24">
        <f t="shared" si="4"/>
        <v>8058000000</v>
      </c>
      <c r="P608" s="17">
        <f t="shared" si="5"/>
        <v>0.5351186125</v>
      </c>
      <c r="Q608" s="17">
        <f t="shared" si="6"/>
        <v>0.5354508605</v>
      </c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18">
        <v>635.0</v>
      </c>
      <c r="B609" s="18" t="s">
        <v>255</v>
      </c>
      <c r="C609" s="18" t="s">
        <v>20</v>
      </c>
      <c r="D609" s="19">
        <v>42369.0</v>
      </c>
      <c r="E609" s="20">
        <v>1.5026E10</v>
      </c>
      <c r="F609" s="20">
        <v>6.173E9</v>
      </c>
      <c r="G609" s="21">
        <v>4.969E9</v>
      </c>
      <c r="H609" s="22">
        <v>0.0</v>
      </c>
      <c r="I609" s="22">
        <v>1.55E9</v>
      </c>
      <c r="J609" s="18" t="s">
        <v>45</v>
      </c>
      <c r="K609" s="18" t="s">
        <v>48</v>
      </c>
      <c r="L609" s="23">
        <f t="shared" si="1"/>
        <v>2015</v>
      </c>
      <c r="M609" s="24">
        <f t="shared" si="2"/>
        <v>8853000000</v>
      </c>
      <c r="N609" s="25">
        <f t="shared" si="3"/>
        <v>6519000000</v>
      </c>
      <c r="O609" s="24">
        <f t="shared" si="4"/>
        <v>8507000000</v>
      </c>
      <c r="P609" s="17">
        <f t="shared" si="5"/>
        <v>0.5891787568</v>
      </c>
      <c r="Q609" s="17">
        <f t="shared" si="6"/>
        <v>0.5661520032</v>
      </c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18">
        <v>636.0</v>
      </c>
      <c r="B610" s="18" t="s">
        <v>256</v>
      </c>
      <c r="C610" s="18" t="s">
        <v>15</v>
      </c>
      <c r="D610" s="19">
        <v>41547.0</v>
      </c>
      <c r="E610" s="20">
        <v>1.481314E9</v>
      </c>
      <c r="F610" s="20">
        <v>2.53047E8</v>
      </c>
      <c r="G610" s="21">
        <v>5.87835E8</v>
      </c>
      <c r="H610" s="22">
        <v>2.09614E8</v>
      </c>
      <c r="I610" s="22">
        <v>0.0</v>
      </c>
      <c r="J610" s="18" t="s">
        <v>25</v>
      </c>
      <c r="K610" s="18" t="s">
        <v>177</v>
      </c>
      <c r="L610" s="23">
        <f t="shared" si="1"/>
        <v>2013</v>
      </c>
      <c r="M610" s="24">
        <f t="shared" si="2"/>
        <v>1228267000</v>
      </c>
      <c r="N610" s="25">
        <f t="shared" si="3"/>
        <v>797449000</v>
      </c>
      <c r="O610" s="24">
        <f t="shared" si="4"/>
        <v>683865000</v>
      </c>
      <c r="P610" s="17">
        <f t="shared" si="5"/>
        <v>0.8291739631</v>
      </c>
      <c r="Q610" s="17">
        <f t="shared" si="6"/>
        <v>0.4616610658</v>
      </c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18">
        <v>637.0</v>
      </c>
      <c r="B611" s="18" t="s">
        <v>256</v>
      </c>
      <c r="C611" s="18" t="s">
        <v>18</v>
      </c>
      <c r="D611" s="19">
        <v>41912.0</v>
      </c>
      <c r="E611" s="20">
        <v>1.732046E9</v>
      </c>
      <c r="F611" s="20">
        <v>3.09959E8</v>
      </c>
      <c r="G611" s="21">
        <v>6.64738E8</v>
      </c>
      <c r="H611" s="22">
        <v>2.63792E8</v>
      </c>
      <c r="I611" s="22">
        <v>0.0</v>
      </c>
      <c r="J611" s="18" t="s">
        <v>25</v>
      </c>
      <c r="K611" s="18" t="s">
        <v>177</v>
      </c>
      <c r="L611" s="23">
        <f t="shared" si="1"/>
        <v>2014</v>
      </c>
      <c r="M611" s="24">
        <f t="shared" si="2"/>
        <v>1422087000</v>
      </c>
      <c r="N611" s="25">
        <f t="shared" si="3"/>
        <v>928530000</v>
      </c>
      <c r="O611" s="24">
        <f t="shared" si="4"/>
        <v>803516000</v>
      </c>
      <c r="P611" s="17">
        <f t="shared" si="5"/>
        <v>0.8210445912</v>
      </c>
      <c r="Q611" s="17">
        <f t="shared" si="6"/>
        <v>0.4639114666</v>
      </c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18">
        <v>638.0</v>
      </c>
      <c r="B612" s="18" t="s">
        <v>256</v>
      </c>
      <c r="C612" s="18" t="s">
        <v>19</v>
      </c>
      <c r="D612" s="19">
        <v>42277.0</v>
      </c>
      <c r="E612" s="20">
        <v>1.919823E9</v>
      </c>
      <c r="F612" s="20">
        <v>3.32261E8</v>
      </c>
      <c r="G612" s="21">
        <v>7.3808E8</v>
      </c>
      <c r="H612" s="22">
        <v>2.96583E8</v>
      </c>
      <c r="I612" s="22">
        <v>0.0</v>
      </c>
      <c r="J612" s="18" t="s">
        <v>25</v>
      </c>
      <c r="K612" s="18" t="s">
        <v>177</v>
      </c>
      <c r="L612" s="23">
        <f t="shared" si="1"/>
        <v>2015</v>
      </c>
      <c r="M612" s="24">
        <f t="shared" si="2"/>
        <v>1587562000</v>
      </c>
      <c r="N612" s="25">
        <f t="shared" si="3"/>
        <v>1034663000</v>
      </c>
      <c r="O612" s="24">
        <f t="shared" si="4"/>
        <v>885160000</v>
      </c>
      <c r="P612" s="17">
        <f t="shared" si="5"/>
        <v>0.8269314411</v>
      </c>
      <c r="Q612" s="17">
        <f t="shared" si="6"/>
        <v>0.4610633376</v>
      </c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18">
        <v>639.0</v>
      </c>
      <c r="B613" s="18" t="s">
        <v>256</v>
      </c>
      <c r="C613" s="18" t="s">
        <v>20</v>
      </c>
      <c r="D613" s="19">
        <v>42643.0</v>
      </c>
      <c r="E613" s="20">
        <v>1.995034E9</v>
      </c>
      <c r="F613" s="20">
        <v>3.37205E8</v>
      </c>
      <c r="G613" s="21">
        <v>7.67174E8</v>
      </c>
      <c r="H613" s="22">
        <v>3.34227E8</v>
      </c>
      <c r="I613" s="22">
        <v>0.0</v>
      </c>
      <c r="J613" s="18" t="s">
        <v>25</v>
      </c>
      <c r="K613" s="18" t="s">
        <v>177</v>
      </c>
      <c r="L613" s="23">
        <f t="shared" si="1"/>
        <v>2016</v>
      </c>
      <c r="M613" s="24">
        <f t="shared" si="2"/>
        <v>1657829000</v>
      </c>
      <c r="N613" s="25">
        <f t="shared" si="3"/>
        <v>1101401000</v>
      </c>
      <c r="O613" s="24">
        <f t="shared" si="4"/>
        <v>893633000</v>
      </c>
      <c r="P613" s="17">
        <f t="shared" si="5"/>
        <v>0.8309778179</v>
      </c>
      <c r="Q613" s="17">
        <f t="shared" si="6"/>
        <v>0.447928707</v>
      </c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18">
        <v>640.0</v>
      </c>
      <c r="B614" s="18" t="s">
        <v>257</v>
      </c>
      <c r="C614" s="18" t="s">
        <v>15</v>
      </c>
      <c r="D614" s="19">
        <v>41274.0</v>
      </c>
      <c r="E614" s="20">
        <v>5.7958E9</v>
      </c>
      <c r="F614" s="20">
        <v>3.9562E9</v>
      </c>
      <c r="G614" s="21">
        <v>7.633E8</v>
      </c>
      <c r="H614" s="22">
        <v>0.0</v>
      </c>
      <c r="I614" s="22">
        <v>0.0</v>
      </c>
      <c r="J614" s="18" t="s">
        <v>25</v>
      </c>
      <c r="K614" s="18" t="s">
        <v>60</v>
      </c>
      <c r="L614" s="23">
        <f t="shared" si="1"/>
        <v>2012</v>
      </c>
      <c r="M614" s="24">
        <f t="shared" si="2"/>
        <v>1839600000</v>
      </c>
      <c r="N614" s="25">
        <f t="shared" si="3"/>
        <v>763300000</v>
      </c>
      <c r="O614" s="24">
        <f t="shared" si="4"/>
        <v>5032500000</v>
      </c>
      <c r="P614" s="17">
        <f t="shared" si="5"/>
        <v>0.3174022568</v>
      </c>
      <c r="Q614" s="17">
        <f t="shared" si="6"/>
        <v>0.8683011836</v>
      </c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18">
        <v>641.0</v>
      </c>
      <c r="B615" s="18" t="s">
        <v>257</v>
      </c>
      <c r="C615" s="18" t="s">
        <v>18</v>
      </c>
      <c r="D615" s="19">
        <v>41639.0</v>
      </c>
      <c r="E615" s="20">
        <v>6.0634E9</v>
      </c>
      <c r="F615" s="20">
        <v>4.0927E9</v>
      </c>
      <c r="G615" s="21">
        <v>9.078E8</v>
      </c>
      <c r="H615" s="22">
        <v>0.0</v>
      </c>
      <c r="I615" s="22">
        <v>0.0</v>
      </c>
      <c r="J615" s="18" t="s">
        <v>25</v>
      </c>
      <c r="K615" s="18" t="s">
        <v>60</v>
      </c>
      <c r="L615" s="23">
        <f t="shared" si="1"/>
        <v>2013</v>
      </c>
      <c r="M615" s="24">
        <f t="shared" si="2"/>
        <v>1970700000</v>
      </c>
      <c r="N615" s="25">
        <f t="shared" si="3"/>
        <v>907800000</v>
      </c>
      <c r="O615" s="24">
        <f t="shared" si="4"/>
        <v>5155600000</v>
      </c>
      <c r="P615" s="17">
        <f t="shared" si="5"/>
        <v>0.3250156678</v>
      </c>
      <c r="Q615" s="17">
        <f t="shared" si="6"/>
        <v>0.85028202</v>
      </c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18">
        <v>642.0</v>
      </c>
      <c r="B616" s="18" t="s">
        <v>257</v>
      </c>
      <c r="C616" s="18" t="s">
        <v>19</v>
      </c>
      <c r="D616" s="19">
        <v>42004.0</v>
      </c>
      <c r="E616" s="20">
        <v>6.4138E9</v>
      </c>
      <c r="F616" s="20">
        <v>4.3283E9</v>
      </c>
      <c r="G616" s="21">
        <v>8.149E8</v>
      </c>
      <c r="H616" s="22">
        <v>0.0</v>
      </c>
      <c r="I616" s="22">
        <v>0.0</v>
      </c>
      <c r="J616" s="18" t="s">
        <v>25</v>
      </c>
      <c r="K616" s="18" t="s">
        <v>60</v>
      </c>
      <c r="L616" s="23">
        <f t="shared" si="1"/>
        <v>2014</v>
      </c>
      <c r="M616" s="24">
        <f t="shared" si="2"/>
        <v>2085500000</v>
      </c>
      <c r="N616" s="25">
        <f t="shared" si="3"/>
        <v>814900000</v>
      </c>
      <c r="O616" s="24">
        <f t="shared" si="4"/>
        <v>5598900000</v>
      </c>
      <c r="P616" s="17">
        <f t="shared" si="5"/>
        <v>0.3251582525</v>
      </c>
      <c r="Q616" s="17">
        <f t="shared" si="6"/>
        <v>0.8729458355</v>
      </c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18">
        <v>643.0</v>
      </c>
      <c r="B617" s="18" t="s">
        <v>257</v>
      </c>
      <c r="C617" s="18" t="s">
        <v>20</v>
      </c>
      <c r="D617" s="19">
        <v>42369.0</v>
      </c>
      <c r="E617" s="20">
        <v>6.5952E9</v>
      </c>
      <c r="F617" s="20">
        <v>4.3932E9</v>
      </c>
      <c r="G617" s="21">
        <v>1.1028E9</v>
      </c>
      <c r="H617" s="22">
        <v>0.0</v>
      </c>
      <c r="I617" s="22">
        <v>0.0</v>
      </c>
      <c r="J617" s="18" t="s">
        <v>25</v>
      </c>
      <c r="K617" s="18" t="s">
        <v>60</v>
      </c>
      <c r="L617" s="23">
        <f t="shared" si="1"/>
        <v>2015</v>
      </c>
      <c r="M617" s="24">
        <f t="shared" si="2"/>
        <v>2202000000</v>
      </c>
      <c r="N617" s="25">
        <f t="shared" si="3"/>
        <v>1102800000</v>
      </c>
      <c r="O617" s="24">
        <f t="shared" si="4"/>
        <v>5492400000</v>
      </c>
      <c r="P617" s="17">
        <f t="shared" si="5"/>
        <v>0.3338791849</v>
      </c>
      <c r="Q617" s="17">
        <f t="shared" si="6"/>
        <v>0.8327874818</v>
      </c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18">
        <v>644.0</v>
      </c>
      <c r="B618" s="18" t="s">
        <v>258</v>
      </c>
      <c r="C618" s="18" t="s">
        <v>15</v>
      </c>
      <c r="D618" s="19">
        <v>41274.0</v>
      </c>
      <c r="E618" s="20">
        <v>4.436E9</v>
      </c>
      <c r="F618" s="20">
        <v>2.564E9</v>
      </c>
      <c r="G618" s="21">
        <v>8.24E8</v>
      </c>
      <c r="H618" s="22">
        <v>0.0</v>
      </c>
      <c r="I618" s="22">
        <v>0.0</v>
      </c>
      <c r="J618" s="18" t="s">
        <v>25</v>
      </c>
      <c r="K618" s="18" t="s">
        <v>60</v>
      </c>
      <c r="L618" s="23">
        <f t="shared" si="1"/>
        <v>2012</v>
      </c>
      <c r="M618" s="24">
        <f t="shared" si="2"/>
        <v>1872000000</v>
      </c>
      <c r="N618" s="25">
        <f t="shared" si="3"/>
        <v>824000000</v>
      </c>
      <c r="O618" s="24">
        <f t="shared" si="4"/>
        <v>3612000000</v>
      </c>
      <c r="P618" s="17">
        <f t="shared" si="5"/>
        <v>0.4220018034</v>
      </c>
      <c r="Q618" s="17">
        <f t="shared" si="6"/>
        <v>0.8142470694</v>
      </c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18">
        <v>645.0</v>
      </c>
      <c r="B619" s="18" t="s">
        <v>258</v>
      </c>
      <c r="C619" s="18" t="s">
        <v>18</v>
      </c>
      <c r="D619" s="19">
        <v>41639.0</v>
      </c>
      <c r="E619" s="20">
        <v>4.814E9</v>
      </c>
      <c r="F619" s="20">
        <v>2.776E9</v>
      </c>
      <c r="G619" s="21">
        <v>9.77E8</v>
      </c>
      <c r="H619" s="22">
        <v>0.0</v>
      </c>
      <c r="I619" s="22">
        <v>0.0</v>
      </c>
      <c r="J619" s="18" t="s">
        <v>25</v>
      </c>
      <c r="K619" s="18" t="s">
        <v>60</v>
      </c>
      <c r="L619" s="23">
        <f t="shared" si="1"/>
        <v>2013</v>
      </c>
      <c r="M619" s="24">
        <f t="shared" si="2"/>
        <v>2038000000</v>
      </c>
      <c r="N619" s="25">
        <f t="shared" si="3"/>
        <v>977000000</v>
      </c>
      <c r="O619" s="24">
        <f t="shared" si="4"/>
        <v>3837000000</v>
      </c>
      <c r="P619" s="17">
        <f t="shared" si="5"/>
        <v>0.4233485667</v>
      </c>
      <c r="Q619" s="17">
        <f t="shared" si="6"/>
        <v>0.79705027</v>
      </c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18">
        <v>646.0</v>
      </c>
      <c r="B620" s="18" t="s">
        <v>258</v>
      </c>
      <c r="C620" s="18" t="s">
        <v>19</v>
      </c>
      <c r="D620" s="19">
        <v>42004.0</v>
      </c>
      <c r="E620" s="20">
        <v>5.066E9</v>
      </c>
      <c r="F620" s="20">
        <v>2.881E9</v>
      </c>
      <c r="G620" s="21">
        <v>9.75E8</v>
      </c>
      <c r="H620" s="22">
        <v>0.0</v>
      </c>
      <c r="I620" s="22">
        <v>0.0</v>
      </c>
      <c r="J620" s="18" t="s">
        <v>25</v>
      </c>
      <c r="K620" s="18" t="s">
        <v>60</v>
      </c>
      <c r="L620" s="23">
        <f t="shared" si="1"/>
        <v>2014</v>
      </c>
      <c r="M620" s="24">
        <f t="shared" si="2"/>
        <v>2185000000</v>
      </c>
      <c r="N620" s="25">
        <f t="shared" si="3"/>
        <v>975000000</v>
      </c>
      <c r="O620" s="24">
        <f t="shared" si="4"/>
        <v>4091000000</v>
      </c>
      <c r="P620" s="17">
        <f t="shared" si="5"/>
        <v>0.4313067509</v>
      </c>
      <c r="Q620" s="17">
        <f t="shared" si="6"/>
        <v>0.8075404659</v>
      </c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18">
        <v>647.0</v>
      </c>
      <c r="B621" s="18" t="s">
        <v>258</v>
      </c>
      <c r="C621" s="18" t="s">
        <v>20</v>
      </c>
      <c r="D621" s="19">
        <v>42369.0</v>
      </c>
      <c r="E621" s="20">
        <v>5.254E9</v>
      </c>
      <c r="F621" s="20">
        <v>2.909E9</v>
      </c>
      <c r="G621" s="21">
        <v>1.034E9</v>
      </c>
      <c r="H621" s="22">
        <v>0.0</v>
      </c>
      <c r="I621" s="22">
        <v>0.0</v>
      </c>
      <c r="J621" s="18" t="s">
        <v>25</v>
      </c>
      <c r="K621" s="18" t="s">
        <v>60</v>
      </c>
      <c r="L621" s="23">
        <f t="shared" si="1"/>
        <v>2015</v>
      </c>
      <c r="M621" s="24">
        <f t="shared" si="2"/>
        <v>2345000000</v>
      </c>
      <c r="N621" s="25">
        <f t="shared" si="3"/>
        <v>1034000000</v>
      </c>
      <c r="O621" s="24">
        <f t="shared" si="4"/>
        <v>4220000000</v>
      </c>
      <c r="P621" s="17">
        <f t="shared" si="5"/>
        <v>0.4463266083</v>
      </c>
      <c r="Q621" s="17">
        <f t="shared" si="6"/>
        <v>0.8031975638</v>
      </c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18">
        <v>648.0</v>
      </c>
      <c r="B622" s="18" t="s">
        <v>259</v>
      </c>
      <c r="C622" s="18" t="s">
        <v>15</v>
      </c>
      <c r="D622" s="19">
        <v>41307.0</v>
      </c>
      <c r="E622" s="20">
        <v>6.182E9</v>
      </c>
      <c r="F622" s="20">
        <v>4.148E9</v>
      </c>
      <c r="G622" s="21">
        <v>1.294E9</v>
      </c>
      <c r="H622" s="22">
        <v>0.0</v>
      </c>
      <c r="I622" s="22">
        <v>1.18E8</v>
      </c>
      <c r="J622" s="18" t="s">
        <v>22</v>
      </c>
      <c r="K622" s="18" t="s">
        <v>260</v>
      </c>
      <c r="L622" s="23">
        <f t="shared" si="1"/>
        <v>2013</v>
      </c>
      <c r="M622" s="24">
        <f t="shared" si="2"/>
        <v>2034000000</v>
      </c>
      <c r="N622" s="25">
        <f t="shared" si="3"/>
        <v>1412000000</v>
      </c>
      <c r="O622" s="24">
        <f t="shared" si="4"/>
        <v>4770000000</v>
      </c>
      <c r="P622" s="17">
        <f t="shared" si="5"/>
        <v>0.3290197347</v>
      </c>
      <c r="Q622" s="17">
        <f t="shared" si="6"/>
        <v>0.7715949531</v>
      </c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18">
        <v>649.0</v>
      </c>
      <c r="B623" s="18" t="s">
        <v>259</v>
      </c>
      <c r="C623" s="18" t="s">
        <v>18</v>
      </c>
      <c r="D623" s="19">
        <v>41671.0</v>
      </c>
      <c r="E623" s="20">
        <v>6.505E9</v>
      </c>
      <c r="F623" s="20">
        <v>4.372E9</v>
      </c>
      <c r="G623" s="21">
        <v>1.334E9</v>
      </c>
      <c r="H623" s="22">
        <v>0.0</v>
      </c>
      <c r="I623" s="22">
        <v>1.33E8</v>
      </c>
      <c r="J623" s="18" t="s">
        <v>22</v>
      </c>
      <c r="K623" s="18" t="s">
        <v>260</v>
      </c>
      <c r="L623" s="23">
        <f t="shared" si="1"/>
        <v>2014</v>
      </c>
      <c r="M623" s="24">
        <f t="shared" si="2"/>
        <v>2133000000</v>
      </c>
      <c r="N623" s="25">
        <f t="shared" si="3"/>
        <v>1467000000</v>
      </c>
      <c r="O623" s="24">
        <f t="shared" si="4"/>
        <v>5038000000</v>
      </c>
      <c r="P623" s="17">
        <f t="shared" si="5"/>
        <v>0.3279016141</v>
      </c>
      <c r="Q623" s="17">
        <f t="shared" si="6"/>
        <v>0.7744811683</v>
      </c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18">
        <v>650.0</v>
      </c>
      <c r="B624" s="18" t="s">
        <v>259</v>
      </c>
      <c r="C624" s="18" t="s">
        <v>19</v>
      </c>
      <c r="D624" s="19">
        <v>42035.0</v>
      </c>
      <c r="E624" s="20">
        <v>7.151E9</v>
      </c>
      <c r="F624" s="20">
        <v>4.777E9</v>
      </c>
      <c r="G624" s="21">
        <v>1.426E9</v>
      </c>
      <c r="H624" s="22">
        <v>0.0</v>
      </c>
      <c r="I624" s="22">
        <v>1.39E8</v>
      </c>
      <c r="J624" s="18" t="s">
        <v>22</v>
      </c>
      <c r="K624" s="18" t="s">
        <v>260</v>
      </c>
      <c r="L624" s="23">
        <f t="shared" si="1"/>
        <v>2015</v>
      </c>
      <c r="M624" s="24">
        <f t="shared" si="2"/>
        <v>2374000000</v>
      </c>
      <c r="N624" s="25">
        <f t="shared" si="3"/>
        <v>1565000000</v>
      </c>
      <c r="O624" s="24">
        <f t="shared" si="4"/>
        <v>5586000000</v>
      </c>
      <c r="P624" s="17">
        <f t="shared" si="5"/>
        <v>0.331981541</v>
      </c>
      <c r="Q624" s="17">
        <f t="shared" si="6"/>
        <v>0.7811494896</v>
      </c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18">
        <v>651.0</v>
      </c>
      <c r="B625" s="18" t="s">
        <v>259</v>
      </c>
      <c r="C625" s="18" t="s">
        <v>20</v>
      </c>
      <c r="D625" s="19">
        <v>42399.0</v>
      </c>
      <c r="E625" s="20">
        <v>7.412E9</v>
      </c>
      <c r="F625" s="20">
        <v>4.907E9</v>
      </c>
      <c r="G625" s="21">
        <v>1.415E9</v>
      </c>
      <c r="H625" s="22">
        <v>0.0</v>
      </c>
      <c r="I625" s="22">
        <v>1.48E8</v>
      </c>
      <c r="J625" s="18" t="s">
        <v>22</v>
      </c>
      <c r="K625" s="18" t="s">
        <v>260</v>
      </c>
      <c r="L625" s="23">
        <f t="shared" si="1"/>
        <v>2016</v>
      </c>
      <c r="M625" s="24">
        <f t="shared" si="2"/>
        <v>2505000000</v>
      </c>
      <c r="N625" s="25">
        <f t="shared" si="3"/>
        <v>1563000000</v>
      </c>
      <c r="O625" s="24">
        <f t="shared" si="4"/>
        <v>5849000000</v>
      </c>
      <c r="P625" s="17">
        <f t="shared" si="5"/>
        <v>0.3379654614</v>
      </c>
      <c r="Q625" s="17">
        <f t="shared" si="6"/>
        <v>0.789125742</v>
      </c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18">
        <v>652.0</v>
      </c>
      <c r="B626" s="18" t="s">
        <v>261</v>
      </c>
      <c r="C626" s="18" t="s">
        <v>15</v>
      </c>
      <c r="D626" s="19">
        <v>41274.0</v>
      </c>
      <c r="E626" s="20">
        <v>1.405358E9</v>
      </c>
      <c r="F626" s="20">
        <v>6.70174E8</v>
      </c>
      <c r="G626" s="21">
        <v>2.925E8</v>
      </c>
      <c r="H626" s="22">
        <v>1.37354E8</v>
      </c>
      <c r="I626" s="22">
        <v>0.0</v>
      </c>
      <c r="J626" s="18" t="s">
        <v>25</v>
      </c>
      <c r="K626" s="18" t="s">
        <v>262</v>
      </c>
      <c r="L626" s="23">
        <f t="shared" si="1"/>
        <v>2012</v>
      </c>
      <c r="M626" s="24">
        <f t="shared" si="2"/>
        <v>735184000</v>
      </c>
      <c r="N626" s="25">
        <f t="shared" si="3"/>
        <v>429854000</v>
      </c>
      <c r="O626" s="24">
        <f t="shared" si="4"/>
        <v>975504000</v>
      </c>
      <c r="P626" s="17">
        <f t="shared" si="5"/>
        <v>0.5231293379</v>
      </c>
      <c r="Q626" s="17">
        <f t="shared" si="6"/>
        <v>0.694132029</v>
      </c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18">
        <v>653.0</v>
      </c>
      <c r="B627" s="18" t="s">
        <v>261</v>
      </c>
      <c r="C627" s="18" t="s">
        <v>18</v>
      </c>
      <c r="D627" s="19">
        <v>41639.0</v>
      </c>
      <c r="E627" s="20">
        <v>1.496372E9</v>
      </c>
      <c r="F627" s="20">
        <v>7.59362E8</v>
      </c>
      <c r="G627" s="21">
        <v>3.22739E8</v>
      </c>
      <c r="H627" s="22">
        <v>1.47696E8</v>
      </c>
      <c r="I627" s="22">
        <v>0.0</v>
      </c>
      <c r="J627" s="18" t="s">
        <v>25</v>
      </c>
      <c r="K627" s="18" t="s">
        <v>262</v>
      </c>
      <c r="L627" s="23">
        <f t="shared" si="1"/>
        <v>2013</v>
      </c>
      <c r="M627" s="24">
        <f t="shared" si="2"/>
        <v>737010000</v>
      </c>
      <c r="N627" s="25">
        <f t="shared" si="3"/>
        <v>470435000</v>
      </c>
      <c r="O627" s="24">
        <f t="shared" si="4"/>
        <v>1025937000</v>
      </c>
      <c r="P627" s="17">
        <f t="shared" si="5"/>
        <v>0.492531269</v>
      </c>
      <c r="Q627" s="17">
        <f t="shared" si="6"/>
        <v>0.6856162772</v>
      </c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18">
        <v>654.0</v>
      </c>
      <c r="B628" s="18" t="s">
        <v>261</v>
      </c>
      <c r="C628" s="18" t="s">
        <v>19</v>
      </c>
      <c r="D628" s="19">
        <v>42004.0</v>
      </c>
      <c r="E628" s="20">
        <v>1.530654E9</v>
      </c>
      <c r="F628" s="20">
        <v>7.80281E8</v>
      </c>
      <c r="G628" s="21">
        <v>3.31995E8</v>
      </c>
      <c r="H628" s="22">
        <v>1.42751E8</v>
      </c>
      <c r="I628" s="22">
        <v>0.0</v>
      </c>
      <c r="J628" s="18" t="s">
        <v>25</v>
      </c>
      <c r="K628" s="18" t="s">
        <v>262</v>
      </c>
      <c r="L628" s="23">
        <f t="shared" si="1"/>
        <v>2014</v>
      </c>
      <c r="M628" s="24">
        <f t="shared" si="2"/>
        <v>750373000</v>
      </c>
      <c r="N628" s="25">
        <f t="shared" si="3"/>
        <v>474746000</v>
      </c>
      <c r="O628" s="24">
        <f t="shared" si="4"/>
        <v>1055908000</v>
      </c>
      <c r="P628" s="17">
        <f t="shared" si="5"/>
        <v>0.4902303199</v>
      </c>
      <c r="Q628" s="17">
        <f t="shared" si="6"/>
        <v>0.6898410745</v>
      </c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18">
        <v>655.0</v>
      </c>
      <c r="B629" s="18" t="s">
        <v>261</v>
      </c>
      <c r="C629" s="18" t="s">
        <v>20</v>
      </c>
      <c r="D629" s="19">
        <v>42369.0</v>
      </c>
      <c r="E629" s="20">
        <v>1.557067E9</v>
      </c>
      <c r="F629" s="20">
        <v>8.03506E8</v>
      </c>
      <c r="G629" s="21">
        <v>3.13544E8</v>
      </c>
      <c r="H629" s="22">
        <v>1.32892E8</v>
      </c>
      <c r="I629" s="22">
        <v>0.0</v>
      </c>
      <c r="J629" s="18" t="s">
        <v>25</v>
      </c>
      <c r="K629" s="18" t="s">
        <v>262</v>
      </c>
      <c r="L629" s="23">
        <f t="shared" si="1"/>
        <v>2015</v>
      </c>
      <c r="M629" s="24">
        <f t="shared" si="2"/>
        <v>753561000</v>
      </c>
      <c r="N629" s="25">
        <f t="shared" si="3"/>
        <v>446436000</v>
      </c>
      <c r="O629" s="24">
        <f t="shared" si="4"/>
        <v>1110631000</v>
      </c>
      <c r="P629" s="17">
        <f t="shared" si="5"/>
        <v>0.4839618334</v>
      </c>
      <c r="Q629" s="17">
        <f t="shared" si="6"/>
        <v>0.7132840141</v>
      </c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18">
        <v>656.0</v>
      </c>
      <c r="B630" s="18" t="s">
        <v>263</v>
      </c>
      <c r="C630" s="18" t="s">
        <v>15</v>
      </c>
      <c r="D630" s="19">
        <v>41639.0</v>
      </c>
      <c r="E630" s="20">
        <v>2.7351573E10</v>
      </c>
      <c r="F630" s="20">
        <v>2.5986382E10</v>
      </c>
      <c r="G630" s="21">
        <v>1.75148E8</v>
      </c>
      <c r="H630" s="22">
        <v>0.0</v>
      </c>
      <c r="I630" s="22">
        <v>0.0</v>
      </c>
      <c r="J630" s="18" t="s">
        <v>16</v>
      </c>
      <c r="K630" s="18" t="s">
        <v>264</v>
      </c>
      <c r="L630" s="23">
        <f t="shared" si="1"/>
        <v>2013</v>
      </c>
      <c r="M630" s="24">
        <f t="shared" si="2"/>
        <v>1365191000</v>
      </c>
      <c r="N630" s="25">
        <f t="shared" si="3"/>
        <v>175148000</v>
      </c>
      <c r="O630" s="24">
        <f t="shared" si="4"/>
        <v>27176425000</v>
      </c>
      <c r="P630" s="17">
        <f t="shared" si="5"/>
        <v>0.0499127052</v>
      </c>
      <c r="Q630" s="17">
        <f t="shared" si="6"/>
        <v>0.9935964195</v>
      </c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18">
        <v>657.0</v>
      </c>
      <c r="B631" s="18" t="s">
        <v>263</v>
      </c>
      <c r="C631" s="18" t="s">
        <v>18</v>
      </c>
      <c r="D631" s="19">
        <v>42004.0</v>
      </c>
      <c r="E631" s="20">
        <v>2.1531577E10</v>
      </c>
      <c r="F631" s="20">
        <v>2.0132544E10</v>
      </c>
      <c r="G631" s="21">
        <v>1.82711E8</v>
      </c>
      <c r="H631" s="22">
        <v>0.0</v>
      </c>
      <c r="I631" s="22">
        <v>0.0</v>
      </c>
      <c r="J631" s="18" t="s">
        <v>16</v>
      </c>
      <c r="K631" s="18" t="s">
        <v>264</v>
      </c>
      <c r="L631" s="23">
        <f t="shared" si="1"/>
        <v>2014</v>
      </c>
      <c r="M631" s="24">
        <f t="shared" si="2"/>
        <v>1399033000</v>
      </c>
      <c r="N631" s="25">
        <f t="shared" si="3"/>
        <v>182711000</v>
      </c>
      <c r="O631" s="24">
        <f t="shared" si="4"/>
        <v>21348866000</v>
      </c>
      <c r="P631" s="17">
        <f t="shared" si="5"/>
        <v>0.06497587241</v>
      </c>
      <c r="Q631" s="17">
        <f t="shared" si="6"/>
        <v>0.9915142769</v>
      </c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18">
        <v>658.0</v>
      </c>
      <c r="B632" s="18" t="s">
        <v>263</v>
      </c>
      <c r="C632" s="18" t="s">
        <v>19</v>
      </c>
      <c r="D632" s="19">
        <v>42369.0</v>
      </c>
      <c r="E632" s="20">
        <v>1.8114048E10</v>
      </c>
      <c r="F632" s="20">
        <v>1.7019352E10</v>
      </c>
      <c r="G632" s="21">
        <v>4.08225E8</v>
      </c>
      <c r="H632" s="22">
        <v>0.0</v>
      </c>
      <c r="I632" s="22">
        <v>0.0</v>
      </c>
      <c r="J632" s="18" t="s">
        <v>16</v>
      </c>
      <c r="K632" s="18" t="s">
        <v>264</v>
      </c>
      <c r="L632" s="23">
        <f t="shared" si="1"/>
        <v>2015</v>
      </c>
      <c r="M632" s="24">
        <f t="shared" si="2"/>
        <v>1094696000</v>
      </c>
      <c r="N632" s="25">
        <f t="shared" si="3"/>
        <v>408225000</v>
      </c>
      <c r="O632" s="24">
        <f t="shared" si="4"/>
        <v>17705823000</v>
      </c>
      <c r="P632" s="17">
        <f t="shared" si="5"/>
        <v>0.06043353755</v>
      </c>
      <c r="Q632" s="17">
        <f t="shared" si="6"/>
        <v>0.9774636238</v>
      </c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18">
        <v>659.0</v>
      </c>
      <c r="B633" s="18" t="s">
        <v>263</v>
      </c>
      <c r="C633" s="18" t="s">
        <v>20</v>
      </c>
      <c r="D633" s="19">
        <v>42735.0</v>
      </c>
      <c r="E633" s="20">
        <v>1.9036525E10</v>
      </c>
      <c r="F633" s="20">
        <v>1.8246209E10</v>
      </c>
      <c r="G633" s="21">
        <v>1.91073E8</v>
      </c>
      <c r="H633" s="22">
        <v>0.0</v>
      </c>
      <c r="I633" s="22">
        <v>0.0</v>
      </c>
      <c r="J633" s="18" t="s">
        <v>16</v>
      </c>
      <c r="K633" s="18" t="s">
        <v>264</v>
      </c>
      <c r="L633" s="23">
        <f t="shared" si="1"/>
        <v>2016</v>
      </c>
      <c r="M633" s="24">
        <f t="shared" si="2"/>
        <v>790316000</v>
      </c>
      <c r="N633" s="25">
        <f t="shared" si="3"/>
        <v>191073000</v>
      </c>
      <c r="O633" s="24">
        <f t="shared" si="4"/>
        <v>18845452000</v>
      </c>
      <c r="P633" s="17">
        <f t="shared" si="5"/>
        <v>0.04151577034</v>
      </c>
      <c r="Q633" s="17">
        <f t="shared" si="6"/>
        <v>0.9899628215</v>
      </c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18">
        <v>660.0</v>
      </c>
      <c r="B634" s="18" t="s">
        <v>265</v>
      </c>
      <c r="C634" s="18" t="s">
        <v>15</v>
      </c>
      <c r="D634" s="19">
        <v>41639.0</v>
      </c>
      <c r="E634" s="20">
        <v>4.954619E9</v>
      </c>
      <c r="F634" s="20">
        <v>3.266524E9</v>
      </c>
      <c r="G634" s="21">
        <v>9.66829E8</v>
      </c>
      <c r="H634" s="22">
        <v>0.0</v>
      </c>
      <c r="I634" s="22">
        <v>0.0</v>
      </c>
      <c r="J634" s="18" t="s">
        <v>16</v>
      </c>
      <c r="K634" s="18" t="s">
        <v>160</v>
      </c>
      <c r="L634" s="23">
        <f t="shared" si="1"/>
        <v>2013</v>
      </c>
      <c r="M634" s="24">
        <f t="shared" si="2"/>
        <v>1688095000</v>
      </c>
      <c r="N634" s="25">
        <f t="shared" si="3"/>
        <v>966829000</v>
      </c>
      <c r="O634" s="24">
        <f t="shared" si="4"/>
        <v>3987790000</v>
      </c>
      <c r="P634" s="17">
        <f t="shared" si="5"/>
        <v>0.3407113645</v>
      </c>
      <c r="Q634" s="17">
        <f t="shared" si="6"/>
        <v>0.8048630985</v>
      </c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18">
        <v>661.0</v>
      </c>
      <c r="B635" s="18" t="s">
        <v>265</v>
      </c>
      <c r="C635" s="18" t="s">
        <v>18</v>
      </c>
      <c r="D635" s="19">
        <v>42004.0</v>
      </c>
      <c r="E635" s="20">
        <v>4.877885E9</v>
      </c>
      <c r="F635" s="20">
        <v>3.163268E9</v>
      </c>
      <c r="G635" s="21">
        <v>9.369E8</v>
      </c>
      <c r="H635" s="22">
        <v>0.0</v>
      </c>
      <c r="I635" s="22">
        <v>0.0</v>
      </c>
      <c r="J635" s="18" t="s">
        <v>16</v>
      </c>
      <c r="K635" s="18" t="s">
        <v>160</v>
      </c>
      <c r="L635" s="23">
        <f t="shared" si="1"/>
        <v>2014</v>
      </c>
      <c r="M635" s="24">
        <f t="shared" si="2"/>
        <v>1714617000</v>
      </c>
      <c r="N635" s="25">
        <f t="shared" si="3"/>
        <v>936900000</v>
      </c>
      <c r="O635" s="24">
        <f t="shared" si="4"/>
        <v>3940985000</v>
      </c>
      <c r="P635" s="17">
        <f t="shared" si="5"/>
        <v>0.3515082869</v>
      </c>
      <c r="Q635" s="17">
        <f t="shared" si="6"/>
        <v>0.8079290512</v>
      </c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18">
        <v>662.0</v>
      </c>
      <c r="B636" s="18" t="s">
        <v>265</v>
      </c>
      <c r="C636" s="18" t="s">
        <v>19</v>
      </c>
      <c r="D636" s="19">
        <v>42369.0</v>
      </c>
      <c r="E636" s="20">
        <v>4.56103E9</v>
      </c>
      <c r="F636" s="20">
        <v>3.073712E9</v>
      </c>
      <c r="G636" s="21">
        <v>9.71611E8</v>
      </c>
      <c r="H636" s="22">
        <v>0.0</v>
      </c>
      <c r="I636" s="22">
        <v>0.0</v>
      </c>
      <c r="J636" s="18" t="s">
        <v>16</v>
      </c>
      <c r="K636" s="18" t="s">
        <v>160</v>
      </c>
      <c r="L636" s="23">
        <f t="shared" si="1"/>
        <v>2015</v>
      </c>
      <c r="M636" s="24">
        <f t="shared" si="2"/>
        <v>1487318000</v>
      </c>
      <c r="N636" s="25">
        <f t="shared" si="3"/>
        <v>971611000</v>
      </c>
      <c r="O636" s="24">
        <f t="shared" si="4"/>
        <v>3589419000</v>
      </c>
      <c r="P636" s="17">
        <f t="shared" si="5"/>
        <v>0.3260925712</v>
      </c>
      <c r="Q636" s="17">
        <f t="shared" si="6"/>
        <v>0.7869755297</v>
      </c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18">
        <v>663.0</v>
      </c>
      <c r="B637" s="18" t="s">
        <v>265</v>
      </c>
      <c r="C637" s="18" t="s">
        <v>20</v>
      </c>
      <c r="D637" s="19">
        <v>42735.0</v>
      </c>
      <c r="E637" s="20">
        <v>3.991462E9</v>
      </c>
      <c r="F637" s="20">
        <v>2.759908E9</v>
      </c>
      <c r="G637" s="21">
        <v>9.65322E8</v>
      </c>
      <c r="H637" s="22">
        <v>0.0</v>
      </c>
      <c r="I637" s="22">
        <v>0.0</v>
      </c>
      <c r="J637" s="18" t="s">
        <v>16</v>
      </c>
      <c r="K637" s="18" t="s">
        <v>160</v>
      </c>
      <c r="L637" s="23">
        <f t="shared" si="1"/>
        <v>2016</v>
      </c>
      <c r="M637" s="24">
        <f t="shared" si="2"/>
        <v>1231554000</v>
      </c>
      <c r="N637" s="25">
        <f t="shared" si="3"/>
        <v>965322000</v>
      </c>
      <c r="O637" s="24">
        <f t="shared" si="4"/>
        <v>3026140000</v>
      </c>
      <c r="P637" s="17">
        <f t="shared" si="5"/>
        <v>0.3085470938</v>
      </c>
      <c r="Q637" s="17">
        <f t="shared" si="6"/>
        <v>0.7581532782</v>
      </c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18">
        <v>664.0</v>
      </c>
      <c r="B638" s="18" t="s">
        <v>266</v>
      </c>
      <c r="C638" s="18" t="s">
        <v>15</v>
      </c>
      <c r="D638" s="19">
        <v>41274.0</v>
      </c>
      <c r="E638" s="20">
        <v>3.4099E9</v>
      </c>
      <c r="F638" s="20">
        <v>2.1416E9</v>
      </c>
      <c r="G638" s="21">
        <v>4.897E8</v>
      </c>
      <c r="H638" s="22">
        <v>1.12E8</v>
      </c>
      <c r="I638" s="22">
        <v>0.0</v>
      </c>
      <c r="J638" s="18" t="s">
        <v>62</v>
      </c>
      <c r="K638" s="18" t="s">
        <v>196</v>
      </c>
      <c r="L638" s="23">
        <f t="shared" si="1"/>
        <v>2012</v>
      </c>
      <c r="M638" s="24">
        <f t="shared" si="2"/>
        <v>1268300000</v>
      </c>
      <c r="N638" s="25">
        <f t="shared" si="3"/>
        <v>601700000</v>
      </c>
      <c r="O638" s="24">
        <f t="shared" si="4"/>
        <v>2808200000</v>
      </c>
      <c r="P638" s="17">
        <f t="shared" si="5"/>
        <v>0.3719463914</v>
      </c>
      <c r="Q638" s="17">
        <f t="shared" si="6"/>
        <v>0.8235432124</v>
      </c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18">
        <v>665.0</v>
      </c>
      <c r="B639" s="18" t="s">
        <v>266</v>
      </c>
      <c r="C639" s="18" t="s">
        <v>18</v>
      </c>
      <c r="D639" s="19">
        <v>41639.0</v>
      </c>
      <c r="E639" s="20">
        <v>3.1307E9</v>
      </c>
      <c r="F639" s="20">
        <v>1.9298E9</v>
      </c>
      <c r="G639" s="21">
        <v>4.961E8</v>
      </c>
      <c r="H639" s="22">
        <v>1.156E8</v>
      </c>
      <c r="I639" s="22">
        <v>0.0</v>
      </c>
      <c r="J639" s="18" t="s">
        <v>62</v>
      </c>
      <c r="K639" s="18" t="s">
        <v>196</v>
      </c>
      <c r="L639" s="23">
        <f t="shared" si="1"/>
        <v>2013</v>
      </c>
      <c r="M639" s="24">
        <f t="shared" si="2"/>
        <v>1200900000</v>
      </c>
      <c r="N639" s="25">
        <f t="shared" si="3"/>
        <v>611700000</v>
      </c>
      <c r="O639" s="24">
        <f t="shared" si="4"/>
        <v>2519000000</v>
      </c>
      <c r="P639" s="17">
        <f t="shared" si="5"/>
        <v>0.3835883349</v>
      </c>
      <c r="Q639" s="17">
        <f t="shared" si="6"/>
        <v>0.804612387</v>
      </c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18">
        <v>666.0</v>
      </c>
      <c r="B640" s="18" t="s">
        <v>266</v>
      </c>
      <c r="C640" s="18" t="s">
        <v>19</v>
      </c>
      <c r="D640" s="19">
        <v>42004.0</v>
      </c>
      <c r="E640" s="20">
        <v>3.2587E9</v>
      </c>
      <c r="F640" s="20">
        <v>2.0478E9</v>
      </c>
      <c r="G640" s="21">
        <v>5.898E8</v>
      </c>
      <c r="H640" s="22">
        <v>1.263E8</v>
      </c>
      <c r="I640" s="22">
        <v>0.0</v>
      </c>
      <c r="J640" s="18" t="s">
        <v>62</v>
      </c>
      <c r="K640" s="18" t="s">
        <v>196</v>
      </c>
      <c r="L640" s="23">
        <f t="shared" si="1"/>
        <v>2014</v>
      </c>
      <c r="M640" s="24">
        <f t="shared" si="2"/>
        <v>1210900000</v>
      </c>
      <c r="N640" s="25">
        <f t="shared" si="3"/>
        <v>716100000</v>
      </c>
      <c r="O640" s="24">
        <f t="shared" si="4"/>
        <v>2542600000</v>
      </c>
      <c r="P640" s="17">
        <f t="shared" si="5"/>
        <v>0.3715898978</v>
      </c>
      <c r="Q640" s="17">
        <f t="shared" si="6"/>
        <v>0.7802497929</v>
      </c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18">
        <v>667.0</v>
      </c>
      <c r="B641" s="18" t="s">
        <v>266</v>
      </c>
      <c r="C641" s="18" t="s">
        <v>20</v>
      </c>
      <c r="D641" s="19">
        <v>42369.0</v>
      </c>
      <c r="E641" s="20">
        <v>3.2765E9</v>
      </c>
      <c r="F641" s="20">
        <v>2.2011E9</v>
      </c>
      <c r="G641" s="21">
        <v>7.379E8</v>
      </c>
      <c r="H641" s="22">
        <v>1.437E8</v>
      </c>
      <c r="I641" s="22">
        <v>0.0</v>
      </c>
      <c r="J641" s="18" t="s">
        <v>62</v>
      </c>
      <c r="K641" s="18" t="s">
        <v>196</v>
      </c>
      <c r="L641" s="23">
        <f t="shared" si="1"/>
        <v>2015</v>
      </c>
      <c r="M641" s="24">
        <f t="shared" si="2"/>
        <v>1075400000</v>
      </c>
      <c r="N641" s="25">
        <f t="shared" si="3"/>
        <v>881600000</v>
      </c>
      <c r="O641" s="24">
        <f t="shared" si="4"/>
        <v>2394900000</v>
      </c>
      <c r="P641" s="17">
        <f t="shared" si="5"/>
        <v>0.3282160842</v>
      </c>
      <c r="Q641" s="17">
        <f t="shared" si="6"/>
        <v>0.7309323974</v>
      </c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18">
        <v>668.0</v>
      </c>
      <c r="B642" s="18" t="s">
        <v>267</v>
      </c>
      <c r="C642" s="18" t="s">
        <v>15</v>
      </c>
      <c r="D642" s="19">
        <v>41639.0</v>
      </c>
      <c r="E642" s="20">
        <v>6.37413E8</v>
      </c>
      <c r="F642" s="20">
        <v>1.90454E8</v>
      </c>
      <c r="G642" s="21">
        <v>3.197E7</v>
      </c>
      <c r="H642" s="22">
        <v>0.0</v>
      </c>
      <c r="I642" s="22">
        <v>1.60828E8</v>
      </c>
      <c r="J642" s="18" t="s">
        <v>55</v>
      </c>
      <c r="K642" s="18" t="s">
        <v>268</v>
      </c>
      <c r="L642" s="23">
        <f t="shared" si="1"/>
        <v>2013</v>
      </c>
      <c r="M642" s="24">
        <f t="shared" si="2"/>
        <v>446959000</v>
      </c>
      <c r="N642" s="25">
        <f t="shared" si="3"/>
        <v>192798000</v>
      </c>
      <c r="O642" s="24">
        <f t="shared" si="4"/>
        <v>444615000</v>
      </c>
      <c r="P642" s="17">
        <f t="shared" si="5"/>
        <v>0.7012078511</v>
      </c>
      <c r="Q642" s="17">
        <f t="shared" si="6"/>
        <v>0.6975304865</v>
      </c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18">
        <v>669.0</v>
      </c>
      <c r="B643" s="18" t="s">
        <v>267</v>
      </c>
      <c r="C643" s="18" t="s">
        <v>18</v>
      </c>
      <c r="D643" s="19">
        <v>42004.0</v>
      </c>
      <c r="E643" s="20">
        <v>6.8609E8</v>
      </c>
      <c r="F643" s="20">
        <v>2.11923E8</v>
      </c>
      <c r="G643" s="21">
        <v>3.2316E7</v>
      </c>
      <c r="H643" s="22">
        <v>0.0</v>
      </c>
      <c r="I643" s="22">
        <v>1.70814E8</v>
      </c>
      <c r="J643" s="18" t="s">
        <v>55</v>
      </c>
      <c r="K643" s="18" t="s">
        <v>268</v>
      </c>
      <c r="L643" s="23">
        <f t="shared" si="1"/>
        <v>2014</v>
      </c>
      <c r="M643" s="24">
        <f t="shared" si="2"/>
        <v>474167000</v>
      </c>
      <c r="N643" s="25">
        <f t="shared" si="3"/>
        <v>203130000</v>
      </c>
      <c r="O643" s="24">
        <f t="shared" si="4"/>
        <v>482960000</v>
      </c>
      <c r="P643" s="17">
        <f t="shared" si="5"/>
        <v>0.6911148683</v>
      </c>
      <c r="Q643" s="17">
        <f t="shared" si="6"/>
        <v>0.7039309712</v>
      </c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18">
        <v>670.0</v>
      </c>
      <c r="B644" s="18" t="s">
        <v>267</v>
      </c>
      <c r="C644" s="18" t="s">
        <v>19</v>
      </c>
      <c r="D644" s="19">
        <v>42369.0</v>
      </c>
      <c r="E644" s="20">
        <v>7.44012E8</v>
      </c>
      <c r="F644" s="20">
        <v>2.33417E8</v>
      </c>
      <c r="G644" s="21">
        <v>3.5645E7</v>
      </c>
      <c r="H644" s="22">
        <v>0.0</v>
      </c>
      <c r="I644" s="22">
        <v>1.74796E8</v>
      </c>
      <c r="J644" s="18" t="s">
        <v>55</v>
      </c>
      <c r="K644" s="18" t="s">
        <v>268</v>
      </c>
      <c r="L644" s="23">
        <f t="shared" si="1"/>
        <v>2015</v>
      </c>
      <c r="M644" s="24">
        <f t="shared" si="2"/>
        <v>510595000</v>
      </c>
      <c r="N644" s="25">
        <f t="shared" si="3"/>
        <v>210441000</v>
      </c>
      <c r="O644" s="24">
        <f t="shared" si="4"/>
        <v>533571000</v>
      </c>
      <c r="P644" s="17">
        <f t="shared" si="5"/>
        <v>0.6862725332</v>
      </c>
      <c r="Q644" s="17">
        <f t="shared" si="6"/>
        <v>0.7171537556</v>
      </c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18">
        <v>671.0</v>
      </c>
      <c r="B645" s="18" t="s">
        <v>267</v>
      </c>
      <c r="C645" s="18" t="s">
        <v>20</v>
      </c>
      <c r="D645" s="19">
        <v>42735.0</v>
      </c>
      <c r="E645" s="20">
        <v>8.01591E8</v>
      </c>
      <c r="F645" s="20">
        <v>2.53612E8</v>
      </c>
      <c r="G645" s="21">
        <v>3.3399E7</v>
      </c>
      <c r="H645" s="22">
        <v>0.0</v>
      </c>
      <c r="I645" s="22">
        <v>1.93585E8</v>
      </c>
      <c r="J645" s="18" t="s">
        <v>55</v>
      </c>
      <c r="K645" s="18" t="s">
        <v>268</v>
      </c>
      <c r="L645" s="23">
        <f t="shared" si="1"/>
        <v>2016</v>
      </c>
      <c r="M645" s="24">
        <f t="shared" si="2"/>
        <v>547979000</v>
      </c>
      <c r="N645" s="25">
        <f t="shared" si="3"/>
        <v>226984000</v>
      </c>
      <c r="O645" s="24">
        <f t="shared" si="4"/>
        <v>574607000</v>
      </c>
      <c r="P645" s="17">
        <f t="shared" si="5"/>
        <v>0.6836142122</v>
      </c>
      <c r="Q645" s="17">
        <f t="shared" si="6"/>
        <v>0.7168331481</v>
      </c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18">
        <v>672.0</v>
      </c>
      <c r="B646" s="18" t="s">
        <v>269</v>
      </c>
      <c r="C646" s="18" t="s">
        <v>15</v>
      </c>
      <c r="D646" s="19">
        <v>41274.0</v>
      </c>
      <c r="E646" s="20">
        <v>3.368545E9</v>
      </c>
      <c r="F646" s="20">
        <v>2.515796E9</v>
      </c>
      <c r="G646" s="21">
        <v>2.80928E8</v>
      </c>
      <c r="H646" s="22">
        <v>1.3246E8</v>
      </c>
      <c r="I646" s="22">
        <v>0.0</v>
      </c>
      <c r="J646" s="18" t="s">
        <v>25</v>
      </c>
      <c r="K646" s="18" t="s">
        <v>37</v>
      </c>
      <c r="L646" s="23">
        <f t="shared" si="1"/>
        <v>2012</v>
      </c>
      <c r="M646" s="24">
        <f t="shared" si="2"/>
        <v>852749000</v>
      </c>
      <c r="N646" s="25">
        <f t="shared" si="3"/>
        <v>413388000</v>
      </c>
      <c r="O646" s="24">
        <f t="shared" si="4"/>
        <v>2955157000</v>
      </c>
      <c r="P646" s="17">
        <f t="shared" si="5"/>
        <v>0.2531505442</v>
      </c>
      <c r="Q646" s="17">
        <f t="shared" si="6"/>
        <v>0.8772799532</v>
      </c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18">
        <v>673.0</v>
      </c>
      <c r="B647" s="18" t="s">
        <v>269</v>
      </c>
      <c r="C647" s="18" t="s">
        <v>18</v>
      </c>
      <c r="D647" s="19">
        <v>41639.0</v>
      </c>
      <c r="E647" s="20">
        <v>3.309616E9</v>
      </c>
      <c r="F647" s="20">
        <v>2.444984E9</v>
      </c>
      <c r="G647" s="21">
        <v>2.70261E8</v>
      </c>
      <c r="H647" s="22">
        <v>1.343E8</v>
      </c>
      <c r="I647" s="22">
        <v>0.0</v>
      </c>
      <c r="J647" s="18" t="s">
        <v>25</v>
      </c>
      <c r="K647" s="18" t="s">
        <v>37</v>
      </c>
      <c r="L647" s="23">
        <f t="shared" si="1"/>
        <v>2013</v>
      </c>
      <c r="M647" s="24">
        <f t="shared" si="2"/>
        <v>864632000</v>
      </c>
      <c r="N647" s="25">
        <f t="shared" si="3"/>
        <v>404561000</v>
      </c>
      <c r="O647" s="24">
        <f t="shared" si="4"/>
        <v>2905055000</v>
      </c>
      <c r="P647" s="17">
        <f t="shared" si="5"/>
        <v>0.2612484349</v>
      </c>
      <c r="Q647" s="17">
        <f t="shared" si="6"/>
        <v>0.8777619518</v>
      </c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18">
        <v>674.0</v>
      </c>
      <c r="B648" s="18" t="s">
        <v>269</v>
      </c>
      <c r="C648" s="18" t="s">
        <v>19</v>
      </c>
      <c r="D648" s="19">
        <v>42004.0</v>
      </c>
      <c r="E648" s="20">
        <v>3.391187E9</v>
      </c>
      <c r="F648" s="20">
        <v>2.566246E9</v>
      </c>
      <c r="G648" s="21">
        <v>2.53827E8</v>
      </c>
      <c r="H648" s="22">
        <v>1.43969E8</v>
      </c>
      <c r="I648" s="22">
        <v>0.0</v>
      </c>
      <c r="J648" s="18" t="s">
        <v>25</v>
      </c>
      <c r="K648" s="18" t="s">
        <v>37</v>
      </c>
      <c r="L648" s="23">
        <f t="shared" si="1"/>
        <v>2014</v>
      </c>
      <c r="M648" s="24">
        <f t="shared" si="2"/>
        <v>824941000</v>
      </c>
      <c r="N648" s="25">
        <f t="shared" si="3"/>
        <v>397796000</v>
      </c>
      <c r="O648" s="24">
        <f t="shared" si="4"/>
        <v>2993391000</v>
      </c>
      <c r="P648" s="17">
        <f t="shared" si="5"/>
        <v>0.2432602508</v>
      </c>
      <c r="Q648" s="17">
        <f t="shared" si="6"/>
        <v>0.8826971205</v>
      </c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18">
        <v>675.0</v>
      </c>
      <c r="B649" s="18" t="s">
        <v>269</v>
      </c>
      <c r="C649" s="18" t="s">
        <v>20</v>
      </c>
      <c r="D649" s="19">
        <v>42369.0</v>
      </c>
      <c r="E649" s="20">
        <v>3.578995E9</v>
      </c>
      <c r="F649" s="20">
        <v>2.659728E9</v>
      </c>
      <c r="G649" s="21">
        <v>2.55192E8</v>
      </c>
      <c r="H649" s="22">
        <v>1.30593E8</v>
      </c>
      <c r="I649" s="22">
        <v>0.0</v>
      </c>
      <c r="J649" s="18" t="s">
        <v>25</v>
      </c>
      <c r="K649" s="18" t="s">
        <v>37</v>
      </c>
      <c r="L649" s="23">
        <f t="shared" si="1"/>
        <v>2015</v>
      </c>
      <c r="M649" s="24">
        <f t="shared" si="2"/>
        <v>919267000</v>
      </c>
      <c r="N649" s="25">
        <f t="shared" si="3"/>
        <v>385785000</v>
      </c>
      <c r="O649" s="24">
        <f t="shared" si="4"/>
        <v>3193210000</v>
      </c>
      <c r="P649" s="17">
        <f t="shared" si="5"/>
        <v>0.2568505963</v>
      </c>
      <c r="Q649" s="17">
        <f t="shared" si="6"/>
        <v>0.8922085669</v>
      </c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18">
        <v>676.0</v>
      </c>
      <c r="B650" s="18" t="s">
        <v>270</v>
      </c>
      <c r="C650" s="18" t="s">
        <v>15</v>
      </c>
      <c r="D650" s="19">
        <v>41274.0</v>
      </c>
      <c r="E650" s="20">
        <v>5.011853E9</v>
      </c>
      <c r="F650" s="20">
        <v>0.0</v>
      </c>
      <c r="G650" s="21">
        <v>2.676141E9</v>
      </c>
      <c r="H650" s="22">
        <v>0.0</v>
      </c>
      <c r="I650" s="22">
        <v>1.266807E9</v>
      </c>
      <c r="J650" s="18" t="s">
        <v>185</v>
      </c>
      <c r="K650" s="18" t="s">
        <v>186</v>
      </c>
      <c r="L650" s="23">
        <f t="shared" si="1"/>
        <v>2012</v>
      </c>
      <c r="M650" s="24">
        <f t="shared" si="2"/>
        <v>5011853000</v>
      </c>
      <c r="N650" s="25">
        <f t="shared" si="3"/>
        <v>3942948000</v>
      </c>
      <c r="O650" s="24">
        <f t="shared" si="4"/>
        <v>1068905000</v>
      </c>
      <c r="P650" s="17">
        <f t="shared" si="5"/>
        <v>1</v>
      </c>
      <c r="Q650" s="17">
        <f t="shared" si="6"/>
        <v>0.2132754093</v>
      </c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18">
        <v>677.0</v>
      </c>
      <c r="B651" s="18" t="s">
        <v>270</v>
      </c>
      <c r="C651" s="18" t="s">
        <v>18</v>
      </c>
      <c r="D651" s="19">
        <v>41639.0</v>
      </c>
      <c r="E651" s="20">
        <v>4.762E9</v>
      </c>
      <c r="F651" s="20">
        <v>0.0</v>
      </c>
      <c r="G651" s="21">
        <v>2.616E9</v>
      </c>
      <c r="H651" s="22">
        <v>0.0</v>
      </c>
      <c r="I651" s="22">
        <v>1.17E9</v>
      </c>
      <c r="J651" s="18" t="s">
        <v>185</v>
      </c>
      <c r="K651" s="18" t="s">
        <v>186</v>
      </c>
      <c r="L651" s="23">
        <f t="shared" si="1"/>
        <v>2013</v>
      </c>
      <c r="M651" s="24">
        <f t="shared" si="2"/>
        <v>4762000000</v>
      </c>
      <c r="N651" s="25">
        <f t="shared" si="3"/>
        <v>3786000000</v>
      </c>
      <c r="O651" s="24">
        <f t="shared" si="4"/>
        <v>976000000</v>
      </c>
      <c r="P651" s="17">
        <f t="shared" si="5"/>
        <v>1</v>
      </c>
      <c r="Q651" s="17">
        <f t="shared" si="6"/>
        <v>0.2049559009</v>
      </c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18">
        <v>678.0</v>
      </c>
      <c r="B652" s="18" t="s">
        <v>270</v>
      </c>
      <c r="C652" s="18" t="s">
        <v>19</v>
      </c>
      <c r="D652" s="19">
        <v>42004.0</v>
      </c>
      <c r="E652" s="20">
        <v>4.772E9</v>
      </c>
      <c r="F652" s="20">
        <v>0.0</v>
      </c>
      <c r="G652" s="21">
        <v>2.671E9</v>
      </c>
      <c r="H652" s="22">
        <v>0.0</v>
      </c>
      <c r="I652" s="22">
        <v>1.139E9</v>
      </c>
      <c r="J652" s="18" t="s">
        <v>185</v>
      </c>
      <c r="K652" s="18" t="s">
        <v>186</v>
      </c>
      <c r="L652" s="23">
        <f t="shared" si="1"/>
        <v>2014</v>
      </c>
      <c r="M652" s="24">
        <f t="shared" si="2"/>
        <v>4772000000</v>
      </c>
      <c r="N652" s="25">
        <f t="shared" si="3"/>
        <v>3810000000</v>
      </c>
      <c r="O652" s="24">
        <f t="shared" si="4"/>
        <v>962000000</v>
      </c>
      <c r="P652" s="17">
        <f t="shared" si="5"/>
        <v>1</v>
      </c>
      <c r="Q652" s="17">
        <f t="shared" si="6"/>
        <v>0.2015926236</v>
      </c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18">
        <v>679.0</v>
      </c>
      <c r="B653" s="18" t="s">
        <v>270</v>
      </c>
      <c r="C653" s="18" t="s">
        <v>20</v>
      </c>
      <c r="D653" s="19">
        <v>42369.0</v>
      </c>
      <c r="E653" s="20">
        <v>5.576E9</v>
      </c>
      <c r="F653" s="20">
        <v>0.0</v>
      </c>
      <c r="G653" s="21">
        <v>3.275E9</v>
      </c>
      <c r="H653" s="22">
        <v>0.0</v>
      </c>
      <c r="I653" s="22">
        <v>1.32E9</v>
      </c>
      <c r="J653" s="18" t="s">
        <v>185</v>
      </c>
      <c r="K653" s="18" t="s">
        <v>186</v>
      </c>
      <c r="L653" s="23">
        <f t="shared" si="1"/>
        <v>2015</v>
      </c>
      <c r="M653" s="24">
        <f t="shared" si="2"/>
        <v>5576000000</v>
      </c>
      <c r="N653" s="25">
        <f t="shared" si="3"/>
        <v>4595000000</v>
      </c>
      <c r="O653" s="24">
        <f t="shared" si="4"/>
        <v>981000000</v>
      </c>
      <c r="P653" s="17">
        <f t="shared" si="5"/>
        <v>1</v>
      </c>
      <c r="Q653" s="17">
        <f t="shared" si="6"/>
        <v>0.1759325681</v>
      </c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18">
        <v>680.0</v>
      </c>
      <c r="B654" s="18" t="s">
        <v>271</v>
      </c>
      <c r="C654" s="18" t="s">
        <v>15</v>
      </c>
      <c r="D654" s="19">
        <v>41639.0</v>
      </c>
      <c r="E654" s="20">
        <v>3.093E10</v>
      </c>
      <c r="F654" s="20">
        <v>2.5202E10</v>
      </c>
      <c r="G654" s="21">
        <v>2.039E9</v>
      </c>
      <c r="H654" s="22">
        <v>0.0</v>
      </c>
      <c r="I654" s="22">
        <v>0.0</v>
      </c>
      <c r="J654" s="18" t="s">
        <v>16</v>
      </c>
      <c r="K654" s="18" t="s">
        <v>94</v>
      </c>
      <c r="L654" s="23">
        <f t="shared" si="1"/>
        <v>2013</v>
      </c>
      <c r="M654" s="24">
        <f t="shared" si="2"/>
        <v>5728000000</v>
      </c>
      <c r="N654" s="25">
        <f t="shared" si="3"/>
        <v>2039000000</v>
      </c>
      <c r="O654" s="24">
        <f t="shared" si="4"/>
        <v>28891000000</v>
      </c>
      <c r="P654" s="17">
        <f t="shared" si="5"/>
        <v>0.1851923699</v>
      </c>
      <c r="Q654" s="17">
        <f t="shared" si="6"/>
        <v>0.9340769479</v>
      </c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18">
        <v>681.0</v>
      </c>
      <c r="B655" s="18" t="s">
        <v>271</v>
      </c>
      <c r="C655" s="18" t="s">
        <v>18</v>
      </c>
      <c r="D655" s="19">
        <v>42004.0</v>
      </c>
      <c r="E655" s="20">
        <v>3.0852E10</v>
      </c>
      <c r="F655" s="20">
        <v>2.4979E10</v>
      </c>
      <c r="G655" s="21">
        <v>1.984E9</v>
      </c>
      <c r="H655" s="22">
        <v>0.0</v>
      </c>
      <c r="I655" s="22">
        <v>0.0</v>
      </c>
      <c r="J655" s="18" t="s">
        <v>16</v>
      </c>
      <c r="K655" s="18" t="s">
        <v>94</v>
      </c>
      <c r="L655" s="23">
        <f t="shared" si="1"/>
        <v>2014</v>
      </c>
      <c r="M655" s="24">
        <f t="shared" si="2"/>
        <v>5873000000</v>
      </c>
      <c r="N655" s="25">
        <f t="shared" si="3"/>
        <v>1984000000</v>
      </c>
      <c r="O655" s="24">
        <f t="shared" si="4"/>
        <v>28868000000</v>
      </c>
      <c r="P655" s="17">
        <f t="shared" si="5"/>
        <v>0.1903604304</v>
      </c>
      <c r="Q655" s="17">
        <f t="shared" si="6"/>
        <v>0.9356929859</v>
      </c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18">
        <v>682.0</v>
      </c>
      <c r="B656" s="18" t="s">
        <v>271</v>
      </c>
      <c r="C656" s="18" t="s">
        <v>19</v>
      </c>
      <c r="D656" s="19">
        <v>42369.0</v>
      </c>
      <c r="E656" s="20">
        <v>3.1469E10</v>
      </c>
      <c r="F656" s="20">
        <v>2.5339E10</v>
      </c>
      <c r="G656" s="21">
        <v>1.952E9</v>
      </c>
      <c r="H656" s="22">
        <v>0.0</v>
      </c>
      <c r="I656" s="22">
        <v>0.0</v>
      </c>
      <c r="J656" s="18" t="s">
        <v>16</v>
      </c>
      <c r="K656" s="18" t="s">
        <v>94</v>
      </c>
      <c r="L656" s="23">
        <f t="shared" si="1"/>
        <v>2015</v>
      </c>
      <c r="M656" s="24">
        <f t="shared" si="2"/>
        <v>6130000000</v>
      </c>
      <c r="N656" s="25">
        <f t="shared" si="3"/>
        <v>1952000000</v>
      </c>
      <c r="O656" s="24">
        <f t="shared" si="4"/>
        <v>29517000000</v>
      </c>
      <c r="P656" s="17">
        <f t="shared" si="5"/>
        <v>0.1947948775</v>
      </c>
      <c r="Q656" s="17">
        <f t="shared" si="6"/>
        <v>0.9379707013</v>
      </c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18">
        <v>683.0</v>
      </c>
      <c r="B657" s="18" t="s">
        <v>271</v>
      </c>
      <c r="C657" s="18" t="s">
        <v>20</v>
      </c>
      <c r="D657" s="19">
        <v>42735.0</v>
      </c>
      <c r="E657" s="20">
        <v>3.1353E10</v>
      </c>
      <c r="F657" s="20">
        <v>2.5104E10</v>
      </c>
      <c r="G657" s="21">
        <v>1.94E9</v>
      </c>
      <c r="H657" s="22">
        <v>0.0</v>
      </c>
      <c r="I657" s="22">
        <v>0.0</v>
      </c>
      <c r="J657" s="18" t="s">
        <v>16</v>
      </c>
      <c r="K657" s="18" t="s">
        <v>94</v>
      </c>
      <c r="L657" s="23">
        <f t="shared" si="1"/>
        <v>2016</v>
      </c>
      <c r="M657" s="24">
        <f t="shared" si="2"/>
        <v>6249000000</v>
      </c>
      <c r="N657" s="25">
        <f t="shared" si="3"/>
        <v>1940000000</v>
      </c>
      <c r="O657" s="24">
        <f t="shared" si="4"/>
        <v>29413000000</v>
      </c>
      <c r="P657" s="17">
        <f t="shared" si="5"/>
        <v>0.1993110707</v>
      </c>
      <c r="Q657" s="17">
        <f t="shared" si="6"/>
        <v>0.9381239435</v>
      </c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18">
        <v>684.0</v>
      </c>
      <c r="B658" s="18" t="s">
        <v>272</v>
      </c>
      <c r="C658" s="18" t="s">
        <v>15</v>
      </c>
      <c r="D658" s="19">
        <v>41274.0</v>
      </c>
      <c r="E658" s="20">
        <v>2.426301E9</v>
      </c>
      <c r="F658" s="20">
        <v>8.00336E8</v>
      </c>
      <c r="G658" s="21">
        <v>7.2163E7</v>
      </c>
      <c r="H658" s="22">
        <v>0.0</v>
      </c>
      <c r="I658" s="22">
        <v>7.6882E8</v>
      </c>
      <c r="J658" s="18" t="s">
        <v>55</v>
      </c>
      <c r="K658" s="18" t="s">
        <v>268</v>
      </c>
      <c r="L658" s="23">
        <f t="shared" si="1"/>
        <v>2012</v>
      </c>
      <c r="M658" s="24">
        <f t="shared" si="2"/>
        <v>1625965000</v>
      </c>
      <c r="N658" s="25">
        <f t="shared" si="3"/>
        <v>840983000</v>
      </c>
      <c r="O658" s="24">
        <f t="shared" si="4"/>
        <v>1585318000</v>
      </c>
      <c r="P658" s="17">
        <f t="shared" si="5"/>
        <v>0.6701415035</v>
      </c>
      <c r="Q658" s="17">
        <f t="shared" si="6"/>
        <v>0.6533888417</v>
      </c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18">
        <v>685.0</v>
      </c>
      <c r="B659" s="18" t="s">
        <v>272</v>
      </c>
      <c r="C659" s="18" t="s">
        <v>18</v>
      </c>
      <c r="D659" s="19">
        <v>41639.0</v>
      </c>
      <c r="E659" s="20">
        <v>2.486017E9</v>
      </c>
      <c r="F659" s="20">
        <v>8.15095E8</v>
      </c>
      <c r="G659" s="21">
        <v>7.6864E7</v>
      </c>
      <c r="H659" s="22">
        <v>0.0</v>
      </c>
      <c r="I659" s="22">
        <v>7.49722E8</v>
      </c>
      <c r="J659" s="18" t="s">
        <v>55</v>
      </c>
      <c r="K659" s="18" t="s">
        <v>268</v>
      </c>
      <c r="L659" s="23">
        <f t="shared" si="1"/>
        <v>2013</v>
      </c>
      <c r="M659" s="24">
        <f t="shared" si="2"/>
        <v>1670922000</v>
      </c>
      <c r="N659" s="25">
        <f t="shared" si="3"/>
        <v>826586000</v>
      </c>
      <c r="O659" s="24">
        <f t="shared" si="4"/>
        <v>1659431000</v>
      </c>
      <c r="P659" s="17">
        <f t="shared" si="5"/>
        <v>0.6721281472</v>
      </c>
      <c r="Q659" s="17">
        <f t="shared" si="6"/>
        <v>0.667505894</v>
      </c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18">
        <v>686.0</v>
      </c>
      <c r="B660" s="18" t="s">
        <v>272</v>
      </c>
      <c r="C660" s="18" t="s">
        <v>19</v>
      </c>
      <c r="D660" s="19">
        <v>42004.0</v>
      </c>
      <c r="E660" s="20">
        <v>2.535559E9</v>
      </c>
      <c r="F660" s="20">
        <v>7.83602E8</v>
      </c>
      <c r="G660" s="21">
        <v>8.8705E7</v>
      </c>
      <c r="H660" s="22">
        <v>0.0</v>
      </c>
      <c r="I660" s="22">
        <v>7.08406E8</v>
      </c>
      <c r="J660" s="18" t="s">
        <v>55</v>
      </c>
      <c r="K660" s="18" t="s">
        <v>268</v>
      </c>
      <c r="L660" s="23">
        <f t="shared" si="1"/>
        <v>2014</v>
      </c>
      <c r="M660" s="24">
        <f t="shared" si="2"/>
        <v>1751957000</v>
      </c>
      <c r="N660" s="25">
        <f t="shared" si="3"/>
        <v>797111000</v>
      </c>
      <c r="O660" s="24">
        <f t="shared" si="4"/>
        <v>1738448000</v>
      </c>
      <c r="P660" s="17">
        <f t="shared" si="5"/>
        <v>0.6909549334</v>
      </c>
      <c r="Q660" s="17">
        <f t="shared" si="6"/>
        <v>0.6856271142</v>
      </c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18">
        <v>687.0</v>
      </c>
      <c r="B661" s="18" t="s">
        <v>272</v>
      </c>
      <c r="C661" s="18" t="s">
        <v>20</v>
      </c>
      <c r="D661" s="19">
        <v>42369.0</v>
      </c>
      <c r="E661" s="20">
        <v>2.403906E9</v>
      </c>
      <c r="F661" s="20">
        <v>7.47276E8</v>
      </c>
      <c r="G661" s="21">
        <v>7.2363E7</v>
      </c>
      <c r="H661" s="22">
        <v>0.0</v>
      </c>
      <c r="I661" s="22">
        <v>6.43689E8</v>
      </c>
      <c r="J661" s="18" t="s">
        <v>55</v>
      </c>
      <c r="K661" s="18" t="s">
        <v>268</v>
      </c>
      <c r="L661" s="23">
        <f t="shared" si="1"/>
        <v>2015</v>
      </c>
      <c r="M661" s="24">
        <f t="shared" si="2"/>
        <v>1656630000</v>
      </c>
      <c r="N661" s="25">
        <f t="shared" si="3"/>
        <v>716052000</v>
      </c>
      <c r="O661" s="24">
        <f t="shared" si="4"/>
        <v>1687854000</v>
      </c>
      <c r="P661" s="17">
        <f t="shared" si="5"/>
        <v>0.6891409231</v>
      </c>
      <c r="Q661" s="17">
        <f t="shared" si="6"/>
        <v>0.7021297838</v>
      </c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18">
        <v>688.0</v>
      </c>
      <c r="B662" s="18" t="s">
        <v>273</v>
      </c>
      <c r="C662" s="18" t="s">
        <v>15</v>
      </c>
      <c r="D662" s="19">
        <v>41274.0</v>
      </c>
      <c r="E662" s="20">
        <v>9.702E9</v>
      </c>
      <c r="F662" s="20">
        <v>2.471E9</v>
      </c>
      <c r="G662" s="21">
        <v>1.461E9</v>
      </c>
      <c r="H662" s="22">
        <v>1.76E9</v>
      </c>
      <c r="I662" s="22">
        <v>0.0</v>
      </c>
      <c r="J662" s="18" t="s">
        <v>28</v>
      </c>
      <c r="K662" s="18" t="s">
        <v>69</v>
      </c>
      <c r="L662" s="23">
        <f t="shared" si="1"/>
        <v>2012</v>
      </c>
      <c r="M662" s="24">
        <f t="shared" si="2"/>
        <v>7231000000</v>
      </c>
      <c r="N662" s="25">
        <f t="shared" si="3"/>
        <v>3221000000</v>
      </c>
      <c r="O662" s="24">
        <f t="shared" si="4"/>
        <v>6481000000</v>
      </c>
      <c r="P662" s="17">
        <f t="shared" si="5"/>
        <v>0.7453102453</v>
      </c>
      <c r="Q662" s="17">
        <f t="shared" si="6"/>
        <v>0.6680065966</v>
      </c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18">
        <v>689.0</v>
      </c>
      <c r="B663" s="18" t="s">
        <v>273</v>
      </c>
      <c r="C663" s="18" t="s">
        <v>18</v>
      </c>
      <c r="D663" s="19">
        <v>41639.0</v>
      </c>
      <c r="E663" s="20">
        <v>1.1202E10</v>
      </c>
      <c r="F663" s="20">
        <v>2.859E9</v>
      </c>
      <c r="G663" s="21">
        <v>1.699E9</v>
      </c>
      <c r="H663" s="22">
        <v>2.12E9</v>
      </c>
      <c r="I663" s="22">
        <v>0.0</v>
      </c>
      <c r="J663" s="18" t="s">
        <v>28</v>
      </c>
      <c r="K663" s="18" t="s">
        <v>69</v>
      </c>
      <c r="L663" s="23">
        <f t="shared" si="1"/>
        <v>2013</v>
      </c>
      <c r="M663" s="24">
        <f t="shared" si="2"/>
        <v>8343000000</v>
      </c>
      <c r="N663" s="25">
        <f t="shared" si="3"/>
        <v>3819000000</v>
      </c>
      <c r="O663" s="24">
        <f t="shared" si="4"/>
        <v>7383000000</v>
      </c>
      <c r="P663" s="17">
        <f t="shared" si="5"/>
        <v>0.7447777183</v>
      </c>
      <c r="Q663" s="17">
        <f t="shared" si="6"/>
        <v>0.6590787359</v>
      </c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18">
        <v>690.0</v>
      </c>
      <c r="B664" s="18" t="s">
        <v>273</v>
      </c>
      <c r="C664" s="18" t="s">
        <v>19</v>
      </c>
      <c r="D664" s="19">
        <v>42004.0</v>
      </c>
      <c r="E664" s="20">
        <v>2.489E10</v>
      </c>
      <c r="F664" s="20">
        <v>3.788E9</v>
      </c>
      <c r="G664" s="21">
        <v>2.983E9</v>
      </c>
      <c r="H664" s="22">
        <v>2.854E9</v>
      </c>
      <c r="I664" s="22">
        <v>0.0</v>
      </c>
      <c r="J664" s="18" t="s">
        <v>28</v>
      </c>
      <c r="K664" s="18" t="s">
        <v>69</v>
      </c>
      <c r="L664" s="23">
        <f t="shared" si="1"/>
        <v>2014</v>
      </c>
      <c r="M664" s="24">
        <f t="shared" si="2"/>
        <v>21102000000</v>
      </c>
      <c r="N664" s="25">
        <f t="shared" si="3"/>
        <v>5837000000</v>
      </c>
      <c r="O664" s="24">
        <f t="shared" si="4"/>
        <v>19053000000</v>
      </c>
      <c r="P664" s="17">
        <f t="shared" si="5"/>
        <v>0.8478103656</v>
      </c>
      <c r="Q664" s="17">
        <f t="shared" si="6"/>
        <v>0.7654881479</v>
      </c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18">
        <v>691.0</v>
      </c>
      <c r="B665" s="18" t="s">
        <v>273</v>
      </c>
      <c r="C665" s="18" t="s">
        <v>20</v>
      </c>
      <c r="D665" s="19">
        <v>42369.0</v>
      </c>
      <c r="E665" s="20">
        <v>3.2639E10</v>
      </c>
      <c r="F665" s="20">
        <v>4.006E9</v>
      </c>
      <c r="G665" s="21">
        <v>3.426E9</v>
      </c>
      <c r="H665" s="22">
        <v>3.014E9</v>
      </c>
      <c r="I665" s="22">
        <v>0.0</v>
      </c>
      <c r="J665" s="18" t="s">
        <v>28</v>
      </c>
      <c r="K665" s="18" t="s">
        <v>69</v>
      </c>
      <c r="L665" s="23">
        <f t="shared" si="1"/>
        <v>2015</v>
      </c>
      <c r="M665" s="24">
        <f t="shared" si="2"/>
        <v>28633000000</v>
      </c>
      <c r="N665" s="25">
        <f t="shared" si="3"/>
        <v>6440000000</v>
      </c>
      <c r="O665" s="24">
        <f t="shared" si="4"/>
        <v>26199000000</v>
      </c>
      <c r="P665" s="17">
        <f t="shared" si="5"/>
        <v>0.8772633966</v>
      </c>
      <c r="Q665" s="17">
        <f t="shared" si="6"/>
        <v>0.8026900334</v>
      </c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18">
        <v>692.0</v>
      </c>
      <c r="B666" s="18" t="s">
        <v>274</v>
      </c>
      <c r="C666" s="18" t="s">
        <v>15</v>
      </c>
      <c r="D666" s="19">
        <v>41420.0</v>
      </c>
      <c r="E666" s="20">
        <v>1.77741E10</v>
      </c>
      <c r="F666" s="20">
        <v>1.13502E10</v>
      </c>
      <c r="G666" s="21">
        <v>3.5523E9</v>
      </c>
      <c r="H666" s="22">
        <v>0.0</v>
      </c>
      <c r="I666" s="22">
        <v>0.0</v>
      </c>
      <c r="J666" s="18" t="s">
        <v>39</v>
      </c>
      <c r="K666" s="18" t="s">
        <v>127</v>
      </c>
      <c r="L666" s="23">
        <f t="shared" si="1"/>
        <v>2013</v>
      </c>
      <c r="M666" s="24">
        <f t="shared" si="2"/>
        <v>6423900000</v>
      </c>
      <c r="N666" s="25">
        <f t="shared" si="3"/>
        <v>3552300000</v>
      </c>
      <c r="O666" s="24">
        <f t="shared" si="4"/>
        <v>14221800000</v>
      </c>
      <c r="P666" s="17">
        <f t="shared" si="5"/>
        <v>0.3614191436</v>
      </c>
      <c r="Q666" s="17">
        <f t="shared" si="6"/>
        <v>0.8001417793</v>
      </c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18">
        <v>693.0</v>
      </c>
      <c r="B667" s="18" t="s">
        <v>274</v>
      </c>
      <c r="C667" s="18" t="s">
        <v>18</v>
      </c>
      <c r="D667" s="19">
        <v>41784.0</v>
      </c>
      <c r="E667" s="20">
        <v>1.79096E10</v>
      </c>
      <c r="F667" s="20">
        <v>1.15398E10</v>
      </c>
      <c r="G667" s="21">
        <v>3.4743E9</v>
      </c>
      <c r="H667" s="22">
        <v>0.0</v>
      </c>
      <c r="I667" s="22">
        <v>0.0</v>
      </c>
      <c r="J667" s="18" t="s">
        <v>39</v>
      </c>
      <c r="K667" s="18" t="s">
        <v>127</v>
      </c>
      <c r="L667" s="23">
        <f t="shared" si="1"/>
        <v>2014</v>
      </c>
      <c r="M667" s="24">
        <f t="shared" si="2"/>
        <v>6369800000</v>
      </c>
      <c r="N667" s="25">
        <f t="shared" si="3"/>
        <v>3474300000</v>
      </c>
      <c r="O667" s="24">
        <f t="shared" si="4"/>
        <v>14435300000</v>
      </c>
      <c r="P667" s="17">
        <f t="shared" si="5"/>
        <v>0.3556640014</v>
      </c>
      <c r="Q667" s="17">
        <f t="shared" si="6"/>
        <v>0.8060090678</v>
      </c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18">
        <v>694.0</v>
      </c>
      <c r="B668" s="18" t="s">
        <v>274</v>
      </c>
      <c r="C668" s="18" t="s">
        <v>19</v>
      </c>
      <c r="D668" s="19">
        <v>42155.0</v>
      </c>
      <c r="E668" s="20">
        <v>1.76303E10</v>
      </c>
      <c r="F668" s="20">
        <v>1.16811E10</v>
      </c>
      <c r="G668" s="21">
        <v>3.328E9</v>
      </c>
      <c r="H668" s="22">
        <v>0.0</v>
      </c>
      <c r="I668" s="22">
        <v>0.0</v>
      </c>
      <c r="J668" s="18" t="s">
        <v>39</v>
      </c>
      <c r="K668" s="18" t="s">
        <v>127</v>
      </c>
      <c r="L668" s="23">
        <f t="shared" si="1"/>
        <v>2015</v>
      </c>
      <c r="M668" s="24">
        <f t="shared" si="2"/>
        <v>5949200000</v>
      </c>
      <c r="N668" s="25">
        <f t="shared" si="3"/>
        <v>3328000000</v>
      </c>
      <c r="O668" s="24">
        <f t="shared" si="4"/>
        <v>14302300000</v>
      </c>
      <c r="P668" s="17">
        <f t="shared" si="5"/>
        <v>0.3374417906</v>
      </c>
      <c r="Q668" s="17">
        <f t="shared" si="6"/>
        <v>0.8112340686</v>
      </c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18">
        <v>695.0</v>
      </c>
      <c r="B669" s="18" t="s">
        <v>274</v>
      </c>
      <c r="C669" s="18" t="s">
        <v>20</v>
      </c>
      <c r="D669" s="19">
        <v>42519.0</v>
      </c>
      <c r="E669" s="20">
        <v>1.65631E10</v>
      </c>
      <c r="F669" s="20">
        <v>1.07336E10</v>
      </c>
      <c r="G669" s="21">
        <v>3.1189E9</v>
      </c>
      <c r="H669" s="22">
        <v>0.0</v>
      </c>
      <c r="I669" s="22">
        <v>0.0</v>
      </c>
      <c r="J669" s="18" t="s">
        <v>39</v>
      </c>
      <c r="K669" s="18" t="s">
        <v>127</v>
      </c>
      <c r="L669" s="23">
        <f t="shared" si="1"/>
        <v>2016</v>
      </c>
      <c r="M669" s="24">
        <f t="shared" si="2"/>
        <v>5829500000</v>
      </c>
      <c r="N669" s="25">
        <f t="shared" si="3"/>
        <v>3118900000</v>
      </c>
      <c r="O669" s="24">
        <f t="shared" si="4"/>
        <v>13444200000</v>
      </c>
      <c r="P669" s="17">
        <f t="shared" si="5"/>
        <v>0.3519570612</v>
      </c>
      <c r="Q669" s="17">
        <f t="shared" si="6"/>
        <v>0.8116958782</v>
      </c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18">
        <v>696.0</v>
      </c>
      <c r="B670" s="18" t="s">
        <v>275</v>
      </c>
      <c r="C670" s="18" t="s">
        <v>15</v>
      </c>
      <c r="D670" s="19">
        <v>41639.0</v>
      </c>
      <c r="E670" s="20">
        <v>7.819E9</v>
      </c>
      <c r="F670" s="20">
        <v>4.495E9</v>
      </c>
      <c r="G670" s="21">
        <v>1.126E9</v>
      </c>
      <c r="H670" s="22">
        <v>7.1E8</v>
      </c>
      <c r="I670" s="22">
        <v>3.1E7</v>
      </c>
      <c r="J670" s="18" t="s">
        <v>25</v>
      </c>
      <c r="K670" s="18" t="s">
        <v>92</v>
      </c>
      <c r="L670" s="23">
        <f t="shared" si="1"/>
        <v>2013</v>
      </c>
      <c r="M670" s="24">
        <f t="shared" si="2"/>
        <v>3324000000</v>
      </c>
      <c r="N670" s="25">
        <f t="shared" si="3"/>
        <v>1867000000</v>
      </c>
      <c r="O670" s="24">
        <f t="shared" si="4"/>
        <v>5952000000</v>
      </c>
      <c r="P670" s="17">
        <f t="shared" si="5"/>
        <v>0.4251183016</v>
      </c>
      <c r="Q670" s="17">
        <f t="shared" si="6"/>
        <v>0.7612226627</v>
      </c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18">
        <v>697.0</v>
      </c>
      <c r="B671" s="18" t="s">
        <v>275</v>
      </c>
      <c r="C671" s="18" t="s">
        <v>18</v>
      </c>
      <c r="D671" s="19">
        <v>42004.0</v>
      </c>
      <c r="E671" s="20">
        <v>9.715E9</v>
      </c>
      <c r="F671" s="20">
        <v>5.663E9</v>
      </c>
      <c r="G671" s="21">
        <v>1.202E9</v>
      </c>
      <c r="H671" s="22">
        <v>8.15E8</v>
      </c>
      <c r="I671" s="22">
        <v>3.3E7</v>
      </c>
      <c r="J671" s="18" t="s">
        <v>25</v>
      </c>
      <c r="K671" s="18" t="s">
        <v>92</v>
      </c>
      <c r="L671" s="23">
        <f t="shared" si="1"/>
        <v>2014</v>
      </c>
      <c r="M671" s="24">
        <f t="shared" si="2"/>
        <v>4052000000</v>
      </c>
      <c r="N671" s="25">
        <f t="shared" si="3"/>
        <v>2050000000</v>
      </c>
      <c r="O671" s="24">
        <f t="shared" si="4"/>
        <v>7665000000</v>
      </c>
      <c r="P671" s="17">
        <f t="shared" si="5"/>
        <v>0.4170869789</v>
      </c>
      <c r="Q671" s="17">
        <f t="shared" si="6"/>
        <v>0.788986104</v>
      </c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18">
        <v>698.0</v>
      </c>
      <c r="B672" s="18" t="s">
        <v>275</v>
      </c>
      <c r="C672" s="18" t="s">
        <v>19</v>
      </c>
      <c r="D672" s="19">
        <v>42369.0</v>
      </c>
      <c r="E672" s="20">
        <v>9.111E9</v>
      </c>
      <c r="F672" s="20">
        <v>5.458E9</v>
      </c>
      <c r="G672" s="21">
        <v>1.508E9</v>
      </c>
      <c r="H672" s="22">
        <v>7.69E8</v>
      </c>
      <c r="I672" s="22">
        <v>5.4E7</v>
      </c>
      <c r="J672" s="18" t="s">
        <v>25</v>
      </c>
      <c r="K672" s="18" t="s">
        <v>92</v>
      </c>
      <c r="L672" s="23">
        <f t="shared" si="1"/>
        <v>2015</v>
      </c>
      <c r="M672" s="24">
        <f t="shared" si="2"/>
        <v>3653000000</v>
      </c>
      <c r="N672" s="25">
        <f t="shared" si="3"/>
        <v>2331000000</v>
      </c>
      <c r="O672" s="24">
        <f t="shared" si="4"/>
        <v>6780000000</v>
      </c>
      <c r="P672" s="17">
        <f t="shared" si="5"/>
        <v>0.400943914</v>
      </c>
      <c r="Q672" s="17">
        <f t="shared" si="6"/>
        <v>0.7441554165</v>
      </c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18">
        <v>699.0</v>
      </c>
      <c r="B673" s="18" t="s">
        <v>275</v>
      </c>
      <c r="C673" s="18" t="s">
        <v>20</v>
      </c>
      <c r="D673" s="19">
        <v>42735.0</v>
      </c>
      <c r="E673" s="20">
        <v>9.39E9</v>
      </c>
      <c r="F673" s="20">
        <v>5.644E9</v>
      </c>
      <c r="G673" s="21">
        <v>1.472E9</v>
      </c>
      <c r="H673" s="22">
        <v>7.42E8</v>
      </c>
      <c r="I673" s="22">
        <v>6.4E7</v>
      </c>
      <c r="J673" s="18" t="s">
        <v>25</v>
      </c>
      <c r="K673" s="18" t="s">
        <v>92</v>
      </c>
      <c r="L673" s="23">
        <f t="shared" si="1"/>
        <v>2016</v>
      </c>
      <c r="M673" s="24">
        <f t="shared" si="2"/>
        <v>3746000000</v>
      </c>
      <c r="N673" s="25">
        <f t="shared" si="3"/>
        <v>2278000000</v>
      </c>
      <c r="O673" s="24">
        <f t="shared" si="4"/>
        <v>7112000000</v>
      </c>
      <c r="P673" s="17">
        <f t="shared" si="5"/>
        <v>0.3989350373</v>
      </c>
      <c r="Q673" s="17">
        <f t="shared" si="6"/>
        <v>0.7574014909</v>
      </c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18">
        <v>700.0</v>
      </c>
      <c r="B674" s="18" t="s">
        <v>276</v>
      </c>
      <c r="C674" s="18" t="s">
        <v>15</v>
      </c>
      <c r="D674" s="19">
        <v>41639.0</v>
      </c>
      <c r="E674" s="20">
        <v>1.55427E11</v>
      </c>
      <c r="F674" s="20">
        <v>1.37373E11</v>
      </c>
      <c r="G674" s="21">
        <v>1.2382E10</v>
      </c>
      <c r="H674" s="22">
        <v>0.0</v>
      </c>
      <c r="I674" s="22">
        <v>0.0</v>
      </c>
      <c r="J674" s="18" t="s">
        <v>22</v>
      </c>
      <c r="K674" s="18" t="s">
        <v>248</v>
      </c>
      <c r="L674" s="23">
        <f t="shared" si="1"/>
        <v>2013</v>
      </c>
      <c r="M674" s="24">
        <f t="shared" si="2"/>
        <v>18054000000</v>
      </c>
      <c r="N674" s="25">
        <f t="shared" si="3"/>
        <v>12382000000</v>
      </c>
      <c r="O674" s="24">
        <f t="shared" si="4"/>
        <v>143045000000</v>
      </c>
      <c r="P674" s="17">
        <f t="shared" si="5"/>
        <v>0.1161574244</v>
      </c>
      <c r="Q674" s="17">
        <f t="shared" si="6"/>
        <v>0.9203355916</v>
      </c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18">
        <v>701.0</v>
      </c>
      <c r="B675" s="18" t="s">
        <v>276</v>
      </c>
      <c r="C675" s="18" t="s">
        <v>18</v>
      </c>
      <c r="D675" s="19">
        <v>42004.0</v>
      </c>
      <c r="E675" s="20">
        <v>1.55929E11</v>
      </c>
      <c r="F675" s="20">
        <v>1.42121E11</v>
      </c>
      <c r="G675" s="21">
        <v>1.2158E10</v>
      </c>
      <c r="H675" s="22">
        <v>0.0</v>
      </c>
      <c r="I675" s="22">
        <v>0.0</v>
      </c>
      <c r="J675" s="18" t="s">
        <v>22</v>
      </c>
      <c r="K675" s="18" t="s">
        <v>248</v>
      </c>
      <c r="L675" s="23">
        <f t="shared" si="1"/>
        <v>2014</v>
      </c>
      <c r="M675" s="24">
        <f t="shared" si="2"/>
        <v>13808000000</v>
      </c>
      <c r="N675" s="25">
        <f t="shared" si="3"/>
        <v>12158000000</v>
      </c>
      <c r="O675" s="24">
        <f t="shared" si="4"/>
        <v>143771000000</v>
      </c>
      <c r="P675" s="17">
        <f t="shared" si="5"/>
        <v>0.08855312354</v>
      </c>
      <c r="Q675" s="17">
        <f t="shared" si="6"/>
        <v>0.9220286156</v>
      </c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18">
        <v>702.0</v>
      </c>
      <c r="B676" s="18" t="s">
        <v>276</v>
      </c>
      <c r="C676" s="18" t="s">
        <v>19</v>
      </c>
      <c r="D676" s="19">
        <v>42369.0</v>
      </c>
      <c r="E676" s="20">
        <v>1.52356E11</v>
      </c>
      <c r="F676" s="20">
        <v>1.34054E11</v>
      </c>
      <c r="G676" s="21">
        <v>1.3405E10</v>
      </c>
      <c r="H676" s="22">
        <v>0.0</v>
      </c>
      <c r="I676" s="22">
        <v>0.0</v>
      </c>
      <c r="J676" s="18" t="s">
        <v>22</v>
      </c>
      <c r="K676" s="18" t="s">
        <v>248</v>
      </c>
      <c r="L676" s="23">
        <f t="shared" si="1"/>
        <v>2015</v>
      </c>
      <c r="M676" s="24">
        <f t="shared" si="2"/>
        <v>18302000000</v>
      </c>
      <c r="N676" s="25">
        <f t="shared" si="3"/>
        <v>13405000000</v>
      </c>
      <c r="O676" s="24">
        <f t="shared" si="4"/>
        <v>138951000000</v>
      </c>
      <c r="P676" s="17">
        <f t="shared" si="5"/>
        <v>0.1201265457</v>
      </c>
      <c r="Q676" s="17">
        <f t="shared" si="6"/>
        <v>0.91201528</v>
      </c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18">
        <v>703.0</v>
      </c>
      <c r="B677" s="18" t="s">
        <v>276</v>
      </c>
      <c r="C677" s="18" t="s">
        <v>20</v>
      </c>
      <c r="D677" s="19">
        <v>42735.0</v>
      </c>
      <c r="E677" s="20">
        <v>1.6638E11</v>
      </c>
      <c r="F677" s="20">
        <v>1.45125E11</v>
      </c>
      <c r="G677" s="21">
        <v>1.171E10</v>
      </c>
      <c r="H677" s="22">
        <v>0.0</v>
      </c>
      <c r="I677" s="22">
        <v>0.0</v>
      </c>
      <c r="J677" s="18" t="s">
        <v>22</v>
      </c>
      <c r="K677" s="18" t="s">
        <v>248</v>
      </c>
      <c r="L677" s="23">
        <f t="shared" si="1"/>
        <v>2016</v>
      </c>
      <c r="M677" s="24">
        <f t="shared" si="2"/>
        <v>21255000000</v>
      </c>
      <c r="N677" s="25">
        <f t="shared" si="3"/>
        <v>11710000000</v>
      </c>
      <c r="O677" s="24">
        <f t="shared" si="4"/>
        <v>154670000000</v>
      </c>
      <c r="P677" s="17">
        <f t="shared" si="5"/>
        <v>0.1277497295</v>
      </c>
      <c r="Q677" s="17">
        <f t="shared" si="6"/>
        <v>0.9296189446</v>
      </c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18">
        <v>704.0</v>
      </c>
      <c r="B678" s="18" t="s">
        <v>277</v>
      </c>
      <c r="C678" s="18" t="s">
        <v>15</v>
      </c>
      <c r="D678" s="19">
        <v>41274.0</v>
      </c>
      <c r="E678" s="20">
        <v>1.3013868E10</v>
      </c>
      <c r="F678" s="20">
        <v>9.235777E9</v>
      </c>
      <c r="G678" s="21">
        <v>2.65653E9</v>
      </c>
      <c r="H678" s="22">
        <v>0.0</v>
      </c>
      <c r="I678" s="22">
        <v>9.8383E7</v>
      </c>
      <c r="J678" s="18" t="s">
        <v>22</v>
      </c>
      <c r="K678" s="18" t="s">
        <v>82</v>
      </c>
      <c r="L678" s="23">
        <f t="shared" si="1"/>
        <v>2012</v>
      </c>
      <c r="M678" s="24">
        <f t="shared" si="2"/>
        <v>3778091000</v>
      </c>
      <c r="N678" s="25">
        <f t="shared" si="3"/>
        <v>2754913000</v>
      </c>
      <c r="O678" s="24">
        <f t="shared" si="4"/>
        <v>10258955000</v>
      </c>
      <c r="P678" s="17">
        <f t="shared" si="5"/>
        <v>0.290312688</v>
      </c>
      <c r="Q678" s="17">
        <f t="shared" si="6"/>
        <v>0.7883094404</v>
      </c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18">
        <v>705.0</v>
      </c>
      <c r="B679" s="18" t="s">
        <v>277</v>
      </c>
      <c r="C679" s="18" t="s">
        <v>18</v>
      </c>
      <c r="D679" s="19">
        <v>41639.0</v>
      </c>
      <c r="E679" s="20">
        <v>1.4077843E10</v>
      </c>
      <c r="F679" s="20">
        <v>9.857923E9</v>
      </c>
      <c r="G679" s="21">
        <v>3.028028E9</v>
      </c>
      <c r="H679" s="22">
        <v>0.0</v>
      </c>
      <c r="I679" s="22">
        <v>1.33957E8</v>
      </c>
      <c r="J679" s="18" t="s">
        <v>22</v>
      </c>
      <c r="K679" s="18" t="s">
        <v>82</v>
      </c>
      <c r="L679" s="23">
        <f t="shared" si="1"/>
        <v>2013</v>
      </c>
      <c r="M679" s="24">
        <f t="shared" si="2"/>
        <v>4219920000</v>
      </c>
      <c r="N679" s="25">
        <f t="shared" si="3"/>
        <v>3161985000</v>
      </c>
      <c r="O679" s="24">
        <f t="shared" si="4"/>
        <v>10915858000</v>
      </c>
      <c r="P679" s="17">
        <f t="shared" si="5"/>
        <v>0.2997561487</v>
      </c>
      <c r="Q679" s="17">
        <f t="shared" si="6"/>
        <v>0.7753927928</v>
      </c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18">
        <v>706.0</v>
      </c>
      <c r="B680" s="18" t="s">
        <v>277</v>
      </c>
      <c r="C680" s="18" t="s">
        <v>19</v>
      </c>
      <c r="D680" s="19">
        <v>42004.0</v>
      </c>
      <c r="E680" s="20">
        <v>1.5341647E10</v>
      </c>
      <c r="F680" s="20">
        <v>1.0747886E10</v>
      </c>
      <c r="G680" s="21">
        <v>3.31403E9</v>
      </c>
      <c r="H680" s="22">
        <v>0.0</v>
      </c>
      <c r="I680" s="22">
        <v>1.48313E8</v>
      </c>
      <c r="J680" s="18" t="s">
        <v>22</v>
      </c>
      <c r="K680" s="18" t="s">
        <v>82</v>
      </c>
      <c r="L680" s="23">
        <f t="shared" si="1"/>
        <v>2014</v>
      </c>
      <c r="M680" s="24">
        <f t="shared" si="2"/>
        <v>4593761000</v>
      </c>
      <c r="N680" s="25">
        <f t="shared" si="3"/>
        <v>3462343000</v>
      </c>
      <c r="O680" s="24">
        <f t="shared" si="4"/>
        <v>11879304000</v>
      </c>
      <c r="P680" s="17">
        <f t="shared" si="5"/>
        <v>0.2994307586</v>
      </c>
      <c r="Q680" s="17">
        <f t="shared" si="6"/>
        <v>0.7743173859</v>
      </c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18">
        <v>707.0</v>
      </c>
      <c r="B681" s="18" t="s">
        <v>277</v>
      </c>
      <c r="C681" s="18" t="s">
        <v>20</v>
      </c>
      <c r="D681" s="19">
        <v>42369.0</v>
      </c>
      <c r="E681" s="20">
        <v>1.5280044E10</v>
      </c>
      <c r="F681" s="20">
        <v>1.0724192E10</v>
      </c>
      <c r="G681" s="21">
        <v>3.27739E9</v>
      </c>
      <c r="H681" s="22">
        <v>0.0</v>
      </c>
      <c r="I681" s="22">
        <v>1.41675E8</v>
      </c>
      <c r="J681" s="18" t="s">
        <v>22</v>
      </c>
      <c r="K681" s="18" t="s">
        <v>82</v>
      </c>
      <c r="L681" s="23">
        <f t="shared" si="1"/>
        <v>2015</v>
      </c>
      <c r="M681" s="24">
        <f t="shared" si="2"/>
        <v>4555852000</v>
      </c>
      <c r="N681" s="25">
        <f t="shared" si="3"/>
        <v>3419065000</v>
      </c>
      <c r="O681" s="24">
        <f t="shared" si="4"/>
        <v>11860979000</v>
      </c>
      <c r="P681" s="17">
        <f t="shared" si="5"/>
        <v>0.2981569948</v>
      </c>
      <c r="Q681" s="17">
        <f t="shared" si="6"/>
        <v>0.7762398459</v>
      </c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18">
        <v>708.0</v>
      </c>
      <c r="B682" s="18" t="s">
        <v>278</v>
      </c>
      <c r="C682" s="18" t="s">
        <v>15</v>
      </c>
      <c r="D682" s="19">
        <v>41425.0</v>
      </c>
      <c r="E682" s="20">
        <v>2.375923E9</v>
      </c>
      <c r="F682" s="20">
        <v>8.62075E8</v>
      </c>
      <c r="G682" s="21">
        <v>1.156635E9</v>
      </c>
      <c r="H682" s="22">
        <v>0.0</v>
      </c>
      <c r="I682" s="22">
        <v>0.0</v>
      </c>
      <c r="J682" s="18" t="s">
        <v>25</v>
      </c>
      <c r="K682" s="18" t="s">
        <v>42</v>
      </c>
      <c r="L682" s="23">
        <f t="shared" si="1"/>
        <v>2013</v>
      </c>
      <c r="M682" s="24">
        <f t="shared" si="2"/>
        <v>1513848000</v>
      </c>
      <c r="N682" s="25">
        <f t="shared" si="3"/>
        <v>1156635000</v>
      </c>
      <c r="O682" s="24">
        <f t="shared" si="4"/>
        <v>1219288000</v>
      </c>
      <c r="P682" s="17">
        <f t="shared" si="5"/>
        <v>0.6371620629</v>
      </c>
      <c r="Q682" s="17">
        <f t="shared" si="6"/>
        <v>0.5131849812</v>
      </c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18">
        <v>709.0</v>
      </c>
      <c r="B683" s="18" t="s">
        <v>278</v>
      </c>
      <c r="C683" s="18" t="s">
        <v>18</v>
      </c>
      <c r="D683" s="19">
        <v>41790.0</v>
      </c>
      <c r="E683" s="20">
        <v>2.554236E9</v>
      </c>
      <c r="F683" s="20">
        <v>9.52225E8</v>
      </c>
      <c r="G683" s="21">
        <v>1.196512E9</v>
      </c>
      <c r="H683" s="22">
        <v>0.0</v>
      </c>
      <c r="I683" s="22">
        <v>0.0</v>
      </c>
      <c r="J683" s="18" t="s">
        <v>25</v>
      </c>
      <c r="K683" s="18" t="s">
        <v>42</v>
      </c>
      <c r="L683" s="23">
        <f t="shared" si="1"/>
        <v>2014</v>
      </c>
      <c r="M683" s="24">
        <f t="shared" si="2"/>
        <v>1602011000</v>
      </c>
      <c r="N683" s="25">
        <f t="shared" si="3"/>
        <v>1196512000</v>
      </c>
      <c r="O683" s="24">
        <f t="shared" si="4"/>
        <v>1357724000</v>
      </c>
      <c r="P683" s="17">
        <f t="shared" si="5"/>
        <v>0.6271977217</v>
      </c>
      <c r="Q683" s="17">
        <f t="shared" si="6"/>
        <v>0.531557773</v>
      </c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18">
        <v>710.0</v>
      </c>
      <c r="B684" s="18" t="s">
        <v>278</v>
      </c>
      <c r="C684" s="18" t="s">
        <v>19</v>
      </c>
      <c r="D684" s="19">
        <v>42155.0</v>
      </c>
      <c r="E684" s="20">
        <v>2.773718E9</v>
      </c>
      <c r="F684" s="20">
        <v>1.022107E9</v>
      </c>
      <c r="G684" s="21">
        <v>1.295014E9</v>
      </c>
      <c r="H684" s="22">
        <v>0.0</v>
      </c>
      <c r="I684" s="22">
        <v>0.0</v>
      </c>
      <c r="J684" s="18" t="s">
        <v>25</v>
      </c>
      <c r="K684" s="18" t="s">
        <v>42</v>
      </c>
      <c r="L684" s="23">
        <f t="shared" si="1"/>
        <v>2015</v>
      </c>
      <c r="M684" s="24">
        <f t="shared" si="2"/>
        <v>1751611000</v>
      </c>
      <c r="N684" s="25">
        <f t="shared" si="3"/>
        <v>1295014000</v>
      </c>
      <c r="O684" s="24">
        <f t="shared" si="4"/>
        <v>1478704000</v>
      </c>
      <c r="P684" s="17">
        <f t="shared" si="5"/>
        <v>0.6315029141</v>
      </c>
      <c r="Q684" s="17">
        <f t="shared" si="6"/>
        <v>0.5331125947</v>
      </c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18">
        <v>711.0</v>
      </c>
      <c r="B685" s="18" t="s">
        <v>278</v>
      </c>
      <c r="C685" s="18" t="s">
        <v>20</v>
      </c>
      <c r="D685" s="19">
        <v>42521.0</v>
      </c>
      <c r="E685" s="20">
        <v>2.89815E9</v>
      </c>
      <c r="F685" s="20">
        <v>1.147639E9</v>
      </c>
      <c r="G685" s="21">
        <v>1.325567E9</v>
      </c>
      <c r="H685" s="22">
        <v>0.0</v>
      </c>
      <c r="I685" s="22">
        <v>0.0</v>
      </c>
      <c r="J685" s="18" t="s">
        <v>25</v>
      </c>
      <c r="K685" s="18" t="s">
        <v>42</v>
      </c>
      <c r="L685" s="23">
        <f t="shared" si="1"/>
        <v>2016</v>
      </c>
      <c r="M685" s="24">
        <f t="shared" si="2"/>
        <v>1750511000</v>
      </c>
      <c r="N685" s="25">
        <f t="shared" si="3"/>
        <v>1325567000</v>
      </c>
      <c r="O685" s="24">
        <f t="shared" si="4"/>
        <v>1572583000</v>
      </c>
      <c r="P685" s="17">
        <f t="shared" si="5"/>
        <v>0.6040097994</v>
      </c>
      <c r="Q685" s="17">
        <f t="shared" si="6"/>
        <v>0.5426161517</v>
      </c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18">
        <v>712.0</v>
      </c>
      <c r="B686" s="18" t="s">
        <v>279</v>
      </c>
      <c r="C686" s="18" t="s">
        <v>15</v>
      </c>
      <c r="D686" s="19">
        <v>41307.0</v>
      </c>
      <c r="E686" s="20">
        <v>1.5651E10</v>
      </c>
      <c r="F686" s="20">
        <v>9.48E9</v>
      </c>
      <c r="G686" s="21">
        <v>0.0</v>
      </c>
      <c r="H686" s="22">
        <v>0.0</v>
      </c>
      <c r="I686" s="22">
        <v>0.0</v>
      </c>
      <c r="J686" s="18" t="s">
        <v>22</v>
      </c>
      <c r="K686" s="18" t="s">
        <v>260</v>
      </c>
      <c r="L686" s="23">
        <f t="shared" si="1"/>
        <v>2013</v>
      </c>
      <c r="M686" s="24">
        <f t="shared" si="2"/>
        <v>6171000000</v>
      </c>
      <c r="N686" s="25">
        <f t="shared" si="3"/>
        <v>0</v>
      </c>
      <c r="O686" s="24">
        <f t="shared" si="4"/>
        <v>15651000000</v>
      </c>
      <c r="P686" s="17">
        <f t="shared" si="5"/>
        <v>0.3942879049</v>
      </c>
      <c r="Q686" s="17">
        <f t="shared" si="6"/>
        <v>1</v>
      </c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18">
        <v>713.0</v>
      </c>
      <c r="B687" s="18" t="s">
        <v>279</v>
      </c>
      <c r="C687" s="18" t="s">
        <v>18</v>
      </c>
      <c r="D687" s="19">
        <v>41671.0</v>
      </c>
      <c r="E687" s="20">
        <v>1.6148E10</v>
      </c>
      <c r="F687" s="20">
        <v>9.855E9</v>
      </c>
      <c r="G687" s="21">
        <v>0.0</v>
      </c>
      <c r="H687" s="22">
        <v>0.0</v>
      </c>
      <c r="I687" s="22">
        <v>0.0</v>
      </c>
      <c r="J687" s="18" t="s">
        <v>22</v>
      </c>
      <c r="K687" s="18" t="s">
        <v>260</v>
      </c>
      <c r="L687" s="23">
        <f t="shared" si="1"/>
        <v>2014</v>
      </c>
      <c r="M687" s="24">
        <f t="shared" si="2"/>
        <v>6293000000</v>
      </c>
      <c r="N687" s="25">
        <f t="shared" si="3"/>
        <v>0</v>
      </c>
      <c r="O687" s="24">
        <f t="shared" si="4"/>
        <v>16148000000</v>
      </c>
      <c r="P687" s="17">
        <f t="shared" si="5"/>
        <v>0.3897077037</v>
      </c>
      <c r="Q687" s="17">
        <f t="shared" si="6"/>
        <v>1</v>
      </c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18">
        <v>714.0</v>
      </c>
      <c r="B688" s="18" t="s">
        <v>279</v>
      </c>
      <c r="C688" s="18" t="s">
        <v>19</v>
      </c>
      <c r="D688" s="19">
        <v>42035.0</v>
      </c>
      <c r="E688" s="20">
        <v>1.6435E10</v>
      </c>
      <c r="F688" s="20">
        <v>1.0146E10</v>
      </c>
      <c r="G688" s="21">
        <v>0.0</v>
      </c>
      <c r="H688" s="22">
        <v>0.0</v>
      </c>
      <c r="I688" s="22">
        <v>0.0</v>
      </c>
      <c r="J688" s="18" t="s">
        <v>22</v>
      </c>
      <c r="K688" s="18" t="s">
        <v>260</v>
      </c>
      <c r="L688" s="23">
        <f t="shared" si="1"/>
        <v>2015</v>
      </c>
      <c r="M688" s="24">
        <f t="shared" si="2"/>
        <v>6289000000</v>
      </c>
      <c r="N688" s="25">
        <f t="shared" si="3"/>
        <v>0</v>
      </c>
      <c r="O688" s="24">
        <f t="shared" si="4"/>
        <v>16435000000</v>
      </c>
      <c r="P688" s="17">
        <f t="shared" si="5"/>
        <v>0.3826589595</v>
      </c>
      <c r="Q688" s="17">
        <f t="shared" si="6"/>
        <v>1</v>
      </c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18">
        <v>715.0</v>
      </c>
      <c r="B689" s="18" t="s">
        <v>279</v>
      </c>
      <c r="C689" s="18" t="s">
        <v>20</v>
      </c>
      <c r="D689" s="19">
        <v>42399.0</v>
      </c>
      <c r="E689" s="20">
        <v>1.5797E10</v>
      </c>
      <c r="F689" s="20">
        <v>1.0077E10</v>
      </c>
      <c r="G689" s="21">
        <v>0.0</v>
      </c>
      <c r="H689" s="22">
        <v>0.0</v>
      </c>
      <c r="I689" s="22">
        <v>0.0</v>
      </c>
      <c r="J689" s="18" t="s">
        <v>22</v>
      </c>
      <c r="K689" s="18" t="s">
        <v>260</v>
      </c>
      <c r="L689" s="23">
        <f t="shared" si="1"/>
        <v>2016</v>
      </c>
      <c r="M689" s="24">
        <f t="shared" si="2"/>
        <v>5720000000</v>
      </c>
      <c r="N689" s="25">
        <f t="shared" si="3"/>
        <v>0</v>
      </c>
      <c r="O689" s="24">
        <f t="shared" si="4"/>
        <v>15797000000</v>
      </c>
      <c r="P689" s="17">
        <f t="shared" si="5"/>
        <v>0.3620940685</v>
      </c>
      <c r="Q689" s="17">
        <f t="shared" si="6"/>
        <v>1</v>
      </c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18">
        <v>716.0</v>
      </c>
      <c r="B690" s="18" t="s">
        <v>280</v>
      </c>
      <c r="C690" s="18" t="s">
        <v>15</v>
      </c>
      <c r="D690" s="19">
        <v>41272.0</v>
      </c>
      <c r="E690" s="20">
        <v>2.715675E9</v>
      </c>
      <c r="F690" s="20">
        <v>1.277195E9</v>
      </c>
      <c r="G690" s="21">
        <v>5.08547E8</v>
      </c>
      <c r="H690" s="22">
        <v>3.25773E8</v>
      </c>
      <c r="I690" s="22">
        <v>0.0</v>
      </c>
      <c r="J690" s="18" t="s">
        <v>22</v>
      </c>
      <c r="K690" s="18" t="s">
        <v>281</v>
      </c>
      <c r="L690" s="23">
        <f t="shared" si="1"/>
        <v>2012</v>
      </c>
      <c r="M690" s="24">
        <f t="shared" si="2"/>
        <v>1438480000</v>
      </c>
      <c r="N690" s="25">
        <f t="shared" si="3"/>
        <v>834320000</v>
      </c>
      <c r="O690" s="24">
        <f t="shared" si="4"/>
        <v>1881355000</v>
      </c>
      <c r="P690" s="17">
        <f t="shared" si="5"/>
        <v>0.5296951955</v>
      </c>
      <c r="Q690" s="17">
        <f t="shared" si="6"/>
        <v>0.6927761974</v>
      </c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18">
        <v>717.0</v>
      </c>
      <c r="B691" s="18" t="s">
        <v>280</v>
      </c>
      <c r="C691" s="18" t="s">
        <v>18</v>
      </c>
      <c r="D691" s="19">
        <v>41636.0</v>
      </c>
      <c r="E691" s="20">
        <v>2.631851E9</v>
      </c>
      <c r="F691" s="20">
        <v>1.224551E9</v>
      </c>
      <c r="G691" s="21">
        <v>4.68345E8</v>
      </c>
      <c r="H691" s="22">
        <v>3.64923E8</v>
      </c>
      <c r="I691" s="22">
        <v>0.0</v>
      </c>
      <c r="J691" s="18" t="s">
        <v>22</v>
      </c>
      <c r="K691" s="18" t="s">
        <v>281</v>
      </c>
      <c r="L691" s="23">
        <f t="shared" si="1"/>
        <v>2013</v>
      </c>
      <c r="M691" s="24">
        <f t="shared" si="2"/>
        <v>1407300000</v>
      </c>
      <c r="N691" s="25">
        <f t="shared" si="3"/>
        <v>833268000</v>
      </c>
      <c r="O691" s="24">
        <f t="shared" si="4"/>
        <v>1798583000</v>
      </c>
      <c r="P691" s="17">
        <f t="shared" si="5"/>
        <v>0.5347187208</v>
      </c>
      <c r="Q691" s="17">
        <f t="shared" si="6"/>
        <v>0.683390891</v>
      </c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18">
        <v>718.0</v>
      </c>
      <c r="B692" s="18" t="s">
        <v>280</v>
      </c>
      <c r="C692" s="18" t="s">
        <v>19</v>
      </c>
      <c r="D692" s="19">
        <v>42000.0</v>
      </c>
      <c r="E692" s="20">
        <v>2.870658E9</v>
      </c>
      <c r="F692" s="20">
        <v>1.266246E9</v>
      </c>
      <c r="G692" s="21">
        <v>5.18665E8</v>
      </c>
      <c r="H692" s="22">
        <v>3.95121E8</v>
      </c>
      <c r="I692" s="22">
        <v>0.0</v>
      </c>
      <c r="J692" s="18" t="s">
        <v>22</v>
      </c>
      <c r="K692" s="18" t="s">
        <v>281</v>
      </c>
      <c r="L692" s="23">
        <f t="shared" si="1"/>
        <v>2014</v>
      </c>
      <c r="M692" s="24">
        <f t="shared" si="2"/>
        <v>1604412000</v>
      </c>
      <c r="N692" s="25">
        <f t="shared" si="3"/>
        <v>913786000</v>
      </c>
      <c r="O692" s="24">
        <f t="shared" si="4"/>
        <v>1956872000</v>
      </c>
      <c r="P692" s="17">
        <f t="shared" si="5"/>
        <v>0.5589004333</v>
      </c>
      <c r="Q692" s="17">
        <f t="shared" si="6"/>
        <v>0.681680646</v>
      </c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18">
        <v>719.0</v>
      </c>
      <c r="B693" s="18" t="s">
        <v>280</v>
      </c>
      <c r="C693" s="18" t="s">
        <v>20</v>
      </c>
      <c r="D693" s="19">
        <v>42364.0</v>
      </c>
      <c r="E693" s="20">
        <v>2.82027E9</v>
      </c>
      <c r="F693" s="20">
        <v>1.281566E9</v>
      </c>
      <c r="G693" s="21">
        <v>5.6208E8</v>
      </c>
      <c r="H693" s="22">
        <v>4.27043E8</v>
      </c>
      <c r="I693" s="22">
        <v>0.0</v>
      </c>
      <c r="J693" s="18" t="s">
        <v>22</v>
      </c>
      <c r="K693" s="18" t="s">
        <v>281</v>
      </c>
      <c r="L693" s="23">
        <f t="shared" si="1"/>
        <v>2015</v>
      </c>
      <c r="M693" s="24">
        <f t="shared" si="2"/>
        <v>1538704000</v>
      </c>
      <c r="N693" s="25">
        <f t="shared" si="3"/>
        <v>989123000</v>
      </c>
      <c r="O693" s="24">
        <f t="shared" si="4"/>
        <v>1831147000</v>
      </c>
      <c r="P693" s="17">
        <f t="shared" si="5"/>
        <v>0.5455874792</v>
      </c>
      <c r="Q693" s="17">
        <f t="shared" si="6"/>
        <v>0.6492807426</v>
      </c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18">
        <v>720.0</v>
      </c>
      <c r="B694" s="18" t="s">
        <v>282</v>
      </c>
      <c r="C694" s="18" t="s">
        <v>15</v>
      </c>
      <c r="D694" s="19">
        <v>41639.0</v>
      </c>
      <c r="E694" s="20">
        <v>1.954E10</v>
      </c>
      <c r="F694" s="20">
        <v>1.5422E10</v>
      </c>
      <c r="G694" s="21">
        <v>2.816E9</v>
      </c>
      <c r="H694" s="22">
        <v>0.0</v>
      </c>
      <c r="I694" s="22">
        <v>0.0</v>
      </c>
      <c r="J694" s="18" t="s">
        <v>22</v>
      </c>
      <c r="K694" s="18" t="s">
        <v>283</v>
      </c>
      <c r="L694" s="23">
        <f t="shared" si="1"/>
        <v>2013</v>
      </c>
      <c r="M694" s="24">
        <f t="shared" si="2"/>
        <v>4118000000</v>
      </c>
      <c r="N694" s="25">
        <f t="shared" si="3"/>
        <v>2816000000</v>
      </c>
      <c r="O694" s="24">
        <f t="shared" si="4"/>
        <v>16724000000</v>
      </c>
      <c r="P694" s="17">
        <f t="shared" si="5"/>
        <v>0.2107471853</v>
      </c>
      <c r="Q694" s="17">
        <f t="shared" si="6"/>
        <v>0.8558853634</v>
      </c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18">
        <v>721.0</v>
      </c>
      <c r="B695" s="18" t="s">
        <v>282</v>
      </c>
      <c r="C695" s="18" t="s">
        <v>18</v>
      </c>
      <c r="D695" s="19">
        <v>42004.0</v>
      </c>
      <c r="E695" s="20">
        <v>1.8138E10</v>
      </c>
      <c r="F695" s="20">
        <v>1.3906E10</v>
      </c>
      <c r="G695" s="21">
        <v>2.815E9</v>
      </c>
      <c r="H695" s="22">
        <v>0.0</v>
      </c>
      <c r="I695" s="22">
        <v>0.0</v>
      </c>
      <c r="J695" s="18" t="s">
        <v>22</v>
      </c>
      <c r="K695" s="18" t="s">
        <v>283</v>
      </c>
      <c r="L695" s="23">
        <f t="shared" si="1"/>
        <v>2014</v>
      </c>
      <c r="M695" s="24">
        <f t="shared" si="2"/>
        <v>4232000000</v>
      </c>
      <c r="N695" s="25">
        <f t="shared" si="3"/>
        <v>2815000000</v>
      </c>
      <c r="O695" s="24">
        <f t="shared" si="4"/>
        <v>15323000000</v>
      </c>
      <c r="P695" s="17">
        <f t="shared" si="5"/>
        <v>0.2333223068</v>
      </c>
      <c r="Q695" s="17">
        <f t="shared" si="6"/>
        <v>0.8448009703</v>
      </c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18">
        <v>722.0</v>
      </c>
      <c r="B696" s="18" t="s">
        <v>282</v>
      </c>
      <c r="C696" s="18" t="s">
        <v>19</v>
      </c>
      <c r="D696" s="19">
        <v>42369.0</v>
      </c>
      <c r="E696" s="20">
        <v>1.6443E10</v>
      </c>
      <c r="F696" s="20">
        <v>1.2164E10</v>
      </c>
      <c r="G696" s="21">
        <v>2.728E9</v>
      </c>
      <c r="H696" s="22">
        <v>0.0</v>
      </c>
      <c r="I696" s="22">
        <v>0.0</v>
      </c>
      <c r="J696" s="18" t="s">
        <v>22</v>
      </c>
      <c r="K696" s="18" t="s">
        <v>283</v>
      </c>
      <c r="L696" s="23">
        <f t="shared" si="1"/>
        <v>2015</v>
      </c>
      <c r="M696" s="24">
        <f t="shared" si="2"/>
        <v>4279000000</v>
      </c>
      <c r="N696" s="25">
        <f t="shared" si="3"/>
        <v>2728000000</v>
      </c>
      <c r="O696" s="24">
        <f t="shared" si="4"/>
        <v>13715000000</v>
      </c>
      <c r="P696" s="17">
        <f t="shared" si="5"/>
        <v>0.2602323177</v>
      </c>
      <c r="Q696" s="17">
        <f t="shared" si="6"/>
        <v>0.8340935352</v>
      </c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18">
        <v>723.0</v>
      </c>
      <c r="B697" s="18" t="s">
        <v>282</v>
      </c>
      <c r="C697" s="18" t="s">
        <v>20</v>
      </c>
      <c r="D697" s="19">
        <v>42735.0</v>
      </c>
      <c r="E697" s="20">
        <v>1.5158E10</v>
      </c>
      <c r="F697" s="20">
        <v>1.0972E10</v>
      </c>
      <c r="G697" s="21">
        <v>2.617E9</v>
      </c>
      <c r="H697" s="22">
        <v>0.0</v>
      </c>
      <c r="I697" s="22">
        <v>0.0</v>
      </c>
      <c r="J697" s="18" t="s">
        <v>22</v>
      </c>
      <c r="K697" s="18" t="s">
        <v>283</v>
      </c>
      <c r="L697" s="23">
        <f t="shared" si="1"/>
        <v>2016</v>
      </c>
      <c r="M697" s="24">
        <f t="shared" si="2"/>
        <v>4186000000</v>
      </c>
      <c r="N697" s="25">
        <f t="shared" si="3"/>
        <v>2617000000</v>
      </c>
      <c r="O697" s="24">
        <f t="shared" si="4"/>
        <v>12541000000</v>
      </c>
      <c r="P697" s="17">
        <f t="shared" si="5"/>
        <v>0.2761578045</v>
      </c>
      <c r="Q697" s="17">
        <f t="shared" si="6"/>
        <v>0.8273518934</v>
      </c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18">
        <v>724.0</v>
      </c>
      <c r="B698" s="18" t="s">
        <v>284</v>
      </c>
      <c r="C698" s="18" t="s">
        <v>15</v>
      </c>
      <c r="D698" s="19">
        <v>41274.0</v>
      </c>
      <c r="E698" s="20">
        <v>8.950045E9</v>
      </c>
      <c r="F698" s="20">
        <v>5.033885E9</v>
      </c>
      <c r="G698" s="21">
        <v>2.785035E9</v>
      </c>
      <c r="H698" s="22">
        <v>0.0</v>
      </c>
      <c r="I698" s="22">
        <v>0.0</v>
      </c>
      <c r="J698" s="18" t="s">
        <v>16</v>
      </c>
      <c r="K698" s="18" t="s">
        <v>285</v>
      </c>
      <c r="L698" s="23">
        <f t="shared" si="1"/>
        <v>2012</v>
      </c>
      <c r="M698" s="24">
        <f t="shared" si="2"/>
        <v>3916160000</v>
      </c>
      <c r="N698" s="25">
        <f t="shared" si="3"/>
        <v>2785035000</v>
      </c>
      <c r="O698" s="24">
        <f t="shared" si="4"/>
        <v>6165010000</v>
      </c>
      <c r="P698" s="17">
        <f t="shared" si="5"/>
        <v>0.4375575765</v>
      </c>
      <c r="Q698" s="17">
        <f t="shared" si="6"/>
        <v>0.6888244696</v>
      </c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18">
        <v>725.0</v>
      </c>
      <c r="B699" s="18" t="s">
        <v>284</v>
      </c>
      <c r="C699" s="18" t="s">
        <v>18</v>
      </c>
      <c r="D699" s="19">
        <v>41639.0</v>
      </c>
      <c r="E699" s="20">
        <v>9.437758E9</v>
      </c>
      <c r="F699" s="20">
        <v>5.301275E9</v>
      </c>
      <c r="G699" s="21">
        <v>2.839629E9</v>
      </c>
      <c r="H699" s="22">
        <v>0.0</v>
      </c>
      <c r="I699" s="22">
        <v>0.0</v>
      </c>
      <c r="J699" s="18" t="s">
        <v>16</v>
      </c>
      <c r="K699" s="18" t="s">
        <v>285</v>
      </c>
      <c r="L699" s="23">
        <f t="shared" si="1"/>
        <v>2013</v>
      </c>
      <c r="M699" s="24">
        <f t="shared" si="2"/>
        <v>4136483000</v>
      </c>
      <c r="N699" s="25">
        <f t="shared" si="3"/>
        <v>2839629000</v>
      </c>
      <c r="O699" s="24">
        <f t="shared" si="4"/>
        <v>6598129000</v>
      </c>
      <c r="P699" s="17">
        <f t="shared" si="5"/>
        <v>0.4382908526</v>
      </c>
      <c r="Q699" s="17">
        <f t="shared" si="6"/>
        <v>0.6991203843</v>
      </c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18">
        <v>726.0</v>
      </c>
      <c r="B700" s="18" t="s">
        <v>284</v>
      </c>
      <c r="C700" s="18" t="s">
        <v>19</v>
      </c>
      <c r="D700" s="19">
        <v>42004.0</v>
      </c>
      <c r="E700" s="20">
        <v>9.964953E9</v>
      </c>
      <c r="F700" s="20">
        <v>5.650711E9</v>
      </c>
      <c r="G700" s="21">
        <v>2.967125E9</v>
      </c>
      <c r="H700" s="22">
        <v>0.0</v>
      </c>
      <c r="I700" s="22">
        <v>0.0</v>
      </c>
      <c r="J700" s="18" t="s">
        <v>16</v>
      </c>
      <c r="K700" s="18" t="s">
        <v>285</v>
      </c>
      <c r="L700" s="23">
        <f t="shared" si="1"/>
        <v>2014</v>
      </c>
      <c r="M700" s="24">
        <f t="shared" si="2"/>
        <v>4314242000</v>
      </c>
      <c r="N700" s="25">
        <f t="shared" si="3"/>
        <v>2967125000</v>
      </c>
      <c r="O700" s="24">
        <f t="shared" si="4"/>
        <v>6997828000</v>
      </c>
      <c r="P700" s="17">
        <f t="shared" si="5"/>
        <v>0.4329415302</v>
      </c>
      <c r="Q700" s="17">
        <f t="shared" si="6"/>
        <v>0.7022439544</v>
      </c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18">
        <v>727.0</v>
      </c>
      <c r="B701" s="18" t="s">
        <v>284</v>
      </c>
      <c r="C701" s="18" t="s">
        <v>20</v>
      </c>
      <c r="D701" s="19">
        <v>42369.0</v>
      </c>
      <c r="E701" s="20">
        <v>9.973384E9</v>
      </c>
      <c r="F701" s="20">
        <v>5.741956E9</v>
      </c>
      <c r="G701" s="21">
        <v>2.931108E9</v>
      </c>
      <c r="H701" s="22">
        <v>0.0</v>
      </c>
      <c r="I701" s="22">
        <v>0.0</v>
      </c>
      <c r="J701" s="18" t="s">
        <v>16</v>
      </c>
      <c r="K701" s="18" t="s">
        <v>285</v>
      </c>
      <c r="L701" s="23">
        <f t="shared" si="1"/>
        <v>2015</v>
      </c>
      <c r="M701" s="24">
        <f t="shared" si="2"/>
        <v>4231428000</v>
      </c>
      <c r="N701" s="25">
        <f t="shared" si="3"/>
        <v>2931108000</v>
      </c>
      <c r="O701" s="24">
        <f t="shared" si="4"/>
        <v>7042276000</v>
      </c>
      <c r="P701" s="17">
        <f t="shared" si="5"/>
        <v>0.4242720425</v>
      </c>
      <c r="Q701" s="17">
        <f t="shared" si="6"/>
        <v>0.7061069743</v>
      </c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18">
        <v>728.0</v>
      </c>
      <c r="B702" s="18" t="s">
        <v>286</v>
      </c>
      <c r="C702" s="18" t="s">
        <v>15</v>
      </c>
      <c r="D702" s="19">
        <v>41639.0</v>
      </c>
      <c r="E702" s="20">
        <v>2.9402E10</v>
      </c>
      <c r="F702" s="20">
        <v>2.4931E10</v>
      </c>
      <c r="G702" s="21">
        <v>1.333E9</v>
      </c>
      <c r="H702" s="22">
        <v>0.0</v>
      </c>
      <c r="I702" s="22">
        <v>0.0</v>
      </c>
      <c r="J702" s="18" t="s">
        <v>86</v>
      </c>
      <c r="K702" s="18" t="s">
        <v>117</v>
      </c>
      <c r="L702" s="23">
        <f t="shared" si="1"/>
        <v>2013</v>
      </c>
      <c r="M702" s="24">
        <f t="shared" si="2"/>
        <v>4471000000</v>
      </c>
      <c r="N702" s="25">
        <f t="shared" si="3"/>
        <v>1333000000</v>
      </c>
      <c r="O702" s="24">
        <f t="shared" si="4"/>
        <v>28069000000</v>
      </c>
      <c r="P702" s="17">
        <f t="shared" si="5"/>
        <v>0.1520644854</v>
      </c>
      <c r="Q702" s="17">
        <f t="shared" si="6"/>
        <v>0.9546629481</v>
      </c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18">
        <v>729.0</v>
      </c>
      <c r="B703" s="18" t="s">
        <v>286</v>
      </c>
      <c r="C703" s="18" t="s">
        <v>18</v>
      </c>
      <c r="D703" s="19">
        <v>42004.0</v>
      </c>
      <c r="E703" s="20">
        <v>3.287E10</v>
      </c>
      <c r="F703" s="20">
        <v>2.7334E10</v>
      </c>
      <c r="G703" s="21">
        <v>2.93E8</v>
      </c>
      <c r="H703" s="22">
        <v>0.0</v>
      </c>
      <c r="I703" s="22">
        <v>0.0</v>
      </c>
      <c r="J703" s="18" t="s">
        <v>86</v>
      </c>
      <c r="K703" s="18" t="s">
        <v>117</v>
      </c>
      <c r="L703" s="23">
        <f t="shared" si="1"/>
        <v>2014</v>
      </c>
      <c r="M703" s="24">
        <f t="shared" si="2"/>
        <v>5536000000</v>
      </c>
      <c r="N703" s="25">
        <f t="shared" si="3"/>
        <v>293000000</v>
      </c>
      <c r="O703" s="24">
        <f t="shared" si="4"/>
        <v>32577000000</v>
      </c>
      <c r="P703" s="17">
        <f t="shared" si="5"/>
        <v>0.1684210526</v>
      </c>
      <c r="Q703" s="17">
        <f t="shared" si="6"/>
        <v>0.9910860967</v>
      </c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18">
        <v>730.0</v>
      </c>
      <c r="B704" s="18" t="s">
        <v>286</v>
      </c>
      <c r="C704" s="18" t="s">
        <v>19</v>
      </c>
      <c r="D704" s="19">
        <v>42369.0</v>
      </c>
      <c r="E704" s="20">
        <v>2.3633E10</v>
      </c>
      <c r="F704" s="20">
        <v>2.1113E10</v>
      </c>
      <c r="G704" s="21">
        <v>2.0E8</v>
      </c>
      <c r="H704" s="22">
        <v>0.0</v>
      </c>
      <c r="I704" s="22">
        <v>0.0</v>
      </c>
      <c r="J704" s="18" t="s">
        <v>86</v>
      </c>
      <c r="K704" s="18" t="s">
        <v>117</v>
      </c>
      <c r="L704" s="23">
        <f t="shared" si="1"/>
        <v>2015</v>
      </c>
      <c r="M704" s="24">
        <f t="shared" si="2"/>
        <v>2520000000</v>
      </c>
      <c r="N704" s="25">
        <f t="shared" si="3"/>
        <v>200000000</v>
      </c>
      <c r="O704" s="24">
        <f t="shared" si="4"/>
        <v>23433000000</v>
      </c>
      <c r="P704" s="17">
        <f t="shared" si="5"/>
        <v>0.106630559</v>
      </c>
      <c r="Q704" s="17">
        <f t="shared" si="6"/>
        <v>0.9915372572</v>
      </c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18">
        <v>731.0</v>
      </c>
      <c r="B705" s="18" t="s">
        <v>286</v>
      </c>
      <c r="C705" s="18" t="s">
        <v>20</v>
      </c>
      <c r="D705" s="19">
        <v>42735.0</v>
      </c>
      <c r="E705" s="20">
        <v>1.5887E10</v>
      </c>
      <c r="F705" s="20">
        <v>1.5023E10</v>
      </c>
      <c r="G705" s="21">
        <v>2.28E8</v>
      </c>
      <c r="H705" s="22">
        <v>0.0</v>
      </c>
      <c r="I705" s="22">
        <v>0.0</v>
      </c>
      <c r="J705" s="18" t="s">
        <v>86</v>
      </c>
      <c r="K705" s="18" t="s">
        <v>117</v>
      </c>
      <c r="L705" s="23">
        <f t="shared" si="1"/>
        <v>2016</v>
      </c>
      <c r="M705" s="24">
        <f t="shared" si="2"/>
        <v>864000000</v>
      </c>
      <c r="N705" s="25">
        <f t="shared" si="3"/>
        <v>228000000</v>
      </c>
      <c r="O705" s="24">
        <f t="shared" si="4"/>
        <v>15659000000</v>
      </c>
      <c r="P705" s="17">
        <f t="shared" si="5"/>
        <v>0.05438408762</v>
      </c>
      <c r="Q705" s="17">
        <f t="shared" si="6"/>
        <v>0.9856486435</v>
      </c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18">
        <v>732.0</v>
      </c>
      <c r="B706" s="18" t="s">
        <v>287</v>
      </c>
      <c r="C706" s="18" t="s">
        <v>15</v>
      </c>
      <c r="D706" s="19">
        <v>41455.0</v>
      </c>
      <c r="E706" s="20">
        <v>4.297842E9</v>
      </c>
      <c r="F706" s="20">
        <v>3.193722E9</v>
      </c>
      <c r="G706" s="21">
        <v>9.02869E8</v>
      </c>
      <c r="H706" s="22">
        <v>0.0</v>
      </c>
      <c r="I706" s="22">
        <v>0.0</v>
      </c>
      <c r="J706" s="18" t="s">
        <v>22</v>
      </c>
      <c r="K706" s="18" t="s">
        <v>281</v>
      </c>
      <c r="L706" s="23">
        <f t="shared" si="1"/>
        <v>2013</v>
      </c>
      <c r="M706" s="24">
        <f t="shared" si="2"/>
        <v>1104120000</v>
      </c>
      <c r="N706" s="25">
        <f t="shared" si="3"/>
        <v>902869000</v>
      </c>
      <c r="O706" s="24">
        <f t="shared" si="4"/>
        <v>3394973000</v>
      </c>
      <c r="P706" s="17">
        <f t="shared" si="5"/>
        <v>0.2569010215</v>
      </c>
      <c r="Q706" s="17">
        <f t="shared" si="6"/>
        <v>0.7899250368</v>
      </c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18">
        <v>733.0</v>
      </c>
      <c r="B707" s="18" t="s">
        <v>287</v>
      </c>
      <c r="C707" s="18" t="s">
        <v>18</v>
      </c>
      <c r="D707" s="19">
        <v>41820.0</v>
      </c>
      <c r="E707" s="20">
        <v>5.348483E9</v>
      </c>
      <c r="F707" s="20">
        <v>3.891816E9</v>
      </c>
      <c r="G707" s="21">
        <v>1.12694E9</v>
      </c>
      <c r="H707" s="22">
        <v>0.0</v>
      </c>
      <c r="I707" s="22">
        <v>0.0</v>
      </c>
      <c r="J707" s="18" t="s">
        <v>22</v>
      </c>
      <c r="K707" s="18" t="s">
        <v>281</v>
      </c>
      <c r="L707" s="23">
        <f t="shared" si="1"/>
        <v>2014</v>
      </c>
      <c r="M707" s="24">
        <f t="shared" si="2"/>
        <v>1456667000</v>
      </c>
      <c r="N707" s="25">
        <f t="shared" si="3"/>
        <v>1126940000</v>
      </c>
      <c r="O707" s="24">
        <f t="shared" si="4"/>
        <v>4221543000</v>
      </c>
      <c r="P707" s="17">
        <f t="shared" si="5"/>
        <v>0.2723514312</v>
      </c>
      <c r="Q707" s="17">
        <f t="shared" si="6"/>
        <v>0.7892972643</v>
      </c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18">
        <v>734.0</v>
      </c>
      <c r="B708" s="18" t="s">
        <v>287</v>
      </c>
      <c r="C708" s="18" t="s">
        <v>19</v>
      </c>
      <c r="D708" s="19">
        <v>42185.0</v>
      </c>
      <c r="E708" s="20">
        <v>6.155297E9</v>
      </c>
      <c r="F708" s="20">
        <v>4.338193E9</v>
      </c>
      <c r="G708" s="21">
        <v>1.34751E9</v>
      </c>
      <c r="H708" s="22">
        <v>0.0</v>
      </c>
      <c r="I708" s="22">
        <v>0.0</v>
      </c>
      <c r="J708" s="18" t="s">
        <v>22</v>
      </c>
      <c r="K708" s="18" t="s">
        <v>281</v>
      </c>
      <c r="L708" s="23">
        <f t="shared" si="1"/>
        <v>2015</v>
      </c>
      <c r="M708" s="24">
        <f t="shared" si="2"/>
        <v>1817104000</v>
      </c>
      <c r="N708" s="25">
        <f t="shared" si="3"/>
        <v>1347510000</v>
      </c>
      <c r="O708" s="24">
        <f t="shared" si="4"/>
        <v>4807787000</v>
      </c>
      <c r="P708" s="17">
        <f t="shared" si="5"/>
        <v>0.2952098006</v>
      </c>
      <c r="Q708" s="17">
        <f t="shared" si="6"/>
        <v>0.7810812378</v>
      </c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18">
        <v>735.0</v>
      </c>
      <c r="B709" s="18" t="s">
        <v>287</v>
      </c>
      <c r="C709" s="18" t="s">
        <v>20</v>
      </c>
      <c r="D709" s="19">
        <v>42551.0</v>
      </c>
      <c r="E709" s="20">
        <v>6.911676E9</v>
      </c>
      <c r="F709" s="20">
        <v>4.818585E9</v>
      </c>
      <c r="G709" s="21">
        <v>1.513064E9</v>
      </c>
      <c r="H709" s="22">
        <v>0.0</v>
      </c>
      <c r="I709" s="22">
        <v>0.0</v>
      </c>
      <c r="J709" s="18" t="s">
        <v>22</v>
      </c>
      <c r="K709" s="18" t="s">
        <v>281</v>
      </c>
      <c r="L709" s="23">
        <f t="shared" si="1"/>
        <v>2016</v>
      </c>
      <c r="M709" s="24">
        <f t="shared" si="2"/>
        <v>2093091000</v>
      </c>
      <c r="N709" s="25">
        <f t="shared" si="3"/>
        <v>1513064000</v>
      </c>
      <c r="O709" s="24">
        <f t="shared" si="4"/>
        <v>5398612000</v>
      </c>
      <c r="P709" s="17">
        <f t="shared" si="5"/>
        <v>0.3028340738</v>
      </c>
      <c r="Q709" s="17">
        <f t="shared" si="6"/>
        <v>0.7810858032</v>
      </c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18">
        <v>736.0</v>
      </c>
      <c r="B710" s="18" t="s">
        <v>288</v>
      </c>
      <c r="C710" s="18" t="s">
        <v>15</v>
      </c>
      <c r="D710" s="19">
        <v>41274.0</v>
      </c>
      <c r="E710" s="20">
        <v>4.088983E9</v>
      </c>
      <c r="F710" s="20">
        <v>1.67198E9</v>
      </c>
      <c r="G710" s="21">
        <v>1.269586E9</v>
      </c>
      <c r="H710" s="22">
        <v>2.01197E8</v>
      </c>
      <c r="I710" s="22">
        <v>9.2369E7</v>
      </c>
      <c r="J710" s="18" t="s">
        <v>22</v>
      </c>
      <c r="K710" s="18" t="s">
        <v>289</v>
      </c>
      <c r="L710" s="23">
        <f t="shared" si="1"/>
        <v>2012</v>
      </c>
      <c r="M710" s="24">
        <f t="shared" si="2"/>
        <v>2417003000</v>
      </c>
      <c r="N710" s="25">
        <f t="shared" si="3"/>
        <v>1563152000</v>
      </c>
      <c r="O710" s="24">
        <f t="shared" si="4"/>
        <v>2525831000</v>
      </c>
      <c r="P710" s="17">
        <f t="shared" si="5"/>
        <v>0.5911012592</v>
      </c>
      <c r="Q710" s="17">
        <f t="shared" si="6"/>
        <v>0.6177161901</v>
      </c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18">
        <v>737.0</v>
      </c>
      <c r="B711" s="18" t="s">
        <v>288</v>
      </c>
      <c r="C711" s="18" t="s">
        <v>18</v>
      </c>
      <c r="D711" s="19">
        <v>41637.0</v>
      </c>
      <c r="E711" s="20">
        <v>4.082157E9</v>
      </c>
      <c r="F711" s="20">
        <v>1.672901E9</v>
      </c>
      <c r="G711" s="21">
        <v>1.269777E9</v>
      </c>
      <c r="H711" s="22">
        <v>2.07591E8</v>
      </c>
      <c r="I711" s="22">
        <v>1.25876E8</v>
      </c>
      <c r="J711" s="18" t="s">
        <v>22</v>
      </c>
      <c r="K711" s="18" t="s">
        <v>289</v>
      </c>
      <c r="L711" s="23">
        <f t="shared" si="1"/>
        <v>2013</v>
      </c>
      <c r="M711" s="24">
        <f t="shared" si="2"/>
        <v>2409256000</v>
      </c>
      <c r="N711" s="25">
        <f t="shared" si="3"/>
        <v>1603244000</v>
      </c>
      <c r="O711" s="24">
        <f t="shared" si="4"/>
        <v>2478913000</v>
      </c>
      <c r="P711" s="17">
        <f t="shared" si="5"/>
        <v>0.590191901</v>
      </c>
      <c r="Q711" s="17">
        <f t="shared" si="6"/>
        <v>0.6072556739</v>
      </c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18">
        <v>738.0</v>
      </c>
      <c r="B712" s="18" t="s">
        <v>288</v>
      </c>
      <c r="C712" s="18" t="s">
        <v>19</v>
      </c>
      <c r="D712" s="19">
        <v>42001.0</v>
      </c>
      <c r="E712" s="20">
        <v>4.277207E9</v>
      </c>
      <c r="F712" s="20">
        <v>1.698372E9</v>
      </c>
      <c r="G712" s="21">
        <v>1.315793E9</v>
      </c>
      <c r="H712" s="22">
        <v>2.22556E8</v>
      </c>
      <c r="I712" s="22">
        <v>9.9794E7</v>
      </c>
      <c r="J712" s="18" t="s">
        <v>22</v>
      </c>
      <c r="K712" s="18" t="s">
        <v>289</v>
      </c>
      <c r="L712" s="23">
        <f t="shared" si="1"/>
        <v>2014</v>
      </c>
      <c r="M712" s="24">
        <f t="shared" si="2"/>
        <v>2578835000</v>
      </c>
      <c r="N712" s="25">
        <f t="shared" si="3"/>
        <v>1638143000</v>
      </c>
      <c r="O712" s="24">
        <f t="shared" si="4"/>
        <v>2639064000</v>
      </c>
      <c r="P712" s="17">
        <f t="shared" si="5"/>
        <v>0.6029249929</v>
      </c>
      <c r="Q712" s="17">
        <f t="shared" si="6"/>
        <v>0.6170063782</v>
      </c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18">
        <v>739.0</v>
      </c>
      <c r="B713" s="18" t="s">
        <v>288</v>
      </c>
      <c r="C713" s="18" t="s">
        <v>20</v>
      </c>
      <c r="D713" s="19">
        <v>42365.0</v>
      </c>
      <c r="E713" s="20">
        <v>4.447509E9</v>
      </c>
      <c r="F713" s="20">
        <v>1.677033E9</v>
      </c>
      <c r="G713" s="21">
        <v>1.370183E9</v>
      </c>
      <c r="H713" s="22">
        <v>2.42944E8</v>
      </c>
      <c r="I713" s="22">
        <v>8.6171E7</v>
      </c>
      <c r="J713" s="18" t="s">
        <v>22</v>
      </c>
      <c r="K713" s="18" t="s">
        <v>289</v>
      </c>
      <c r="L713" s="23">
        <f t="shared" si="1"/>
        <v>2015</v>
      </c>
      <c r="M713" s="24">
        <f t="shared" si="2"/>
        <v>2770476000</v>
      </c>
      <c r="N713" s="25">
        <f t="shared" si="3"/>
        <v>1699298000</v>
      </c>
      <c r="O713" s="24">
        <f t="shared" si="4"/>
        <v>2748211000</v>
      </c>
      <c r="P713" s="17">
        <f t="shared" si="5"/>
        <v>0.6229275759</v>
      </c>
      <c r="Q713" s="17">
        <f t="shared" si="6"/>
        <v>0.6179214027</v>
      </c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18">
        <v>740.0</v>
      </c>
      <c r="B714" s="18" t="s">
        <v>290</v>
      </c>
      <c r="C714" s="18" t="s">
        <v>15</v>
      </c>
      <c r="D714" s="19">
        <v>41274.0</v>
      </c>
      <c r="E714" s="20">
        <v>3.036584E9</v>
      </c>
      <c r="F714" s="20">
        <v>1.62167E8</v>
      </c>
      <c r="G714" s="21">
        <v>1.789327E9</v>
      </c>
      <c r="H714" s="22">
        <v>0.0</v>
      </c>
      <c r="I714" s="22">
        <v>1.93937E8</v>
      </c>
      <c r="J714" s="18" t="s">
        <v>50</v>
      </c>
      <c r="K714" s="18" t="s">
        <v>108</v>
      </c>
      <c r="L714" s="23">
        <f t="shared" si="1"/>
        <v>2012</v>
      </c>
      <c r="M714" s="24">
        <f t="shared" si="2"/>
        <v>2874417000</v>
      </c>
      <c r="N714" s="25">
        <f t="shared" si="3"/>
        <v>1983264000</v>
      </c>
      <c r="O714" s="24">
        <f t="shared" si="4"/>
        <v>1053320000</v>
      </c>
      <c r="P714" s="17">
        <f t="shared" si="5"/>
        <v>0.9465955824</v>
      </c>
      <c r="Q714" s="17">
        <f t="shared" si="6"/>
        <v>0.3468766219</v>
      </c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18">
        <v>741.0</v>
      </c>
      <c r="B715" s="18" t="s">
        <v>290</v>
      </c>
      <c r="C715" s="18" t="s">
        <v>18</v>
      </c>
      <c r="D715" s="19">
        <v>41639.0</v>
      </c>
      <c r="E715" s="20">
        <v>2.872833E9</v>
      </c>
      <c r="F715" s="20">
        <v>1.16241E8</v>
      </c>
      <c r="G715" s="21">
        <v>1.716639E9</v>
      </c>
      <c r="H715" s="22">
        <v>0.0</v>
      </c>
      <c r="I715" s="22">
        <v>1.31409E8</v>
      </c>
      <c r="J715" s="18" t="s">
        <v>50</v>
      </c>
      <c r="K715" s="18" t="s">
        <v>108</v>
      </c>
      <c r="L715" s="23">
        <f t="shared" si="1"/>
        <v>2013</v>
      </c>
      <c r="M715" s="24">
        <f t="shared" si="2"/>
        <v>2756592000</v>
      </c>
      <c r="N715" s="25">
        <f t="shared" si="3"/>
        <v>1848048000</v>
      </c>
      <c r="O715" s="24">
        <f t="shared" si="4"/>
        <v>1024785000</v>
      </c>
      <c r="P715" s="17">
        <f t="shared" si="5"/>
        <v>0.9595378499</v>
      </c>
      <c r="Q715" s="17">
        <f t="shared" si="6"/>
        <v>0.3567158272</v>
      </c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18">
        <v>742.0</v>
      </c>
      <c r="B716" s="18" t="s">
        <v>290</v>
      </c>
      <c r="C716" s="18" t="s">
        <v>19</v>
      </c>
      <c r="D716" s="19">
        <v>42004.0</v>
      </c>
      <c r="E716" s="20">
        <v>2.955641E9</v>
      </c>
      <c r="F716" s="20">
        <v>8.6453E7</v>
      </c>
      <c r="G716" s="21">
        <v>1.843069E9</v>
      </c>
      <c r="H716" s="22">
        <v>0.0</v>
      </c>
      <c r="I716" s="22">
        <v>1.20266E8</v>
      </c>
      <c r="J716" s="18" t="s">
        <v>50</v>
      </c>
      <c r="K716" s="18" t="s">
        <v>108</v>
      </c>
      <c r="L716" s="23">
        <f t="shared" si="1"/>
        <v>2014</v>
      </c>
      <c r="M716" s="24">
        <f t="shared" si="2"/>
        <v>2869188000</v>
      </c>
      <c r="N716" s="25">
        <f t="shared" si="3"/>
        <v>1963335000</v>
      </c>
      <c r="O716" s="24">
        <f t="shared" si="4"/>
        <v>992306000</v>
      </c>
      <c r="P716" s="17">
        <f t="shared" si="5"/>
        <v>0.9707498306</v>
      </c>
      <c r="Q716" s="17">
        <f t="shared" si="6"/>
        <v>0.3357329256</v>
      </c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18">
        <v>743.0</v>
      </c>
      <c r="B717" s="18" t="s">
        <v>290</v>
      </c>
      <c r="C717" s="18" t="s">
        <v>20</v>
      </c>
      <c r="D717" s="19">
        <v>42369.0</v>
      </c>
      <c r="E717" s="20">
        <v>3.153251E9</v>
      </c>
      <c r="F717" s="20">
        <v>8.2175E7</v>
      </c>
      <c r="G717" s="21">
        <v>1.948041E9</v>
      </c>
      <c r="H717" s="22">
        <v>0.0</v>
      </c>
      <c r="I717" s="22">
        <v>1.27821E8</v>
      </c>
      <c r="J717" s="18" t="s">
        <v>50</v>
      </c>
      <c r="K717" s="18" t="s">
        <v>108</v>
      </c>
      <c r="L717" s="23">
        <f t="shared" si="1"/>
        <v>2015</v>
      </c>
      <c r="M717" s="24">
        <f t="shared" si="2"/>
        <v>3071076000</v>
      </c>
      <c r="N717" s="25">
        <f t="shared" si="3"/>
        <v>2075862000</v>
      </c>
      <c r="O717" s="24">
        <f t="shared" si="4"/>
        <v>1077389000</v>
      </c>
      <c r="P717" s="17">
        <f t="shared" si="5"/>
        <v>0.9739395944</v>
      </c>
      <c r="Q717" s="17">
        <f t="shared" si="6"/>
        <v>0.341675623</v>
      </c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18">
        <v>744.0</v>
      </c>
      <c r="B718" s="18" t="s">
        <v>291</v>
      </c>
      <c r="C718" s="18" t="s">
        <v>15</v>
      </c>
      <c r="D718" s="19">
        <v>41636.0</v>
      </c>
      <c r="E718" s="20">
        <v>4.627802E9</v>
      </c>
      <c r="F718" s="20">
        <v>3.016109E9</v>
      </c>
      <c r="G718" s="21">
        <v>1.096507E9</v>
      </c>
      <c r="H718" s="22">
        <v>0.0</v>
      </c>
      <c r="I718" s="22">
        <v>0.0</v>
      </c>
      <c r="J718" s="18" t="s">
        <v>22</v>
      </c>
      <c r="K718" s="18" t="s">
        <v>292</v>
      </c>
      <c r="L718" s="23">
        <f t="shared" si="1"/>
        <v>2013</v>
      </c>
      <c r="M718" s="24">
        <f t="shared" si="2"/>
        <v>1611693000</v>
      </c>
      <c r="N718" s="25">
        <f t="shared" si="3"/>
        <v>1096507000</v>
      </c>
      <c r="O718" s="24">
        <f t="shared" si="4"/>
        <v>3531295000</v>
      </c>
      <c r="P718" s="17">
        <f t="shared" si="5"/>
        <v>0.3482631712</v>
      </c>
      <c r="Q718" s="17">
        <f t="shared" si="6"/>
        <v>0.763060952</v>
      </c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18">
        <v>745.0</v>
      </c>
      <c r="B719" s="18" t="s">
        <v>291</v>
      </c>
      <c r="C719" s="18" t="s">
        <v>18</v>
      </c>
      <c r="D719" s="19">
        <v>42007.0</v>
      </c>
      <c r="E719" s="20">
        <v>5.324746E9</v>
      </c>
      <c r="F719" s="20">
        <v>3.420339E9</v>
      </c>
      <c r="G719" s="21">
        <v>1.340453E9</v>
      </c>
      <c r="H719" s="22">
        <v>0.0</v>
      </c>
      <c r="I719" s="22">
        <v>0.0</v>
      </c>
      <c r="J719" s="18" t="s">
        <v>22</v>
      </c>
      <c r="K719" s="18" t="s">
        <v>292</v>
      </c>
      <c r="L719" s="23">
        <f t="shared" si="1"/>
        <v>2015</v>
      </c>
      <c r="M719" s="24">
        <f t="shared" si="2"/>
        <v>1904407000</v>
      </c>
      <c r="N719" s="25">
        <f t="shared" si="3"/>
        <v>1340453000</v>
      </c>
      <c r="O719" s="24">
        <f t="shared" si="4"/>
        <v>3984293000</v>
      </c>
      <c r="P719" s="17">
        <f t="shared" si="5"/>
        <v>0.3576521772</v>
      </c>
      <c r="Q719" s="17">
        <f t="shared" si="6"/>
        <v>0.7482597292</v>
      </c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18">
        <v>746.0</v>
      </c>
      <c r="B720" s="18" t="s">
        <v>291</v>
      </c>
      <c r="C720" s="18" t="s">
        <v>19</v>
      </c>
      <c r="D720" s="19">
        <v>42371.0</v>
      </c>
      <c r="E720" s="20">
        <v>5.731549E9</v>
      </c>
      <c r="F720" s="20">
        <v>3.595217E9</v>
      </c>
      <c r="G720" s="21">
        <v>1.541214E9</v>
      </c>
      <c r="H720" s="22">
        <v>0.0</v>
      </c>
      <c r="I720" s="22">
        <v>0.0</v>
      </c>
      <c r="J720" s="18" t="s">
        <v>22</v>
      </c>
      <c r="K720" s="18" t="s">
        <v>292</v>
      </c>
      <c r="L720" s="23">
        <f t="shared" si="1"/>
        <v>2016</v>
      </c>
      <c r="M720" s="24">
        <f t="shared" si="2"/>
        <v>2136332000</v>
      </c>
      <c r="N720" s="25">
        <f t="shared" si="3"/>
        <v>1541214000</v>
      </c>
      <c r="O720" s="24">
        <f t="shared" si="4"/>
        <v>4190335000</v>
      </c>
      <c r="P720" s="17">
        <f t="shared" si="5"/>
        <v>0.3727320485</v>
      </c>
      <c r="Q720" s="17">
        <f t="shared" si="6"/>
        <v>0.7310999173</v>
      </c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18">
        <v>747.0</v>
      </c>
      <c r="B721" s="18" t="s">
        <v>291</v>
      </c>
      <c r="C721" s="18" t="s">
        <v>20</v>
      </c>
      <c r="D721" s="19">
        <v>42735.0</v>
      </c>
      <c r="E721" s="20">
        <v>6.028199E9</v>
      </c>
      <c r="F721" s="20">
        <v>3.752151E9</v>
      </c>
      <c r="G721" s="21">
        <v>1.500399E9</v>
      </c>
      <c r="H721" s="22">
        <v>0.0</v>
      </c>
      <c r="I721" s="22">
        <v>0.0</v>
      </c>
      <c r="J721" s="18" t="s">
        <v>22</v>
      </c>
      <c r="K721" s="18" t="s">
        <v>292</v>
      </c>
      <c r="L721" s="23">
        <f t="shared" si="1"/>
        <v>2016</v>
      </c>
      <c r="M721" s="24">
        <f t="shared" si="2"/>
        <v>2276048000</v>
      </c>
      <c r="N721" s="25">
        <f t="shared" si="3"/>
        <v>1500399000</v>
      </c>
      <c r="O721" s="24">
        <f t="shared" si="4"/>
        <v>4527800000</v>
      </c>
      <c r="P721" s="17">
        <f t="shared" si="5"/>
        <v>0.3775668322</v>
      </c>
      <c r="Q721" s="17">
        <f t="shared" si="6"/>
        <v>0.7511032731</v>
      </c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18">
        <v>748.0</v>
      </c>
      <c r="B722" s="18" t="s">
        <v>293</v>
      </c>
      <c r="C722" s="18" t="s">
        <v>15</v>
      </c>
      <c r="D722" s="19">
        <v>41274.0</v>
      </c>
      <c r="E722" s="20">
        <v>3.3013E10</v>
      </c>
      <c r="F722" s="20">
        <v>5.717E9</v>
      </c>
      <c r="G722" s="21">
        <v>2.0801E10</v>
      </c>
      <c r="H722" s="22">
        <v>0.0</v>
      </c>
      <c r="I722" s="22">
        <v>1.679E9</v>
      </c>
      <c r="J722" s="18" t="s">
        <v>28</v>
      </c>
      <c r="K722" s="18" t="s">
        <v>202</v>
      </c>
      <c r="L722" s="23">
        <f t="shared" si="1"/>
        <v>2012</v>
      </c>
      <c r="M722" s="24">
        <f t="shared" si="2"/>
        <v>27296000000</v>
      </c>
      <c r="N722" s="25">
        <f t="shared" si="3"/>
        <v>22480000000</v>
      </c>
      <c r="O722" s="24">
        <f t="shared" si="4"/>
        <v>10533000000</v>
      </c>
      <c r="P722" s="17">
        <f t="shared" si="5"/>
        <v>0.8268257959</v>
      </c>
      <c r="Q722" s="17">
        <f t="shared" si="6"/>
        <v>0.3190561294</v>
      </c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18">
        <v>749.0</v>
      </c>
      <c r="B723" s="18" t="s">
        <v>293</v>
      </c>
      <c r="C723" s="18" t="s">
        <v>18</v>
      </c>
      <c r="D723" s="19">
        <v>41639.0</v>
      </c>
      <c r="E723" s="20">
        <v>3.4182E10</v>
      </c>
      <c r="F723" s="20">
        <v>5.97E9</v>
      </c>
      <c r="G723" s="21">
        <v>2.1667E10</v>
      </c>
      <c r="H723" s="22">
        <v>0.0</v>
      </c>
      <c r="I723" s="22">
        <v>1.753E9</v>
      </c>
      <c r="J723" s="18" t="s">
        <v>28</v>
      </c>
      <c r="K723" s="18" t="s">
        <v>202</v>
      </c>
      <c r="L723" s="23">
        <f t="shared" si="1"/>
        <v>2013</v>
      </c>
      <c r="M723" s="24">
        <f t="shared" si="2"/>
        <v>28212000000</v>
      </c>
      <c r="N723" s="25">
        <f t="shared" si="3"/>
        <v>23420000000</v>
      </c>
      <c r="O723" s="24">
        <f t="shared" si="4"/>
        <v>10762000000</v>
      </c>
      <c r="P723" s="17">
        <f t="shared" si="5"/>
        <v>0.8253466737</v>
      </c>
      <c r="Q723" s="17">
        <f t="shared" si="6"/>
        <v>0.31484407</v>
      </c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18">
        <v>750.0</v>
      </c>
      <c r="B724" s="18" t="s">
        <v>293</v>
      </c>
      <c r="C724" s="18" t="s">
        <v>19</v>
      </c>
      <c r="D724" s="19">
        <v>42004.0</v>
      </c>
      <c r="E724" s="20">
        <v>3.6918E10</v>
      </c>
      <c r="F724" s="20">
        <v>6.262E9</v>
      </c>
      <c r="G724" s="21">
        <v>2.3271E10</v>
      </c>
      <c r="H724" s="22">
        <v>0.0</v>
      </c>
      <c r="I724" s="22">
        <v>1.82E9</v>
      </c>
      <c r="J724" s="18" t="s">
        <v>28</v>
      </c>
      <c r="K724" s="18" t="s">
        <v>202</v>
      </c>
      <c r="L724" s="23">
        <f t="shared" si="1"/>
        <v>2014</v>
      </c>
      <c r="M724" s="24">
        <f t="shared" si="2"/>
        <v>30656000000</v>
      </c>
      <c r="N724" s="25">
        <f t="shared" si="3"/>
        <v>25091000000</v>
      </c>
      <c r="O724" s="24">
        <f t="shared" si="4"/>
        <v>11827000000</v>
      </c>
      <c r="P724" s="17">
        <f t="shared" si="5"/>
        <v>0.830380844</v>
      </c>
      <c r="Q724" s="17">
        <f t="shared" si="6"/>
        <v>0.3203586326</v>
      </c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18">
        <v>751.0</v>
      </c>
      <c r="B725" s="18" t="s">
        <v>293</v>
      </c>
      <c r="C725" s="18" t="s">
        <v>20</v>
      </c>
      <c r="D725" s="19">
        <v>42369.0</v>
      </c>
      <c r="E725" s="20">
        <v>3.9678E10</v>
      </c>
      <c r="F725" s="20">
        <v>6.638E9</v>
      </c>
      <c r="G725" s="21">
        <v>2.5171E10</v>
      </c>
      <c r="H725" s="22">
        <v>0.0</v>
      </c>
      <c r="I725" s="22">
        <v>1.904E9</v>
      </c>
      <c r="J725" s="18" t="s">
        <v>28</v>
      </c>
      <c r="K725" s="18" t="s">
        <v>202</v>
      </c>
      <c r="L725" s="23">
        <f t="shared" si="1"/>
        <v>2015</v>
      </c>
      <c r="M725" s="24">
        <f t="shared" si="2"/>
        <v>33040000000</v>
      </c>
      <c r="N725" s="25">
        <f t="shared" si="3"/>
        <v>27075000000</v>
      </c>
      <c r="O725" s="24">
        <f t="shared" si="4"/>
        <v>12603000000</v>
      </c>
      <c r="P725" s="17">
        <f t="shared" si="5"/>
        <v>0.8327032613</v>
      </c>
      <c r="Q725" s="17">
        <f t="shared" si="6"/>
        <v>0.3176319371</v>
      </c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18">
        <v>752.0</v>
      </c>
      <c r="B726" s="18" t="s">
        <v>294</v>
      </c>
      <c r="C726" s="18" t="s">
        <v>15</v>
      </c>
      <c r="D726" s="19">
        <v>41274.0</v>
      </c>
      <c r="E726" s="20">
        <v>1.765979E9</v>
      </c>
      <c r="F726" s="20">
        <v>5.67989E8</v>
      </c>
      <c r="G726" s="21">
        <v>1.5895E8</v>
      </c>
      <c r="H726" s="22">
        <v>0.0</v>
      </c>
      <c r="I726" s="22">
        <v>5.0622E8</v>
      </c>
      <c r="J726" s="18" t="s">
        <v>55</v>
      </c>
      <c r="K726" s="18" t="s">
        <v>56</v>
      </c>
      <c r="L726" s="23">
        <f t="shared" si="1"/>
        <v>2012</v>
      </c>
      <c r="M726" s="24">
        <f t="shared" si="2"/>
        <v>1197990000</v>
      </c>
      <c r="N726" s="25">
        <f t="shared" si="3"/>
        <v>665170000</v>
      </c>
      <c r="O726" s="24">
        <f t="shared" si="4"/>
        <v>1100809000</v>
      </c>
      <c r="P726" s="17">
        <f t="shared" si="5"/>
        <v>0.6783716001</v>
      </c>
      <c r="Q726" s="17">
        <f t="shared" si="6"/>
        <v>0.6233420669</v>
      </c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18">
        <v>753.0</v>
      </c>
      <c r="B727" s="18" t="s">
        <v>294</v>
      </c>
      <c r="C727" s="18" t="s">
        <v>18</v>
      </c>
      <c r="D727" s="19">
        <v>41639.0</v>
      </c>
      <c r="E727" s="20">
        <v>2.847945E9</v>
      </c>
      <c r="F727" s="20">
        <v>1.206813E9</v>
      </c>
      <c r="G727" s="21">
        <v>2.41719E8</v>
      </c>
      <c r="H727" s="22">
        <v>0.0</v>
      </c>
      <c r="I727" s="22">
        <v>8.658E8</v>
      </c>
      <c r="J727" s="18" t="s">
        <v>55</v>
      </c>
      <c r="K727" s="18" t="s">
        <v>56</v>
      </c>
      <c r="L727" s="23">
        <f t="shared" si="1"/>
        <v>2013</v>
      </c>
      <c r="M727" s="24">
        <f t="shared" si="2"/>
        <v>1641132000</v>
      </c>
      <c r="N727" s="25">
        <f t="shared" si="3"/>
        <v>1107519000</v>
      </c>
      <c r="O727" s="24">
        <f t="shared" si="4"/>
        <v>1740426000</v>
      </c>
      <c r="P727" s="17">
        <f t="shared" si="5"/>
        <v>0.576251297</v>
      </c>
      <c r="Q727" s="17">
        <f t="shared" si="6"/>
        <v>0.6111164366</v>
      </c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18">
        <v>754.0</v>
      </c>
      <c r="B728" s="18" t="s">
        <v>294</v>
      </c>
      <c r="C728" s="18" t="s">
        <v>19</v>
      </c>
      <c r="D728" s="19">
        <v>42004.0</v>
      </c>
      <c r="E728" s="20">
        <v>3.305879E9</v>
      </c>
      <c r="F728" s="20">
        <v>1.403358E9</v>
      </c>
      <c r="G728" s="21">
        <v>2.12481E8</v>
      </c>
      <c r="H728" s="22">
        <v>0.0</v>
      </c>
      <c r="I728" s="22">
        <v>8.4413E8</v>
      </c>
      <c r="J728" s="18" t="s">
        <v>55</v>
      </c>
      <c r="K728" s="18" t="s">
        <v>56</v>
      </c>
      <c r="L728" s="23">
        <f t="shared" si="1"/>
        <v>2014</v>
      </c>
      <c r="M728" s="24">
        <f t="shared" si="2"/>
        <v>1902521000</v>
      </c>
      <c r="N728" s="25">
        <f t="shared" si="3"/>
        <v>1056611000</v>
      </c>
      <c r="O728" s="24">
        <f t="shared" si="4"/>
        <v>2249268000</v>
      </c>
      <c r="P728" s="17">
        <f t="shared" si="5"/>
        <v>0.5754962598</v>
      </c>
      <c r="Q728" s="17">
        <f t="shared" si="6"/>
        <v>0.6803842488</v>
      </c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18">
        <v>755.0</v>
      </c>
      <c r="B729" s="18" t="s">
        <v>294</v>
      </c>
      <c r="C729" s="18" t="s">
        <v>20</v>
      </c>
      <c r="D729" s="19">
        <v>42369.0</v>
      </c>
      <c r="E729" s="20">
        <v>3.775685E9</v>
      </c>
      <c r="F729" s="20">
        <v>1.622257E9</v>
      </c>
      <c r="G729" s="21">
        <v>2.58342E8</v>
      </c>
      <c r="H729" s="22">
        <v>0.0</v>
      </c>
      <c r="I729" s="22">
        <v>8.2624E8</v>
      </c>
      <c r="J729" s="18" t="s">
        <v>55</v>
      </c>
      <c r="K729" s="18" t="s">
        <v>56</v>
      </c>
      <c r="L729" s="23">
        <f t="shared" si="1"/>
        <v>2015</v>
      </c>
      <c r="M729" s="24">
        <f t="shared" si="2"/>
        <v>2153428000</v>
      </c>
      <c r="N729" s="25">
        <f t="shared" si="3"/>
        <v>1084582000</v>
      </c>
      <c r="O729" s="24">
        <f t="shared" si="4"/>
        <v>2691103000</v>
      </c>
      <c r="P729" s="17">
        <f t="shared" si="5"/>
        <v>0.570341011</v>
      </c>
      <c r="Q729" s="17">
        <f t="shared" si="6"/>
        <v>0.7127456342</v>
      </c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18">
        <v>756.0</v>
      </c>
      <c r="B730" s="18" t="s">
        <v>295</v>
      </c>
      <c r="C730" s="18" t="s">
        <v>15</v>
      </c>
      <c r="D730" s="19">
        <v>41639.0</v>
      </c>
      <c r="E730" s="20">
        <v>2.013719E9</v>
      </c>
      <c r="F730" s="20">
        <v>0.0</v>
      </c>
      <c r="G730" s="21">
        <v>4.01324E8</v>
      </c>
      <c r="H730" s="22">
        <v>0.0</v>
      </c>
      <c r="I730" s="22">
        <v>4.23312E8</v>
      </c>
      <c r="J730" s="18" t="s">
        <v>55</v>
      </c>
      <c r="K730" s="18" t="s">
        <v>56</v>
      </c>
      <c r="L730" s="23">
        <f t="shared" si="1"/>
        <v>2013</v>
      </c>
      <c r="M730" s="24">
        <f t="shared" si="2"/>
        <v>2013719000</v>
      </c>
      <c r="N730" s="25">
        <f t="shared" si="3"/>
        <v>824636000</v>
      </c>
      <c r="O730" s="24">
        <f t="shared" si="4"/>
        <v>1189083000</v>
      </c>
      <c r="P730" s="17">
        <f t="shared" si="5"/>
        <v>1</v>
      </c>
      <c r="Q730" s="17">
        <f t="shared" si="6"/>
        <v>0.5904910268</v>
      </c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18">
        <v>757.0</v>
      </c>
      <c r="B731" s="18" t="s">
        <v>295</v>
      </c>
      <c r="C731" s="18" t="s">
        <v>18</v>
      </c>
      <c r="D731" s="19">
        <v>42004.0</v>
      </c>
      <c r="E731" s="20">
        <v>1.56321E9</v>
      </c>
      <c r="F731" s="20">
        <v>0.0</v>
      </c>
      <c r="G731" s="21">
        <v>4.63059E8</v>
      </c>
      <c r="H731" s="22">
        <v>0.0</v>
      </c>
      <c r="I731" s="22">
        <v>4.55016E8</v>
      </c>
      <c r="J731" s="18" t="s">
        <v>55</v>
      </c>
      <c r="K731" s="18" t="s">
        <v>56</v>
      </c>
      <c r="L731" s="23">
        <f t="shared" si="1"/>
        <v>2014</v>
      </c>
      <c r="M731" s="24">
        <f t="shared" si="2"/>
        <v>1563210000</v>
      </c>
      <c r="N731" s="25">
        <f t="shared" si="3"/>
        <v>918075000</v>
      </c>
      <c r="O731" s="24">
        <f t="shared" si="4"/>
        <v>645135000</v>
      </c>
      <c r="P731" s="17">
        <f t="shared" si="5"/>
        <v>1</v>
      </c>
      <c r="Q731" s="17">
        <f t="shared" si="6"/>
        <v>0.4126988696</v>
      </c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18">
        <v>758.0</v>
      </c>
      <c r="B732" s="18" t="s">
        <v>295</v>
      </c>
      <c r="C732" s="18" t="s">
        <v>19</v>
      </c>
      <c r="D732" s="19">
        <v>42369.0</v>
      </c>
      <c r="E732" s="20">
        <v>1.828305E9</v>
      </c>
      <c r="F732" s="20">
        <v>0.0</v>
      </c>
      <c r="G732" s="21">
        <v>7.06644E8</v>
      </c>
      <c r="H732" s="22">
        <v>0.0</v>
      </c>
      <c r="I732" s="22">
        <v>5.04905E8</v>
      </c>
      <c r="J732" s="18" t="s">
        <v>55</v>
      </c>
      <c r="K732" s="18" t="s">
        <v>56</v>
      </c>
      <c r="L732" s="23">
        <f t="shared" si="1"/>
        <v>2015</v>
      </c>
      <c r="M732" s="24">
        <f t="shared" si="2"/>
        <v>1828305000</v>
      </c>
      <c r="N732" s="25">
        <f t="shared" si="3"/>
        <v>1211549000</v>
      </c>
      <c r="O732" s="24">
        <f t="shared" si="4"/>
        <v>616756000</v>
      </c>
      <c r="P732" s="17">
        <f t="shared" si="5"/>
        <v>1</v>
      </c>
      <c r="Q732" s="17">
        <f t="shared" si="6"/>
        <v>0.3373375886</v>
      </c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18">
        <v>759.0</v>
      </c>
      <c r="B733" s="18" t="s">
        <v>295</v>
      </c>
      <c r="C733" s="18" t="s">
        <v>20</v>
      </c>
      <c r="D733" s="19">
        <v>42735.0</v>
      </c>
      <c r="E733" s="20">
        <v>2.040486E9</v>
      </c>
      <c r="F733" s="20">
        <v>0.0</v>
      </c>
      <c r="G733" s="21">
        <v>8.4201E8</v>
      </c>
      <c r="H733" s="22">
        <v>0.0</v>
      </c>
      <c r="I733" s="22">
        <v>5.68108E8</v>
      </c>
      <c r="J733" s="18" t="s">
        <v>55</v>
      </c>
      <c r="K733" s="18" t="s">
        <v>56</v>
      </c>
      <c r="L733" s="23">
        <f t="shared" si="1"/>
        <v>2016</v>
      </c>
      <c r="M733" s="24">
        <f t="shared" si="2"/>
        <v>2040486000</v>
      </c>
      <c r="N733" s="25">
        <f t="shared" si="3"/>
        <v>1410118000</v>
      </c>
      <c r="O733" s="24">
        <f t="shared" si="4"/>
        <v>630368000</v>
      </c>
      <c r="P733" s="17">
        <f t="shared" si="5"/>
        <v>1</v>
      </c>
      <c r="Q733" s="17">
        <f t="shared" si="6"/>
        <v>0.3089303235</v>
      </c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18">
        <v>760.0</v>
      </c>
      <c r="B734" s="18" t="s">
        <v>296</v>
      </c>
      <c r="C734" s="18" t="s">
        <v>15</v>
      </c>
      <c r="D734" s="19">
        <v>41308.0</v>
      </c>
      <c r="E734" s="20">
        <v>7.4754E10</v>
      </c>
      <c r="F734" s="20">
        <v>4.8912E10</v>
      </c>
      <c r="G734" s="21">
        <v>1.6508E10</v>
      </c>
      <c r="H734" s="22">
        <v>0.0</v>
      </c>
      <c r="I734" s="22">
        <v>1.568E9</v>
      </c>
      <c r="J734" s="18" t="s">
        <v>22</v>
      </c>
      <c r="K734" s="18" t="s">
        <v>297</v>
      </c>
      <c r="L734" s="23">
        <f t="shared" si="1"/>
        <v>2013</v>
      </c>
      <c r="M734" s="24">
        <f t="shared" si="2"/>
        <v>25842000000</v>
      </c>
      <c r="N734" s="25">
        <f t="shared" si="3"/>
        <v>18076000000</v>
      </c>
      <c r="O734" s="24">
        <f t="shared" si="4"/>
        <v>56678000000</v>
      </c>
      <c r="P734" s="17">
        <f t="shared" si="5"/>
        <v>0.3456938759</v>
      </c>
      <c r="Q734" s="17">
        <f t="shared" si="6"/>
        <v>0.7581935415</v>
      </c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18">
        <v>761.0</v>
      </c>
      <c r="B735" s="18" t="s">
        <v>296</v>
      </c>
      <c r="C735" s="18" t="s">
        <v>18</v>
      </c>
      <c r="D735" s="19">
        <v>41672.0</v>
      </c>
      <c r="E735" s="20">
        <v>7.8812E10</v>
      </c>
      <c r="F735" s="20">
        <v>5.1897E10</v>
      </c>
      <c r="G735" s="21">
        <v>1.6122E10</v>
      </c>
      <c r="H735" s="22">
        <v>0.0</v>
      </c>
      <c r="I735" s="22">
        <v>1.627E9</v>
      </c>
      <c r="J735" s="18" t="s">
        <v>22</v>
      </c>
      <c r="K735" s="18" t="s">
        <v>297</v>
      </c>
      <c r="L735" s="23">
        <f t="shared" si="1"/>
        <v>2014</v>
      </c>
      <c r="M735" s="24">
        <f t="shared" si="2"/>
        <v>26915000000</v>
      </c>
      <c r="N735" s="25">
        <f t="shared" si="3"/>
        <v>17749000000</v>
      </c>
      <c r="O735" s="24">
        <f t="shared" si="4"/>
        <v>61063000000</v>
      </c>
      <c r="P735" s="17">
        <f t="shared" si="5"/>
        <v>0.3415089073</v>
      </c>
      <c r="Q735" s="17">
        <f t="shared" si="6"/>
        <v>0.7747931787</v>
      </c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18">
        <v>762.0</v>
      </c>
      <c r="B736" s="18" t="s">
        <v>296</v>
      </c>
      <c r="C736" s="18" t="s">
        <v>19</v>
      </c>
      <c r="D736" s="19">
        <v>42036.0</v>
      </c>
      <c r="E736" s="20">
        <v>8.3176E10</v>
      </c>
      <c r="F736" s="20">
        <v>5.4787E10</v>
      </c>
      <c r="G736" s="21">
        <v>1.628E10</v>
      </c>
      <c r="H736" s="22">
        <v>0.0</v>
      </c>
      <c r="I736" s="22">
        <v>1.64E9</v>
      </c>
      <c r="J736" s="18" t="s">
        <v>22</v>
      </c>
      <c r="K736" s="18" t="s">
        <v>297</v>
      </c>
      <c r="L736" s="23">
        <f t="shared" si="1"/>
        <v>2015</v>
      </c>
      <c r="M736" s="24">
        <f t="shared" si="2"/>
        <v>28389000000</v>
      </c>
      <c r="N736" s="25">
        <f t="shared" si="3"/>
        <v>17920000000</v>
      </c>
      <c r="O736" s="24">
        <f t="shared" si="4"/>
        <v>65256000000</v>
      </c>
      <c r="P736" s="17">
        <f t="shared" si="5"/>
        <v>0.3413123978</v>
      </c>
      <c r="Q736" s="17">
        <f t="shared" si="6"/>
        <v>0.7845532365</v>
      </c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18">
        <v>763.0</v>
      </c>
      <c r="B737" s="18" t="s">
        <v>296</v>
      </c>
      <c r="C737" s="18" t="s">
        <v>20</v>
      </c>
      <c r="D737" s="19">
        <v>42400.0</v>
      </c>
      <c r="E737" s="20">
        <v>8.8519E10</v>
      </c>
      <c r="F737" s="20">
        <v>5.8254E10</v>
      </c>
      <c r="G737" s="21">
        <v>1.6801E10</v>
      </c>
      <c r="H737" s="22">
        <v>0.0</v>
      </c>
      <c r="I737" s="22">
        <v>1.69E9</v>
      </c>
      <c r="J737" s="18" t="s">
        <v>22</v>
      </c>
      <c r="K737" s="18" t="s">
        <v>297</v>
      </c>
      <c r="L737" s="23">
        <f t="shared" si="1"/>
        <v>2016</v>
      </c>
      <c r="M737" s="24">
        <f t="shared" si="2"/>
        <v>30265000000</v>
      </c>
      <c r="N737" s="25">
        <f t="shared" si="3"/>
        <v>18491000000</v>
      </c>
      <c r="O737" s="24">
        <f t="shared" si="4"/>
        <v>70028000000</v>
      </c>
      <c r="P737" s="17">
        <f t="shared" si="5"/>
        <v>0.341903998</v>
      </c>
      <c r="Q737" s="17">
        <f t="shared" si="6"/>
        <v>0.791106994</v>
      </c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18">
        <v>764.0</v>
      </c>
      <c r="B738" s="18" t="s">
        <v>298</v>
      </c>
      <c r="C738" s="18" t="s">
        <v>15</v>
      </c>
      <c r="D738" s="19">
        <v>41274.0</v>
      </c>
      <c r="E738" s="20">
        <v>1.2245E10</v>
      </c>
      <c r="F738" s="20">
        <v>3.535E9</v>
      </c>
      <c r="G738" s="21">
        <v>1.126E9</v>
      </c>
      <c r="H738" s="22">
        <v>0.0</v>
      </c>
      <c r="I738" s="22">
        <v>2.866E9</v>
      </c>
      <c r="J738" s="18" t="s">
        <v>86</v>
      </c>
      <c r="K738" s="18" t="s">
        <v>147</v>
      </c>
      <c r="L738" s="23">
        <f t="shared" si="1"/>
        <v>2012</v>
      </c>
      <c r="M738" s="24">
        <f t="shared" si="2"/>
        <v>8710000000</v>
      </c>
      <c r="N738" s="25">
        <f t="shared" si="3"/>
        <v>3992000000</v>
      </c>
      <c r="O738" s="24">
        <f t="shared" si="4"/>
        <v>8253000000</v>
      </c>
      <c r="P738" s="17">
        <f t="shared" si="5"/>
        <v>0.7113107391</v>
      </c>
      <c r="Q738" s="17">
        <f t="shared" si="6"/>
        <v>0.6739893834</v>
      </c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18">
        <v>765.0</v>
      </c>
      <c r="B739" s="18" t="s">
        <v>298</v>
      </c>
      <c r="C739" s="18" t="s">
        <v>18</v>
      </c>
      <c r="D739" s="19">
        <v>41639.0</v>
      </c>
      <c r="E739" s="20">
        <v>1.1905E10</v>
      </c>
      <c r="F739" s="20">
        <v>3.969E9</v>
      </c>
      <c r="G739" s="21">
        <v>1.045E9</v>
      </c>
      <c r="H739" s="22">
        <v>0.0</v>
      </c>
      <c r="I739" s="22">
        <v>2.687E9</v>
      </c>
      <c r="J739" s="18" t="s">
        <v>86</v>
      </c>
      <c r="K739" s="18" t="s">
        <v>147</v>
      </c>
      <c r="L739" s="23">
        <f t="shared" si="1"/>
        <v>2013</v>
      </c>
      <c r="M739" s="24">
        <f t="shared" si="2"/>
        <v>7936000000</v>
      </c>
      <c r="N739" s="25">
        <f t="shared" si="3"/>
        <v>3732000000</v>
      </c>
      <c r="O739" s="24">
        <f t="shared" si="4"/>
        <v>8173000000</v>
      </c>
      <c r="P739" s="17">
        <f t="shared" si="5"/>
        <v>0.6666106678</v>
      </c>
      <c r="Q739" s="17">
        <f t="shared" si="6"/>
        <v>0.6865182696</v>
      </c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18">
        <v>766.0</v>
      </c>
      <c r="B740" s="18" t="s">
        <v>298</v>
      </c>
      <c r="C740" s="18" t="s">
        <v>19</v>
      </c>
      <c r="D740" s="19">
        <v>42004.0</v>
      </c>
      <c r="E740" s="20">
        <v>1.0737E10</v>
      </c>
      <c r="F740" s="20">
        <v>3.753E9</v>
      </c>
      <c r="G740" s="21">
        <v>8.63E8</v>
      </c>
      <c r="H740" s="22">
        <v>0.0</v>
      </c>
      <c r="I740" s="22">
        <v>3.224E9</v>
      </c>
      <c r="J740" s="18" t="s">
        <v>86</v>
      </c>
      <c r="K740" s="18" t="s">
        <v>147</v>
      </c>
      <c r="L740" s="23">
        <f t="shared" si="1"/>
        <v>2014</v>
      </c>
      <c r="M740" s="24">
        <f t="shared" si="2"/>
        <v>6984000000</v>
      </c>
      <c r="N740" s="25">
        <f t="shared" si="3"/>
        <v>4087000000</v>
      </c>
      <c r="O740" s="24">
        <f t="shared" si="4"/>
        <v>6650000000</v>
      </c>
      <c r="P740" s="17">
        <f t="shared" si="5"/>
        <v>0.6504610226</v>
      </c>
      <c r="Q740" s="17">
        <f t="shared" si="6"/>
        <v>0.619353637</v>
      </c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18">
        <v>767.0</v>
      </c>
      <c r="B741" s="18" t="s">
        <v>298</v>
      </c>
      <c r="C741" s="18" t="s">
        <v>20</v>
      </c>
      <c r="D741" s="19">
        <v>42369.0</v>
      </c>
      <c r="E741" s="20">
        <v>6.636E9</v>
      </c>
      <c r="F741" s="20">
        <v>3.323E9</v>
      </c>
      <c r="G741" s="21">
        <v>7.03E8</v>
      </c>
      <c r="H741" s="22">
        <v>0.0</v>
      </c>
      <c r="I741" s="22">
        <v>3.955E9</v>
      </c>
      <c r="J741" s="18" t="s">
        <v>86</v>
      </c>
      <c r="K741" s="18" t="s">
        <v>147</v>
      </c>
      <c r="L741" s="23">
        <f t="shared" si="1"/>
        <v>2015</v>
      </c>
      <c r="M741" s="24">
        <f t="shared" si="2"/>
        <v>3313000000</v>
      </c>
      <c r="N741" s="25">
        <f t="shared" si="3"/>
        <v>4658000000</v>
      </c>
      <c r="O741" s="24">
        <f t="shared" si="4"/>
        <v>1978000000</v>
      </c>
      <c r="P741" s="17">
        <f t="shared" si="5"/>
        <v>0.4992465341</v>
      </c>
      <c r="Q741" s="17">
        <f t="shared" si="6"/>
        <v>0.2980711272</v>
      </c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18">
        <v>768.0</v>
      </c>
      <c r="B742" s="18" t="s">
        <v>299</v>
      </c>
      <c r="C742" s="18" t="s">
        <v>15</v>
      </c>
      <c r="D742" s="19">
        <v>41274.0</v>
      </c>
      <c r="E742" s="20">
        <v>2.2086E10</v>
      </c>
      <c r="F742" s="20">
        <v>1.3195E10</v>
      </c>
      <c r="G742" s="21">
        <v>0.0</v>
      </c>
      <c r="H742" s="22">
        <v>0.0</v>
      </c>
      <c r="I742" s="22">
        <v>7.08E9</v>
      </c>
      <c r="J742" s="18" t="s">
        <v>50</v>
      </c>
      <c r="K742" s="18" t="s">
        <v>53</v>
      </c>
      <c r="L742" s="23">
        <f t="shared" si="1"/>
        <v>2012</v>
      </c>
      <c r="M742" s="24">
        <f t="shared" si="2"/>
        <v>8891000000</v>
      </c>
      <c r="N742" s="25">
        <f t="shared" si="3"/>
        <v>7080000000</v>
      </c>
      <c r="O742" s="24">
        <f t="shared" si="4"/>
        <v>15006000000</v>
      </c>
      <c r="P742" s="17">
        <f t="shared" si="5"/>
        <v>0.4025627094</v>
      </c>
      <c r="Q742" s="17">
        <f t="shared" si="6"/>
        <v>0.6794349362</v>
      </c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18">
        <v>769.0</v>
      </c>
      <c r="B743" s="18" t="s">
        <v>299</v>
      </c>
      <c r="C743" s="18" t="s">
        <v>18</v>
      </c>
      <c r="D743" s="19">
        <v>41639.0</v>
      </c>
      <c r="E743" s="20">
        <v>2.0673E10</v>
      </c>
      <c r="F743" s="20">
        <v>1.1048E10</v>
      </c>
      <c r="G743" s="21">
        <v>0.0</v>
      </c>
      <c r="H743" s="22">
        <v>0.0</v>
      </c>
      <c r="I743" s="22">
        <v>5.97E9</v>
      </c>
      <c r="J743" s="18" t="s">
        <v>50</v>
      </c>
      <c r="K743" s="18" t="s">
        <v>53</v>
      </c>
      <c r="L743" s="23">
        <f t="shared" si="1"/>
        <v>2013</v>
      </c>
      <c r="M743" s="24">
        <f t="shared" si="2"/>
        <v>9625000000</v>
      </c>
      <c r="N743" s="25">
        <f t="shared" si="3"/>
        <v>5970000000</v>
      </c>
      <c r="O743" s="24">
        <f t="shared" si="4"/>
        <v>14703000000</v>
      </c>
      <c r="P743" s="17">
        <f t="shared" si="5"/>
        <v>0.4655831278</v>
      </c>
      <c r="Q743" s="17">
        <f t="shared" si="6"/>
        <v>0.7112175301</v>
      </c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18">
        <v>770.0</v>
      </c>
      <c r="B744" s="18" t="s">
        <v>299</v>
      </c>
      <c r="C744" s="18" t="s">
        <v>19</v>
      </c>
      <c r="D744" s="19">
        <v>42004.0</v>
      </c>
      <c r="E744" s="20">
        <v>1.8614E10</v>
      </c>
      <c r="F744" s="20">
        <v>1.0805E10</v>
      </c>
      <c r="G744" s="21">
        <v>0.0</v>
      </c>
      <c r="H744" s="22">
        <v>0.0</v>
      </c>
      <c r="I744" s="22">
        <v>5.757E9</v>
      </c>
      <c r="J744" s="18" t="s">
        <v>50</v>
      </c>
      <c r="K744" s="18" t="s">
        <v>53</v>
      </c>
      <c r="L744" s="23">
        <f t="shared" si="1"/>
        <v>2014</v>
      </c>
      <c r="M744" s="24">
        <f t="shared" si="2"/>
        <v>7809000000</v>
      </c>
      <c r="N744" s="25">
        <f t="shared" si="3"/>
        <v>5757000000</v>
      </c>
      <c r="O744" s="24">
        <f t="shared" si="4"/>
        <v>12857000000</v>
      </c>
      <c r="P744" s="17">
        <f t="shared" si="5"/>
        <v>0.4195229397</v>
      </c>
      <c r="Q744" s="17">
        <f t="shared" si="6"/>
        <v>0.6907166649</v>
      </c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18">
        <v>771.0</v>
      </c>
      <c r="B745" s="18" t="s">
        <v>299</v>
      </c>
      <c r="C745" s="18" t="s">
        <v>20</v>
      </c>
      <c r="D745" s="19">
        <v>42369.0</v>
      </c>
      <c r="E745" s="20">
        <v>1.8377E10</v>
      </c>
      <c r="F745" s="20">
        <v>1.0775E10</v>
      </c>
      <c r="G745" s="21">
        <v>0.0</v>
      </c>
      <c r="H745" s="22">
        <v>0.0</v>
      </c>
      <c r="I745" s="22">
        <v>5.274E9</v>
      </c>
      <c r="J745" s="18" t="s">
        <v>50</v>
      </c>
      <c r="K745" s="18" t="s">
        <v>53</v>
      </c>
      <c r="L745" s="23">
        <f t="shared" si="1"/>
        <v>2015</v>
      </c>
      <c r="M745" s="24">
        <f t="shared" si="2"/>
        <v>7602000000</v>
      </c>
      <c r="N745" s="25">
        <f t="shared" si="3"/>
        <v>5274000000</v>
      </c>
      <c r="O745" s="24">
        <f t="shared" si="4"/>
        <v>13103000000</v>
      </c>
      <c r="P745" s="17">
        <f t="shared" si="5"/>
        <v>0.4136692605</v>
      </c>
      <c r="Q745" s="17">
        <f t="shared" si="6"/>
        <v>0.7130108288</v>
      </c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18">
        <v>772.0</v>
      </c>
      <c r="B746" s="18" t="s">
        <v>300</v>
      </c>
      <c r="C746" s="18" t="s">
        <v>15</v>
      </c>
      <c r="D746" s="19">
        <v>41274.0</v>
      </c>
      <c r="E746" s="20">
        <v>5.580506E9</v>
      </c>
      <c r="F746" s="20">
        <v>3.440623E9</v>
      </c>
      <c r="G746" s="21">
        <v>1.111232E9</v>
      </c>
      <c r="H746" s="22">
        <v>0.0</v>
      </c>
      <c r="I746" s="22">
        <v>0.0</v>
      </c>
      <c r="J746" s="18" t="s">
        <v>22</v>
      </c>
      <c r="K746" s="18" t="s">
        <v>301</v>
      </c>
      <c r="L746" s="23">
        <f t="shared" si="1"/>
        <v>2012</v>
      </c>
      <c r="M746" s="24">
        <f t="shared" si="2"/>
        <v>2139883000</v>
      </c>
      <c r="N746" s="25">
        <f t="shared" si="3"/>
        <v>1111232000</v>
      </c>
      <c r="O746" s="24">
        <f t="shared" si="4"/>
        <v>4469274000</v>
      </c>
      <c r="P746" s="17">
        <f t="shared" si="5"/>
        <v>0.3834568048</v>
      </c>
      <c r="Q746" s="17">
        <f t="shared" si="6"/>
        <v>0.8008725374</v>
      </c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18">
        <v>773.0</v>
      </c>
      <c r="B747" s="18" t="s">
        <v>300</v>
      </c>
      <c r="C747" s="18" t="s">
        <v>18</v>
      </c>
      <c r="D747" s="19">
        <v>41639.0</v>
      </c>
      <c r="E747" s="20">
        <v>5.899872E9</v>
      </c>
      <c r="F747" s="20">
        <v>3.621417E9</v>
      </c>
      <c r="G747" s="21">
        <v>1.124753E9</v>
      </c>
      <c r="H747" s="22">
        <v>0.0</v>
      </c>
      <c r="I747" s="22">
        <v>0.0</v>
      </c>
      <c r="J747" s="18" t="s">
        <v>22</v>
      </c>
      <c r="K747" s="18" t="s">
        <v>301</v>
      </c>
      <c r="L747" s="23">
        <f t="shared" si="1"/>
        <v>2013</v>
      </c>
      <c r="M747" s="24">
        <f t="shared" si="2"/>
        <v>2278455000</v>
      </c>
      <c r="N747" s="25">
        <f t="shared" si="3"/>
        <v>1124753000</v>
      </c>
      <c r="O747" s="24">
        <f t="shared" si="4"/>
        <v>4775119000</v>
      </c>
      <c r="P747" s="17">
        <f t="shared" si="5"/>
        <v>0.3861871919</v>
      </c>
      <c r="Q747" s="17">
        <f t="shared" si="6"/>
        <v>0.8093597624</v>
      </c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18">
        <v>774.0</v>
      </c>
      <c r="B748" s="18" t="s">
        <v>300</v>
      </c>
      <c r="C748" s="18" t="s">
        <v>19</v>
      </c>
      <c r="D748" s="19">
        <v>42004.0</v>
      </c>
      <c r="E748" s="20">
        <v>6.228508E9</v>
      </c>
      <c r="F748" s="20">
        <v>3.788023E9</v>
      </c>
      <c r="G748" s="21">
        <v>1.159502E9</v>
      </c>
      <c r="H748" s="22">
        <v>0.0</v>
      </c>
      <c r="I748" s="22">
        <v>0.0</v>
      </c>
      <c r="J748" s="18" t="s">
        <v>22</v>
      </c>
      <c r="K748" s="18" t="s">
        <v>301</v>
      </c>
      <c r="L748" s="23">
        <f t="shared" si="1"/>
        <v>2014</v>
      </c>
      <c r="M748" s="24">
        <f t="shared" si="2"/>
        <v>2440485000</v>
      </c>
      <c r="N748" s="25">
        <f t="shared" si="3"/>
        <v>1159502000</v>
      </c>
      <c r="O748" s="24">
        <f t="shared" si="4"/>
        <v>5069006000</v>
      </c>
      <c r="P748" s="17">
        <f t="shared" si="5"/>
        <v>0.3918249764</v>
      </c>
      <c r="Q748" s="17">
        <f t="shared" si="6"/>
        <v>0.8138395263</v>
      </c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18">
        <v>775.0</v>
      </c>
      <c r="B749" s="18" t="s">
        <v>300</v>
      </c>
      <c r="C749" s="18" t="s">
        <v>20</v>
      </c>
      <c r="D749" s="19">
        <v>42369.0</v>
      </c>
      <c r="E749" s="20">
        <v>5.995402E9</v>
      </c>
      <c r="F749" s="20">
        <v>3.619612E9</v>
      </c>
      <c r="G749" s="21">
        <v>1.220095E9</v>
      </c>
      <c r="H749" s="22">
        <v>0.0</v>
      </c>
      <c r="I749" s="22">
        <v>0.0</v>
      </c>
      <c r="J749" s="18" t="s">
        <v>22</v>
      </c>
      <c r="K749" s="18" t="s">
        <v>301</v>
      </c>
      <c r="L749" s="23">
        <f t="shared" si="1"/>
        <v>2015</v>
      </c>
      <c r="M749" s="24">
        <f t="shared" si="2"/>
        <v>2375790000</v>
      </c>
      <c r="N749" s="25">
        <f t="shared" si="3"/>
        <v>1220095000</v>
      </c>
      <c r="O749" s="24">
        <f t="shared" si="4"/>
        <v>4775307000</v>
      </c>
      <c r="P749" s="17">
        <f t="shared" si="5"/>
        <v>0.3962686739</v>
      </c>
      <c r="Q749" s="17">
        <f t="shared" si="6"/>
        <v>0.7964948806</v>
      </c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18">
        <v>776.0</v>
      </c>
      <c r="B750" s="18" t="s">
        <v>302</v>
      </c>
      <c r="C750" s="18" t="s">
        <v>15</v>
      </c>
      <c r="D750" s="19">
        <v>41545.0</v>
      </c>
      <c r="E750" s="20">
        <v>2.4923E9</v>
      </c>
      <c r="F750" s="20">
        <v>1.3309E9</v>
      </c>
      <c r="G750" s="21">
        <v>6.611E8</v>
      </c>
      <c r="H750" s="22">
        <v>1.976E8</v>
      </c>
      <c r="I750" s="22">
        <v>1.126E8</v>
      </c>
      <c r="J750" s="18" t="s">
        <v>28</v>
      </c>
      <c r="K750" s="18" t="s">
        <v>33</v>
      </c>
      <c r="L750" s="23">
        <f t="shared" si="1"/>
        <v>2013</v>
      </c>
      <c r="M750" s="24">
        <f t="shared" si="2"/>
        <v>1161400000</v>
      </c>
      <c r="N750" s="25">
        <f t="shared" si="3"/>
        <v>971300000</v>
      </c>
      <c r="O750" s="24">
        <f t="shared" si="4"/>
        <v>1521000000</v>
      </c>
      <c r="P750" s="17">
        <f t="shared" si="5"/>
        <v>0.4659952654</v>
      </c>
      <c r="Q750" s="17">
        <f t="shared" si="6"/>
        <v>0.6102796614</v>
      </c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18">
        <v>777.0</v>
      </c>
      <c r="B751" s="18" t="s">
        <v>302</v>
      </c>
      <c r="C751" s="18" t="s">
        <v>18</v>
      </c>
      <c r="D751" s="19">
        <v>41909.0</v>
      </c>
      <c r="E751" s="20">
        <v>2.5307E9</v>
      </c>
      <c r="F751" s="20">
        <v>1.2852E9</v>
      </c>
      <c r="G751" s="21">
        <v>5.915E8</v>
      </c>
      <c r="H751" s="22">
        <v>2.032E8</v>
      </c>
      <c r="I751" s="22">
        <v>1.138E8</v>
      </c>
      <c r="J751" s="18" t="s">
        <v>28</v>
      </c>
      <c r="K751" s="18" t="s">
        <v>33</v>
      </c>
      <c r="L751" s="23">
        <f t="shared" si="1"/>
        <v>2014</v>
      </c>
      <c r="M751" s="24">
        <f t="shared" si="2"/>
        <v>1245500000</v>
      </c>
      <c r="N751" s="25">
        <f t="shared" si="3"/>
        <v>908500000</v>
      </c>
      <c r="O751" s="24">
        <f t="shared" si="4"/>
        <v>1622200000</v>
      </c>
      <c r="P751" s="17">
        <f t="shared" si="5"/>
        <v>0.4921563204</v>
      </c>
      <c r="Q751" s="17">
        <f t="shared" si="6"/>
        <v>0.6410084166</v>
      </c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18">
        <v>778.0</v>
      </c>
      <c r="B752" s="18" t="s">
        <v>302</v>
      </c>
      <c r="C752" s="18" t="s">
        <v>19</v>
      </c>
      <c r="D752" s="19">
        <v>42273.0</v>
      </c>
      <c r="E752" s="20">
        <v>2.705E9</v>
      </c>
      <c r="F752" s="20">
        <v>1.2723E9</v>
      </c>
      <c r="G752" s="21">
        <v>6.24E8</v>
      </c>
      <c r="H752" s="22">
        <v>2.149E8</v>
      </c>
      <c r="I752" s="22">
        <v>1.102E8</v>
      </c>
      <c r="J752" s="18" t="s">
        <v>28</v>
      </c>
      <c r="K752" s="18" t="s">
        <v>33</v>
      </c>
      <c r="L752" s="23">
        <f t="shared" si="1"/>
        <v>2015</v>
      </c>
      <c r="M752" s="24">
        <f t="shared" si="2"/>
        <v>1432700000</v>
      </c>
      <c r="N752" s="25">
        <f t="shared" si="3"/>
        <v>949100000</v>
      </c>
      <c r="O752" s="24">
        <f t="shared" si="4"/>
        <v>1755900000</v>
      </c>
      <c r="P752" s="17">
        <f t="shared" si="5"/>
        <v>0.5296487985</v>
      </c>
      <c r="Q752" s="17">
        <f t="shared" si="6"/>
        <v>0.6491312384</v>
      </c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18">
        <v>779.0</v>
      </c>
      <c r="B753" s="18" t="s">
        <v>302</v>
      </c>
      <c r="C753" s="18" t="s">
        <v>20</v>
      </c>
      <c r="D753" s="19">
        <v>42637.0</v>
      </c>
      <c r="E753" s="20">
        <v>2.8327E9</v>
      </c>
      <c r="F753" s="20">
        <v>1.2694E9</v>
      </c>
      <c r="G753" s="21">
        <v>6.824E8</v>
      </c>
      <c r="H753" s="22">
        <v>2.321E8</v>
      </c>
      <c r="I753" s="22">
        <v>8.97E7</v>
      </c>
      <c r="J753" s="18" t="s">
        <v>28</v>
      </c>
      <c r="K753" s="18" t="s">
        <v>33</v>
      </c>
      <c r="L753" s="23">
        <f t="shared" si="1"/>
        <v>2016</v>
      </c>
      <c r="M753" s="24">
        <f t="shared" si="2"/>
        <v>1563300000</v>
      </c>
      <c r="N753" s="25">
        <f t="shared" si="3"/>
        <v>1004200000</v>
      </c>
      <c r="O753" s="24">
        <f t="shared" si="4"/>
        <v>1828500000</v>
      </c>
      <c r="P753" s="17">
        <f t="shared" si="5"/>
        <v>0.5518763018</v>
      </c>
      <c r="Q753" s="17">
        <f t="shared" si="6"/>
        <v>0.6454972288</v>
      </c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18">
        <v>780.0</v>
      </c>
      <c r="B754" s="18" t="s">
        <v>303</v>
      </c>
      <c r="C754" s="18" t="s">
        <v>15</v>
      </c>
      <c r="D754" s="19">
        <v>41639.0</v>
      </c>
      <c r="E754" s="20">
        <v>3.9055E10</v>
      </c>
      <c r="F754" s="20">
        <v>2.8364E10</v>
      </c>
      <c r="G754" s="21">
        <v>5.19E9</v>
      </c>
      <c r="H754" s="22">
        <v>0.0</v>
      </c>
      <c r="I754" s="22">
        <v>0.0</v>
      </c>
      <c r="J754" s="18" t="s">
        <v>16</v>
      </c>
      <c r="K754" s="18" t="s">
        <v>167</v>
      </c>
      <c r="L754" s="23">
        <f t="shared" si="1"/>
        <v>2013</v>
      </c>
      <c r="M754" s="24">
        <f t="shared" si="2"/>
        <v>10691000000</v>
      </c>
      <c r="N754" s="25">
        <f t="shared" si="3"/>
        <v>5190000000</v>
      </c>
      <c r="O754" s="24">
        <f t="shared" si="4"/>
        <v>33865000000</v>
      </c>
      <c r="P754" s="17">
        <f t="shared" si="5"/>
        <v>0.2737421585</v>
      </c>
      <c r="Q754" s="17">
        <f t="shared" si="6"/>
        <v>0.8671104852</v>
      </c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18">
        <v>781.0</v>
      </c>
      <c r="B755" s="18" t="s">
        <v>303</v>
      </c>
      <c r="C755" s="18" t="s">
        <v>18</v>
      </c>
      <c r="D755" s="19">
        <v>42004.0</v>
      </c>
      <c r="E755" s="20">
        <v>4.0306E10</v>
      </c>
      <c r="F755" s="20">
        <v>2.8957E10</v>
      </c>
      <c r="G755" s="21">
        <v>5.518E9</v>
      </c>
      <c r="H755" s="22">
        <v>0.0</v>
      </c>
      <c r="I755" s="22">
        <v>0.0</v>
      </c>
      <c r="J755" s="18" t="s">
        <v>16</v>
      </c>
      <c r="K755" s="18" t="s">
        <v>167</v>
      </c>
      <c r="L755" s="23">
        <f t="shared" si="1"/>
        <v>2014</v>
      </c>
      <c r="M755" s="24">
        <f t="shared" si="2"/>
        <v>11349000000</v>
      </c>
      <c r="N755" s="25">
        <f t="shared" si="3"/>
        <v>5518000000</v>
      </c>
      <c r="O755" s="24">
        <f t="shared" si="4"/>
        <v>34788000000</v>
      </c>
      <c r="P755" s="17">
        <f t="shared" si="5"/>
        <v>0.281570982</v>
      </c>
      <c r="Q755" s="17">
        <f t="shared" si="6"/>
        <v>0.8630973056</v>
      </c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18">
        <v>782.0</v>
      </c>
      <c r="B756" s="18" t="s">
        <v>303</v>
      </c>
      <c r="C756" s="18" t="s">
        <v>19</v>
      </c>
      <c r="D756" s="19">
        <v>42369.0</v>
      </c>
      <c r="E756" s="20">
        <v>3.8581E10</v>
      </c>
      <c r="F756" s="20">
        <v>2.6747E10</v>
      </c>
      <c r="G756" s="21">
        <v>5.006E9</v>
      </c>
      <c r="H756" s="22">
        <v>0.0</v>
      </c>
      <c r="I756" s="22">
        <v>0.0</v>
      </c>
      <c r="J756" s="18" t="s">
        <v>16</v>
      </c>
      <c r="K756" s="18" t="s">
        <v>167</v>
      </c>
      <c r="L756" s="23">
        <f t="shared" si="1"/>
        <v>2015</v>
      </c>
      <c r="M756" s="24">
        <f t="shared" si="2"/>
        <v>11834000000</v>
      </c>
      <c r="N756" s="25">
        <f t="shared" si="3"/>
        <v>5006000000</v>
      </c>
      <c r="O756" s="24">
        <f t="shared" si="4"/>
        <v>33575000000</v>
      </c>
      <c r="P756" s="17">
        <f t="shared" si="5"/>
        <v>0.3067312926</v>
      </c>
      <c r="Q756" s="17">
        <f t="shared" si="6"/>
        <v>0.8702470128</v>
      </c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18">
        <v>783.0</v>
      </c>
      <c r="B757" s="18" t="s">
        <v>303</v>
      </c>
      <c r="C757" s="18" t="s">
        <v>20</v>
      </c>
      <c r="D757" s="19">
        <v>42735.0</v>
      </c>
      <c r="E757" s="20">
        <v>3.9302E10</v>
      </c>
      <c r="F757" s="20">
        <v>2.715E10</v>
      </c>
      <c r="G757" s="21">
        <v>5.469E9</v>
      </c>
      <c r="H757" s="22">
        <v>0.0</v>
      </c>
      <c r="I757" s="22">
        <v>0.0</v>
      </c>
      <c r="J757" s="18" t="s">
        <v>16</v>
      </c>
      <c r="K757" s="18" t="s">
        <v>167</v>
      </c>
      <c r="L757" s="23">
        <f t="shared" si="1"/>
        <v>2016</v>
      </c>
      <c r="M757" s="24">
        <f t="shared" si="2"/>
        <v>12152000000</v>
      </c>
      <c r="N757" s="25">
        <f t="shared" si="3"/>
        <v>5469000000</v>
      </c>
      <c r="O757" s="24">
        <f t="shared" si="4"/>
        <v>33833000000</v>
      </c>
      <c r="P757" s="17">
        <f t="shared" si="5"/>
        <v>0.3091954608</v>
      </c>
      <c r="Q757" s="17">
        <f t="shared" si="6"/>
        <v>0.8608467762</v>
      </c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18">
        <v>784.0</v>
      </c>
      <c r="B758" s="18" t="s">
        <v>304</v>
      </c>
      <c r="C758" s="18" t="s">
        <v>15</v>
      </c>
      <c r="D758" s="19">
        <v>41547.0</v>
      </c>
      <c r="E758" s="20">
        <v>3.387614E9</v>
      </c>
      <c r="F758" s="20">
        <v>1.852768E9</v>
      </c>
      <c r="G758" s="21">
        <v>1.2625E8</v>
      </c>
      <c r="H758" s="22">
        <v>1.5235E7</v>
      </c>
      <c r="I758" s="22">
        <v>4.55623E8</v>
      </c>
      <c r="J758" s="18" t="s">
        <v>86</v>
      </c>
      <c r="K758" s="18" t="s">
        <v>305</v>
      </c>
      <c r="L758" s="23">
        <f t="shared" si="1"/>
        <v>2013</v>
      </c>
      <c r="M758" s="24">
        <f t="shared" si="2"/>
        <v>1534846000</v>
      </c>
      <c r="N758" s="25">
        <f t="shared" si="3"/>
        <v>597108000</v>
      </c>
      <c r="O758" s="24">
        <f t="shared" si="4"/>
        <v>2790506000</v>
      </c>
      <c r="P758" s="17">
        <f t="shared" si="5"/>
        <v>0.4530758227</v>
      </c>
      <c r="Q758" s="17">
        <f t="shared" si="6"/>
        <v>0.8237378875</v>
      </c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18">
        <v>785.0</v>
      </c>
      <c r="B759" s="18" t="s">
        <v>304</v>
      </c>
      <c r="C759" s="18" t="s">
        <v>18</v>
      </c>
      <c r="D759" s="19">
        <v>41912.0</v>
      </c>
      <c r="E759" s="20">
        <v>3.715968E9</v>
      </c>
      <c r="F759" s="20">
        <v>2.006715E9</v>
      </c>
      <c r="G759" s="21">
        <v>1.1619E8</v>
      </c>
      <c r="H759" s="22">
        <v>1.5905E7</v>
      </c>
      <c r="I759" s="22">
        <v>5.23984E8</v>
      </c>
      <c r="J759" s="18" t="s">
        <v>86</v>
      </c>
      <c r="K759" s="18" t="s">
        <v>305</v>
      </c>
      <c r="L759" s="23">
        <f t="shared" si="1"/>
        <v>2014</v>
      </c>
      <c r="M759" s="24">
        <f t="shared" si="2"/>
        <v>1709253000</v>
      </c>
      <c r="N759" s="25">
        <f t="shared" si="3"/>
        <v>656079000</v>
      </c>
      <c r="O759" s="24">
        <f t="shared" si="4"/>
        <v>3059889000</v>
      </c>
      <c r="P759" s="17">
        <f t="shared" si="5"/>
        <v>0.4599751666</v>
      </c>
      <c r="Q759" s="17">
        <f t="shared" si="6"/>
        <v>0.8234433128</v>
      </c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18">
        <v>786.0</v>
      </c>
      <c r="B760" s="18" t="s">
        <v>304</v>
      </c>
      <c r="C760" s="18" t="s">
        <v>19</v>
      </c>
      <c r="D760" s="19">
        <v>42277.0</v>
      </c>
      <c r="E760" s="20">
        <v>3.161702E9</v>
      </c>
      <c r="F760" s="20">
        <v>1.703476E9</v>
      </c>
      <c r="G760" s="21">
        <v>1.22878E8</v>
      </c>
      <c r="H760" s="22">
        <v>1.6104E7</v>
      </c>
      <c r="I760" s="22">
        <v>6.08039E8</v>
      </c>
      <c r="J760" s="18" t="s">
        <v>86</v>
      </c>
      <c r="K760" s="18" t="s">
        <v>305</v>
      </c>
      <c r="L760" s="23">
        <f t="shared" si="1"/>
        <v>2015</v>
      </c>
      <c r="M760" s="24">
        <f t="shared" si="2"/>
        <v>1458226000</v>
      </c>
      <c r="N760" s="25">
        <f t="shared" si="3"/>
        <v>747021000</v>
      </c>
      <c r="O760" s="24">
        <f t="shared" si="4"/>
        <v>2414681000</v>
      </c>
      <c r="P760" s="17">
        <f t="shared" si="5"/>
        <v>0.4612155099</v>
      </c>
      <c r="Q760" s="17">
        <f t="shared" si="6"/>
        <v>0.7637282071</v>
      </c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18">
        <v>787.0</v>
      </c>
      <c r="B761" s="18" t="s">
        <v>304</v>
      </c>
      <c r="C761" s="18" t="s">
        <v>20</v>
      </c>
      <c r="D761" s="19">
        <v>42643.0</v>
      </c>
      <c r="E761" s="20">
        <v>1.624232E9</v>
      </c>
      <c r="F761" s="20">
        <v>8.98805E8</v>
      </c>
      <c r="G761" s="21">
        <v>1.36287E8</v>
      </c>
      <c r="H761" s="22">
        <v>1.0269E7</v>
      </c>
      <c r="I761" s="22">
        <v>5.98587E8</v>
      </c>
      <c r="J761" s="18" t="s">
        <v>86</v>
      </c>
      <c r="K761" s="18" t="s">
        <v>305</v>
      </c>
      <c r="L761" s="23">
        <f t="shared" si="1"/>
        <v>2016</v>
      </c>
      <c r="M761" s="24">
        <f t="shared" si="2"/>
        <v>725427000</v>
      </c>
      <c r="N761" s="25">
        <f t="shared" si="3"/>
        <v>745143000</v>
      </c>
      <c r="O761" s="24">
        <f t="shared" si="4"/>
        <v>879089000</v>
      </c>
      <c r="P761" s="17">
        <f t="shared" si="5"/>
        <v>0.4466276985</v>
      </c>
      <c r="Q761" s="17">
        <f t="shared" si="6"/>
        <v>0.5412336415</v>
      </c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18">
        <v>788.0</v>
      </c>
      <c r="B762" s="18" t="s">
        <v>306</v>
      </c>
      <c r="C762" s="18" t="s">
        <v>15</v>
      </c>
      <c r="D762" s="19">
        <v>41943.0</v>
      </c>
      <c r="E762" s="20">
        <v>5.5123E10</v>
      </c>
      <c r="F762" s="20">
        <v>3.9486E10</v>
      </c>
      <c r="G762" s="21">
        <v>8.717E9</v>
      </c>
      <c r="H762" s="22">
        <v>2.197E9</v>
      </c>
      <c r="I762" s="22">
        <v>9.06E8</v>
      </c>
      <c r="J762" s="18" t="s">
        <v>25</v>
      </c>
      <c r="K762" s="18" t="s">
        <v>307</v>
      </c>
      <c r="L762" s="23">
        <f t="shared" si="1"/>
        <v>2014</v>
      </c>
      <c r="M762" s="24">
        <f t="shared" si="2"/>
        <v>15637000000</v>
      </c>
      <c r="N762" s="25">
        <f t="shared" si="3"/>
        <v>11820000000</v>
      </c>
      <c r="O762" s="24">
        <f t="shared" si="4"/>
        <v>43303000000</v>
      </c>
      <c r="P762" s="17">
        <f t="shared" si="5"/>
        <v>0.2836746911</v>
      </c>
      <c r="Q762" s="17">
        <f t="shared" si="6"/>
        <v>0.7855704515</v>
      </c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18">
        <v>789.0</v>
      </c>
      <c r="B763" s="18" t="s">
        <v>306</v>
      </c>
      <c r="C763" s="18" t="s">
        <v>18</v>
      </c>
      <c r="D763" s="19">
        <v>42308.0</v>
      </c>
      <c r="E763" s="20">
        <v>5.2107E10</v>
      </c>
      <c r="F763" s="20">
        <v>3.7168E10</v>
      </c>
      <c r="G763" s="21">
        <v>9.047E9</v>
      </c>
      <c r="H763" s="22">
        <v>2.338E9</v>
      </c>
      <c r="I763" s="22">
        <v>8.52E8</v>
      </c>
      <c r="J763" s="18" t="s">
        <v>25</v>
      </c>
      <c r="K763" s="18" t="s">
        <v>307</v>
      </c>
      <c r="L763" s="23">
        <f t="shared" si="1"/>
        <v>2015</v>
      </c>
      <c r="M763" s="24">
        <f t="shared" si="2"/>
        <v>14939000000</v>
      </c>
      <c r="N763" s="25">
        <f t="shared" si="3"/>
        <v>12237000000</v>
      </c>
      <c r="O763" s="24">
        <f t="shared" si="4"/>
        <v>39870000000</v>
      </c>
      <c r="P763" s="17">
        <f t="shared" si="5"/>
        <v>0.2866985242</v>
      </c>
      <c r="Q763" s="17">
        <f t="shared" si="6"/>
        <v>0.765156313</v>
      </c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18">
        <v>790.0</v>
      </c>
      <c r="B764" s="18" t="s">
        <v>306</v>
      </c>
      <c r="C764" s="18" t="s">
        <v>19</v>
      </c>
      <c r="D764" s="19">
        <v>42674.0</v>
      </c>
      <c r="E764" s="20">
        <v>5.0123E10</v>
      </c>
      <c r="F764" s="20">
        <v>3.5507E10</v>
      </c>
      <c r="G764" s="21">
        <v>8.419E9</v>
      </c>
      <c r="H764" s="22">
        <v>2.298E9</v>
      </c>
      <c r="I764" s="22">
        <v>7.55E8</v>
      </c>
      <c r="J764" s="18" t="s">
        <v>25</v>
      </c>
      <c r="K764" s="18" t="s">
        <v>307</v>
      </c>
      <c r="L764" s="23">
        <f t="shared" si="1"/>
        <v>2016</v>
      </c>
      <c r="M764" s="24">
        <f t="shared" si="2"/>
        <v>14616000000</v>
      </c>
      <c r="N764" s="25">
        <f t="shared" si="3"/>
        <v>11472000000</v>
      </c>
      <c r="O764" s="24">
        <f t="shared" si="4"/>
        <v>38651000000</v>
      </c>
      <c r="P764" s="17">
        <f t="shared" si="5"/>
        <v>0.2916026575</v>
      </c>
      <c r="Q764" s="17">
        <f t="shared" si="6"/>
        <v>0.7711230373</v>
      </c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18">
        <v>791.0</v>
      </c>
      <c r="B765" s="18" t="s">
        <v>308</v>
      </c>
      <c r="C765" s="18" t="s">
        <v>15</v>
      </c>
      <c r="D765" s="19">
        <v>41578.0</v>
      </c>
      <c r="E765" s="20">
        <v>1.12298E11</v>
      </c>
      <c r="F765" s="20">
        <v>8.638E10</v>
      </c>
      <c r="G765" s="21">
        <v>1.3267E10</v>
      </c>
      <c r="H765" s="22">
        <v>3.135E9</v>
      </c>
      <c r="I765" s="22">
        <v>1.373E9</v>
      </c>
      <c r="J765" s="18" t="s">
        <v>25</v>
      </c>
      <c r="K765" s="18" t="s">
        <v>26</v>
      </c>
      <c r="L765" s="23">
        <f t="shared" si="1"/>
        <v>2013</v>
      </c>
      <c r="M765" s="24">
        <f t="shared" si="2"/>
        <v>25918000000</v>
      </c>
      <c r="N765" s="25">
        <f t="shared" si="3"/>
        <v>17775000000</v>
      </c>
      <c r="O765" s="24">
        <f t="shared" si="4"/>
        <v>94523000000</v>
      </c>
      <c r="P765" s="17">
        <f t="shared" si="5"/>
        <v>0.2307966304</v>
      </c>
      <c r="Q765" s="17">
        <f t="shared" si="6"/>
        <v>0.8417157919</v>
      </c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18">
        <v>792.0</v>
      </c>
      <c r="B766" s="18" t="s">
        <v>308</v>
      </c>
      <c r="C766" s="18" t="s">
        <v>18</v>
      </c>
      <c r="D766" s="19">
        <v>41943.0</v>
      </c>
      <c r="E766" s="20">
        <v>5.6651E10</v>
      </c>
      <c r="F766" s="20">
        <v>4.5431E10</v>
      </c>
      <c r="G766" s="21">
        <v>5.361E9</v>
      </c>
      <c r="H766" s="22">
        <v>1.298E9</v>
      </c>
      <c r="I766" s="22">
        <v>1.29E8</v>
      </c>
      <c r="J766" s="18" t="s">
        <v>25</v>
      </c>
      <c r="K766" s="18" t="s">
        <v>26</v>
      </c>
      <c r="L766" s="23">
        <f t="shared" si="1"/>
        <v>2014</v>
      </c>
      <c r="M766" s="24">
        <f t="shared" si="2"/>
        <v>11220000000</v>
      </c>
      <c r="N766" s="25">
        <f t="shared" si="3"/>
        <v>6788000000</v>
      </c>
      <c r="O766" s="24">
        <f t="shared" si="4"/>
        <v>49863000000</v>
      </c>
      <c r="P766" s="17">
        <f t="shared" si="5"/>
        <v>0.1980547563</v>
      </c>
      <c r="Q766" s="17">
        <f t="shared" si="6"/>
        <v>0.8801786376</v>
      </c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18">
        <v>793.0</v>
      </c>
      <c r="B767" s="18" t="s">
        <v>308</v>
      </c>
      <c r="C767" s="18" t="s">
        <v>19</v>
      </c>
      <c r="D767" s="19">
        <v>42308.0</v>
      </c>
      <c r="E767" s="20">
        <v>5.1463E10</v>
      </c>
      <c r="F767" s="20">
        <v>4.1524E10</v>
      </c>
      <c r="G767" s="21">
        <v>4.663E9</v>
      </c>
      <c r="H767" s="22">
        <v>1.191E9</v>
      </c>
      <c r="I767" s="22">
        <v>1.02E8</v>
      </c>
      <c r="J767" s="18" t="s">
        <v>25</v>
      </c>
      <c r="K767" s="18" t="s">
        <v>26</v>
      </c>
      <c r="L767" s="23">
        <f t="shared" si="1"/>
        <v>2015</v>
      </c>
      <c r="M767" s="24">
        <f t="shared" si="2"/>
        <v>9939000000</v>
      </c>
      <c r="N767" s="25">
        <f t="shared" si="3"/>
        <v>5956000000</v>
      </c>
      <c r="O767" s="24">
        <f t="shared" si="4"/>
        <v>45507000000</v>
      </c>
      <c r="P767" s="17">
        <f t="shared" si="5"/>
        <v>0.1931290442</v>
      </c>
      <c r="Q767" s="17">
        <f t="shared" si="6"/>
        <v>0.8842663661</v>
      </c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18">
        <v>794.0</v>
      </c>
      <c r="B768" s="18" t="s">
        <v>308</v>
      </c>
      <c r="C768" s="18" t="s">
        <v>20</v>
      </c>
      <c r="D768" s="19">
        <v>42674.0</v>
      </c>
      <c r="E768" s="20">
        <v>4.8238E10</v>
      </c>
      <c r="F768" s="20">
        <v>3.924E10</v>
      </c>
      <c r="G768" s="21">
        <v>4.019E9</v>
      </c>
      <c r="H768" s="22">
        <v>1.209E9</v>
      </c>
      <c r="I768" s="22">
        <v>1.6E7</v>
      </c>
      <c r="J768" s="18" t="s">
        <v>25</v>
      </c>
      <c r="K768" s="18" t="s">
        <v>26</v>
      </c>
      <c r="L768" s="23">
        <f t="shared" si="1"/>
        <v>2016</v>
      </c>
      <c r="M768" s="24">
        <f t="shared" si="2"/>
        <v>8998000000</v>
      </c>
      <c r="N768" s="25">
        <f t="shared" si="3"/>
        <v>5244000000</v>
      </c>
      <c r="O768" s="24">
        <f t="shared" si="4"/>
        <v>42994000000</v>
      </c>
      <c r="P768" s="17">
        <f t="shared" si="5"/>
        <v>0.1865334384</v>
      </c>
      <c r="Q768" s="17">
        <f t="shared" si="6"/>
        <v>0.8912890252</v>
      </c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18">
        <v>795.0</v>
      </c>
      <c r="B769" s="18" t="s">
        <v>309</v>
      </c>
      <c r="C769" s="18" t="s">
        <v>15</v>
      </c>
      <c r="D769" s="19">
        <v>41394.0</v>
      </c>
      <c r="E769" s="20">
        <v>2.807114E9</v>
      </c>
      <c r="F769" s="20">
        <v>1.123773E9</v>
      </c>
      <c r="G769" s="21">
        <v>8.28095E8</v>
      </c>
      <c r="H769" s="22">
        <v>0.0</v>
      </c>
      <c r="I769" s="22">
        <v>9.2407E7</v>
      </c>
      <c r="J769" s="18" t="s">
        <v>50</v>
      </c>
      <c r="K769" s="18" t="s">
        <v>103</v>
      </c>
      <c r="L769" s="23">
        <f t="shared" si="1"/>
        <v>2013</v>
      </c>
      <c r="M769" s="24">
        <f t="shared" si="2"/>
        <v>1683341000</v>
      </c>
      <c r="N769" s="25">
        <f t="shared" si="3"/>
        <v>920502000</v>
      </c>
      <c r="O769" s="24">
        <f t="shared" si="4"/>
        <v>1886612000</v>
      </c>
      <c r="P769" s="17">
        <f t="shared" si="5"/>
        <v>0.5996696251</v>
      </c>
      <c r="Q769" s="17">
        <f t="shared" si="6"/>
        <v>0.6720824306</v>
      </c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18">
        <v>796.0</v>
      </c>
      <c r="B770" s="18" t="s">
        <v>309</v>
      </c>
      <c r="C770" s="18" t="s">
        <v>18</v>
      </c>
      <c r="D770" s="19">
        <v>41759.0</v>
      </c>
      <c r="E770" s="20">
        <v>3.024295E9</v>
      </c>
      <c r="F770" s="20">
        <v>1.179405E9</v>
      </c>
      <c r="G770" s="21">
        <v>8.30789E8</v>
      </c>
      <c r="H770" s="22">
        <v>0.0</v>
      </c>
      <c r="I770" s="22">
        <v>1.15604E8</v>
      </c>
      <c r="J770" s="18" t="s">
        <v>50</v>
      </c>
      <c r="K770" s="18" t="s">
        <v>103</v>
      </c>
      <c r="L770" s="23">
        <f t="shared" si="1"/>
        <v>2014</v>
      </c>
      <c r="M770" s="24">
        <f t="shared" si="2"/>
        <v>1844890000</v>
      </c>
      <c r="N770" s="25">
        <f t="shared" si="3"/>
        <v>946393000</v>
      </c>
      <c r="O770" s="24">
        <f t="shared" si="4"/>
        <v>2077902000</v>
      </c>
      <c r="P770" s="17">
        <f t="shared" si="5"/>
        <v>0.6100231624</v>
      </c>
      <c r="Q770" s="17">
        <f t="shared" si="6"/>
        <v>0.6870698791</v>
      </c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18">
        <v>797.0</v>
      </c>
      <c r="B771" s="18" t="s">
        <v>309</v>
      </c>
      <c r="C771" s="18" t="s">
        <v>19</v>
      </c>
      <c r="D771" s="19">
        <v>42124.0</v>
      </c>
      <c r="E771" s="20">
        <v>3.078658E9</v>
      </c>
      <c r="F771" s="20">
        <v>1.231104E9</v>
      </c>
      <c r="G771" s="21">
        <v>8.18091E8</v>
      </c>
      <c r="H771" s="22">
        <v>0.0</v>
      </c>
      <c r="I771" s="22">
        <v>1.59804E8</v>
      </c>
      <c r="J771" s="18" t="s">
        <v>50</v>
      </c>
      <c r="K771" s="18" t="s">
        <v>103</v>
      </c>
      <c r="L771" s="23">
        <f t="shared" si="1"/>
        <v>2015</v>
      </c>
      <c r="M771" s="24">
        <f t="shared" si="2"/>
        <v>1847554000</v>
      </c>
      <c r="N771" s="25">
        <f t="shared" si="3"/>
        <v>977895000</v>
      </c>
      <c r="O771" s="24">
        <f t="shared" si="4"/>
        <v>2100763000</v>
      </c>
      <c r="P771" s="17">
        <f t="shared" si="5"/>
        <v>0.6001166742</v>
      </c>
      <c r="Q771" s="17">
        <f t="shared" si="6"/>
        <v>0.6823632245</v>
      </c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18">
        <v>798.0</v>
      </c>
      <c r="B772" s="18" t="s">
        <v>309</v>
      </c>
      <c r="C772" s="18" t="s">
        <v>20</v>
      </c>
      <c r="D772" s="19">
        <v>42490.0</v>
      </c>
      <c r="E772" s="20">
        <v>3.038153E9</v>
      </c>
      <c r="F772" s="20">
        <v>1.25032E9</v>
      </c>
      <c r="G772" s="21">
        <v>9.05648E8</v>
      </c>
      <c r="H772" s="22">
        <v>0.0</v>
      </c>
      <c r="I772" s="22">
        <v>1.73598E8</v>
      </c>
      <c r="J772" s="18" t="s">
        <v>50</v>
      </c>
      <c r="K772" s="18" t="s">
        <v>103</v>
      </c>
      <c r="L772" s="23">
        <f t="shared" si="1"/>
        <v>2016</v>
      </c>
      <c r="M772" s="24">
        <f t="shared" si="2"/>
        <v>1787833000</v>
      </c>
      <c r="N772" s="25">
        <f t="shared" si="3"/>
        <v>1079246000</v>
      </c>
      <c r="O772" s="24">
        <f t="shared" si="4"/>
        <v>1958907000</v>
      </c>
      <c r="P772" s="17">
        <f t="shared" si="5"/>
        <v>0.588460489</v>
      </c>
      <c r="Q772" s="17">
        <f t="shared" si="6"/>
        <v>0.6447690422</v>
      </c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18">
        <v>799.0</v>
      </c>
      <c r="B773" s="18" t="s">
        <v>310</v>
      </c>
      <c r="C773" s="18" t="s">
        <v>15</v>
      </c>
      <c r="D773" s="19">
        <v>41574.0</v>
      </c>
      <c r="E773" s="20">
        <v>8.751654E9</v>
      </c>
      <c r="F773" s="20">
        <v>7.338838E9</v>
      </c>
      <c r="G773" s="21">
        <v>6.2734E8</v>
      </c>
      <c r="H773" s="22">
        <v>0.0</v>
      </c>
      <c r="I773" s="22">
        <v>0.0</v>
      </c>
      <c r="J773" s="18" t="s">
        <v>39</v>
      </c>
      <c r="K773" s="18" t="s">
        <v>127</v>
      </c>
      <c r="L773" s="23">
        <f t="shared" si="1"/>
        <v>2013</v>
      </c>
      <c r="M773" s="24">
        <f t="shared" si="2"/>
        <v>1412816000</v>
      </c>
      <c r="N773" s="25">
        <f t="shared" si="3"/>
        <v>627340000</v>
      </c>
      <c r="O773" s="24">
        <f t="shared" si="4"/>
        <v>8124314000</v>
      </c>
      <c r="P773" s="17">
        <f t="shared" si="5"/>
        <v>0.16143417</v>
      </c>
      <c r="Q773" s="17">
        <f t="shared" si="6"/>
        <v>0.92831755</v>
      </c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18">
        <v>800.0</v>
      </c>
      <c r="B774" s="18" t="s">
        <v>310</v>
      </c>
      <c r="C774" s="18" t="s">
        <v>18</v>
      </c>
      <c r="D774" s="19">
        <v>41938.0</v>
      </c>
      <c r="E774" s="20">
        <v>9.316256E9</v>
      </c>
      <c r="F774" s="20">
        <v>7.751273E9</v>
      </c>
      <c r="G774" s="21">
        <v>6.50948E8</v>
      </c>
      <c r="H774" s="22">
        <v>0.0</v>
      </c>
      <c r="I774" s="22">
        <v>0.0</v>
      </c>
      <c r="J774" s="18" t="s">
        <v>39</v>
      </c>
      <c r="K774" s="18" t="s">
        <v>127</v>
      </c>
      <c r="L774" s="23">
        <f t="shared" si="1"/>
        <v>2014</v>
      </c>
      <c r="M774" s="24">
        <f t="shared" si="2"/>
        <v>1564983000</v>
      </c>
      <c r="N774" s="25">
        <f t="shared" si="3"/>
        <v>650948000</v>
      </c>
      <c r="O774" s="24">
        <f t="shared" si="4"/>
        <v>8665308000</v>
      </c>
      <c r="P774" s="17">
        <f t="shared" si="5"/>
        <v>0.1679841129</v>
      </c>
      <c r="Q774" s="17">
        <f t="shared" si="6"/>
        <v>0.9301277251</v>
      </c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18">
        <v>801.0</v>
      </c>
      <c r="B775" s="18" t="s">
        <v>310</v>
      </c>
      <c r="C775" s="18" t="s">
        <v>19</v>
      </c>
      <c r="D775" s="19">
        <v>42308.0</v>
      </c>
      <c r="E775" s="20">
        <v>9.263863E9</v>
      </c>
      <c r="F775" s="20">
        <v>7.455282E9</v>
      </c>
      <c r="G775" s="21">
        <v>7.43611E8</v>
      </c>
      <c r="H775" s="22">
        <v>0.0</v>
      </c>
      <c r="I775" s="22">
        <v>0.0</v>
      </c>
      <c r="J775" s="18" t="s">
        <v>39</v>
      </c>
      <c r="K775" s="18" t="s">
        <v>127</v>
      </c>
      <c r="L775" s="23">
        <f t="shared" si="1"/>
        <v>2015</v>
      </c>
      <c r="M775" s="24">
        <f t="shared" si="2"/>
        <v>1808581000</v>
      </c>
      <c r="N775" s="25">
        <f t="shared" si="3"/>
        <v>743611000</v>
      </c>
      <c r="O775" s="24">
        <f t="shared" si="4"/>
        <v>8520252000</v>
      </c>
      <c r="P775" s="17">
        <f t="shared" si="5"/>
        <v>0.195229679</v>
      </c>
      <c r="Q775" s="17">
        <f t="shared" si="6"/>
        <v>0.9197299226</v>
      </c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18">
        <v>802.0</v>
      </c>
      <c r="B776" s="18" t="s">
        <v>310</v>
      </c>
      <c r="C776" s="18" t="s">
        <v>20</v>
      </c>
      <c r="D776" s="19">
        <v>42673.0</v>
      </c>
      <c r="E776" s="20">
        <v>9.523224E9</v>
      </c>
      <c r="F776" s="20">
        <v>7.365049E9</v>
      </c>
      <c r="G776" s="21">
        <v>8.71974E8</v>
      </c>
      <c r="H776" s="22">
        <v>0.0</v>
      </c>
      <c r="I776" s="22">
        <v>0.0</v>
      </c>
      <c r="J776" s="18" t="s">
        <v>39</v>
      </c>
      <c r="K776" s="18" t="s">
        <v>127</v>
      </c>
      <c r="L776" s="23">
        <f t="shared" si="1"/>
        <v>2016</v>
      </c>
      <c r="M776" s="24">
        <f t="shared" si="2"/>
        <v>2158175000</v>
      </c>
      <c r="N776" s="25">
        <f t="shared" si="3"/>
        <v>871974000</v>
      </c>
      <c r="O776" s="24">
        <f t="shared" si="4"/>
        <v>8651250000</v>
      </c>
      <c r="P776" s="17">
        <f t="shared" si="5"/>
        <v>0.2266223077</v>
      </c>
      <c r="Q776" s="17">
        <f t="shared" si="6"/>
        <v>0.9084371007</v>
      </c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18">
        <v>803.0</v>
      </c>
      <c r="B777" s="18" t="s">
        <v>311</v>
      </c>
      <c r="C777" s="18" t="s">
        <v>15</v>
      </c>
      <c r="D777" s="19">
        <v>41453.0</v>
      </c>
      <c r="E777" s="20">
        <v>5.112E9</v>
      </c>
      <c r="F777" s="20">
        <v>3.385E9</v>
      </c>
      <c r="G777" s="21">
        <v>9.14E8</v>
      </c>
      <c r="H777" s="22">
        <v>0.0</v>
      </c>
      <c r="I777" s="22">
        <v>0.0</v>
      </c>
      <c r="J777" s="18" t="s">
        <v>25</v>
      </c>
      <c r="K777" s="18" t="s">
        <v>312</v>
      </c>
      <c r="L777" s="23">
        <f t="shared" si="1"/>
        <v>2013</v>
      </c>
      <c r="M777" s="24">
        <f t="shared" si="2"/>
        <v>1727000000</v>
      </c>
      <c r="N777" s="25">
        <f t="shared" si="3"/>
        <v>914000000</v>
      </c>
      <c r="O777" s="24">
        <f t="shared" si="4"/>
        <v>4198000000</v>
      </c>
      <c r="P777" s="17">
        <f t="shared" si="5"/>
        <v>0.3378325509</v>
      </c>
      <c r="Q777" s="17">
        <f t="shared" si="6"/>
        <v>0.8212050078</v>
      </c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18">
        <v>804.0</v>
      </c>
      <c r="B778" s="18" t="s">
        <v>311</v>
      </c>
      <c r="C778" s="18" t="s">
        <v>18</v>
      </c>
      <c r="D778" s="19">
        <v>41817.0</v>
      </c>
      <c r="E778" s="20">
        <v>5.012E9</v>
      </c>
      <c r="F778" s="20">
        <v>3.31E9</v>
      </c>
      <c r="G778" s="21">
        <v>8.2E8</v>
      </c>
      <c r="H778" s="22">
        <v>0.0</v>
      </c>
      <c r="I778" s="22">
        <v>0.0</v>
      </c>
      <c r="J778" s="18" t="s">
        <v>25</v>
      </c>
      <c r="K778" s="18" t="s">
        <v>312</v>
      </c>
      <c r="L778" s="23">
        <f t="shared" si="1"/>
        <v>2014</v>
      </c>
      <c r="M778" s="24">
        <f t="shared" si="2"/>
        <v>1702000000</v>
      </c>
      <c r="N778" s="25">
        <f t="shared" si="3"/>
        <v>820000000</v>
      </c>
      <c r="O778" s="24">
        <f t="shared" si="4"/>
        <v>4192000000</v>
      </c>
      <c r="P778" s="17">
        <f t="shared" si="5"/>
        <v>0.339584996</v>
      </c>
      <c r="Q778" s="17">
        <f t="shared" si="6"/>
        <v>0.8363926576</v>
      </c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18">
        <v>805.0</v>
      </c>
      <c r="B779" s="18" t="s">
        <v>311</v>
      </c>
      <c r="C779" s="18" t="s">
        <v>19</v>
      </c>
      <c r="D779" s="19">
        <v>42188.0</v>
      </c>
      <c r="E779" s="20">
        <v>5.083E9</v>
      </c>
      <c r="F779" s="20">
        <v>3.348E9</v>
      </c>
      <c r="G779" s="21">
        <v>9.76E8</v>
      </c>
      <c r="H779" s="22">
        <v>0.0</v>
      </c>
      <c r="I779" s="22">
        <v>0.0</v>
      </c>
      <c r="J779" s="18" t="s">
        <v>25</v>
      </c>
      <c r="K779" s="18" t="s">
        <v>312</v>
      </c>
      <c r="L779" s="23">
        <f t="shared" si="1"/>
        <v>2015</v>
      </c>
      <c r="M779" s="24">
        <f t="shared" si="2"/>
        <v>1735000000</v>
      </c>
      <c r="N779" s="25">
        <f t="shared" si="3"/>
        <v>976000000</v>
      </c>
      <c r="O779" s="24">
        <f t="shared" si="4"/>
        <v>4107000000</v>
      </c>
      <c r="P779" s="17">
        <f t="shared" si="5"/>
        <v>0.341333858</v>
      </c>
      <c r="Q779" s="17">
        <f t="shared" si="6"/>
        <v>0.807987409</v>
      </c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18">
        <v>806.0</v>
      </c>
      <c r="B780" s="18" t="s">
        <v>311</v>
      </c>
      <c r="C780" s="18" t="s">
        <v>20</v>
      </c>
      <c r="D780" s="19">
        <v>42552.0</v>
      </c>
      <c r="E780" s="20">
        <v>7.467E9</v>
      </c>
      <c r="F780" s="20">
        <v>5.132E9</v>
      </c>
      <c r="G780" s="21">
        <v>1.186E9</v>
      </c>
      <c r="H780" s="22">
        <v>0.0</v>
      </c>
      <c r="I780" s="22">
        <v>0.0</v>
      </c>
      <c r="J780" s="18" t="s">
        <v>25</v>
      </c>
      <c r="K780" s="18" t="s">
        <v>312</v>
      </c>
      <c r="L780" s="23">
        <f t="shared" si="1"/>
        <v>2016</v>
      </c>
      <c r="M780" s="24">
        <f t="shared" si="2"/>
        <v>2335000000</v>
      </c>
      <c r="N780" s="25">
        <f t="shared" si="3"/>
        <v>1186000000</v>
      </c>
      <c r="O780" s="24">
        <f t="shared" si="4"/>
        <v>6281000000</v>
      </c>
      <c r="P780" s="17">
        <f t="shared" si="5"/>
        <v>0.3127092541</v>
      </c>
      <c r="Q780" s="17">
        <f t="shared" si="6"/>
        <v>0.841167805</v>
      </c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18">
        <v>807.0</v>
      </c>
      <c r="B781" s="18" t="s">
        <v>313</v>
      </c>
      <c r="C781" s="18" t="s">
        <v>15</v>
      </c>
      <c r="D781" s="19">
        <v>41272.0</v>
      </c>
      <c r="E781" s="20">
        <v>8.939967E9</v>
      </c>
      <c r="F781" s="20">
        <v>6.432454E9</v>
      </c>
      <c r="G781" s="21">
        <v>1.87336E9</v>
      </c>
      <c r="H781" s="22">
        <v>0.0</v>
      </c>
      <c r="I781" s="22">
        <v>0.0</v>
      </c>
      <c r="J781" s="18" t="s">
        <v>28</v>
      </c>
      <c r="K781" s="18" t="s">
        <v>31</v>
      </c>
      <c r="L781" s="23">
        <f t="shared" si="1"/>
        <v>2012</v>
      </c>
      <c r="M781" s="24">
        <f t="shared" si="2"/>
        <v>2507513000</v>
      </c>
      <c r="N781" s="25">
        <f t="shared" si="3"/>
        <v>1873360000</v>
      </c>
      <c r="O781" s="24">
        <f t="shared" si="4"/>
        <v>7066607000</v>
      </c>
      <c r="P781" s="17">
        <f t="shared" si="5"/>
        <v>0.2804834738</v>
      </c>
      <c r="Q781" s="17">
        <f t="shared" si="6"/>
        <v>0.7904511281</v>
      </c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18">
        <v>808.0</v>
      </c>
      <c r="B782" s="18" t="s">
        <v>313</v>
      </c>
      <c r="C782" s="18" t="s">
        <v>18</v>
      </c>
      <c r="D782" s="19">
        <v>41636.0</v>
      </c>
      <c r="E782" s="20">
        <v>9.560647E9</v>
      </c>
      <c r="F782" s="20">
        <v>6.904633E9</v>
      </c>
      <c r="G782" s="21">
        <v>1.97896E9</v>
      </c>
      <c r="H782" s="22">
        <v>0.0</v>
      </c>
      <c r="I782" s="22">
        <v>0.0</v>
      </c>
      <c r="J782" s="18" t="s">
        <v>28</v>
      </c>
      <c r="K782" s="18" t="s">
        <v>31</v>
      </c>
      <c r="L782" s="23">
        <f t="shared" si="1"/>
        <v>2013</v>
      </c>
      <c r="M782" s="24">
        <f t="shared" si="2"/>
        <v>2656014000</v>
      </c>
      <c r="N782" s="25">
        <f t="shared" si="3"/>
        <v>1978960000</v>
      </c>
      <c r="O782" s="24">
        <f t="shared" si="4"/>
        <v>7581687000</v>
      </c>
      <c r="P782" s="17">
        <f t="shared" si="5"/>
        <v>0.2778069308</v>
      </c>
      <c r="Q782" s="17">
        <f t="shared" si="6"/>
        <v>0.7930098245</v>
      </c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18">
        <v>809.0</v>
      </c>
      <c r="B783" s="18" t="s">
        <v>313</v>
      </c>
      <c r="C783" s="18" t="s">
        <v>19</v>
      </c>
      <c r="D783" s="19">
        <v>42000.0</v>
      </c>
      <c r="E783" s="20">
        <v>1.037139E10</v>
      </c>
      <c r="F783" s="20">
        <v>7.460075E9</v>
      </c>
      <c r="G783" s="21">
        <v>2.196173E9</v>
      </c>
      <c r="H783" s="22">
        <v>0.0</v>
      </c>
      <c r="I783" s="22">
        <v>0.0</v>
      </c>
      <c r="J783" s="18" t="s">
        <v>28</v>
      </c>
      <c r="K783" s="18" t="s">
        <v>31</v>
      </c>
      <c r="L783" s="23">
        <f t="shared" si="1"/>
        <v>2014</v>
      </c>
      <c r="M783" s="24">
        <f t="shared" si="2"/>
        <v>2911315000</v>
      </c>
      <c r="N783" s="25">
        <f t="shared" si="3"/>
        <v>2196173000</v>
      </c>
      <c r="O783" s="24">
        <f t="shared" si="4"/>
        <v>8175217000</v>
      </c>
      <c r="P783" s="17">
        <f t="shared" si="5"/>
        <v>0.280706347</v>
      </c>
      <c r="Q783" s="17">
        <f t="shared" si="6"/>
        <v>0.7882469949</v>
      </c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18">
        <v>810.0</v>
      </c>
      <c r="B784" s="18" t="s">
        <v>313</v>
      </c>
      <c r="C784" s="18" t="s">
        <v>20</v>
      </c>
      <c r="D784" s="19">
        <v>42364.0</v>
      </c>
      <c r="E784" s="20">
        <v>1.0629719E10</v>
      </c>
      <c r="F784" s="20">
        <v>7.61746E9</v>
      </c>
      <c r="G784" s="21">
        <v>2.243356E9</v>
      </c>
      <c r="H784" s="22">
        <v>0.0</v>
      </c>
      <c r="I784" s="22">
        <v>0.0</v>
      </c>
      <c r="J784" s="18" t="s">
        <v>28</v>
      </c>
      <c r="K784" s="18" t="s">
        <v>31</v>
      </c>
      <c r="L784" s="23">
        <f t="shared" si="1"/>
        <v>2015</v>
      </c>
      <c r="M784" s="24">
        <f t="shared" si="2"/>
        <v>3012259000</v>
      </c>
      <c r="N784" s="25">
        <f t="shared" si="3"/>
        <v>2243356000</v>
      </c>
      <c r="O784" s="24">
        <f t="shared" si="4"/>
        <v>8386363000</v>
      </c>
      <c r="P784" s="17">
        <f t="shared" si="5"/>
        <v>0.2833808683</v>
      </c>
      <c r="Q784" s="17">
        <f t="shared" si="6"/>
        <v>0.7889543458</v>
      </c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18">
        <v>811.0</v>
      </c>
      <c r="B785" s="18" t="s">
        <v>314</v>
      </c>
      <c r="C785" s="18" t="s">
        <v>15</v>
      </c>
      <c r="D785" s="19">
        <v>41274.0</v>
      </c>
      <c r="E785" s="20">
        <v>5.059E9</v>
      </c>
      <c r="F785" s="20">
        <v>1.885E9</v>
      </c>
      <c r="G785" s="21">
        <v>2.101E9</v>
      </c>
      <c r="H785" s="22">
        <v>0.0</v>
      </c>
      <c r="I785" s="22">
        <v>7.22E8</v>
      </c>
      <c r="J785" s="18" t="s">
        <v>55</v>
      </c>
      <c r="K785" s="18" t="s">
        <v>56</v>
      </c>
      <c r="L785" s="23">
        <f t="shared" si="1"/>
        <v>2012</v>
      </c>
      <c r="M785" s="24">
        <f t="shared" si="2"/>
        <v>3174000000</v>
      </c>
      <c r="N785" s="25">
        <f t="shared" si="3"/>
        <v>2823000000</v>
      </c>
      <c r="O785" s="24">
        <f t="shared" si="4"/>
        <v>2236000000</v>
      </c>
      <c r="P785" s="17">
        <f t="shared" si="5"/>
        <v>0.6273967187</v>
      </c>
      <c r="Q785" s="17">
        <f t="shared" si="6"/>
        <v>0.4419845819</v>
      </c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18">
        <v>812.0</v>
      </c>
      <c r="B786" s="18" t="s">
        <v>314</v>
      </c>
      <c r="C786" s="18" t="s">
        <v>18</v>
      </c>
      <c r="D786" s="19">
        <v>41639.0</v>
      </c>
      <c r="E786" s="20">
        <v>5.166E9</v>
      </c>
      <c r="F786" s="20">
        <v>1.989E9</v>
      </c>
      <c r="G786" s="21">
        <v>1.968E9</v>
      </c>
      <c r="H786" s="22">
        <v>0.0</v>
      </c>
      <c r="I786" s="22">
        <v>6.97E8</v>
      </c>
      <c r="J786" s="18" t="s">
        <v>55</v>
      </c>
      <c r="K786" s="18" t="s">
        <v>56</v>
      </c>
      <c r="L786" s="23">
        <f t="shared" si="1"/>
        <v>2013</v>
      </c>
      <c r="M786" s="24">
        <f t="shared" si="2"/>
        <v>3177000000</v>
      </c>
      <c r="N786" s="25">
        <f t="shared" si="3"/>
        <v>2665000000</v>
      </c>
      <c r="O786" s="24">
        <f t="shared" si="4"/>
        <v>2501000000</v>
      </c>
      <c r="P786" s="17">
        <f t="shared" si="5"/>
        <v>0.6149825784</v>
      </c>
      <c r="Q786" s="17">
        <f t="shared" si="6"/>
        <v>0.4841269841</v>
      </c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18">
        <v>813.0</v>
      </c>
      <c r="B787" s="18" t="s">
        <v>314</v>
      </c>
      <c r="C787" s="18" t="s">
        <v>19</v>
      </c>
      <c r="D787" s="19">
        <v>42004.0</v>
      </c>
      <c r="E787" s="20">
        <v>5.354E9</v>
      </c>
      <c r="F787" s="20">
        <v>2.033E9</v>
      </c>
      <c r="G787" s="21">
        <v>1.92E9</v>
      </c>
      <c r="H787" s="22">
        <v>0.0</v>
      </c>
      <c r="I787" s="22">
        <v>7.01E8</v>
      </c>
      <c r="J787" s="18" t="s">
        <v>55</v>
      </c>
      <c r="K787" s="18" t="s">
        <v>56</v>
      </c>
      <c r="L787" s="23">
        <f t="shared" si="1"/>
        <v>2014</v>
      </c>
      <c r="M787" s="24">
        <f t="shared" si="2"/>
        <v>3321000000</v>
      </c>
      <c r="N787" s="25">
        <f t="shared" si="3"/>
        <v>2621000000</v>
      </c>
      <c r="O787" s="24">
        <f t="shared" si="4"/>
        <v>2733000000</v>
      </c>
      <c r="P787" s="17">
        <f t="shared" si="5"/>
        <v>0.6202838999</v>
      </c>
      <c r="Q787" s="17">
        <f t="shared" si="6"/>
        <v>0.5104594696</v>
      </c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18">
        <v>814.0</v>
      </c>
      <c r="B788" s="18" t="s">
        <v>314</v>
      </c>
      <c r="C788" s="18" t="s">
        <v>20</v>
      </c>
      <c r="D788" s="19">
        <v>42369.0</v>
      </c>
      <c r="E788" s="20">
        <v>5.387E9</v>
      </c>
      <c r="F788" s="20">
        <v>2.012E9</v>
      </c>
      <c r="G788" s="21">
        <v>2.011E9</v>
      </c>
      <c r="H788" s="22">
        <v>0.0</v>
      </c>
      <c r="I788" s="22">
        <v>7.16E8</v>
      </c>
      <c r="J788" s="18" t="s">
        <v>55</v>
      </c>
      <c r="K788" s="18" t="s">
        <v>56</v>
      </c>
      <c r="L788" s="23">
        <f t="shared" si="1"/>
        <v>2015</v>
      </c>
      <c r="M788" s="24">
        <f t="shared" si="2"/>
        <v>3375000000</v>
      </c>
      <c r="N788" s="25">
        <f t="shared" si="3"/>
        <v>2727000000</v>
      </c>
      <c r="O788" s="24">
        <f t="shared" si="4"/>
        <v>2660000000</v>
      </c>
      <c r="P788" s="17">
        <f t="shared" si="5"/>
        <v>0.6265082606</v>
      </c>
      <c r="Q788" s="17">
        <f t="shared" si="6"/>
        <v>0.4937813254</v>
      </c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18">
        <v>815.0</v>
      </c>
      <c r="B789" s="18" t="s">
        <v>315</v>
      </c>
      <c r="C789" s="18" t="s">
        <v>15</v>
      </c>
      <c r="D789" s="19">
        <v>41274.0</v>
      </c>
      <c r="E789" s="20">
        <v>6.644252E9</v>
      </c>
      <c r="F789" s="20">
        <v>3.78437E9</v>
      </c>
      <c r="G789" s="21">
        <v>1.703796E9</v>
      </c>
      <c r="H789" s="22">
        <v>0.0</v>
      </c>
      <c r="I789" s="22">
        <v>0.0</v>
      </c>
      <c r="J789" s="18" t="s">
        <v>39</v>
      </c>
      <c r="K789" s="18" t="s">
        <v>127</v>
      </c>
      <c r="L789" s="23">
        <f t="shared" si="1"/>
        <v>2012</v>
      </c>
      <c r="M789" s="24">
        <f t="shared" si="2"/>
        <v>2859882000</v>
      </c>
      <c r="N789" s="25">
        <f t="shared" si="3"/>
        <v>1703796000</v>
      </c>
      <c r="O789" s="24">
        <f t="shared" si="4"/>
        <v>4940456000</v>
      </c>
      <c r="P789" s="17">
        <f t="shared" si="5"/>
        <v>0.43042949</v>
      </c>
      <c r="Q789" s="17">
        <f t="shared" si="6"/>
        <v>0.7435684258</v>
      </c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18">
        <v>816.0</v>
      </c>
      <c r="B790" s="18" t="s">
        <v>315</v>
      </c>
      <c r="C790" s="18" t="s">
        <v>18</v>
      </c>
      <c r="D790" s="19">
        <v>41639.0</v>
      </c>
      <c r="E790" s="20">
        <v>7.146079E9</v>
      </c>
      <c r="F790" s="20">
        <v>3.865231E9</v>
      </c>
      <c r="G790" s="21">
        <v>1.924132E9</v>
      </c>
      <c r="H790" s="22">
        <v>0.0</v>
      </c>
      <c r="I790" s="22">
        <v>0.0</v>
      </c>
      <c r="J790" s="18" t="s">
        <v>39</v>
      </c>
      <c r="K790" s="18" t="s">
        <v>127</v>
      </c>
      <c r="L790" s="23">
        <f t="shared" si="1"/>
        <v>2013</v>
      </c>
      <c r="M790" s="24">
        <f t="shared" si="2"/>
        <v>3280848000</v>
      </c>
      <c r="N790" s="25">
        <f t="shared" si="3"/>
        <v>1924132000</v>
      </c>
      <c r="O790" s="24">
        <f t="shared" si="4"/>
        <v>5221947000</v>
      </c>
      <c r="P790" s="17">
        <f t="shared" si="5"/>
        <v>0.4591116331</v>
      </c>
      <c r="Q790" s="17">
        <f t="shared" si="6"/>
        <v>0.7307429711</v>
      </c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18">
        <v>817.0</v>
      </c>
      <c r="B791" s="18" t="s">
        <v>315</v>
      </c>
      <c r="C791" s="18" t="s">
        <v>19</v>
      </c>
      <c r="D791" s="19">
        <v>42004.0</v>
      </c>
      <c r="E791" s="20">
        <v>7.421768E9</v>
      </c>
      <c r="F791" s="20">
        <v>4.085602E9</v>
      </c>
      <c r="G791" s="21">
        <v>1.898284E9</v>
      </c>
      <c r="H791" s="22">
        <v>0.0</v>
      </c>
      <c r="I791" s="22">
        <v>0.0</v>
      </c>
      <c r="J791" s="18" t="s">
        <v>39</v>
      </c>
      <c r="K791" s="18" t="s">
        <v>127</v>
      </c>
      <c r="L791" s="23">
        <f t="shared" si="1"/>
        <v>2014</v>
      </c>
      <c r="M791" s="24">
        <f t="shared" si="2"/>
        <v>3336166000</v>
      </c>
      <c r="N791" s="25">
        <f t="shared" si="3"/>
        <v>1898284000</v>
      </c>
      <c r="O791" s="24">
        <f t="shared" si="4"/>
        <v>5523484000</v>
      </c>
      <c r="P791" s="17">
        <f t="shared" si="5"/>
        <v>0.4495109521</v>
      </c>
      <c r="Q791" s="17">
        <f t="shared" si="6"/>
        <v>0.744227521</v>
      </c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18">
        <v>818.0</v>
      </c>
      <c r="B792" s="18" t="s">
        <v>315</v>
      </c>
      <c r="C792" s="18" t="s">
        <v>20</v>
      </c>
      <c r="D792" s="19">
        <v>42369.0</v>
      </c>
      <c r="E792" s="20">
        <v>7.386626E9</v>
      </c>
      <c r="F792" s="20">
        <v>4.003951E9</v>
      </c>
      <c r="G792" s="21">
        <v>1.969308E9</v>
      </c>
      <c r="H792" s="22">
        <v>0.0</v>
      </c>
      <c r="I792" s="22">
        <v>0.0</v>
      </c>
      <c r="J792" s="18" t="s">
        <v>39</v>
      </c>
      <c r="K792" s="18" t="s">
        <v>127</v>
      </c>
      <c r="L792" s="23">
        <f t="shared" si="1"/>
        <v>2015</v>
      </c>
      <c r="M792" s="24">
        <f t="shared" si="2"/>
        <v>3382675000</v>
      </c>
      <c r="N792" s="25">
        <f t="shared" si="3"/>
        <v>1969308000</v>
      </c>
      <c r="O792" s="24">
        <f t="shared" si="4"/>
        <v>5417318000</v>
      </c>
      <c r="P792" s="17">
        <f t="shared" si="5"/>
        <v>0.4579458876</v>
      </c>
      <c r="Q792" s="17">
        <f t="shared" si="6"/>
        <v>0.7333954636</v>
      </c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18">
        <v>819.0</v>
      </c>
      <c r="B793" s="18" t="s">
        <v>316</v>
      </c>
      <c r="C793" s="18" t="s">
        <v>15</v>
      </c>
      <c r="D793" s="19">
        <v>41639.0</v>
      </c>
      <c r="E793" s="20">
        <v>4.1313E10</v>
      </c>
      <c r="F793" s="20">
        <v>3.2564E10</v>
      </c>
      <c r="G793" s="21">
        <v>0.0</v>
      </c>
      <c r="H793" s="22">
        <v>0.0</v>
      </c>
      <c r="I793" s="22">
        <v>6.688E9</v>
      </c>
      <c r="J793" s="18" t="s">
        <v>28</v>
      </c>
      <c r="K793" s="18" t="s">
        <v>84</v>
      </c>
      <c r="L793" s="23">
        <f t="shared" si="1"/>
        <v>2013</v>
      </c>
      <c r="M793" s="24">
        <f t="shared" si="2"/>
        <v>8749000000</v>
      </c>
      <c r="N793" s="25">
        <f t="shared" si="3"/>
        <v>6688000000</v>
      </c>
      <c r="O793" s="24">
        <f t="shared" si="4"/>
        <v>34625000000</v>
      </c>
      <c r="P793" s="17">
        <f t="shared" si="5"/>
        <v>0.2117735338</v>
      </c>
      <c r="Q793" s="17">
        <f t="shared" si="6"/>
        <v>0.8381139109</v>
      </c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18">
        <v>820.0</v>
      </c>
      <c r="B794" s="18" t="s">
        <v>316</v>
      </c>
      <c r="C794" s="18" t="s">
        <v>18</v>
      </c>
      <c r="D794" s="19">
        <v>42004.0</v>
      </c>
      <c r="E794" s="20">
        <v>4.85E10</v>
      </c>
      <c r="F794" s="20">
        <v>3.8166E10</v>
      </c>
      <c r="G794" s="21">
        <v>0.0</v>
      </c>
      <c r="H794" s="22">
        <v>0.0</v>
      </c>
      <c r="I794" s="22">
        <v>7.972E9</v>
      </c>
      <c r="J794" s="18" t="s">
        <v>28</v>
      </c>
      <c r="K794" s="18" t="s">
        <v>84</v>
      </c>
      <c r="L794" s="23">
        <f t="shared" si="1"/>
        <v>2014</v>
      </c>
      <c r="M794" s="24">
        <f t="shared" si="2"/>
        <v>10334000000</v>
      </c>
      <c r="N794" s="25">
        <f t="shared" si="3"/>
        <v>7972000000</v>
      </c>
      <c r="O794" s="24">
        <f t="shared" si="4"/>
        <v>40528000000</v>
      </c>
      <c r="P794" s="17">
        <f t="shared" si="5"/>
        <v>0.2130721649</v>
      </c>
      <c r="Q794" s="17">
        <f t="shared" si="6"/>
        <v>0.835628866</v>
      </c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18">
        <v>821.0</v>
      </c>
      <c r="B795" s="18" t="s">
        <v>316</v>
      </c>
      <c r="C795" s="18" t="s">
        <v>19</v>
      </c>
      <c r="D795" s="19">
        <v>42369.0</v>
      </c>
      <c r="E795" s="20">
        <v>5.4289E10</v>
      </c>
      <c r="F795" s="20">
        <v>4.4269E10</v>
      </c>
      <c r="G795" s="21">
        <v>0.0</v>
      </c>
      <c r="H795" s="22">
        <v>0.0</v>
      </c>
      <c r="I795" s="22">
        <v>7.673E9</v>
      </c>
      <c r="J795" s="18" t="s">
        <v>28</v>
      </c>
      <c r="K795" s="18" t="s">
        <v>84</v>
      </c>
      <c r="L795" s="23">
        <f t="shared" si="1"/>
        <v>2015</v>
      </c>
      <c r="M795" s="24">
        <f t="shared" si="2"/>
        <v>10020000000</v>
      </c>
      <c r="N795" s="25">
        <f t="shared" si="3"/>
        <v>7673000000</v>
      </c>
      <c r="O795" s="24">
        <f t="shared" si="4"/>
        <v>46616000000</v>
      </c>
      <c r="P795" s="17">
        <f t="shared" si="5"/>
        <v>0.1845677762</v>
      </c>
      <c r="Q795" s="17">
        <f t="shared" si="6"/>
        <v>0.8586638177</v>
      </c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18">
        <v>822.0</v>
      </c>
      <c r="B796" s="18" t="s">
        <v>316</v>
      </c>
      <c r="C796" s="18" t="s">
        <v>20</v>
      </c>
      <c r="D796" s="19">
        <v>42735.0</v>
      </c>
      <c r="E796" s="20">
        <v>5.4379E10</v>
      </c>
      <c r="F796" s="20">
        <v>4.5007E10</v>
      </c>
      <c r="G796" s="21">
        <v>0.0</v>
      </c>
      <c r="H796" s="22">
        <v>0.0</v>
      </c>
      <c r="I796" s="22">
        <v>7.631E9</v>
      </c>
      <c r="J796" s="18" t="s">
        <v>28</v>
      </c>
      <c r="K796" s="18" t="s">
        <v>84</v>
      </c>
      <c r="L796" s="23">
        <f t="shared" si="1"/>
        <v>2016</v>
      </c>
      <c r="M796" s="24">
        <f t="shared" si="2"/>
        <v>9372000000</v>
      </c>
      <c r="N796" s="25">
        <f t="shared" si="3"/>
        <v>7631000000</v>
      </c>
      <c r="O796" s="24">
        <f t="shared" si="4"/>
        <v>46748000000</v>
      </c>
      <c r="P796" s="17">
        <f t="shared" si="5"/>
        <v>0.1723459424</v>
      </c>
      <c r="Q796" s="17">
        <f t="shared" si="6"/>
        <v>0.8596700932</v>
      </c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18">
        <v>823.0</v>
      </c>
      <c r="B797" s="18" t="s">
        <v>317</v>
      </c>
      <c r="C797" s="18" t="s">
        <v>15</v>
      </c>
      <c r="D797" s="19">
        <v>41274.0</v>
      </c>
      <c r="E797" s="20">
        <v>1.02874E11</v>
      </c>
      <c r="F797" s="20">
        <v>5.2513E10</v>
      </c>
      <c r="G797" s="21">
        <v>2.2389E10</v>
      </c>
      <c r="H797" s="22">
        <v>5.816E9</v>
      </c>
      <c r="I797" s="22">
        <v>0.0</v>
      </c>
      <c r="J797" s="18" t="s">
        <v>25</v>
      </c>
      <c r="K797" s="18" t="s">
        <v>179</v>
      </c>
      <c r="L797" s="23">
        <f t="shared" si="1"/>
        <v>2012</v>
      </c>
      <c r="M797" s="24">
        <f t="shared" si="2"/>
        <v>50361000000</v>
      </c>
      <c r="N797" s="25">
        <f t="shared" si="3"/>
        <v>28205000000</v>
      </c>
      <c r="O797" s="24">
        <f t="shared" si="4"/>
        <v>74669000000</v>
      </c>
      <c r="P797" s="17">
        <f t="shared" si="5"/>
        <v>0.4895406031</v>
      </c>
      <c r="Q797" s="17">
        <f t="shared" si="6"/>
        <v>0.7258296557</v>
      </c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18">
        <v>824.0</v>
      </c>
      <c r="B798" s="18" t="s">
        <v>317</v>
      </c>
      <c r="C798" s="18" t="s">
        <v>18</v>
      </c>
      <c r="D798" s="19">
        <v>41639.0</v>
      </c>
      <c r="E798" s="20">
        <v>9.8367E10</v>
      </c>
      <c r="F798" s="20">
        <v>4.9683E10</v>
      </c>
      <c r="G798" s="21">
        <v>2.2629E10</v>
      </c>
      <c r="H798" s="22">
        <v>5.743E9</v>
      </c>
      <c r="I798" s="22">
        <v>0.0</v>
      </c>
      <c r="J798" s="18" t="s">
        <v>25</v>
      </c>
      <c r="K798" s="18" t="s">
        <v>179</v>
      </c>
      <c r="L798" s="23">
        <f t="shared" si="1"/>
        <v>2013</v>
      </c>
      <c r="M798" s="24">
        <f t="shared" si="2"/>
        <v>48684000000</v>
      </c>
      <c r="N798" s="25">
        <f t="shared" si="3"/>
        <v>28372000000</v>
      </c>
      <c r="O798" s="24">
        <f t="shared" si="4"/>
        <v>69995000000</v>
      </c>
      <c r="P798" s="17">
        <f t="shared" si="5"/>
        <v>0.4949220775</v>
      </c>
      <c r="Q798" s="17">
        <f t="shared" si="6"/>
        <v>0.7115699371</v>
      </c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18">
        <v>825.0</v>
      </c>
      <c r="B799" s="18" t="s">
        <v>317</v>
      </c>
      <c r="C799" s="18" t="s">
        <v>19</v>
      </c>
      <c r="D799" s="19">
        <v>42004.0</v>
      </c>
      <c r="E799" s="20">
        <v>9.2793E10</v>
      </c>
      <c r="F799" s="20">
        <v>4.6386E10</v>
      </c>
      <c r="G799" s="21">
        <v>2.2438E10</v>
      </c>
      <c r="H799" s="22">
        <v>5.437E9</v>
      </c>
      <c r="I799" s="22">
        <v>0.0</v>
      </c>
      <c r="J799" s="18" t="s">
        <v>25</v>
      </c>
      <c r="K799" s="18" t="s">
        <v>179</v>
      </c>
      <c r="L799" s="23">
        <f t="shared" si="1"/>
        <v>2014</v>
      </c>
      <c r="M799" s="24">
        <f t="shared" si="2"/>
        <v>46407000000</v>
      </c>
      <c r="N799" s="25">
        <f t="shared" si="3"/>
        <v>27875000000</v>
      </c>
      <c r="O799" s="24">
        <f t="shared" si="4"/>
        <v>64918000000</v>
      </c>
      <c r="P799" s="17">
        <f t="shared" si="5"/>
        <v>0.5001131551</v>
      </c>
      <c r="Q799" s="17">
        <f t="shared" si="6"/>
        <v>0.6996001854</v>
      </c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18">
        <v>826.0</v>
      </c>
      <c r="B800" s="18" t="s">
        <v>317</v>
      </c>
      <c r="C800" s="18" t="s">
        <v>20</v>
      </c>
      <c r="D800" s="19">
        <v>42369.0</v>
      </c>
      <c r="E800" s="20">
        <v>8.1741E10</v>
      </c>
      <c r="F800" s="20">
        <v>4.1057E10</v>
      </c>
      <c r="G800" s="21">
        <v>1.9748E10</v>
      </c>
      <c r="H800" s="22">
        <v>5.247E9</v>
      </c>
      <c r="I800" s="22">
        <v>0.0</v>
      </c>
      <c r="J800" s="18" t="s">
        <v>25</v>
      </c>
      <c r="K800" s="18" t="s">
        <v>179</v>
      </c>
      <c r="L800" s="23">
        <f t="shared" si="1"/>
        <v>2015</v>
      </c>
      <c r="M800" s="24">
        <f t="shared" si="2"/>
        <v>40684000000</v>
      </c>
      <c r="N800" s="25">
        <f t="shared" si="3"/>
        <v>24995000000</v>
      </c>
      <c r="O800" s="24">
        <f t="shared" si="4"/>
        <v>56746000000</v>
      </c>
      <c r="P800" s="17">
        <f t="shared" si="5"/>
        <v>0.4977184032</v>
      </c>
      <c r="Q800" s="17">
        <f t="shared" si="6"/>
        <v>0.6942171004</v>
      </c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18">
        <v>827.0</v>
      </c>
      <c r="B801" s="18" t="s">
        <v>318</v>
      </c>
      <c r="C801" s="18" t="s">
        <v>15</v>
      </c>
      <c r="D801" s="19">
        <v>41274.0</v>
      </c>
      <c r="E801" s="20">
        <v>1.293338E9</v>
      </c>
      <c r="F801" s="20">
        <v>5.9419E8</v>
      </c>
      <c r="G801" s="21">
        <v>3.54571E8</v>
      </c>
      <c r="H801" s="22">
        <v>8.2014E7</v>
      </c>
      <c r="I801" s="22">
        <v>0.0</v>
      </c>
      <c r="J801" s="18" t="s">
        <v>28</v>
      </c>
      <c r="K801" s="18" t="s">
        <v>33</v>
      </c>
      <c r="L801" s="23">
        <f t="shared" si="1"/>
        <v>2012</v>
      </c>
      <c r="M801" s="24">
        <f t="shared" si="2"/>
        <v>699148000</v>
      </c>
      <c r="N801" s="25">
        <f t="shared" si="3"/>
        <v>436585000</v>
      </c>
      <c r="O801" s="24">
        <f t="shared" si="4"/>
        <v>856753000</v>
      </c>
      <c r="P801" s="17">
        <f t="shared" si="5"/>
        <v>0.5405764</v>
      </c>
      <c r="Q801" s="17">
        <f t="shared" si="6"/>
        <v>0.6624354964</v>
      </c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18">
        <v>828.0</v>
      </c>
      <c r="B802" s="18" t="s">
        <v>318</v>
      </c>
      <c r="C802" s="18" t="s">
        <v>18</v>
      </c>
      <c r="D802" s="19">
        <v>41639.0</v>
      </c>
      <c r="E802" s="20">
        <v>1.377058E9</v>
      </c>
      <c r="F802" s="20">
        <v>6.2094E8</v>
      </c>
      <c r="G802" s="21">
        <v>4.01353E8</v>
      </c>
      <c r="H802" s="22">
        <v>8.8003E7</v>
      </c>
      <c r="I802" s="22">
        <v>0.0</v>
      </c>
      <c r="J802" s="18" t="s">
        <v>28</v>
      </c>
      <c r="K802" s="18" t="s">
        <v>33</v>
      </c>
      <c r="L802" s="23">
        <f t="shared" si="1"/>
        <v>2013</v>
      </c>
      <c r="M802" s="24">
        <f t="shared" si="2"/>
        <v>756118000</v>
      </c>
      <c r="N802" s="25">
        <f t="shared" si="3"/>
        <v>489356000</v>
      </c>
      <c r="O802" s="24">
        <f t="shared" si="4"/>
        <v>887702000</v>
      </c>
      <c r="P802" s="17">
        <f t="shared" si="5"/>
        <v>0.5490821737</v>
      </c>
      <c r="Q802" s="17">
        <f t="shared" si="6"/>
        <v>0.6446366094</v>
      </c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18">
        <v>829.0</v>
      </c>
      <c r="B803" s="18" t="s">
        <v>318</v>
      </c>
      <c r="C803" s="18" t="s">
        <v>19</v>
      </c>
      <c r="D803" s="19">
        <v>42004.0</v>
      </c>
      <c r="E803" s="20">
        <v>1.485807E9</v>
      </c>
      <c r="F803" s="20">
        <v>6.69691E8</v>
      </c>
      <c r="G803" s="21">
        <v>4.57598E8</v>
      </c>
      <c r="H803" s="22">
        <v>9.8263E7</v>
      </c>
      <c r="I803" s="22">
        <v>0.0</v>
      </c>
      <c r="J803" s="18" t="s">
        <v>28</v>
      </c>
      <c r="K803" s="18" t="s">
        <v>33</v>
      </c>
      <c r="L803" s="23">
        <f t="shared" si="1"/>
        <v>2014</v>
      </c>
      <c r="M803" s="24">
        <f t="shared" si="2"/>
        <v>816116000</v>
      </c>
      <c r="N803" s="25">
        <f t="shared" si="3"/>
        <v>555861000</v>
      </c>
      <c r="O803" s="24">
        <f t="shared" si="4"/>
        <v>929946000</v>
      </c>
      <c r="P803" s="17">
        <f t="shared" si="5"/>
        <v>0.5492745693</v>
      </c>
      <c r="Q803" s="17">
        <f t="shared" si="6"/>
        <v>0.6258861346</v>
      </c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18">
        <v>830.0</v>
      </c>
      <c r="B804" s="18" t="s">
        <v>318</v>
      </c>
      <c r="C804" s="18" t="s">
        <v>20</v>
      </c>
      <c r="D804" s="19">
        <v>42369.0</v>
      </c>
      <c r="E804" s="20">
        <v>1.601892E9</v>
      </c>
      <c r="F804" s="20">
        <v>7.11622E8</v>
      </c>
      <c r="G804" s="21">
        <v>4.82465E8</v>
      </c>
      <c r="H804" s="22">
        <v>9.9681E7</v>
      </c>
      <c r="I804" s="22">
        <v>0.0</v>
      </c>
      <c r="J804" s="18" t="s">
        <v>28</v>
      </c>
      <c r="K804" s="18" t="s">
        <v>33</v>
      </c>
      <c r="L804" s="23">
        <f t="shared" si="1"/>
        <v>2015</v>
      </c>
      <c r="M804" s="24">
        <f t="shared" si="2"/>
        <v>890270000</v>
      </c>
      <c r="N804" s="25">
        <f t="shared" si="3"/>
        <v>582146000</v>
      </c>
      <c r="O804" s="24">
        <f t="shared" si="4"/>
        <v>1019746000</v>
      </c>
      <c r="P804" s="17">
        <f t="shared" si="5"/>
        <v>0.555761562</v>
      </c>
      <c r="Q804" s="17">
        <f t="shared" si="6"/>
        <v>0.6365884841</v>
      </c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18">
        <v>831.0</v>
      </c>
      <c r="B805" s="18" t="s">
        <v>319</v>
      </c>
      <c r="C805" s="18" t="s">
        <v>15</v>
      </c>
      <c r="D805" s="19">
        <v>41274.0</v>
      </c>
      <c r="E805" s="20">
        <v>2.821446E9</v>
      </c>
      <c r="F805" s="20">
        <v>1.645912E9</v>
      </c>
      <c r="G805" s="21">
        <v>4.53535E8</v>
      </c>
      <c r="H805" s="22">
        <v>2.33713E8</v>
      </c>
      <c r="I805" s="22">
        <v>0.0</v>
      </c>
      <c r="J805" s="18" t="s">
        <v>62</v>
      </c>
      <c r="K805" s="18" t="s">
        <v>63</v>
      </c>
      <c r="L805" s="23">
        <f t="shared" si="1"/>
        <v>2012</v>
      </c>
      <c r="M805" s="24">
        <f t="shared" si="2"/>
        <v>1175534000</v>
      </c>
      <c r="N805" s="25">
        <f t="shared" si="3"/>
        <v>687248000</v>
      </c>
      <c r="O805" s="24">
        <f t="shared" si="4"/>
        <v>2134198000</v>
      </c>
      <c r="P805" s="17">
        <f t="shared" si="5"/>
        <v>0.4166423883</v>
      </c>
      <c r="Q805" s="17">
        <f t="shared" si="6"/>
        <v>0.756419935</v>
      </c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18">
        <v>832.0</v>
      </c>
      <c r="B806" s="18" t="s">
        <v>319</v>
      </c>
      <c r="C806" s="18" t="s">
        <v>18</v>
      </c>
      <c r="D806" s="19">
        <v>41639.0</v>
      </c>
      <c r="E806" s="20">
        <v>2.952896E9</v>
      </c>
      <c r="F806" s="20">
        <v>1.668691E9</v>
      </c>
      <c r="G806" s="21">
        <v>5.05877E8</v>
      </c>
      <c r="H806" s="22">
        <v>2.59838E8</v>
      </c>
      <c r="I806" s="22">
        <v>0.0</v>
      </c>
      <c r="J806" s="18" t="s">
        <v>62</v>
      </c>
      <c r="K806" s="18" t="s">
        <v>63</v>
      </c>
      <c r="L806" s="23">
        <f t="shared" si="1"/>
        <v>2013</v>
      </c>
      <c r="M806" s="24">
        <f t="shared" si="2"/>
        <v>1284205000</v>
      </c>
      <c r="N806" s="25">
        <f t="shared" si="3"/>
        <v>765715000</v>
      </c>
      <c r="O806" s="24">
        <f t="shared" si="4"/>
        <v>2187181000</v>
      </c>
      <c r="P806" s="17">
        <f t="shared" si="5"/>
        <v>0.4348967928</v>
      </c>
      <c r="Q806" s="17">
        <f t="shared" si="6"/>
        <v>0.7406901564</v>
      </c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18">
        <v>833.0</v>
      </c>
      <c r="B807" s="18" t="s">
        <v>319</v>
      </c>
      <c r="C807" s="18" t="s">
        <v>19</v>
      </c>
      <c r="D807" s="19">
        <v>42004.0</v>
      </c>
      <c r="E807" s="20">
        <v>3.088533E9</v>
      </c>
      <c r="F807" s="20">
        <v>1.726383E9</v>
      </c>
      <c r="G807" s="21">
        <v>5.14891E8</v>
      </c>
      <c r="H807" s="22">
        <v>2.5364E8</v>
      </c>
      <c r="I807" s="22">
        <v>0.0</v>
      </c>
      <c r="J807" s="18" t="s">
        <v>62</v>
      </c>
      <c r="K807" s="18" t="s">
        <v>63</v>
      </c>
      <c r="L807" s="23">
        <f t="shared" si="1"/>
        <v>2014</v>
      </c>
      <c r="M807" s="24">
        <f t="shared" si="2"/>
        <v>1362150000</v>
      </c>
      <c r="N807" s="25">
        <f t="shared" si="3"/>
        <v>768531000</v>
      </c>
      <c r="O807" s="24">
        <f t="shared" si="4"/>
        <v>2320002000</v>
      </c>
      <c r="P807" s="17">
        <f t="shared" si="5"/>
        <v>0.4410346271</v>
      </c>
      <c r="Q807" s="17">
        <f t="shared" si="6"/>
        <v>0.7511663304</v>
      </c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18">
        <v>834.0</v>
      </c>
      <c r="B808" s="18" t="s">
        <v>319</v>
      </c>
      <c r="C808" s="18" t="s">
        <v>20</v>
      </c>
      <c r="D808" s="19">
        <v>42369.0</v>
      </c>
      <c r="E808" s="20">
        <v>3.023189E9</v>
      </c>
      <c r="F808" s="20">
        <v>1.67159E9</v>
      </c>
      <c r="G808" s="21">
        <v>5.09557E8</v>
      </c>
      <c r="H808" s="22">
        <v>2.46101E8</v>
      </c>
      <c r="I808" s="22">
        <v>0.0</v>
      </c>
      <c r="J808" s="18" t="s">
        <v>62</v>
      </c>
      <c r="K808" s="18" t="s">
        <v>63</v>
      </c>
      <c r="L808" s="23">
        <f t="shared" si="1"/>
        <v>2015</v>
      </c>
      <c r="M808" s="24">
        <f t="shared" si="2"/>
        <v>1351599000</v>
      </c>
      <c r="N808" s="25">
        <f t="shared" si="3"/>
        <v>755658000</v>
      </c>
      <c r="O808" s="24">
        <f t="shared" si="4"/>
        <v>2267531000</v>
      </c>
      <c r="P808" s="17">
        <f t="shared" si="5"/>
        <v>0.4470772419</v>
      </c>
      <c r="Q808" s="17">
        <f t="shared" si="6"/>
        <v>0.7500460606</v>
      </c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18">
        <v>835.0</v>
      </c>
      <c r="B809" s="18" t="s">
        <v>320</v>
      </c>
      <c r="C809" s="18" t="s">
        <v>15</v>
      </c>
      <c r="D809" s="19">
        <v>41637.0</v>
      </c>
      <c r="E809" s="20">
        <v>1.421178E9</v>
      </c>
      <c r="F809" s="20">
        <v>5.09291E8</v>
      </c>
      <c r="G809" s="21">
        <v>3.97285E8</v>
      </c>
      <c r="H809" s="22">
        <v>2.76743E8</v>
      </c>
      <c r="I809" s="22">
        <v>0.0</v>
      </c>
      <c r="J809" s="18" t="s">
        <v>28</v>
      </c>
      <c r="K809" s="18" t="s">
        <v>321</v>
      </c>
      <c r="L809" s="23">
        <f t="shared" si="1"/>
        <v>2013</v>
      </c>
      <c r="M809" s="24">
        <f t="shared" si="2"/>
        <v>911887000</v>
      </c>
      <c r="N809" s="25">
        <f t="shared" si="3"/>
        <v>674028000</v>
      </c>
      <c r="O809" s="24">
        <f t="shared" si="4"/>
        <v>747150000</v>
      </c>
      <c r="P809" s="17">
        <f t="shared" si="5"/>
        <v>0.6416416522</v>
      </c>
      <c r="Q809" s="17">
        <f t="shared" si="6"/>
        <v>0.5257258415</v>
      </c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18">
        <v>836.0</v>
      </c>
      <c r="B810" s="18" t="s">
        <v>320</v>
      </c>
      <c r="C810" s="18" t="s">
        <v>18</v>
      </c>
      <c r="D810" s="19">
        <v>42001.0</v>
      </c>
      <c r="E810" s="20">
        <v>1.861358E9</v>
      </c>
      <c r="F810" s="20">
        <v>5.63648E8</v>
      </c>
      <c r="G810" s="21">
        <v>4.71921E8</v>
      </c>
      <c r="H810" s="22">
        <v>3.88055E8</v>
      </c>
      <c r="I810" s="22">
        <v>0.0</v>
      </c>
      <c r="J810" s="18" t="s">
        <v>28</v>
      </c>
      <c r="K810" s="18" t="s">
        <v>321</v>
      </c>
      <c r="L810" s="23">
        <f t="shared" si="1"/>
        <v>2014</v>
      </c>
      <c r="M810" s="24">
        <f t="shared" si="2"/>
        <v>1297710000</v>
      </c>
      <c r="N810" s="25">
        <f t="shared" si="3"/>
        <v>859976000</v>
      </c>
      <c r="O810" s="24">
        <f t="shared" si="4"/>
        <v>1001382000</v>
      </c>
      <c r="P810" s="17">
        <f t="shared" si="5"/>
        <v>0.6971845287</v>
      </c>
      <c r="Q810" s="17">
        <f t="shared" si="6"/>
        <v>0.5379846327</v>
      </c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18">
        <v>837.0</v>
      </c>
      <c r="B811" s="18" t="s">
        <v>320</v>
      </c>
      <c r="C811" s="18" t="s">
        <v>19</v>
      </c>
      <c r="D811" s="19">
        <v>42372.0</v>
      </c>
      <c r="E811" s="20">
        <v>2.219762E9</v>
      </c>
      <c r="F811" s="20">
        <v>6.70472E8</v>
      </c>
      <c r="G811" s="21">
        <v>5.22046E8</v>
      </c>
      <c r="H811" s="22">
        <v>4.01527E8</v>
      </c>
      <c r="I811" s="22">
        <v>0.0</v>
      </c>
      <c r="J811" s="18" t="s">
        <v>28</v>
      </c>
      <c r="K811" s="18" t="s">
        <v>321</v>
      </c>
      <c r="L811" s="23">
        <f t="shared" si="1"/>
        <v>2016</v>
      </c>
      <c r="M811" s="24">
        <f t="shared" si="2"/>
        <v>1549290000</v>
      </c>
      <c r="N811" s="25">
        <f t="shared" si="3"/>
        <v>923573000</v>
      </c>
      <c r="O811" s="24">
        <f t="shared" si="4"/>
        <v>1296189000</v>
      </c>
      <c r="P811" s="17">
        <f t="shared" si="5"/>
        <v>0.697953204</v>
      </c>
      <c r="Q811" s="17">
        <f t="shared" si="6"/>
        <v>0.5839315206</v>
      </c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18">
        <v>838.0</v>
      </c>
      <c r="B812" s="18" t="s">
        <v>320</v>
      </c>
      <c r="C812" s="18" t="s">
        <v>20</v>
      </c>
      <c r="D812" s="19">
        <v>42736.0</v>
      </c>
      <c r="E812" s="20">
        <v>2.398373E9</v>
      </c>
      <c r="F812" s="20">
        <v>7.31925E8</v>
      </c>
      <c r="G812" s="21">
        <v>5.84491E8</v>
      </c>
      <c r="H812" s="22">
        <v>5.04415E8</v>
      </c>
      <c r="I812" s="22">
        <v>0.0</v>
      </c>
      <c r="J812" s="18" t="s">
        <v>28</v>
      </c>
      <c r="K812" s="18" t="s">
        <v>321</v>
      </c>
      <c r="L812" s="23">
        <f t="shared" si="1"/>
        <v>2017</v>
      </c>
      <c r="M812" s="24">
        <f t="shared" si="2"/>
        <v>1666448000</v>
      </c>
      <c r="N812" s="25">
        <f t="shared" si="3"/>
        <v>1088906000</v>
      </c>
      <c r="O812" s="24">
        <f t="shared" si="4"/>
        <v>1309467000</v>
      </c>
      <c r="P812" s="17">
        <f t="shared" si="5"/>
        <v>0.6948243664</v>
      </c>
      <c r="Q812" s="17">
        <f t="shared" si="6"/>
        <v>0.5459813799</v>
      </c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18">
        <v>839.0</v>
      </c>
      <c r="B813" s="18" t="s">
        <v>322</v>
      </c>
      <c r="C813" s="18" t="s">
        <v>15</v>
      </c>
      <c r="D813" s="19">
        <v>41636.0</v>
      </c>
      <c r="E813" s="20">
        <v>5.2708E10</v>
      </c>
      <c r="F813" s="20">
        <v>2.1187E10</v>
      </c>
      <c r="G813" s="21">
        <v>8.088E9</v>
      </c>
      <c r="H813" s="22">
        <v>1.0611E10</v>
      </c>
      <c r="I813" s="22">
        <v>2.91E8</v>
      </c>
      <c r="J813" s="18" t="s">
        <v>25</v>
      </c>
      <c r="K813" s="18" t="s">
        <v>37</v>
      </c>
      <c r="L813" s="23">
        <f t="shared" si="1"/>
        <v>2013</v>
      </c>
      <c r="M813" s="24">
        <f t="shared" si="2"/>
        <v>31521000000</v>
      </c>
      <c r="N813" s="25">
        <f t="shared" si="3"/>
        <v>18990000000</v>
      </c>
      <c r="O813" s="24">
        <f t="shared" si="4"/>
        <v>33718000000</v>
      </c>
      <c r="P813" s="17">
        <f t="shared" si="5"/>
        <v>0.5980306595</v>
      </c>
      <c r="Q813" s="17">
        <f t="shared" si="6"/>
        <v>0.6397131365</v>
      </c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18">
        <v>840.0</v>
      </c>
      <c r="B814" s="18" t="s">
        <v>322</v>
      </c>
      <c r="C814" s="18" t="s">
        <v>18</v>
      </c>
      <c r="D814" s="19">
        <v>42000.0</v>
      </c>
      <c r="E814" s="20">
        <v>5.587E10</v>
      </c>
      <c r="F814" s="20">
        <v>2.0261E10</v>
      </c>
      <c r="G814" s="21">
        <v>8.136E9</v>
      </c>
      <c r="H814" s="22">
        <v>1.1537E10</v>
      </c>
      <c r="I814" s="22">
        <v>2.94E8</v>
      </c>
      <c r="J814" s="18" t="s">
        <v>25</v>
      </c>
      <c r="K814" s="18" t="s">
        <v>37</v>
      </c>
      <c r="L814" s="23">
        <f t="shared" si="1"/>
        <v>2014</v>
      </c>
      <c r="M814" s="24">
        <f t="shared" si="2"/>
        <v>35609000000</v>
      </c>
      <c r="N814" s="25">
        <f t="shared" si="3"/>
        <v>19967000000</v>
      </c>
      <c r="O814" s="24">
        <f t="shared" si="4"/>
        <v>35903000000</v>
      </c>
      <c r="P814" s="17">
        <f t="shared" si="5"/>
        <v>0.6373545731</v>
      </c>
      <c r="Q814" s="17">
        <f t="shared" si="6"/>
        <v>0.642616789</v>
      </c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18">
        <v>841.0</v>
      </c>
      <c r="B815" s="18" t="s">
        <v>322</v>
      </c>
      <c r="C815" s="18" t="s">
        <v>19</v>
      </c>
      <c r="D815" s="19">
        <v>42364.0</v>
      </c>
      <c r="E815" s="20">
        <v>5.5355E10</v>
      </c>
      <c r="F815" s="20">
        <v>2.0676E10</v>
      </c>
      <c r="G815" s="21">
        <v>7.93E9</v>
      </c>
      <c r="H815" s="22">
        <v>1.2128E10</v>
      </c>
      <c r="I815" s="22">
        <v>2.65E8</v>
      </c>
      <c r="J815" s="18" t="s">
        <v>25</v>
      </c>
      <c r="K815" s="18" t="s">
        <v>37</v>
      </c>
      <c r="L815" s="23">
        <f t="shared" si="1"/>
        <v>2015</v>
      </c>
      <c r="M815" s="24">
        <f t="shared" si="2"/>
        <v>34679000000</v>
      </c>
      <c r="N815" s="25">
        <f t="shared" si="3"/>
        <v>20323000000</v>
      </c>
      <c r="O815" s="24">
        <f t="shared" si="4"/>
        <v>35032000000</v>
      </c>
      <c r="P815" s="17">
        <f t="shared" si="5"/>
        <v>0.6264836058</v>
      </c>
      <c r="Q815" s="17">
        <f t="shared" si="6"/>
        <v>0.6328606269</v>
      </c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18">
        <v>842.0</v>
      </c>
      <c r="B816" s="18" t="s">
        <v>322</v>
      </c>
      <c r="C816" s="18" t="s">
        <v>20</v>
      </c>
      <c r="D816" s="19">
        <v>42735.0</v>
      </c>
      <c r="E816" s="20">
        <v>5.9387E10</v>
      </c>
      <c r="F816" s="20">
        <v>2.3196E10</v>
      </c>
      <c r="G816" s="21">
        <v>8.397E9</v>
      </c>
      <c r="H816" s="22">
        <v>1.274E10</v>
      </c>
      <c r="I816" s="22">
        <v>2.94E8</v>
      </c>
      <c r="J816" s="18" t="s">
        <v>25</v>
      </c>
      <c r="K816" s="18" t="s">
        <v>37</v>
      </c>
      <c r="L816" s="23">
        <f t="shared" si="1"/>
        <v>2016</v>
      </c>
      <c r="M816" s="24">
        <f t="shared" si="2"/>
        <v>36191000000</v>
      </c>
      <c r="N816" s="25">
        <f t="shared" si="3"/>
        <v>21431000000</v>
      </c>
      <c r="O816" s="24">
        <f t="shared" si="4"/>
        <v>37956000000</v>
      </c>
      <c r="P816" s="17">
        <f t="shared" si="5"/>
        <v>0.6094094667</v>
      </c>
      <c r="Q816" s="17">
        <f t="shared" si="6"/>
        <v>0.6391297759</v>
      </c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18">
        <v>843.0</v>
      </c>
      <c r="B817" s="18" t="s">
        <v>323</v>
      </c>
      <c r="C817" s="18" t="s">
        <v>15</v>
      </c>
      <c r="D817" s="19">
        <v>41486.0</v>
      </c>
      <c r="E817" s="20">
        <v>3.946E9</v>
      </c>
      <c r="F817" s="20">
        <v>5.27E8</v>
      </c>
      <c r="G817" s="21">
        <v>1.534E9</v>
      </c>
      <c r="H817" s="22">
        <v>6.47E8</v>
      </c>
      <c r="I817" s="22">
        <v>3.0E7</v>
      </c>
      <c r="J817" s="18" t="s">
        <v>25</v>
      </c>
      <c r="K817" s="18" t="s">
        <v>60</v>
      </c>
      <c r="L817" s="23">
        <f t="shared" si="1"/>
        <v>2013</v>
      </c>
      <c r="M817" s="24">
        <f t="shared" si="2"/>
        <v>3419000000</v>
      </c>
      <c r="N817" s="25">
        <f t="shared" si="3"/>
        <v>2211000000</v>
      </c>
      <c r="O817" s="24">
        <f t="shared" si="4"/>
        <v>1735000000</v>
      </c>
      <c r="P817" s="17">
        <f t="shared" si="5"/>
        <v>0.866447035</v>
      </c>
      <c r="Q817" s="17">
        <f t="shared" si="6"/>
        <v>0.4396857577</v>
      </c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18">
        <v>844.0</v>
      </c>
      <c r="B818" s="18" t="s">
        <v>323</v>
      </c>
      <c r="C818" s="18" t="s">
        <v>18</v>
      </c>
      <c r="D818" s="19">
        <v>41851.0</v>
      </c>
      <c r="E818" s="20">
        <v>4.243E9</v>
      </c>
      <c r="F818" s="20">
        <v>6.03E8</v>
      </c>
      <c r="G818" s="21">
        <v>1.601E9</v>
      </c>
      <c r="H818" s="22">
        <v>7.14E8</v>
      </c>
      <c r="I818" s="22">
        <v>2.5E7</v>
      </c>
      <c r="J818" s="18" t="s">
        <v>25</v>
      </c>
      <c r="K818" s="18" t="s">
        <v>60</v>
      </c>
      <c r="L818" s="23">
        <f t="shared" si="1"/>
        <v>2014</v>
      </c>
      <c r="M818" s="24">
        <f t="shared" si="2"/>
        <v>3640000000</v>
      </c>
      <c r="N818" s="25">
        <f t="shared" si="3"/>
        <v>2340000000</v>
      </c>
      <c r="O818" s="24">
        <f t="shared" si="4"/>
        <v>1903000000</v>
      </c>
      <c r="P818" s="17">
        <f t="shared" si="5"/>
        <v>0.8578835729</v>
      </c>
      <c r="Q818" s="17">
        <f t="shared" si="6"/>
        <v>0.4485034174</v>
      </c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18">
        <v>845.0</v>
      </c>
      <c r="B819" s="18" t="s">
        <v>323</v>
      </c>
      <c r="C819" s="18" t="s">
        <v>19</v>
      </c>
      <c r="D819" s="19">
        <v>42216.0</v>
      </c>
      <c r="E819" s="20">
        <v>4.192E9</v>
      </c>
      <c r="F819" s="20">
        <v>6.95E8</v>
      </c>
      <c r="G819" s="21">
        <v>1.771E9</v>
      </c>
      <c r="H819" s="22">
        <v>7.98E8</v>
      </c>
      <c r="I819" s="22">
        <v>4.2E7</v>
      </c>
      <c r="J819" s="18" t="s">
        <v>25</v>
      </c>
      <c r="K819" s="18" t="s">
        <v>60</v>
      </c>
      <c r="L819" s="23">
        <f t="shared" si="1"/>
        <v>2015</v>
      </c>
      <c r="M819" s="24">
        <f t="shared" si="2"/>
        <v>3497000000</v>
      </c>
      <c r="N819" s="25">
        <f t="shared" si="3"/>
        <v>2611000000</v>
      </c>
      <c r="O819" s="24">
        <f t="shared" si="4"/>
        <v>1581000000</v>
      </c>
      <c r="P819" s="17">
        <f t="shared" si="5"/>
        <v>0.8342080153</v>
      </c>
      <c r="Q819" s="17">
        <f t="shared" si="6"/>
        <v>0.3771469466</v>
      </c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18">
        <v>846.0</v>
      </c>
      <c r="B820" s="18" t="s">
        <v>323</v>
      </c>
      <c r="C820" s="18" t="s">
        <v>20</v>
      </c>
      <c r="D820" s="19">
        <v>42582.0</v>
      </c>
      <c r="E820" s="20">
        <v>4.694E9</v>
      </c>
      <c r="F820" s="20">
        <v>7.3E8</v>
      </c>
      <c r="G820" s="21">
        <v>1.807E9</v>
      </c>
      <c r="H820" s="22">
        <v>8.81E8</v>
      </c>
      <c r="I820" s="22">
        <v>3.4E7</v>
      </c>
      <c r="J820" s="18" t="s">
        <v>25</v>
      </c>
      <c r="K820" s="18" t="s">
        <v>60</v>
      </c>
      <c r="L820" s="23">
        <f t="shared" si="1"/>
        <v>2016</v>
      </c>
      <c r="M820" s="24">
        <f t="shared" si="2"/>
        <v>3964000000</v>
      </c>
      <c r="N820" s="25">
        <f t="shared" si="3"/>
        <v>2722000000</v>
      </c>
      <c r="O820" s="24">
        <f t="shared" si="4"/>
        <v>1972000000</v>
      </c>
      <c r="P820" s="17">
        <f t="shared" si="5"/>
        <v>0.8444823179</v>
      </c>
      <c r="Q820" s="17">
        <f t="shared" si="6"/>
        <v>0.4201107797</v>
      </c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18">
        <v>847.0</v>
      </c>
      <c r="B821" s="18" t="s">
        <v>324</v>
      </c>
      <c r="C821" s="18" t="s">
        <v>15</v>
      </c>
      <c r="D821" s="19">
        <v>41274.0</v>
      </c>
      <c r="E821" s="20">
        <v>2.1852E10</v>
      </c>
      <c r="F821" s="20">
        <v>1.5287E10</v>
      </c>
      <c r="G821" s="21">
        <v>3.303E9</v>
      </c>
      <c r="H821" s="22">
        <v>0.0</v>
      </c>
      <c r="I821" s="22">
        <v>1.473E9</v>
      </c>
      <c r="J821" s="18" t="s">
        <v>62</v>
      </c>
      <c r="K821" s="18" t="s">
        <v>99</v>
      </c>
      <c r="L821" s="23">
        <f t="shared" si="1"/>
        <v>2012</v>
      </c>
      <c r="M821" s="24">
        <f t="shared" si="2"/>
        <v>6565000000</v>
      </c>
      <c r="N821" s="25">
        <f t="shared" si="3"/>
        <v>4776000000</v>
      </c>
      <c r="O821" s="24">
        <f t="shared" si="4"/>
        <v>17076000000</v>
      </c>
      <c r="P821" s="17">
        <f t="shared" si="5"/>
        <v>0.3004301666</v>
      </c>
      <c r="Q821" s="17">
        <f t="shared" si="6"/>
        <v>0.7814387699</v>
      </c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18">
        <v>848.0</v>
      </c>
      <c r="B822" s="18" t="s">
        <v>324</v>
      </c>
      <c r="C822" s="18" t="s">
        <v>18</v>
      </c>
      <c r="D822" s="19">
        <v>41639.0</v>
      </c>
      <c r="E822" s="20">
        <v>2.3483E10</v>
      </c>
      <c r="F822" s="20">
        <v>1.6282E10</v>
      </c>
      <c r="G822" s="21">
        <v>3.557E9</v>
      </c>
      <c r="H822" s="22">
        <v>0.0</v>
      </c>
      <c r="I822" s="22">
        <v>1.531E9</v>
      </c>
      <c r="J822" s="18" t="s">
        <v>62</v>
      </c>
      <c r="K822" s="18" t="s">
        <v>99</v>
      </c>
      <c r="L822" s="23">
        <f t="shared" si="1"/>
        <v>2013</v>
      </c>
      <c r="M822" s="24">
        <f t="shared" si="2"/>
        <v>7201000000</v>
      </c>
      <c r="N822" s="25">
        <f t="shared" si="3"/>
        <v>5088000000</v>
      </c>
      <c r="O822" s="24">
        <f t="shared" si="4"/>
        <v>18395000000</v>
      </c>
      <c r="P822" s="17">
        <f t="shared" si="5"/>
        <v>0.3066473619</v>
      </c>
      <c r="Q822" s="17">
        <f t="shared" si="6"/>
        <v>0.7833326236</v>
      </c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18">
        <v>849.0</v>
      </c>
      <c r="B823" s="18" t="s">
        <v>324</v>
      </c>
      <c r="C823" s="18" t="s">
        <v>19</v>
      </c>
      <c r="D823" s="19">
        <v>42004.0</v>
      </c>
      <c r="E823" s="20">
        <v>2.3617E10</v>
      </c>
      <c r="F823" s="20">
        <v>1.6254E10</v>
      </c>
      <c r="G823" s="21">
        <v>3.494E9</v>
      </c>
      <c r="H823" s="22">
        <v>0.0</v>
      </c>
      <c r="I823" s="22">
        <v>1.406E9</v>
      </c>
      <c r="J823" s="18" t="s">
        <v>62</v>
      </c>
      <c r="K823" s="18" t="s">
        <v>99</v>
      </c>
      <c r="L823" s="23">
        <f t="shared" si="1"/>
        <v>2014</v>
      </c>
      <c r="M823" s="24">
        <f t="shared" si="2"/>
        <v>7363000000</v>
      </c>
      <c r="N823" s="25">
        <f t="shared" si="3"/>
        <v>4900000000</v>
      </c>
      <c r="O823" s="24">
        <f t="shared" si="4"/>
        <v>18717000000</v>
      </c>
      <c r="P823" s="17">
        <f t="shared" si="5"/>
        <v>0.3117669475</v>
      </c>
      <c r="Q823" s="17">
        <f t="shared" si="6"/>
        <v>0.7925223356</v>
      </c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18">
        <v>850.0</v>
      </c>
      <c r="B824" s="18" t="s">
        <v>324</v>
      </c>
      <c r="C824" s="18" t="s">
        <v>20</v>
      </c>
      <c r="D824" s="19">
        <v>42369.0</v>
      </c>
      <c r="E824" s="20">
        <v>2.2365E10</v>
      </c>
      <c r="F824" s="20">
        <v>1.5468E10</v>
      </c>
      <c r="G824" s="21">
        <v>3.219E9</v>
      </c>
      <c r="H824" s="22">
        <v>0.0</v>
      </c>
      <c r="I824" s="22">
        <v>1.294E9</v>
      </c>
      <c r="J824" s="18" t="s">
        <v>62</v>
      </c>
      <c r="K824" s="18" t="s">
        <v>99</v>
      </c>
      <c r="L824" s="23">
        <f t="shared" si="1"/>
        <v>2015</v>
      </c>
      <c r="M824" s="24">
        <f t="shared" si="2"/>
        <v>6897000000</v>
      </c>
      <c r="N824" s="25">
        <f t="shared" si="3"/>
        <v>4513000000</v>
      </c>
      <c r="O824" s="24">
        <f t="shared" si="4"/>
        <v>17852000000</v>
      </c>
      <c r="P824" s="17">
        <f t="shared" si="5"/>
        <v>0.3083836351</v>
      </c>
      <c r="Q824" s="17">
        <f t="shared" si="6"/>
        <v>0.7982114912</v>
      </c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18">
        <v>851.0</v>
      </c>
      <c r="B825" s="18" t="s">
        <v>325</v>
      </c>
      <c r="C825" s="18" t="s">
        <v>15</v>
      </c>
      <c r="D825" s="19">
        <v>41274.0</v>
      </c>
      <c r="E825" s="20">
        <v>6.9562E9</v>
      </c>
      <c r="F825" s="20">
        <v>0.0</v>
      </c>
      <c r="G825" s="21">
        <v>6.2791E9</v>
      </c>
      <c r="H825" s="22">
        <v>0.0</v>
      </c>
      <c r="I825" s="22">
        <v>0.0</v>
      </c>
      <c r="J825" s="18" t="s">
        <v>22</v>
      </c>
      <c r="K825" s="18" t="s">
        <v>326</v>
      </c>
      <c r="L825" s="23">
        <f t="shared" si="1"/>
        <v>2012</v>
      </c>
      <c r="M825" s="24">
        <f t="shared" si="2"/>
        <v>6956200000</v>
      </c>
      <c r="N825" s="25">
        <f t="shared" si="3"/>
        <v>6279100000</v>
      </c>
      <c r="O825" s="24">
        <f t="shared" si="4"/>
        <v>677100000</v>
      </c>
      <c r="P825" s="17">
        <f t="shared" si="5"/>
        <v>1</v>
      </c>
      <c r="Q825" s="17">
        <f t="shared" si="6"/>
        <v>0.09733762687</v>
      </c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18">
        <v>852.0</v>
      </c>
      <c r="B826" s="18" t="s">
        <v>325</v>
      </c>
      <c r="C826" s="18" t="s">
        <v>18</v>
      </c>
      <c r="D826" s="19">
        <v>41639.0</v>
      </c>
      <c r="E826" s="20">
        <v>7.1223E9</v>
      </c>
      <c r="F826" s="20">
        <v>0.0</v>
      </c>
      <c r="G826" s="21">
        <v>6.4634E9</v>
      </c>
      <c r="H826" s="22">
        <v>0.0</v>
      </c>
      <c r="I826" s="22">
        <v>0.0</v>
      </c>
      <c r="J826" s="18" t="s">
        <v>22</v>
      </c>
      <c r="K826" s="18" t="s">
        <v>326</v>
      </c>
      <c r="L826" s="23">
        <f t="shared" si="1"/>
        <v>2013</v>
      </c>
      <c r="M826" s="24">
        <f t="shared" si="2"/>
        <v>7122300000</v>
      </c>
      <c r="N826" s="25">
        <f t="shared" si="3"/>
        <v>6463400000</v>
      </c>
      <c r="O826" s="24">
        <f t="shared" si="4"/>
        <v>658900000</v>
      </c>
      <c r="P826" s="17">
        <f t="shared" si="5"/>
        <v>1</v>
      </c>
      <c r="Q826" s="17">
        <f t="shared" si="6"/>
        <v>0.09251225026</v>
      </c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18">
        <v>853.0</v>
      </c>
      <c r="B827" s="18" t="s">
        <v>325</v>
      </c>
      <c r="C827" s="18" t="s">
        <v>19</v>
      </c>
      <c r="D827" s="19">
        <v>42004.0</v>
      </c>
      <c r="E827" s="20">
        <v>7.5371E9</v>
      </c>
      <c r="F827" s="20">
        <v>0.0</v>
      </c>
      <c r="G827" s="21">
        <v>6.7485E9</v>
      </c>
      <c r="H827" s="22">
        <v>0.0</v>
      </c>
      <c r="I827" s="22">
        <v>0.0</v>
      </c>
      <c r="J827" s="18" t="s">
        <v>22</v>
      </c>
      <c r="K827" s="18" t="s">
        <v>326</v>
      </c>
      <c r="L827" s="23">
        <f t="shared" si="1"/>
        <v>2014</v>
      </c>
      <c r="M827" s="24">
        <f t="shared" si="2"/>
        <v>7537100000</v>
      </c>
      <c r="N827" s="25">
        <f t="shared" si="3"/>
        <v>6748500000</v>
      </c>
      <c r="O827" s="24">
        <f t="shared" si="4"/>
        <v>788600000</v>
      </c>
      <c r="P827" s="17">
        <f t="shared" si="5"/>
        <v>1</v>
      </c>
      <c r="Q827" s="17">
        <f t="shared" si="6"/>
        <v>0.1046291014</v>
      </c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18">
        <v>854.0</v>
      </c>
      <c r="B828" s="18" t="s">
        <v>325</v>
      </c>
      <c r="C828" s="18" t="s">
        <v>20</v>
      </c>
      <c r="D828" s="19">
        <v>42369.0</v>
      </c>
      <c r="E828" s="20">
        <v>7.6138E9</v>
      </c>
      <c r="F828" s="20">
        <v>0.0</v>
      </c>
      <c r="G828" s="21">
        <v>6.7427E9</v>
      </c>
      <c r="H828" s="22">
        <v>0.0</v>
      </c>
      <c r="I828" s="22">
        <v>0.0</v>
      </c>
      <c r="J828" s="18" t="s">
        <v>22</v>
      </c>
      <c r="K828" s="18" t="s">
        <v>326</v>
      </c>
      <c r="L828" s="23">
        <f t="shared" si="1"/>
        <v>2015</v>
      </c>
      <c r="M828" s="24">
        <f t="shared" si="2"/>
        <v>7613800000</v>
      </c>
      <c r="N828" s="25">
        <f t="shared" si="3"/>
        <v>6742700000</v>
      </c>
      <c r="O828" s="24">
        <f t="shared" si="4"/>
        <v>871100000</v>
      </c>
      <c r="P828" s="17">
        <f t="shared" si="5"/>
        <v>1</v>
      </c>
      <c r="Q828" s="17">
        <f t="shared" si="6"/>
        <v>0.1144106754</v>
      </c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18">
        <v>855.0</v>
      </c>
      <c r="B829" s="18" t="s">
        <v>327</v>
      </c>
      <c r="C829" s="18" t="s">
        <v>15</v>
      </c>
      <c r="D829" s="19">
        <v>41274.0</v>
      </c>
      <c r="E829" s="20">
        <v>3.003955E9</v>
      </c>
      <c r="F829" s="20">
        <v>1.277113E9</v>
      </c>
      <c r="G829" s="21">
        <v>8.50371E8</v>
      </c>
      <c r="H829" s="22">
        <v>0.0</v>
      </c>
      <c r="I829" s="22">
        <v>3.16344E8</v>
      </c>
      <c r="J829" s="18" t="s">
        <v>55</v>
      </c>
      <c r="K829" s="18" t="s">
        <v>56</v>
      </c>
      <c r="L829" s="23">
        <f t="shared" si="1"/>
        <v>2012</v>
      </c>
      <c r="M829" s="24">
        <f t="shared" si="2"/>
        <v>1726842000</v>
      </c>
      <c r="N829" s="25">
        <f t="shared" si="3"/>
        <v>1166715000</v>
      </c>
      <c r="O829" s="24">
        <f t="shared" si="4"/>
        <v>1837240000</v>
      </c>
      <c r="P829" s="17">
        <f t="shared" si="5"/>
        <v>0.574856148</v>
      </c>
      <c r="Q829" s="17">
        <f t="shared" si="6"/>
        <v>0.6116070314</v>
      </c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18">
        <v>856.0</v>
      </c>
      <c r="B830" s="18" t="s">
        <v>327</v>
      </c>
      <c r="C830" s="18" t="s">
        <v>18</v>
      </c>
      <c r="D830" s="19">
        <v>41639.0</v>
      </c>
      <c r="E830" s="20">
        <v>3.024623E9</v>
      </c>
      <c r="F830" s="20">
        <v>1.288878E9</v>
      </c>
      <c r="G830" s="21">
        <v>9.24031E8</v>
      </c>
      <c r="H830" s="22">
        <v>0.0</v>
      </c>
      <c r="I830" s="22">
        <v>3.22037E8</v>
      </c>
      <c r="J830" s="18" t="s">
        <v>55</v>
      </c>
      <c r="K830" s="18" t="s">
        <v>56</v>
      </c>
      <c r="L830" s="23">
        <f t="shared" si="1"/>
        <v>2013</v>
      </c>
      <c r="M830" s="24">
        <f t="shared" si="2"/>
        <v>1735745000</v>
      </c>
      <c r="N830" s="25">
        <f t="shared" si="3"/>
        <v>1246068000</v>
      </c>
      <c r="O830" s="24">
        <f t="shared" si="4"/>
        <v>1778555000</v>
      </c>
      <c r="P830" s="17">
        <f t="shared" si="5"/>
        <v>0.5738715205</v>
      </c>
      <c r="Q830" s="17">
        <f t="shared" si="6"/>
        <v>0.5880253506</v>
      </c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18">
        <v>857.0</v>
      </c>
      <c r="B831" s="18" t="s">
        <v>327</v>
      </c>
      <c r="C831" s="18" t="s">
        <v>19</v>
      </c>
      <c r="D831" s="19">
        <v>42004.0</v>
      </c>
      <c r="E831" s="20">
        <v>3.117693E9</v>
      </c>
      <c r="F831" s="20">
        <v>1.344636E9</v>
      </c>
      <c r="G831" s="21">
        <v>8.69572E8</v>
      </c>
      <c r="H831" s="22">
        <v>0.0</v>
      </c>
      <c r="I831" s="22">
        <v>3.53143E8</v>
      </c>
      <c r="J831" s="18" t="s">
        <v>55</v>
      </c>
      <c r="K831" s="18" t="s">
        <v>56</v>
      </c>
      <c r="L831" s="23">
        <f t="shared" si="1"/>
        <v>2014</v>
      </c>
      <c r="M831" s="24">
        <f t="shared" si="2"/>
        <v>1773057000</v>
      </c>
      <c r="N831" s="25">
        <f t="shared" si="3"/>
        <v>1222715000</v>
      </c>
      <c r="O831" s="24">
        <f t="shared" si="4"/>
        <v>1894978000</v>
      </c>
      <c r="P831" s="17">
        <f t="shared" si="5"/>
        <v>0.5687080158</v>
      </c>
      <c r="Q831" s="17">
        <f t="shared" si="6"/>
        <v>0.6078141754</v>
      </c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18">
        <v>858.0</v>
      </c>
      <c r="B832" s="18" t="s">
        <v>327</v>
      </c>
      <c r="C832" s="18" t="s">
        <v>20</v>
      </c>
      <c r="D832" s="19">
        <v>42369.0</v>
      </c>
      <c r="E832" s="20">
        <v>3.007976E9</v>
      </c>
      <c r="F832" s="20">
        <v>1.290025E9</v>
      </c>
      <c r="G832" s="21">
        <v>8.4496E8</v>
      </c>
      <c r="H832" s="22">
        <v>0.0</v>
      </c>
      <c r="I832" s="22">
        <v>3.45464E8</v>
      </c>
      <c r="J832" s="18" t="s">
        <v>55</v>
      </c>
      <c r="K832" s="18" t="s">
        <v>56</v>
      </c>
      <c r="L832" s="23">
        <f t="shared" si="1"/>
        <v>2015</v>
      </c>
      <c r="M832" s="24">
        <f t="shared" si="2"/>
        <v>1717951000</v>
      </c>
      <c r="N832" s="25">
        <f t="shared" si="3"/>
        <v>1190424000</v>
      </c>
      <c r="O832" s="24">
        <f t="shared" si="4"/>
        <v>1817552000</v>
      </c>
      <c r="P832" s="17">
        <f t="shared" si="5"/>
        <v>0.571131884</v>
      </c>
      <c r="Q832" s="17">
        <f t="shared" si="6"/>
        <v>0.6042441828</v>
      </c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18">
        <v>859.0</v>
      </c>
      <c r="B833" s="18" t="s">
        <v>328</v>
      </c>
      <c r="C833" s="18" t="s">
        <v>15</v>
      </c>
      <c r="D833" s="19">
        <v>41639.0</v>
      </c>
      <c r="E833" s="20">
        <v>2.2651E9</v>
      </c>
      <c r="F833" s="20">
        <v>6.709E8</v>
      </c>
      <c r="G833" s="21">
        <v>5.74E8</v>
      </c>
      <c r="H833" s="22">
        <v>1.677E8</v>
      </c>
      <c r="I833" s="22">
        <v>0.0</v>
      </c>
      <c r="J833" s="18" t="s">
        <v>28</v>
      </c>
      <c r="K833" s="18" t="s">
        <v>33</v>
      </c>
      <c r="L833" s="23">
        <f t="shared" si="1"/>
        <v>2013</v>
      </c>
      <c r="M833" s="24">
        <f t="shared" si="2"/>
        <v>1594200000</v>
      </c>
      <c r="N833" s="25">
        <f t="shared" si="3"/>
        <v>741700000</v>
      </c>
      <c r="O833" s="24">
        <f t="shared" si="4"/>
        <v>1523400000</v>
      </c>
      <c r="P833" s="17">
        <f t="shared" si="5"/>
        <v>0.7038099863</v>
      </c>
      <c r="Q833" s="17">
        <f t="shared" si="6"/>
        <v>0.6725530882</v>
      </c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18">
        <v>860.0</v>
      </c>
      <c r="B834" s="18" t="s">
        <v>328</v>
      </c>
      <c r="C834" s="18" t="s">
        <v>18</v>
      </c>
      <c r="D834" s="19">
        <v>42004.0</v>
      </c>
      <c r="E834" s="20">
        <v>2.1317E9</v>
      </c>
      <c r="F834" s="20">
        <v>7.179E8</v>
      </c>
      <c r="G834" s="21">
        <v>6.91E8</v>
      </c>
      <c r="H834" s="22">
        <v>1.78E8</v>
      </c>
      <c r="I834" s="22">
        <v>0.0</v>
      </c>
      <c r="J834" s="18" t="s">
        <v>28</v>
      </c>
      <c r="K834" s="18" t="s">
        <v>33</v>
      </c>
      <c r="L834" s="23">
        <f t="shared" si="1"/>
        <v>2014</v>
      </c>
      <c r="M834" s="24">
        <f t="shared" si="2"/>
        <v>1413800000</v>
      </c>
      <c r="N834" s="25">
        <f t="shared" si="3"/>
        <v>869000000</v>
      </c>
      <c r="O834" s="24">
        <f t="shared" si="4"/>
        <v>1262700000</v>
      </c>
      <c r="P834" s="17">
        <f t="shared" si="5"/>
        <v>0.6632265328</v>
      </c>
      <c r="Q834" s="17">
        <f t="shared" si="6"/>
        <v>0.5923441385</v>
      </c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18">
        <v>861.0</v>
      </c>
      <c r="B835" s="18" t="s">
        <v>328</v>
      </c>
      <c r="C835" s="18" t="s">
        <v>19</v>
      </c>
      <c r="D835" s="19">
        <v>42369.0</v>
      </c>
      <c r="E835" s="20">
        <v>2.3844E9</v>
      </c>
      <c r="F835" s="20">
        <v>8.065E8</v>
      </c>
      <c r="G835" s="21">
        <v>6.405E8</v>
      </c>
      <c r="H835" s="22">
        <v>1.974E8</v>
      </c>
      <c r="I835" s="22">
        <v>0.0</v>
      </c>
      <c r="J835" s="18" t="s">
        <v>28</v>
      </c>
      <c r="K835" s="18" t="s">
        <v>33</v>
      </c>
      <c r="L835" s="23">
        <f t="shared" si="1"/>
        <v>2015</v>
      </c>
      <c r="M835" s="24">
        <f t="shared" si="2"/>
        <v>1577900000</v>
      </c>
      <c r="N835" s="25">
        <f t="shared" si="3"/>
        <v>837900000</v>
      </c>
      <c r="O835" s="24">
        <f t="shared" si="4"/>
        <v>1546500000</v>
      </c>
      <c r="P835" s="17">
        <f t="shared" si="5"/>
        <v>0.6617597719</v>
      </c>
      <c r="Q835" s="17">
        <f t="shared" si="6"/>
        <v>0.6485908405</v>
      </c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18">
        <v>862.0</v>
      </c>
      <c r="B836" s="18" t="s">
        <v>328</v>
      </c>
      <c r="C836" s="18" t="s">
        <v>20</v>
      </c>
      <c r="D836" s="19">
        <v>42735.0</v>
      </c>
      <c r="E836" s="20">
        <v>2.7044E9</v>
      </c>
      <c r="F836" s="20">
        <v>8.143E8</v>
      </c>
      <c r="G836" s="21">
        <v>7.053E8</v>
      </c>
      <c r="H836" s="22">
        <v>2.396E8</v>
      </c>
      <c r="I836" s="22">
        <v>0.0</v>
      </c>
      <c r="J836" s="18" t="s">
        <v>28</v>
      </c>
      <c r="K836" s="18" t="s">
        <v>33</v>
      </c>
      <c r="L836" s="23">
        <f t="shared" si="1"/>
        <v>2016</v>
      </c>
      <c r="M836" s="24">
        <f t="shared" si="2"/>
        <v>1890100000</v>
      </c>
      <c r="N836" s="25">
        <f t="shared" si="3"/>
        <v>944900000</v>
      </c>
      <c r="O836" s="24">
        <f t="shared" si="4"/>
        <v>1759500000</v>
      </c>
      <c r="P836" s="17">
        <f t="shared" si="5"/>
        <v>0.698898092</v>
      </c>
      <c r="Q836" s="17">
        <f t="shared" si="6"/>
        <v>0.6506064192</v>
      </c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18">
        <v>863.0</v>
      </c>
      <c r="B837" s="18" t="s">
        <v>329</v>
      </c>
      <c r="C837" s="18" t="s">
        <v>15</v>
      </c>
      <c r="D837" s="19">
        <v>41639.0</v>
      </c>
      <c r="E837" s="20">
        <v>1.4135E10</v>
      </c>
      <c r="F837" s="20">
        <v>8.554E9</v>
      </c>
      <c r="G837" s="21">
        <v>2.815E9</v>
      </c>
      <c r="H837" s="22">
        <v>0.0</v>
      </c>
      <c r="I837" s="22">
        <v>2.5E8</v>
      </c>
      <c r="J837" s="18" t="s">
        <v>16</v>
      </c>
      <c r="K837" s="18" t="s">
        <v>160</v>
      </c>
      <c r="L837" s="23">
        <f t="shared" si="1"/>
        <v>2013</v>
      </c>
      <c r="M837" s="24">
        <f t="shared" si="2"/>
        <v>5581000000</v>
      </c>
      <c r="N837" s="25">
        <f t="shared" si="3"/>
        <v>3065000000</v>
      </c>
      <c r="O837" s="24">
        <f t="shared" si="4"/>
        <v>11070000000</v>
      </c>
      <c r="P837" s="17">
        <f t="shared" si="5"/>
        <v>0.3948355147</v>
      </c>
      <c r="Q837" s="17">
        <f t="shared" si="6"/>
        <v>0.7831623629</v>
      </c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18">
        <v>864.0</v>
      </c>
      <c r="B838" s="18" t="s">
        <v>329</v>
      </c>
      <c r="C838" s="18" t="s">
        <v>18</v>
      </c>
      <c r="D838" s="19">
        <v>42004.0</v>
      </c>
      <c r="E838" s="20">
        <v>1.4484E10</v>
      </c>
      <c r="F838" s="20">
        <v>8.673E9</v>
      </c>
      <c r="G838" s="21">
        <v>2.678E9</v>
      </c>
      <c r="H838" s="22">
        <v>0.0</v>
      </c>
      <c r="I838" s="22">
        <v>2.45E8</v>
      </c>
      <c r="J838" s="18" t="s">
        <v>16</v>
      </c>
      <c r="K838" s="18" t="s">
        <v>160</v>
      </c>
      <c r="L838" s="23">
        <f t="shared" si="1"/>
        <v>2014</v>
      </c>
      <c r="M838" s="24">
        <f t="shared" si="2"/>
        <v>5811000000</v>
      </c>
      <c r="N838" s="25">
        <f t="shared" si="3"/>
        <v>2923000000</v>
      </c>
      <c r="O838" s="24">
        <f t="shared" si="4"/>
        <v>11561000000</v>
      </c>
      <c r="P838" s="17">
        <f t="shared" si="5"/>
        <v>0.4012013256</v>
      </c>
      <c r="Q838" s="17">
        <f t="shared" si="6"/>
        <v>0.7981911074</v>
      </c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18">
        <v>865.0</v>
      </c>
      <c r="B839" s="18" t="s">
        <v>329</v>
      </c>
      <c r="C839" s="18" t="s">
        <v>19</v>
      </c>
      <c r="D839" s="19">
        <v>42369.0</v>
      </c>
      <c r="E839" s="20">
        <v>1.3405E10</v>
      </c>
      <c r="F839" s="20">
        <v>7.888E9</v>
      </c>
      <c r="G839" s="21">
        <v>2.417E9</v>
      </c>
      <c r="H839" s="22">
        <v>0.0</v>
      </c>
      <c r="I839" s="22">
        <v>2.33E8</v>
      </c>
      <c r="J839" s="18" t="s">
        <v>16</v>
      </c>
      <c r="K839" s="18" t="s">
        <v>160</v>
      </c>
      <c r="L839" s="23">
        <f t="shared" si="1"/>
        <v>2015</v>
      </c>
      <c r="M839" s="24">
        <f t="shared" si="2"/>
        <v>5517000000</v>
      </c>
      <c r="N839" s="25">
        <f t="shared" si="3"/>
        <v>2650000000</v>
      </c>
      <c r="O839" s="24">
        <f t="shared" si="4"/>
        <v>10755000000</v>
      </c>
      <c r="P839" s="17">
        <f t="shared" si="5"/>
        <v>0.4115628497</v>
      </c>
      <c r="Q839" s="17">
        <f t="shared" si="6"/>
        <v>0.8023125699</v>
      </c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18">
        <v>866.0</v>
      </c>
      <c r="B840" s="18" t="s">
        <v>329</v>
      </c>
      <c r="C840" s="18" t="s">
        <v>20</v>
      </c>
      <c r="D840" s="19">
        <v>42735.0</v>
      </c>
      <c r="E840" s="20">
        <v>1.3599E10</v>
      </c>
      <c r="F840" s="20">
        <v>7.896E9</v>
      </c>
      <c r="G840" s="21">
        <v>2.415E9</v>
      </c>
      <c r="H840" s="22">
        <v>0.0</v>
      </c>
      <c r="I840" s="22">
        <v>2.24E8</v>
      </c>
      <c r="J840" s="18" t="s">
        <v>16</v>
      </c>
      <c r="K840" s="18" t="s">
        <v>160</v>
      </c>
      <c r="L840" s="23">
        <f t="shared" si="1"/>
        <v>2016</v>
      </c>
      <c r="M840" s="24">
        <f t="shared" si="2"/>
        <v>5703000000</v>
      </c>
      <c r="N840" s="25">
        <f t="shared" si="3"/>
        <v>2639000000</v>
      </c>
      <c r="O840" s="24">
        <f t="shared" si="4"/>
        <v>10960000000</v>
      </c>
      <c r="P840" s="17">
        <f t="shared" si="5"/>
        <v>0.4193690713</v>
      </c>
      <c r="Q840" s="17">
        <f t="shared" si="6"/>
        <v>0.8059416134</v>
      </c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18">
        <v>867.0</v>
      </c>
      <c r="B841" s="18" t="s">
        <v>330</v>
      </c>
      <c r="C841" s="18" t="s">
        <v>15</v>
      </c>
      <c r="D841" s="19">
        <v>41274.0</v>
      </c>
      <c r="E841" s="20">
        <v>4.0504E9</v>
      </c>
      <c r="F841" s="20">
        <v>0.0</v>
      </c>
      <c r="G841" s="21">
        <v>3.2078E9</v>
      </c>
      <c r="H841" s="22">
        <v>0.0</v>
      </c>
      <c r="I841" s="22">
        <v>0.0</v>
      </c>
      <c r="J841" s="18" t="s">
        <v>50</v>
      </c>
      <c r="K841" s="18" t="s">
        <v>76</v>
      </c>
      <c r="L841" s="23">
        <f t="shared" si="1"/>
        <v>2012</v>
      </c>
      <c r="M841" s="24">
        <f t="shared" si="2"/>
        <v>4050400000</v>
      </c>
      <c r="N841" s="25">
        <f t="shared" si="3"/>
        <v>3207800000</v>
      </c>
      <c r="O841" s="24">
        <f t="shared" si="4"/>
        <v>842600000</v>
      </c>
      <c r="P841" s="17">
        <f t="shared" si="5"/>
        <v>1</v>
      </c>
      <c r="Q841" s="17">
        <f t="shared" si="6"/>
        <v>0.2080288367</v>
      </c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18">
        <v>868.0</v>
      </c>
      <c r="B842" s="18" t="s">
        <v>330</v>
      </c>
      <c r="C842" s="18" t="s">
        <v>18</v>
      </c>
      <c r="D842" s="19">
        <v>41639.0</v>
      </c>
      <c r="E842" s="20">
        <v>4.6446E9</v>
      </c>
      <c r="F842" s="20">
        <v>0.0</v>
      </c>
      <c r="G842" s="21">
        <v>3.5244E9</v>
      </c>
      <c r="H842" s="22">
        <v>0.0</v>
      </c>
      <c r="I842" s="22">
        <v>0.0</v>
      </c>
      <c r="J842" s="18" t="s">
        <v>50</v>
      </c>
      <c r="K842" s="18" t="s">
        <v>76</v>
      </c>
      <c r="L842" s="23">
        <f t="shared" si="1"/>
        <v>2013</v>
      </c>
      <c r="M842" s="24">
        <f t="shared" si="2"/>
        <v>4644600000</v>
      </c>
      <c r="N842" s="25">
        <f t="shared" si="3"/>
        <v>3524400000</v>
      </c>
      <c r="O842" s="24">
        <f t="shared" si="4"/>
        <v>1120200000</v>
      </c>
      <c r="P842" s="17">
        <f t="shared" si="5"/>
        <v>1</v>
      </c>
      <c r="Q842" s="17">
        <f t="shared" si="6"/>
        <v>0.2411833096</v>
      </c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18">
        <v>869.0</v>
      </c>
      <c r="B843" s="18" t="s">
        <v>330</v>
      </c>
      <c r="C843" s="18" t="s">
        <v>19</v>
      </c>
      <c r="D843" s="19">
        <v>42004.0</v>
      </c>
      <c r="E843" s="20">
        <v>5.1471E9</v>
      </c>
      <c r="F843" s="20">
        <v>0.0</v>
      </c>
      <c r="G843" s="21">
        <v>3.8702E9</v>
      </c>
      <c r="H843" s="22">
        <v>0.0</v>
      </c>
      <c r="I843" s="22">
        <v>0.0</v>
      </c>
      <c r="J843" s="18" t="s">
        <v>50</v>
      </c>
      <c r="K843" s="18" t="s">
        <v>76</v>
      </c>
      <c r="L843" s="23">
        <f t="shared" si="1"/>
        <v>2014</v>
      </c>
      <c r="M843" s="24">
        <f t="shared" si="2"/>
        <v>5147100000</v>
      </c>
      <c r="N843" s="25">
        <f t="shared" si="3"/>
        <v>3870200000</v>
      </c>
      <c r="O843" s="24">
        <f t="shared" si="4"/>
        <v>1276900000</v>
      </c>
      <c r="P843" s="17">
        <f t="shared" si="5"/>
        <v>1</v>
      </c>
      <c r="Q843" s="17">
        <f t="shared" si="6"/>
        <v>0.2480814439</v>
      </c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18">
        <v>870.0</v>
      </c>
      <c r="B844" s="18" t="s">
        <v>330</v>
      </c>
      <c r="C844" s="18" t="s">
        <v>20</v>
      </c>
      <c r="D844" s="19">
        <v>42369.0</v>
      </c>
      <c r="E844" s="20">
        <v>5.1229E9</v>
      </c>
      <c r="F844" s="20">
        <v>0.0</v>
      </c>
      <c r="G844" s="21">
        <v>3.7645E9</v>
      </c>
      <c r="H844" s="22">
        <v>0.0</v>
      </c>
      <c r="I844" s="22">
        <v>0.0</v>
      </c>
      <c r="J844" s="18" t="s">
        <v>50</v>
      </c>
      <c r="K844" s="18" t="s">
        <v>76</v>
      </c>
      <c r="L844" s="23">
        <f t="shared" si="1"/>
        <v>2015</v>
      </c>
      <c r="M844" s="24">
        <f t="shared" si="2"/>
        <v>5122900000</v>
      </c>
      <c r="N844" s="25">
        <f t="shared" si="3"/>
        <v>3764500000</v>
      </c>
      <c r="O844" s="24">
        <f t="shared" si="4"/>
        <v>1358400000</v>
      </c>
      <c r="P844" s="17">
        <f t="shared" si="5"/>
        <v>1</v>
      </c>
      <c r="Q844" s="17">
        <f t="shared" si="6"/>
        <v>0.2651623104</v>
      </c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18">
        <v>871.0</v>
      </c>
      <c r="B845" s="18" t="s">
        <v>331</v>
      </c>
      <c r="C845" s="18" t="s">
        <v>15</v>
      </c>
      <c r="D845" s="19">
        <v>41274.0</v>
      </c>
      <c r="E845" s="20">
        <v>5.05498E9</v>
      </c>
      <c r="F845" s="20">
        <v>3.230857E9</v>
      </c>
      <c r="G845" s="21">
        <v>1.064757E9</v>
      </c>
      <c r="H845" s="22">
        <v>0.0</v>
      </c>
      <c r="I845" s="22">
        <v>2.29166E8</v>
      </c>
      <c r="J845" s="18" t="s">
        <v>16</v>
      </c>
      <c r="K845" s="18" t="s">
        <v>332</v>
      </c>
      <c r="L845" s="23">
        <f t="shared" si="1"/>
        <v>2012</v>
      </c>
      <c r="M845" s="24">
        <f t="shared" si="2"/>
        <v>1824123000</v>
      </c>
      <c r="N845" s="25">
        <f t="shared" si="3"/>
        <v>1293923000</v>
      </c>
      <c r="O845" s="24">
        <f t="shared" si="4"/>
        <v>3761057000</v>
      </c>
      <c r="P845" s="17">
        <f t="shared" si="5"/>
        <v>0.3608566206</v>
      </c>
      <c r="Q845" s="17">
        <f t="shared" si="6"/>
        <v>0.7440300456</v>
      </c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18">
        <v>872.0</v>
      </c>
      <c r="B846" s="18" t="s">
        <v>331</v>
      </c>
      <c r="C846" s="18" t="s">
        <v>18</v>
      </c>
      <c r="D846" s="19">
        <v>41639.0</v>
      </c>
      <c r="E846" s="20">
        <v>5.584571E9</v>
      </c>
      <c r="F846" s="20">
        <v>3.570801E9</v>
      </c>
      <c r="G846" s="21">
        <v>1.183682E9</v>
      </c>
      <c r="H846" s="22">
        <v>0.0</v>
      </c>
      <c r="I846" s="22">
        <v>2.5338E8</v>
      </c>
      <c r="J846" s="18" t="s">
        <v>16</v>
      </c>
      <c r="K846" s="18" t="s">
        <v>332</v>
      </c>
      <c r="L846" s="23">
        <f t="shared" si="1"/>
        <v>2013</v>
      </c>
      <c r="M846" s="24">
        <f t="shared" si="2"/>
        <v>2013770000</v>
      </c>
      <c r="N846" s="25">
        <f t="shared" si="3"/>
        <v>1437062000</v>
      </c>
      <c r="O846" s="24">
        <f t="shared" si="4"/>
        <v>4147509000</v>
      </c>
      <c r="P846" s="17">
        <f t="shared" si="5"/>
        <v>0.3605952901</v>
      </c>
      <c r="Q846" s="17">
        <f t="shared" si="6"/>
        <v>0.7426728033</v>
      </c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18">
        <v>873.0</v>
      </c>
      <c r="B847" s="18" t="s">
        <v>331</v>
      </c>
      <c r="C847" s="18" t="s">
        <v>19</v>
      </c>
      <c r="D847" s="19">
        <v>42004.0</v>
      </c>
      <c r="E847" s="20">
        <v>6.165441E9</v>
      </c>
      <c r="F847" s="20">
        <v>3.898403E9</v>
      </c>
      <c r="G847" s="21">
        <v>1.341E9</v>
      </c>
      <c r="H847" s="22">
        <v>0.0</v>
      </c>
      <c r="I847" s="22">
        <v>2.94496E8</v>
      </c>
      <c r="J847" s="18" t="s">
        <v>16</v>
      </c>
      <c r="K847" s="18" t="s">
        <v>332</v>
      </c>
      <c r="L847" s="23">
        <f t="shared" si="1"/>
        <v>2014</v>
      </c>
      <c r="M847" s="24">
        <f t="shared" si="2"/>
        <v>2267038000</v>
      </c>
      <c r="N847" s="25">
        <f t="shared" si="3"/>
        <v>1635496000</v>
      </c>
      <c r="O847" s="24">
        <f t="shared" si="4"/>
        <v>4529945000</v>
      </c>
      <c r="P847" s="17">
        <f t="shared" si="5"/>
        <v>0.3677008668</v>
      </c>
      <c r="Q847" s="17">
        <f t="shared" si="6"/>
        <v>0.7347317086</v>
      </c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18">
        <v>874.0</v>
      </c>
      <c r="B848" s="18" t="s">
        <v>331</v>
      </c>
      <c r="C848" s="18" t="s">
        <v>20</v>
      </c>
      <c r="D848" s="19">
        <v>42369.0</v>
      </c>
      <c r="E848" s="20">
        <v>6.187646E9</v>
      </c>
      <c r="F848" s="20">
        <v>3.665578E9</v>
      </c>
      <c r="G848" s="21">
        <v>1.466761E9</v>
      </c>
      <c r="H848" s="22">
        <v>0.0</v>
      </c>
      <c r="I848" s="22">
        <v>3.39613E8</v>
      </c>
      <c r="J848" s="18" t="s">
        <v>16</v>
      </c>
      <c r="K848" s="18" t="s">
        <v>332</v>
      </c>
      <c r="L848" s="23">
        <f t="shared" si="1"/>
        <v>2015</v>
      </c>
      <c r="M848" s="24">
        <f t="shared" si="2"/>
        <v>2522068000</v>
      </c>
      <c r="N848" s="25">
        <f t="shared" si="3"/>
        <v>1806374000</v>
      </c>
      <c r="O848" s="24">
        <f t="shared" si="4"/>
        <v>4381272000</v>
      </c>
      <c r="P848" s="17">
        <f t="shared" si="5"/>
        <v>0.4075973318</v>
      </c>
      <c r="Q848" s="17">
        <f t="shared" si="6"/>
        <v>0.7080676561</v>
      </c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18">
        <v>875.0</v>
      </c>
      <c r="B849" s="18" t="s">
        <v>333</v>
      </c>
      <c r="C849" s="18" t="s">
        <v>15</v>
      </c>
      <c r="D849" s="19">
        <v>41544.0</v>
      </c>
      <c r="E849" s="20">
        <v>1.1818376E10</v>
      </c>
      <c r="F849" s="20">
        <v>9.976057E9</v>
      </c>
      <c r="G849" s="21">
        <v>1.17334E9</v>
      </c>
      <c r="H849" s="22">
        <v>0.0</v>
      </c>
      <c r="I849" s="22">
        <v>0.0</v>
      </c>
      <c r="J849" s="18" t="s">
        <v>16</v>
      </c>
      <c r="K849" s="18" t="s">
        <v>167</v>
      </c>
      <c r="L849" s="23">
        <f t="shared" si="1"/>
        <v>2013</v>
      </c>
      <c r="M849" s="24">
        <f t="shared" si="2"/>
        <v>1842319000</v>
      </c>
      <c r="N849" s="25">
        <f t="shared" si="3"/>
        <v>1173340000</v>
      </c>
      <c r="O849" s="24">
        <f t="shared" si="4"/>
        <v>10645036000</v>
      </c>
      <c r="P849" s="17">
        <f t="shared" si="5"/>
        <v>0.1558859694</v>
      </c>
      <c r="Q849" s="17">
        <f t="shared" si="6"/>
        <v>0.9007190159</v>
      </c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18">
        <v>876.0</v>
      </c>
      <c r="B850" s="18" t="s">
        <v>333</v>
      </c>
      <c r="C850" s="18" t="s">
        <v>18</v>
      </c>
      <c r="D850" s="19">
        <v>41908.0</v>
      </c>
      <c r="E850" s="20">
        <v>1.2695157E10</v>
      </c>
      <c r="F850" s="20">
        <v>1.0621373E10</v>
      </c>
      <c r="G850" s="21">
        <v>1.545716E9</v>
      </c>
      <c r="H850" s="22">
        <v>0.0</v>
      </c>
      <c r="I850" s="22">
        <v>0.0</v>
      </c>
      <c r="J850" s="18" t="s">
        <v>16</v>
      </c>
      <c r="K850" s="18" t="s">
        <v>167</v>
      </c>
      <c r="L850" s="23">
        <f t="shared" si="1"/>
        <v>2014</v>
      </c>
      <c r="M850" s="24">
        <f t="shared" si="2"/>
        <v>2073784000</v>
      </c>
      <c r="N850" s="25">
        <f t="shared" si="3"/>
        <v>1545716000</v>
      </c>
      <c r="O850" s="24">
        <f t="shared" si="4"/>
        <v>11149441000</v>
      </c>
      <c r="P850" s="17">
        <f t="shared" si="5"/>
        <v>0.1633523713</v>
      </c>
      <c r="Q850" s="17">
        <f t="shared" si="6"/>
        <v>0.8782436483</v>
      </c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18">
        <v>877.0</v>
      </c>
      <c r="B851" s="18" t="s">
        <v>333</v>
      </c>
      <c r="C851" s="18" t="s">
        <v>19</v>
      </c>
      <c r="D851" s="19">
        <v>42279.0</v>
      </c>
      <c r="E851" s="20">
        <v>1.2114832E10</v>
      </c>
      <c r="F851" s="20">
        <v>1.0146494E10</v>
      </c>
      <c r="G851" s="21">
        <v>1.522811E9</v>
      </c>
      <c r="H851" s="22">
        <v>0.0</v>
      </c>
      <c r="I851" s="22">
        <v>0.0</v>
      </c>
      <c r="J851" s="18" t="s">
        <v>16</v>
      </c>
      <c r="K851" s="18" t="s">
        <v>167</v>
      </c>
      <c r="L851" s="23">
        <f t="shared" si="1"/>
        <v>2015</v>
      </c>
      <c r="M851" s="24">
        <f t="shared" si="2"/>
        <v>1968338000</v>
      </c>
      <c r="N851" s="25">
        <f t="shared" si="3"/>
        <v>1522811000</v>
      </c>
      <c r="O851" s="24">
        <f t="shared" si="4"/>
        <v>10592021000</v>
      </c>
      <c r="P851" s="17">
        <f t="shared" si="5"/>
        <v>0.1624734045</v>
      </c>
      <c r="Q851" s="17">
        <f t="shared" si="6"/>
        <v>0.8743019301</v>
      </c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18">
        <v>878.0</v>
      </c>
      <c r="B852" s="18" t="s">
        <v>333</v>
      </c>
      <c r="C852" s="18" t="s">
        <v>20</v>
      </c>
      <c r="D852" s="19">
        <v>42643.0</v>
      </c>
      <c r="E852" s="20">
        <v>1.0964157E10</v>
      </c>
      <c r="F852" s="20">
        <v>9.196326E9</v>
      </c>
      <c r="G852" s="21">
        <v>1.429233E9</v>
      </c>
      <c r="H852" s="22">
        <v>0.0</v>
      </c>
      <c r="I852" s="22">
        <v>0.0</v>
      </c>
      <c r="J852" s="18" t="s">
        <v>16</v>
      </c>
      <c r="K852" s="18" t="s">
        <v>167</v>
      </c>
      <c r="L852" s="23">
        <f t="shared" si="1"/>
        <v>2016</v>
      </c>
      <c r="M852" s="24">
        <f t="shared" si="2"/>
        <v>1767831000</v>
      </c>
      <c r="N852" s="25">
        <f t="shared" si="3"/>
        <v>1429233000</v>
      </c>
      <c r="O852" s="24">
        <f t="shared" si="4"/>
        <v>9534924000</v>
      </c>
      <c r="P852" s="17">
        <f t="shared" si="5"/>
        <v>0.1612372935</v>
      </c>
      <c r="Q852" s="17">
        <f t="shared" si="6"/>
        <v>0.8696449713</v>
      </c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18">
        <v>879.0</v>
      </c>
      <c r="B853" s="18" t="s">
        <v>334</v>
      </c>
      <c r="C853" s="18" t="s">
        <v>15</v>
      </c>
      <c r="D853" s="19">
        <v>41274.0</v>
      </c>
      <c r="E853" s="20">
        <v>4.3654E9</v>
      </c>
      <c r="F853" s="20">
        <v>1.6566E9</v>
      </c>
      <c r="G853" s="21">
        <v>1.2523E9</v>
      </c>
      <c r="H853" s="22">
        <v>1.1016E9</v>
      </c>
      <c r="I853" s="22">
        <v>0.0</v>
      </c>
      <c r="J853" s="18" t="s">
        <v>25</v>
      </c>
      <c r="K853" s="18" t="s">
        <v>177</v>
      </c>
      <c r="L853" s="23">
        <f t="shared" si="1"/>
        <v>2012</v>
      </c>
      <c r="M853" s="24">
        <f t="shared" si="2"/>
        <v>2708800000</v>
      </c>
      <c r="N853" s="25">
        <f t="shared" si="3"/>
        <v>2353900000</v>
      </c>
      <c r="O853" s="24">
        <f t="shared" si="4"/>
        <v>2011500000</v>
      </c>
      <c r="P853" s="17">
        <f t="shared" si="5"/>
        <v>0.6205158748</v>
      </c>
      <c r="Q853" s="17">
        <f t="shared" si="6"/>
        <v>0.4607825171</v>
      </c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18">
        <v>880.0</v>
      </c>
      <c r="B854" s="18" t="s">
        <v>334</v>
      </c>
      <c r="C854" s="18" t="s">
        <v>18</v>
      </c>
      <c r="D854" s="19">
        <v>41639.0</v>
      </c>
      <c r="E854" s="20">
        <v>4.6691E9</v>
      </c>
      <c r="F854" s="20">
        <v>1.7277E9</v>
      </c>
      <c r="G854" s="21">
        <v>1.2932E9</v>
      </c>
      <c r="H854" s="22">
        <v>1.0432E9</v>
      </c>
      <c r="I854" s="22">
        <v>0.0</v>
      </c>
      <c r="J854" s="18" t="s">
        <v>25</v>
      </c>
      <c r="K854" s="18" t="s">
        <v>177</v>
      </c>
      <c r="L854" s="23">
        <f t="shared" si="1"/>
        <v>2013</v>
      </c>
      <c r="M854" s="24">
        <f t="shared" si="2"/>
        <v>2941400000</v>
      </c>
      <c r="N854" s="25">
        <f t="shared" si="3"/>
        <v>2336400000</v>
      </c>
      <c r="O854" s="24">
        <f t="shared" si="4"/>
        <v>2332700000</v>
      </c>
      <c r="P854" s="17">
        <f t="shared" si="5"/>
        <v>0.6299715149</v>
      </c>
      <c r="Q854" s="17">
        <f t="shared" si="6"/>
        <v>0.499603778</v>
      </c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18">
        <v>881.0</v>
      </c>
      <c r="B855" s="18" t="s">
        <v>334</v>
      </c>
      <c r="C855" s="18" t="s">
        <v>19</v>
      </c>
      <c r="D855" s="19">
        <v>42004.0</v>
      </c>
      <c r="E855" s="20">
        <v>4.6271E9</v>
      </c>
      <c r="F855" s="20">
        <v>1.7689E9</v>
      </c>
      <c r="G855" s="21">
        <v>1.2547E9</v>
      </c>
      <c r="H855" s="22">
        <v>1.0062E9</v>
      </c>
      <c r="I855" s="22">
        <v>0.0</v>
      </c>
      <c r="J855" s="18" t="s">
        <v>25</v>
      </c>
      <c r="K855" s="18" t="s">
        <v>177</v>
      </c>
      <c r="L855" s="23">
        <f t="shared" si="1"/>
        <v>2014</v>
      </c>
      <c r="M855" s="24">
        <f t="shared" si="2"/>
        <v>2858200000</v>
      </c>
      <c r="N855" s="25">
        <f t="shared" si="3"/>
        <v>2260900000</v>
      </c>
      <c r="O855" s="24">
        <f t="shared" si="4"/>
        <v>2366200000</v>
      </c>
      <c r="P855" s="17">
        <f t="shared" si="5"/>
        <v>0.617708716</v>
      </c>
      <c r="Q855" s="17">
        <f t="shared" si="6"/>
        <v>0.5113786173</v>
      </c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18">
        <v>882.0</v>
      </c>
      <c r="B856" s="18" t="s">
        <v>334</v>
      </c>
      <c r="C856" s="18" t="s">
        <v>20</v>
      </c>
      <c r="D856" s="19">
        <v>42369.0</v>
      </c>
      <c r="E856" s="20">
        <v>4.8578E9</v>
      </c>
      <c r="F856" s="20">
        <v>1.7792E9</v>
      </c>
      <c r="G856" s="21">
        <v>1.1727E9</v>
      </c>
      <c r="H856" s="22">
        <v>9.945E8</v>
      </c>
      <c r="I856" s="22">
        <v>0.0</v>
      </c>
      <c r="J856" s="18" t="s">
        <v>25</v>
      </c>
      <c r="K856" s="18" t="s">
        <v>177</v>
      </c>
      <c r="L856" s="23">
        <f t="shared" si="1"/>
        <v>2015</v>
      </c>
      <c r="M856" s="24">
        <f t="shared" si="2"/>
        <v>3078600000</v>
      </c>
      <c r="N856" s="25">
        <f t="shared" si="3"/>
        <v>2167200000</v>
      </c>
      <c r="O856" s="24">
        <f t="shared" si="4"/>
        <v>2690600000</v>
      </c>
      <c r="P856" s="17">
        <f t="shared" si="5"/>
        <v>0.63374367</v>
      </c>
      <c r="Q856" s="17">
        <f t="shared" si="6"/>
        <v>0.5538721232</v>
      </c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18">
        <v>883.0</v>
      </c>
      <c r="B857" s="18" t="s">
        <v>335</v>
      </c>
      <c r="C857" s="18" t="s">
        <v>15</v>
      </c>
      <c r="D857" s="19">
        <v>41274.0</v>
      </c>
      <c r="E857" s="20">
        <v>9.3646E10</v>
      </c>
      <c r="F857" s="20">
        <v>0.0</v>
      </c>
      <c r="G857" s="21">
        <v>6.4729E10</v>
      </c>
      <c r="H857" s="22">
        <v>0.0</v>
      </c>
      <c r="I857" s="22">
        <v>3.385E9</v>
      </c>
      <c r="J857" s="18" t="s">
        <v>50</v>
      </c>
      <c r="K857" s="18" t="s">
        <v>108</v>
      </c>
      <c r="L857" s="23">
        <f t="shared" si="1"/>
        <v>2012</v>
      </c>
      <c r="M857" s="24">
        <f t="shared" si="2"/>
        <v>93646000000</v>
      </c>
      <c r="N857" s="25">
        <f t="shared" si="3"/>
        <v>68114000000</v>
      </c>
      <c r="O857" s="24">
        <f t="shared" si="4"/>
        <v>25532000000</v>
      </c>
      <c r="P857" s="17">
        <f t="shared" si="5"/>
        <v>1</v>
      </c>
      <c r="Q857" s="17">
        <f t="shared" si="6"/>
        <v>0.2726437862</v>
      </c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18">
        <v>884.0</v>
      </c>
      <c r="B858" s="18" t="s">
        <v>335</v>
      </c>
      <c r="C858" s="18" t="s">
        <v>18</v>
      </c>
      <c r="D858" s="19">
        <v>41639.0</v>
      </c>
      <c r="E858" s="20">
        <v>9.7142E10</v>
      </c>
      <c r="F858" s="20">
        <v>0.0</v>
      </c>
      <c r="G858" s="21">
        <v>7.0467E10</v>
      </c>
      <c r="H858" s="22">
        <v>0.0</v>
      </c>
      <c r="I858" s="22">
        <v>2.25E8</v>
      </c>
      <c r="J858" s="18" t="s">
        <v>50</v>
      </c>
      <c r="K858" s="18" t="s">
        <v>108</v>
      </c>
      <c r="L858" s="23">
        <f t="shared" si="1"/>
        <v>2013</v>
      </c>
      <c r="M858" s="24">
        <f t="shared" si="2"/>
        <v>97142000000</v>
      </c>
      <c r="N858" s="25">
        <f t="shared" si="3"/>
        <v>70692000000</v>
      </c>
      <c r="O858" s="24">
        <f t="shared" si="4"/>
        <v>26450000000</v>
      </c>
      <c r="P858" s="17">
        <f t="shared" si="5"/>
        <v>1</v>
      </c>
      <c r="Q858" s="17">
        <f t="shared" si="6"/>
        <v>0.2722818143</v>
      </c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18">
        <v>885.0</v>
      </c>
      <c r="B859" s="18" t="s">
        <v>335</v>
      </c>
      <c r="C859" s="18" t="s">
        <v>19</v>
      </c>
      <c r="D859" s="19">
        <v>42004.0</v>
      </c>
      <c r="E859" s="20">
        <v>9.1973E10</v>
      </c>
      <c r="F859" s="20">
        <v>0.0</v>
      </c>
      <c r="G859" s="21">
        <v>6.1274E10</v>
      </c>
      <c r="H859" s="22">
        <v>0.0</v>
      </c>
      <c r="I859" s="22">
        <v>3.139E9</v>
      </c>
      <c r="J859" s="18" t="s">
        <v>50</v>
      </c>
      <c r="K859" s="18" t="s">
        <v>108</v>
      </c>
      <c r="L859" s="23">
        <f t="shared" si="1"/>
        <v>2014</v>
      </c>
      <c r="M859" s="24">
        <f t="shared" si="2"/>
        <v>91973000000</v>
      </c>
      <c r="N859" s="25">
        <f t="shared" si="3"/>
        <v>64413000000</v>
      </c>
      <c r="O859" s="24">
        <f t="shared" si="4"/>
        <v>27560000000</v>
      </c>
      <c r="P859" s="17">
        <f t="shared" si="5"/>
        <v>1</v>
      </c>
      <c r="Q859" s="17">
        <f t="shared" si="6"/>
        <v>0.2996531591</v>
      </c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18">
        <v>886.0</v>
      </c>
      <c r="B860" s="18" t="s">
        <v>335</v>
      </c>
      <c r="C860" s="18" t="s">
        <v>20</v>
      </c>
      <c r="D860" s="19">
        <v>42369.0</v>
      </c>
      <c r="E860" s="20">
        <v>8.9716E10</v>
      </c>
      <c r="F860" s="20">
        <v>0.0</v>
      </c>
      <c r="G860" s="21">
        <v>5.9014E10</v>
      </c>
      <c r="H860" s="22">
        <v>0.0</v>
      </c>
      <c r="I860" s="22">
        <v>3.827E9</v>
      </c>
      <c r="J860" s="18" t="s">
        <v>50</v>
      </c>
      <c r="K860" s="18" t="s">
        <v>108</v>
      </c>
      <c r="L860" s="23">
        <f t="shared" si="1"/>
        <v>2015</v>
      </c>
      <c r="M860" s="24">
        <f t="shared" si="2"/>
        <v>89716000000</v>
      </c>
      <c r="N860" s="25">
        <f t="shared" si="3"/>
        <v>62841000000</v>
      </c>
      <c r="O860" s="24">
        <f t="shared" si="4"/>
        <v>26875000000</v>
      </c>
      <c r="P860" s="17">
        <f t="shared" si="5"/>
        <v>1</v>
      </c>
      <c r="Q860" s="17">
        <f t="shared" si="6"/>
        <v>0.2995563779</v>
      </c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18">
        <v>887.0</v>
      </c>
      <c r="B861" s="18" t="s">
        <v>336</v>
      </c>
      <c r="C861" s="18" t="s">
        <v>15</v>
      </c>
      <c r="D861" s="19">
        <v>41307.0</v>
      </c>
      <c r="E861" s="20">
        <v>1.2134E10</v>
      </c>
      <c r="F861" s="20">
        <v>7.432E9</v>
      </c>
      <c r="G861" s="21">
        <v>3.357E9</v>
      </c>
      <c r="H861" s="22">
        <v>0.0</v>
      </c>
      <c r="I861" s="22">
        <v>0.0</v>
      </c>
      <c r="J861" s="18" t="s">
        <v>22</v>
      </c>
      <c r="K861" s="18" t="s">
        <v>337</v>
      </c>
      <c r="L861" s="23">
        <f t="shared" si="1"/>
        <v>2013</v>
      </c>
      <c r="M861" s="24">
        <f t="shared" si="2"/>
        <v>4702000000</v>
      </c>
      <c r="N861" s="25">
        <f t="shared" si="3"/>
        <v>3357000000</v>
      </c>
      <c r="O861" s="24">
        <f t="shared" si="4"/>
        <v>8777000000</v>
      </c>
      <c r="P861" s="17">
        <f t="shared" si="5"/>
        <v>0.387506181</v>
      </c>
      <c r="Q861" s="17">
        <f t="shared" si="6"/>
        <v>0.723339377</v>
      </c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18">
        <v>888.0</v>
      </c>
      <c r="B862" s="18" t="s">
        <v>336</v>
      </c>
      <c r="C862" s="18" t="s">
        <v>18</v>
      </c>
      <c r="D862" s="19">
        <v>41671.0</v>
      </c>
      <c r="E862" s="20">
        <v>1.254E10</v>
      </c>
      <c r="F862" s="20">
        <v>7.737E9</v>
      </c>
      <c r="G862" s="21">
        <v>3.453E9</v>
      </c>
      <c r="H862" s="22">
        <v>0.0</v>
      </c>
      <c r="I862" s="22">
        <v>0.0</v>
      </c>
      <c r="J862" s="18" t="s">
        <v>22</v>
      </c>
      <c r="K862" s="18" t="s">
        <v>337</v>
      </c>
      <c r="L862" s="23">
        <f t="shared" si="1"/>
        <v>2014</v>
      </c>
      <c r="M862" s="24">
        <f t="shared" si="2"/>
        <v>4803000000</v>
      </c>
      <c r="N862" s="25">
        <f t="shared" si="3"/>
        <v>3453000000</v>
      </c>
      <c r="O862" s="24">
        <f t="shared" si="4"/>
        <v>9087000000</v>
      </c>
      <c r="P862" s="17">
        <f t="shared" si="5"/>
        <v>0.3830143541</v>
      </c>
      <c r="Q862" s="17">
        <f t="shared" si="6"/>
        <v>0.7246411483</v>
      </c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18">
        <v>889.0</v>
      </c>
      <c r="B863" s="18" t="s">
        <v>336</v>
      </c>
      <c r="C863" s="18" t="s">
        <v>19</v>
      </c>
      <c r="D863" s="19">
        <v>42035.0</v>
      </c>
      <c r="E863" s="20">
        <v>1.3506E10</v>
      </c>
      <c r="F863" s="20">
        <v>8.406E9</v>
      </c>
      <c r="G863" s="21">
        <v>3.777E9</v>
      </c>
      <c r="H863" s="22">
        <v>0.0</v>
      </c>
      <c r="I863" s="22">
        <v>0.0</v>
      </c>
      <c r="J863" s="18" t="s">
        <v>22</v>
      </c>
      <c r="K863" s="18" t="s">
        <v>337</v>
      </c>
      <c r="L863" s="23">
        <f t="shared" si="1"/>
        <v>2015</v>
      </c>
      <c r="M863" s="24">
        <f t="shared" si="2"/>
        <v>5100000000</v>
      </c>
      <c r="N863" s="25">
        <f t="shared" si="3"/>
        <v>3777000000</v>
      </c>
      <c r="O863" s="24">
        <f t="shared" si="4"/>
        <v>9729000000</v>
      </c>
      <c r="P863" s="17">
        <f t="shared" si="5"/>
        <v>0.3776099511</v>
      </c>
      <c r="Q863" s="17">
        <f t="shared" si="6"/>
        <v>0.7203465127</v>
      </c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18">
        <v>890.0</v>
      </c>
      <c r="B864" s="18" t="s">
        <v>336</v>
      </c>
      <c r="C864" s="18" t="s">
        <v>20</v>
      </c>
      <c r="D864" s="19">
        <v>42399.0</v>
      </c>
      <c r="E864" s="20">
        <v>1.4437E10</v>
      </c>
      <c r="F864" s="20">
        <v>9.168E9</v>
      </c>
      <c r="G864" s="21">
        <v>4.168E9</v>
      </c>
      <c r="H864" s="22">
        <v>0.0</v>
      </c>
      <c r="I864" s="22">
        <v>0.0</v>
      </c>
      <c r="J864" s="18" t="s">
        <v>22</v>
      </c>
      <c r="K864" s="18" t="s">
        <v>337</v>
      </c>
      <c r="L864" s="23">
        <f t="shared" si="1"/>
        <v>2016</v>
      </c>
      <c r="M864" s="24">
        <f t="shared" si="2"/>
        <v>5269000000</v>
      </c>
      <c r="N864" s="25">
        <f t="shared" si="3"/>
        <v>4168000000</v>
      </c>
      <c r="O864" s="24">
        <f t="shared" si="4"/>
        <v>10269000000</v>
      </c>
      <c r="P864" s="17">
        <f t="shared" si="5"/>
        <v>0.3649650204</v>
      </c>
      <c r="Q864" s="17">
        <f t="shared" si="6"/>
        <v>0.7112973609</v>
      </c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18">
        <v>891.0</v>
      </c>
      <c r="B865" s="18" t="s">
        <v>338</v>
      </c>
      <c r="C865" s="18" t="s">
        <v>15</v>
      </c>
      <c r="D865" s="19">
        <v>41272.0</v>
      </c>
      <c r="E865" s="20">
        <v>1.4197E10</v>
      </c>
      <c r="F865" s="20">
        <v>8.763E9</v>
      </c>
      <c r="G865" s="21">
        <v>3.872E9</v>
      </c>
      <c r="H865" s="22">
        <v>0.0</v>
      </c>
      <c r="I865" s="22">
        <v>0.0</v>
      </c>
      <c r="J865" s="18" t="s">
        <v>39</v>
      </c>
      <c r="K865" s="18" t="s">
        <v>127</v>
      </c>
      <c r="L865" s="23">
        <f t="shared" si="1"/>
        <v>2012</v>
      </c>
      <c r="M865" s="24">
        <f t="shared" si="2"/>
        <v>5434000000</v>
      </c>
      <c r="N865" s="25">
        <f t="shared" si="3"/>
        <v>3872000000</v>
      </c>
      <c r="O865" s="24">
        <f t="shared" si="4"/>
        <v>10325000000</v>
      </c>
      <c r="P865" s="17">
        <f t="shared" si="5"/>
        <v>0.3827569205</v>
      </c>
      <c r="Q865" s="17">
        <f t="shared" si="6"/>
        <v>0.7272663239</v>
      </c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18">
        <v>892.0</v>
      </c>
      <c r="B866" s="18" t="s">
        <v>338</v>
      </c>
      <c r="C866" s="18" t="s">
        <v>18</v>
      </c>
      <c r="D866" s="19">
        <v>41636.0</v>
      </c>
      <c r="E866" s="20">
        <v>1.4792E10</v>
      </c>
      <c r="F866" s="20">
        <v>8.689E9</v>
      </c>
      <c r="G866" s="21">
        <v>3.266E9</v>
      </c>
      <c r="H866" s="22">
        <v>0.0</v>
      </c>
      <c r="I866" s="22">
        <v>0.0</v>
      </c>
      <c r="J866" s="18" t="s">
        <v>39</v>
      </c>
      <c r="K866" s="18" t="s">
        <v>127</v>
      </c>
      <c r="L866" s="23">
        <f t="shared" si="1"/>
        <v>2013</v>
      </c>
      <c r="M866" s="24">
        <f t="shared" si="2"/>
        <v>6103000000</v>
      </c>
      <c r="N866" s="25">
        <f t="shared" si="3"/>
        <v>3266000000</v>
      </c>
      <c r="O866" s="24">
        <f t="shared" si="4"/>
        <v>11526000000</v>
      </c>
      <c r="P866" s="17">
        <f t="shared" si="5"/>
        <v>0.4125878853</v>
      </c>
      <c r="Q866" s="17">
        <f t="shared" si="6"/>
        <v>0.7792049757</v>
      </c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18">
        <v>893.0</v>
      </c>
      <c r="B867" s="18" t="s">
        <v>338</v>
      </c>
      <c r="C867" s="18" t="s">
        <v>19</v>
      </c>
      <c r="D867" s="19">
        <v>42007.0</v>
      </c>
      <c r="E867" s="20">
        <v>1.458E10</v>
      </c>
      <c r="F867" s="20">
        <v>9.517E9</v>
      </c>
      <c r="G867" s="21">
        <v>4.039E9</v>
      </c>
      <c r="H867" s="22">
        <v>0.0</v>
      </c>
      <c r="I867" s="22">
        <v>0.0</v>
      </c>
      <c r="J867" s="18" t="s">
        <v>39</v>
      </c>
      <c r="K867" s="18" t="s">
        <v>127</v>
      </c>
      <c r="L867" s="23">
        <f t="shared" si="1"/>
        <v>2015</v>
      </c>
      <c r="M867" s="24">
        <f t="shared" si="2"/>
        <v>5063000000</v>
      </c>
      <c r="N867" s="25">
        <f t="shared" si="3"/>
        <v>4039000000</v>
      </c>
      <c r="O867" s="24">
        <f t="shared" si="4"/>
        <v>10541000000</v>
      </c>
      <c r="P867" s="17">
        <f t="shared" si="5"/>
        <v>0.3472565158</v>
      </c>
      <c r="Q867" s="17">
        <f t="shared" si="6"/>
        <v>0.7229766804</v>
      </c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18">
        <v>894.0</v>
      </c>
      <c r="B868" s="18" t="s">
        <v>338</v>
      </c>
      <c r="C868" s="18" t="s">
        <v>20</v>
      </c>
      <c r="D868" s="19">
        <v>42371.0</v>
      </c>
      <c r="E868" s="20">
        <v>1.3525E10</v>
      </c>
      <c r="F868" s="20">
        <v>8.844E9</v>
      </c>
      <c r="G868" s="21">
        <v>3.59E9</v>
      </c>
      <c r="H868" s="22">
        <v>0.0</v>
      </c>
      <c r="I868" s="22">
        <v>0.0</v>
      </c>
      <c r="J868" s="18" t="s">
        <v>39</v>
      </c>
      <c r="K868" s="18" t="s">
        <v>127</v>
      </c>
      <c r="L868" s="23">
        <f t="shared" si="1"/>
        <v>2016</v>
      </c>
      <c r="M868" s="24">
        <f t="shared" si="2"/>
        <v>4681000000</v>
      </c>
      <c r="N868" s="25">
        <f t="shared" si="3"/>
        <v>3590000000</v>
      </c>
      <c r="O868" s="24">
        <f t="shared" si="4"/>
        <v>9935000000</v>
      </c>
      <c r="P868" s="17">
        <f t="shared" si="5"/>
        <v>0.3460998152</v>
      </c>
      <c r="Q868" s="17">
        <f t="shared" si="6"/>
        <v>0.7345656192</v>
      </c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18">
        <v>895.0</v>
      </c>
      <c r="B869" s="18" t="s">
        <v>339</v>
      </c>
      <c r="C869" s="18" t="s">
        <v>15</v>
      </c>
      <c r="D869" s="19">
        <v>41547.0</v>
      </c>
      <c r="E869" s="20">
        <v>1.287577E9</v>
      </c>
      <c r="F869" s="20">
        <v>1.073447E9</v>
      </c>
      <c r="G869" s="21">
        <v>1.74085E8</v>
      </c>
      <c r="H869" s="22">
        <v>0.0</v>
      </c>
      <c r="I869" s="22">
        <v>1.2784E7</v>
      </c>
      <c r="J869" s="18" t="s">
        <v>50</v>
      </c>
      <c r="K869" s="18" t="s">
        <v>108</v>
      </c>
      <c r="L869" s="23">
        <f t="shared" si="1"/>
        <v>2013</v>
      </c>
      <c r="M869" s="24">
        <f t="shared" si="2"/>
        <v>214130000</v>
      </c>
      <c r="N869" s="25">
        <f t="shared" si="3"/>
        <v>186869000</v>
      </c>
      <c r="O869" s="24">
        <f t="shared" si="4"/>
        <v>1100708000</v>
      </c>
      <c r="P869" s="17">
        <f t="shared" si="5"/>
        <v>0.1663046171</v>
      </c>
      <c r="Q869" s="17">
        <f t="shared" si="6"/>
        <v>0.8548677089</v>
      </c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18">
        <v>896.0</v>
      </c>
      <c r="B870" s="18" t="s">
        <v>339</v>
      </c>
      <c r="C870" s="18" t="s">
        <v>18</v>
      </c>
      <c r="D870" s="19">
        <v>41912.0</v>
      </c>
      <c r="E870" s="20">
        <v>1.463767E9</v>
      </c>
      <c r="F870" s="20">
        <v>1.200308E9</v>
      </c>
      <c r="G870" s="21">
        <v>1.94491E8</v>
      </c>
      <c r="H870" s="22">
        <v>0.0</v>
      </c>
      <c r="I870" s="22">
        <v>1.3279E7</v>
      </c>
      <c r="J870" s="18" t="s">
        <v>50</v>
      </c>
      <c r="K870" s="18" t="s">
        <v>108</v>
      </c>
      <c r="L870" s="23">
        <f t="shared" si="1"/>
        <v>2014</v>
      </c>
      <c r="M870" s="24">
        <f t="shared" si="2"/>
        <v>263459000</v>
      </c>
      <c r="N870" s="25">
        <f t="shared" si="3"/>
        <v>207770000</v>
      </c>
      <c r="O870" s="24">
        <f t="shared" si="4"/>
        <v>1255997000</v>
      </c>
      <c r="P870" s="17">
        <f t="shared" si="5"/>
        <v>0.1799869788</v>
      </c>
      <c r="Q870" s="17">
        <f t="shared" si="6"/>
        <v>0.8580580106</v>
      </c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18">
        <v>897.0</v>
      </c>
      <c r="B871" s="18" t="s">
        <v>339</v>
      </c>
      <c r="C871" s="18" t="s">
        <v>19</v>
      </c>
      <c r="D871" s="19">
        <v>42277.0</v>
      </c>
      <c r="E871" s="20">
        <v>1.627413E9</v>
      </c>
      <c r="F871" s="20">
        <v>1.354969E9</v>
      </c>
      <c r="G871" s="21">
        <v>2.07519E8</v>
      </c>
      <c r="H871" s="22">
        <v>0.0</v>
      </c>
      <c r="I871" s="22">
        <v>1.3338E7</v>
      </c>
      <c r="J871" s="18" t="s">
        <v>50</v>
      </c>
      <c r="K871" s="18" t="s">
        <v>108</v>
      </c>
      <c r="L871" s="23">
        <f t="shared" si="1"/>
        <v>2015</v>
      </c>
      <c r="M871" s="24">
        <f t="shared" si="2"/>
        <v>272444000</v>
      </c>
      <c r="N871" s="25">
        <f t="shared" si="3"/>
        <v>220857000</v>
      </c>
      <c r="O871" s="24">
        <f t="shared" si="4"/>
        <v>1406556000</v>
      </c>
      <c r="P871" s="17">
        <f t="shared" si="5"/>
        <v>0.1674092563</v>
      </c>
      <c r="Q871" s="17">
        <f t="shared" si="6"/>
        <v>0.8642895196</v>
      </c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18">
        <v>898.0</v>
      </c>
      <c r="B872" s="18" t="s">
        <v>339</v>
      </c>
      <c r="C872" s="18" t="s">
        <v>20</v>
      </c>
      <c r="D872" s="19">
        <v>42643.0</v>
      </c>
      <c r="E872" s="20">
        <v>1.822114E9</v>
      </c>
      <c r="F872" s="20">
        <v>1.524907E9</v>
      </c>
      <c r="G872" s="21">
        <v>2.24088E8</v>
      </c>
      <c r="H872" s="22">
        <v>0.0</v>
      </c>
      <c r="I872" s="22">
        <v>1.3794E7</v>
      </c>
      <c r="J872" s="18" t="s">
        <v>50</v>
      </c>
      <c r="K872" s="18" t="s">
        <v>108</v>
      </c>
      <c r="L872" s="23">
        <f t="shared" si="1"/>
        <v>2016</v>
      </c>
      <c r="M872" s="24">
        <f t="shared" si="2"/>
        <v>297207000</v>
      </c>
      <c r="N872" s="25">
        <f t="shared" si="3"/>
        <v>237882000</v>
      </c>
      <c r="O872" s="24">
        <f t="shared" si="4"/>
        <v>1584232000</v>
      </c>
      <c r="P872" s="17">
        <f t="shared" si="5"/>
        <v>0.1631110896</v>
      </c>
      <c r="Q872" s="17">
        <f t="shared" si="6"/>
        <v>0.8694472464</v>
      </c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18">
        <v>899.0</v>
      </c>
      <c r="B873" s="18" t="s">
        <v>340</v>
      </c>
      <c r="C873" s="18" t="s">
        <v>15</v>
      </c>
      <c r="D873" s="19">
        <v>41274.0</v>
      </c>
      <c r="E873" s="20">
        <v>7.93373E8</v>
      </c>
      <c r="F873" s="20">
        <v>2.06974E8</v>
      </c>
      <c r="G873" s="21">
        <v>1.23524E8</v>
      </c>
      <c r="H873" s="22">
        <v>0.0</v>
      </c>
      <c r="I873" s="22">
        <v>2.14827E8</v>
      </c>
      <c r="J873" s="18" t="s">
        <v>55</v>
      </c>
      <c r="K873" s="18" t="s">
        <v>56</v>
      </c>
      <c r="L873" s="23">
        <f t="shared" si="1"/>
        <v>2012</v>
      </c>
      <c r="M873" s="24">
        <f t="shared" si="2"/>
        <v>586399000</v>
      </c>
      <c r="N873" s="25">
        <f t="shared" si="3"/>
        <v>338351000</v>
      </c>
      <c r="O873" s="24">
        <f t="shared" si="4"/>
        <v>455022000</v>
      </c>
      <c r="P873" s="17">
        <f t="shared" si="5"/>
        <v>0.7391214473</v>
      </c>
      <c r="Q873" s="17">
        <f t="shared" si="6"/>
        <v>0.5735284664</v>
      </c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18">
        <v>900.0</v>
      </c>
      <c r="B874" s="18" t="s">
        <v>340</v>
      </c>
      <c r="C874" s="18" t="s">
        <v>18</v>
      </c>
      <c r="D874" s="19">
        <v>41639.0</v>
      </c>
      <c r="E874" s="20">
        <v>8.61527E8</v>
      </c>
      <c r="F874" s="20">
        <v>2.21498E8</v>
      </c>
      <c r="G874" s="21">
        <v>1.2747E8</v>
      </c>
      <c r="H874" s="22">
        <v>0.0</v>
      </c>
      <c r="I874" s="22">
        <v>2.24713E8</v>
      </c>
      <c r="J874" s="18" t="s">
        <v>55</v>
      </c>
      <c r="K874" s="18" t="s">
        <v>56</v>
      </c>
      <c r="L874" s="23">
        <f t="shared" si="1"/>
        <v>2013</v>
      </c>
      <c r="M874" s="24">
        <f t="shared" si="2"/>
        <v>640029000</v>
      </c>
      <c r="N874" s="25">
        <f t="shared" si="3"/>
        <v>352183000</v>
      </c>
      <c r="O874" s="24">
        <f t="shared" si="4"/>
        <v>509344000</v>
      </c>
      <c r="P874" s="17">
        <f t="shared" si="5"/>
        <v>0.7429006868</v>
      </c>
      <c r="Q874" s="17">
        <f t="shared" si="6"/>
        <v>0.5912107224</v>
      </c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18">
        <v>901.0</v>
      </c>
      <c r="B875" s="18" t="s">
        <v>340</v>
      </c>
      <c r="C875" s="18" t="s">
        <v>19</v>
      </c>
      <c r="D875" s="19">
        <v>42004.0</v>
      </c>
      <c r="E875" s="20">
        <v>9.93897E8</v>
      </c>
      <c r="F875" s="20">
        <v>2.58617E8</v>
      </c>
      <c r="G875" s="21">
        <v>1.22201E8</v>
      </c>
      <c r="H875" s="22">
        <v>0.0</v>
      </c>
      <c r="I875" s="22">
        <v>2.58074E8</v>
      </c>
      <c r="J875" s="18" t="s">
        <v>55</v>
      </c>
      <c r="K875" s="18" t="s">
        <v>56</v>
      </c>
      <c r="L875" s="23">
        <f t="shared" si="1"/>
        <v>2014</v>
      </c>
      <c r="M875" s="24">
        <f t="shared" si="2"/>
        <v>735280000</v>
      </c>
      <c r="N875" s="25">
        <f t="shared" si="3"/>
        <v>380275000</v>
      </c>
      <c r="O875" s="24">
        <f t="shared" si="4"/>
        <v>613622000</v>
      </c>
      <c r="P875" s="17">
        <f t="shared" si="5"/>
        <v>0.7397949687</v>
      </c>
      <c r="Q875" s="17">
        <f t="shared" si="6"/>
        <v>0.6173899307</v>
      </c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18">
        <v>902.0</v>
      </c>
      <c r="B876" s="18" t="s">
        <v>340</v>
      </c>
      <c r="C876" s="18" t="s">
        <v>20</v>
      </c>
      <c r="D876" s="19">
        <v>42369.0</v>
      </c>
      <c r="E876" s="20">
        <v>1.166769E9</v>
      </c>
      <c r="F876" s="20">
        <v>3.04477E8</v>
      </c>
      <c r="G876" s="21">
        <v>1.22735E8</v>
      </c>
      <c r="H876" s="22">
        <v>0.0</v>
      </c>
      <c r="I876" s="22">
        <v>3.44527E8</v>
      </c>
      <c r="J876" s="18" t="s">
        <v>55</v>
      </c>
      <c r="K876" s="18" t="s">
        <v>56</v>
      </c>
      <c r="L876" s="23">
        <f t="shared" si="1"/>
        <v>2015</v>
      </c>
      <c r="M876" s="24">
        <f t="shared" si="2"/>
        <v>862292000</v>
      </c>
      <c r="N876" s="25">
        <f t="shared" si="3"/>
        <v>467262000</v>
      </c>
      <c r="O876" s="24">
        <f t="shared" si="4"/>
        <v>699507000</v>
      </c>
      <c r="P876" s="17">
        <f t="shared" si="5"/>
        <v>0.739042604</v>
      </c>
      <c r="Q876" s="17">
        <f t="shared" si="6"/>
        <v>0.5995248417</v>
      </c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18">
        <v>903.0</v>
      </c>
      <c r="B877" s="18" t="s">
        <v>341</v>
      </c>
      <c r="C877" s="18" t="s">
        <v>15</v>
      </c>
      <c r="D877" s="19">
        <v>41455.0</v>
      </c>
      <c r="E877" s="20">
        <v>2.842781E9</v>
      </c>
      <c r="F877" s="20">
        <v>1.237452E9</v>
      </c>
      <c r="G877" s="21">
        <v>3.87812E8</v>
      </c>
      <c r="H877" s="22">
        <v>4.87832E8</v>
      </c>
      <c r="I877" s="22">
        <v>0.0</v>
      </c>
      <c r="J877" s="18" t="s">
        <v>25</v>
      </c>
      <c r="K877" s="18" t="s">
        <v>71</v>
      </c>
      <c r="L877" s="23">
        <f t="shared" si="1"/>
        <v>2013</v>
      </c>
      <c r="M877" s="24">
        <f t="shared" si="2"/>
        <v>1605329000</v>
      </c>
      <c r="N877" s="25">
        <f t="shared" si="3"/>
        <v>875644000</v>
      </c>
      <c r="O877" s="24">
        <f t="shared" si="4"/>
        <v>1967137000</v>
      </c>
      <c r="P877" s="17">
        <f t="shared" si="5"/>
        <v>0.5647037179</v>
      </c>
      <c r="Q877" s="17">
        <f t="shared" si="6"/>
        <v>0.6919762725</v>
      </c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18">
        <v>904.0</v>
      </c>
      <c r="B878" s="18" t="s">
        <v>341</v>
      </c>
      <c r="C878" s="18" t="s">
        <v>18</v>
      </c>
      <c r="D878" s="19">
        <v>41820.0</v>
      </c>
      <c r="E878" s="20">
        <v>2.929408E9</v>
      </c>
      <c r="F878" s="20">
        <v>1.232962E9</v>
      </c>
      <c r="G878" s="21">
        <v>3.84907E8</v>
      </c>
      <c r="H878" s="22">
        <v>5.39469E8</v>
      </c>
      <c r="I878" s="22">
        <v>0.0</v>
      </c>
      <c r="J878" s="18" t="s">
        <v>25</v>
      </c>
      <c r="K878" s="18" t="s">
        <v>71</v>
      </c>
      <c r="L878" s="23">
        <f t="shared" si="1"/>
        <v>2014</v>
      </c>
      <c r="M878" s="24">
        <f t="shared" si="2"/>
        <v>1696446000</v>
      </c>
      <c r="N878" s="25">
        <f t="shared" si="3"/>
        <v>924376000</v>
      </c>
      <c r="O878" s="24">
        <f t="shared" si="4"/>
        <v>2005032000</v>
      </c>
      <c r="P878" s="17">
        <f t="shared" si="5"/>
        <v>0.5791088165</v>
      </c>
      <c r="Q878" s="17">
        <f t="shared" si="6"/>
        <v>0.6844495543</v>
      </c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18">
        <v>905.0</v>
      </c>
      <c r="B879" s="18" t="s">
        <v>341</v>
      </c>
      <c r="C879" s="18" t="s">
        <v>19</v>
      </c>
      <c r="D879" s="19">
        <v>42185.0</v>
      </c>
      <c r="E879" s="20">
        <v>2.814049E9</v>
      </c>
      <c r="F879" s="20">
        <v>1.215229E9</v>
      </c>
      <c r="G879" s="21">
        <v>4.06864E8</v>
      </c>
      <c r="H879" s="22">
        <v>5.30616E8</v>
      </c>
      <c r="I879" s="22">
        <v>0.0</v>
      </c>
      <c r="J879" s="18" t="s">
        <v>25</v>
      </c>
      <c r="K879" s="18" t="s">
        <v>71</v>
      </c>
      <c r="L879" s="23">
        <f t="shared" si="1"/>
        <v>2015</v>
      </c>
      <c r="M879" s="24">
        <f t="shared" si="2"/>
        <v>1598820000</v>
      </c>
      <c r="N879" s="25">
        <f t="shared" si="3"/>
        <v>937480000</v>
      </c>
      <c r="O879" s="24">
        <f t="shared" si="4"/>
        <v>1876569000</v>
      </c>
      <c r="P879" s="17">
        <f t="shared" si="5"/>
        <v>0.568156418</v>
      </c>
      <c r="Q879" s="17">
        <f t="shared" si="6"/>
        <v>0.666857258</v>
      </c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18">
        <v>906.0</v>
      </c>
      <c r="B880" s="18" t="s">
        <v>341</v>
      </c>
      <c r="C880" s="18" t="s">
        <v>20</v>
      </c>
      <c r="D880" s="19">
        <v>42551.0</v>
      </c>
      <c r="E880" s="20">
        <v>2.984493E9</v>
      </c>
      <c r="F880" s="20">
        <v>1.163391E9</v>
      </c>
      <c r="G880" s="21">
        <v>3.79399E8</v>
      </c>
      <c r="H880" s="22">
        <v>4.81258E8</v>
      </c>
      <c r="I880" s="22">
        <v>0.0</v>
      </c>
      <c r="J880" s="18" t="s">
        <v>25</v>
      </c>
      <c r="K880" s="18" t="s">
        <v>71</v>
      </c>
      <c r="L880" s="23">
        <f t="shared" si="1"/>
        <v>2016</v>
      </c>
      <c r="M880" s="24">
        <f t="shared" si="2"/>
        <v>1821102000</v>
      </c>
      <c r="N880" s="25">
        <f t="shared" si="3"/>
        <v>860657000</v>
      </c>
      <c r="O880" s="24">
        <f t="shared" si="4"/>
        <v>2123836000</v>
      </c>
      <c r="P880" s="17">
        <f t="shared" si="5"/>
        <v>0.6101880621</v>
      </c>
      <c r="Q880" s="17">
        <f t="shared" si="6"/>
        <v>0.7116237163</v>
      </c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18">
        <v>907.0</v>
      </c>
      <c r="B881" s="18" t="s">
        <v>342</v>
      </c>
      <c r="C881" s="18" t="s">
        <v>15</v>
      </c>
      <c r="D881" s="19">
        <v>41639.0</v>
      </c>
      <c r="E881" s="20">
        <v>1.9561E10</v>
      </c>
      <c r="F881" s="20">
        <v>1.2952E10</v>
      </c>
      <c r="G881" s="21">
        <v>3.706E9</v>
      </c>
      <c r="H881" s="22">
        <v>0.0</v>
      </c>
      <c r="I881" s="22">
        <v>0.0</v>
      </c>
      <c r="J881" s="18" t="s">
        <v>39</v>
      </c>
      <c r="K881" s="18" t="s">
        <v>145</v>
      </c>
      <c r="L881" s="23">
        <f t="shared" si="1"/>
        <v>2013</v>
      </c>
      <c r="M881" s="24">
        <f t="shared" si="2"/>
        <v>6609000000</v>
      </c>
      <c r="N881" s="25">
        <f t="shared" si="3"/>
        <v>3706000000</v>
      </c>
      <c r="O881" s="24">
        <f t="shared" si="4"/>
        <v>15855000000</v>
      </c>
      <c r="P881" s="17">
        <f t="shared" si="5"/>
        <v>0.3378661623</v>
      </c>
      <c r="Q881" s="17">
        <f t="shared" si="6"/>
        <v>0.8105413834</v>
      </c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18">
        <v>908.0</v>
      </c>
      <c r="B882" s="18" t="s">
        <v>342</v>
      </c>
      <c r="C882" s="18" t="s">
        <v>18</v>
      </c>
      <c r="D882" s="19">
        <v>42004.0</v>
      </c>
      <c r="E882" s="20">
        <v>1.9724E10</v>
      </c>
      <c r="F882" s="20">
        <v>1.3041E10</v>
      </c>
      <c r="G882" s="21">
        <v>4.162E9</v>
      </c>
      <c r="H882" s="22">
        <v>0.0</v>
      </c>
      <c r="I882" s="22">
        <v>0.0</v>
      </c>
      <c r="J882" s="18" t="s">
        <v>39</v>
      </c>
      <c r="K882" s="18" t="s">
        <v>145</v>
      </c>
      <c r="L882" s="23">
        <f t="shared" si="1"/>
        <v>2014</v>
      </c>
      <c r="M882" s="24">
        <f t="shared" si="2"/>
        <v>6683000000</v>
      </c>
      <c r="N882" s="25">
        <f t="shared" si="3"/>
        <v>4162000000</v>
      </c>
      <c r="O882" s="24">
        <f t="shared" si="4"/>
        <v>15562000000</v>
      </c>
      <c r="P882" s="17">
        <f t="shared" si="5"/>
        <v>0.338825796</v>
      </c>
      <c r="Q882" s="17">
        <f t="shared" si="6"/>
        <v>0.7889880349</v>
      </c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18">
        <v>909.0</v>
      </c>
      <c r="B883" s="18" t="s">
        <v>342</v>
      </c>
      <c r="C883" s="18" t="s">
        <v>19</v>
      </c>
      <c r="D883" s="19">
        <v>42369.0</v>
      </c>
      <c r="E883" s="20">
        <v>1.8591E10</v>
      </c>
      <c r="F883" s="20">
        <v>1.1967E10</v>
      </c>
      <c r="G883" s="21">
        <v>5.011E9</v>
      </c>
      <c r="H883" s="22">
        <v>0.0</v>
      </c>
      <c r="I883" s="22">
        <v>0.0</v>
      </c>
      <c r="J883" s="18" t="s">
        <v>39</v>
      </c>
      <c r="K883" s="18" t="s">
        <v>145</v>
      </c>
      <c r="L883" s="23">
        <f t="shared" si="1"/>
        <v>2015</v>
      </c>
      <c r="M883" s="24">
        <f t="shared" si="2"/>
        <v>6624000000</v>
      </c>
      <c r="N883" s="25">
        <f t="shared" si="3"/>
        <v>5011000000</v>
      </c>
      <c r="O883" s="24">
        <f t="shared" si="4"/>
        <v>13580000000</v>
      </c>
      <c r="P883" s="17">
        <f t="shared" si="5"/>
        <v>0.3563014362</v>
      </c>
      <c r="Q883" s="17">
        <f t="shared" si="6"/>
        <v>0.7304609757</v>
      </c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18">
        <v>910.0</v>
      </c>
      <c r="B884" s="18" t="s">
        <v>342</v>
      </c>
      <c r="C884" s="18" t="s">
        <v>20</v>
      </c>
      <c r="D884" s="19">
        <v>42735.0</v>
      </c>
      <c r="E884" s="20">
        <v>1.8202E10</v>
      </c>
      <c r="F884" s="20">
        <v>1.1551E10</v>
      </c>
      <c r="G884" s="21">
        <v>3.334E9</v>
      </c>
      <c r="H884" s="22">
        <v>0.0</v>
      </c>
      <c r="I884" s="22">
        <v>0.0</v>
      </c>
      <c r="J884" s="18" t="s">
        <v>39</v>
      </c>
      <c r="K884" s="18" t="s">
        <v>145</v>
      </c>
      <c r="L884" s="23">
        <f t="shared" si="1"/>
        <v>2016</v>
      </c>
      <c r="M884" s="24">
        <f t="shared" si="2"/>
        <v>6651000000</v>
      </c>
      <c r="N884" s="25">
        <f t="shared" si="3"/>
        <v>3334000000</v>
      </c>
      <c r="O884" s="24">
        <f t="shared" si="4"/>
        <v>14868000000</v>
      </c>
      <c r="P884" s="17">
        <f t="shared" si="5"/>
        <v>0.3653994067</v>
      </c>
      <c r="Q884" s="17">
        <f t="shared" si="6"/>
        <v>0.816833315</v>
      </c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18">
        <v>911.0</v>
      </c>
      <c r="B885" s="18" t="s">
        <v>343</v>
      </c>
      <c r="C885" s="18" t="s">
        <v>15</v>
      </c>
      <c r="D885" s="19">
        <v>41639.0</v>
      </c>
      <c r="E885" s="20">
        <v>1.407E10</v>
      </c>
      <c r="F885" s="20">
        <v>7.365E9</v>
      </c>
      <c r="G885" s="21">
        <v>1.007E9</v>
      </c>
      <c r="H885" s="22">
        <v>0.0</v>
      </c>
      <c r="I885" s="22">
        <v>1.806E9</v>
      </c>
      <c r="J885" s="18" t="s">
        <v>86</v>
      </c>
      <c r="K885" s="18" t="s">
        <v>344</v>
      </c>
      <c r="L885" s="23">
        <f t="shared" si="1"/>
        <v>2013</v>
      </c>
      <c r="M885" s="24">
        <f t="shared" si="2"/>
        <v>6705000000</v>
      </c>
      <c r="N885" s="25">
        <f t="shared" si="3"/>
        <v>2813000000</v>
      </c>
      <c r="O885" s="24">
        <f t="shared" si="4"/>
        <v>11257000000</v>
      </c>
      <c r="P885" s="17">
        <f t="shared" si="5"/>
        <v>0.4765458422</v>
      </c>
      <c r="Q885" s="17">
        <f t="shared" si="6"/>
        <v>0.8000710732</v>
      </c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18">
        <v>912.0</v>
      </c>
      <c r="B886" s="18" t="s">
        <v>343</v>
      </c>
      <c r="C886" s="18" t="s">
        <v>18</v>
      </c>
      <c r="D886" s="19">
        <v>42004.0</v>
      </c>
      <c r="E886" s="20">
        <v>1.6226E10</v>
      </c>
      <c r="F886" s="20">
        <v>8.435E9</v>
      </c>
      <c r="G886" s="21">
        <v>1.029E9</v>
      </c>
      <c r="H886" s="22">
        <v>0.0</v>
      </c>
      <c r="I886" s="22">
        <v>2.04E9</v>
      </c>
      <c r="J886" s="18" t="s">
        <v>86</v>
      </c>
      <c r="K886" s="18" t="s">
        <v>344</v>
      </c>
      <c r="L886" s="23">
        <f t="shared" si="1"/>
        <v>2014</v>
      </c>
      <c r="M886" s="24">
        <f t="shared" si="2"/>
        <v>7791000000</v>
      </c>
      <c r="N886" s="25">
        <f t="shared" si="3"/>
        <v>3069000000</v>
      </c>
      <c r="O886" s="24">
        <f t="shared" si="4"/>
        <v>13157000000</v>
      </c>
      <c r="P886" s="17">
        <f t="shared" si="5"/>
        <v>0.4801553063</v>
      </c>
      <c r="Q886" s="17">
        <f t="shared" si="6"/>
        <v>0.810859115</v>
      </c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18">
        <v>913.0</v>
      </c>
      <c r="B887" s="18" t="s">
        <v>343</v>
      </c>
      <c r="C887" s="18" t="s">
        <v>19</v>
      </c>
      <c r="D887" s="19">
        <v>42369.0</v>
      </c>
      <c r="E887" s="20">
        <v>1.4403E10</v>
      </c>
      <c r="F887" s="20">
        <v>6.452E9</v>
      </c>
      <c r="G887" s="21">
        <v>1.126E9</v>
      </c>
      <c r="H887" s="22">
        <v>0.0</v>
      </c>
      <c r="I887" s="22">
        <v>2.309E9</v>
      </c>
      <c r="J887" s="18" t="s">
        <v>86</v>
      </c>
      <c r="K887" s="18" t="s">
        <v>344</v>
      </c>
      <c r="L887" s="23">
        <f t="shared" si="1"/>
        <v>2015</v>
      </c>
      <c r="M887" s="24">
        <f t="shared" si="2"/>
        <v>7951000000</v>
      </c>
      <c r="N887" s="25">
        <f t="shared" si="3"/>
        <v>3435000000</v>
      </c>
      <c r="O887" s="24">
        <f t="shared" si="4"/>
        <v>10968000000</v>
      </c>
      <c r="P887" s="17">
        <f t="shared" si="5"/>
        <v>0.5520377699</v>
      </c>
      <c r="Q887" s="17">
        <f t="shared" si="6"/>
        <v>0.7615080192</v>
      </c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18">
        <v>914.0</v>
      </c>
      <c r="B888" s="18" t="s">
        <v>343</v>
      </c>
      <c r="C888" s="18" t="s">
        <v>20</v>
      </c>
      <c r="D888" s="19">
        <v>42735.0</v>
      </c>
      <c r="E888" s="20">
        <v>1.3058E10</v>
      </c>
      <c r="F888" s="20">
        <v>5.801E9</v>
      </c>
      <c r="G888" s="21">
        <v>1.089E9</v>
      </c>
      <c r="H888" s="22">
        <v>0.0</v>
      </c>
      <c r="I888" s="22">
        <v>2.209E9</v>
      </c>
      <c r="J888" s="18" t="s">
        <v>86</v>
      </c>
      <c r="K888" s="18" t="s">
        <v>344</v>
      </c>
      <c r="L888" s="23">
        <f t="shared" si="1"/>
        <v>2016</v>
      </c>
      <c r="M888" s="24">
        <f t="shared" si="2"/>
        <v>7257000000</v>
      </c>
      <c r="N888" s="25">
        <f t="shared" si="3"/>
        <v>3298000000</v>
      </c>
      <c r="O888" s="24">
        <f t="shared" si="4"/>
        <v>9760000000</v>
      </c>
      <c r="P888" s="17">
        <f t="shared" si="5"/>
        <v>0.5557512636</v>
      </c>
      <c r="Q888" s="17">
        <f t="shared" si="6"/>
        <v>0.7474345229</v>
      </c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18">
        <v>915.0</v>
      </c>
      <c r="B889" s="18" t="s">
        <v>345</v>
      </c>
      <c r="C889" s="18" t="s">
        <v>15</v>
      </c>
      <c r="D889" s="19">
        <v>41333.0</v>
      </c>
      <c r="E889" s="20">
        <v>1.0962818E10</v>
      </c>
      <c r="F889" s="20">
        <v>9.498456E9</v>
      </c>
      <c r="G889" s="21">
        <v>7.31767E8</v>
      </c>
      <c r="H889" s="22">
        <v>0.0</v>
      </c>
      <c r="I889" s="22">
        <v>0.0</v>
      </c>
      <c r="J889" s="18" t="s">
        <v>22</v>
      </c>
      <c r="K889" s="18" t="s">
        <v>82</v>
      </c>
      <c r="L889" s="23">
        <f t="shared" si="1"/>
        <v>2013</v>
      </c>
      <c r="M889" s="24">
        <f t="shared" si="2"/>
        <v>1464362000</v>
      </c>
      <c r="N889" s="25">
        <f t="shared" si="3"/>
        <v>731767000</v>
      </c>
      <c r="O889" s="24">
        <f t="shared" si="4"/>
        <v>10231051000</v>
      </c>
      <c r="P889" s="17">
        <f t="shared" si="5"/>
        <v>0.1335753271</v>
      </c>
      <c r="Q889" s="17">
        <f t="shared" si="6"/>
        <v>0.9332501005</v>
      </c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18">
        <v>916.0</v>
      </c>
      <c r="B890" s="18" t="s">
        <v>345</v>
      </c>
      <c r="C890" s="18" t="s">
        <v>18</v>
      </c>
      <c r="D890" s="19">
        <v>41698.0</v>
      </c>
      <c r="E890" s="20">
        <v>1.2574299E10</v>
      </c>
      <c r="F890" s="20">
        <v>1.0925598E10</v>
      </c>
      <c r="G890" s="21">
        <v>8.19048E8</v>
      </c>
      <c r="H890" s="22">
        <v>0.0</v>
      </c>
      <c r="I890" s="22">
        <v>0.0</v>
      </c>
      <c r="J890" s="18" t="s">
        <v>22</v>
      </c>
      <c r="K890" s="18" t="s">
        <v>82</v>
      </c>
      <c r="L890" s="23">
        <f t="shared" si="1"/>
        <v>2014</v>
      </c>
      <c r="M890" s="24">
        <f t="shared" si="2"/>
        <v>1648701000</v>
      </c>
      <c r="N890" s="25">
        <f t="shared" si="3"/>
        <v>819048000</v>
      </c>
      <c r="O890" s="24">
        <f t="shared" si="4"/>
        <v>11755251000</v>
      </c>
      <c r="P890" s="17">
        <f t="shared" si="5"/>
        <v>0.1311167326</v>
      </c>
      <c r="Q890" s="17">
        <f t="shared" si="6"/>
        <v>0.9348633272</v>
      </c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18">
        <v>917.0</v>
      </c>
      <c r="B891" s="18" t="s">
        <v>345</v>
      </c>
      <c r="C891" s="18" t="s">
        <v>19</v>
      </c>
      <c r="D891" s="19">
        <v>42063.0</v>
      </c>
      <c r="E891" s="20">
        <v>1.4268716E10</v>
      </c>
      <c r="F891" s="20">
        <v>1.2381189E10</v>
      </c>
      <c r="G891" s="21">
        <v>8.90431E8</v>
      </c>
      <c r="H891" s="22">
        <v>0.0</v>
      </c>
      <c r="I891" s="22">
        <v>0.0</v>
      </c>
      <c r="J891" s="18" t="s">
        <v>22</v>
      </c>
      <c r="K891" s="18" t="s">
        <v>82</v>
      </c>
      <c r="L891" s="23">
        <f t="shared" si="1"/>
        <v>2015</v>
      </c>
      <c r="M891" s="24">
        <f t="shared" si="2"/>
        <v>1887527000</v>
      </c>
      <c r="N891" s="25">
        <f t="shared" si="3"/>
        <v>890431000</v>
      </c>
      <c r="O891" s="24">
        <f t="shared" si="4"/>
        <v>13378285000</v>
      </c>
      <c r="P891" s="17">
        <f t="shared" si="5"/>
        <v>0.1322842924</v>
      </c>
      <c r="Q891" s="17">
        <f t="shared" si="6"/>
        <v>0.9375955762</v>
      </c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18">
        <v>918.0</v>
      </c>
      <c r="B892" s="18" t="s">
        <v>345</v>
      </c>
      <c r="C892" s="18" t="s">
        <v>20</v>
      </c>
      <c r="D892" s="19">
        <v>42429.0</v>
      </c>
      <c r="E892" s="20">
        <v>1.5149675E10</v>
      </c>
      <c r="F892" s="20">
        <v>1.3130915E10</v>
      </c>
      <c r="G892" s="21">
        <v>9.59899E8</v>
      </c>
      <c r="H892" s="22">
        <v>0.0</v>
      </c>
      <c r="I892" s="22">
        <v>0.0</v>
      </c>
      <c r="J892" s="18" t="s">
        <v>22</v>
      </c>
      <c r="K892" s="18" t="s">
        <v>82</v>
      </c>
      <c r="L892" s="23">
        <f t="shared" si="1"/>
        <v>2016</v>
      </c>
      <c r="M892" s="24">
        <f t="shared" si="2"/>
        <v>2018760000</v>
      </c>
      <c r="N892" s="25">
        <f t="shared" si="3"/>
        <v>959899000</v>
      </c>
      <c r="O892" s="24">
        <f t="shared" si="4"/>
        <v>14189776000</v>
      </c>
      <c r="P892" s="17">
        <f t="shared" si="5"/>
        <v>0.1332543437</v>
      </c>
      <c r="Q892" s="17">
        <f t="shared" si="6"/>
        <v>0.9366389708</v>
      </c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18">
        <v>919.0</v>
      </c>
      <c r="B893" s="18" t="s">
        <v>346</v>
      </c>
      <c r="C893" s="18" t="s">
        <v>15</v>
      </c>
      <c r="D893" s="19">
        <v>41274.0</v>
      </c>
      <c r="E893" s="20">
        <v>4.8017E10</v>
      </c>
      <c r="F893" s="20">
        <v>1.9053E10</v>
      </c>
      <c r="G893" s="21">
        <v>1.8185E10</v>
      </c>
      <c r="H893" s="22">
        <v>0.0</v>
      </c>
      <c r="I893" s="22">
        <v>0.0</v>
      </c>
      <c r="J893" s="18" t="s">
        <v>39</v>
      </c>
      <c r="K893" s="18" t="s">
        <v>217</v>
      </c>
      <c r="L893" s="23">
        <f t="shared" si="1"/>
        <v>2012</v>
      </c>
      <c r="M893" s="24">
        <f t="shared" si="2"/>
        <v>28964000000</v>
      </c>
      <c r="N893" s="25">
        <f t="shared" si="3"/>
        <v>18185000000</v>
      </c>
      <c r="O893" s="24">
        <f t="shared" si="4"/>
        <v>29832000000</v>
      </c>
      <c r="P893" s="17">
        <f t="shared" si="5"/>
        <v>0.6032030323</v>
      </c>
      <c r="Q893" s="17">
        <f t="shared" si="6"/>
        <v>0.6212799633</v>
      </c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18">
        <v>920.0</v>
      </c>
      <c r="B894" s="18" t="s">
        <v>346</v>
      </c>
      <c r="C894" s="18" t="s">
        <v>18</v>
      </c>
      <c r="D894" s="19">
        <v>41639.0</v>
      </c>
      <c r="E894" s="20">
        <v>4.6854E10</v>
      </c>
      <c r="F894" s="20">
        <v>1.8421E10</v>
      </c>
      <c r="G894" s="21">
        <v>1.8205E10</v>
      </c>
      <c r="H894" s="22">
        <v>0.0</v>
      </c>
      <c r="I894" s="22">
        <v>0.0</v>
      </c>
      <c r="J894" s="18" t="s">
        <v>39</v>
      </c>
      <c r="K894" s="18" t="s">
        <v>217</v>
      </c>
      <c r="L894" s="23">
        <f t="shared" si="1"/>
        <v>2013</v>
      </c>
      <c r="M894" s="24">
        <f t="shared" si="2"/>
        <v>28433000000</v>
      </c>
      <c r="N894" s="25">
        <f t="shared" si="3"/>
        <v>18205000000</v>
      </c>
      <c r="O894" s="24">
        <f t="shared" si="4"/>
        <v>28649000000</v>
      </c>
      <c r="P894" s="17">
        <f t="shared" si="5"/>
        <v>0.6068425321</v>
      </c>
      <c r="Q894" s="17">
        <f t="shared" si="6"/>
        <v>0.6114525974</v>
      </c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18">
        <v>921.0</v>
      </c>
      <c r="B895" s="18" t="s">
        <v>346</v>
      </c>
      <c r="C895" s="18" t="s">
        <v>19</v>
      </c>
      <c r="D895" s="19">
        <v>42004.0</v>
      </c>
      <c r="E895" s="20">
        <v>4.5998E10</v>
      </c>
      <c r="F895" s="20">
        <v>1.7889E10</v>
      </c>
      <c r="G895" s="21">
        <v>1.8401E10</v>
      </c>
      <c r="H895" s="22">
        <v>0.0</v>
      </c>
      <c r="I895" s="22">
        <v>0.0</v>
      </c>
      <c r="J895" s="18" t="s">
        <v>39</v>
      </c>
      <c r="K895" s="18" t="s">
        <v>217</v>
      </c>
      <c r="L895" s="23">
        <f t="shared" si="1"/>
        <v>2014</v>
      </c>
      <c r="M895" s="24">
        <f t="shared" si="2"/>
        <v>28109000000</v>
      </c>
      <c r="N895" s="25">
        <f t="shared" si="3"/>
        <v>18401000000</v>
      </c>
      <c r="O895" s="24">
        <f t="shared" si="4"/>
        <v>27597000000</v>
      </c>
      <c r="P895" s="17">
        <f t="shared" si="5"/>
        <v>0.6110917866</v>
      </c>
      <c r="Q895" s="17">
        <f t="shared" si="6"/>
        <v>0.5999608679</v>
      </c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18">
        <v>922.0</v>
      </c>
      <c r="B896" s="18" t="s">
        <v>346</v>
      </c>
      <c r="C896" s="18" t="s">
        <v>20</v>
      </c>
      <c r="D896" s="19">
        <v>42369.0</v>
      </c>
      <c r="E896" s="20">
        <v>4.4294E10</v>
      </c>
      <c r="F896" s="20">
        <v>1.7482E10</v>
      </c>
      <c r="G896" s="21">
        <v>1.8084E10</v>
      </c>
      <c r="H896" s="22">
        <v>0.0</v>
      </c>
      <c r="I896" s="22">
        <v>0.0</v>
      </c>
      <c r="J896" s="18" t="s">
        <v>39</v>
      </c>
      <c r="K896" s="18" t="s">
        <v>217</v>
      </c>
      <c r="L896" s="23">
        <f t="shared" si="1"/>
        <v>2015</v>
      </c>
      <c r="M896" s="24">
        <f t="shared" si="2"/>
        <v>26812000000</v>
      </c>
      <c r="N896" s="25">
        <f t="shared" si="3"/>
        <v>18084000000</v>
      </c>
      <c r="O896" s="24">
        <f t="shared" si="4"/>
        <v>26210000000</v>
      </c>
      <c r="P896" s="17">
        <f t="shared" si="5"/>
        <v>0.6053190048</v>
      </c>
      <c r="Q896" s="17">
        <f t="shared" si="6"/>
        <v>0.5917279993</v>
      </c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18">
        <v>923.0</v>
      </c>
      <c r="B897" s="18" t="s">
        <v>347</v>
      </c>
      <c r="C897" s="18" t="s">
        <v>15</v>
      </c>
      <c r="D897" s="19">
        <v>41363.0</v>
      </c>
      <c r="E897" s="20">
        <v>2.181732E9</v>
      </c>
      <c r="F897" s="20">
        <v>8.75166E8</v>
      </c>
      <c r="G897" s="21">
        <v>6.21536E8</v>
      </c>
      <c r="H897" s="22">
        <v>0.0</v>
      </c>
      <c r="I897" s="22">
        <v>5.4291E7</v>
      </c>
      <c r="J897" s="18" t="s">
        <v>22</v>
      </c>
      <c r="K897" s="18" t="s">
        <v>292</v>
      </c>
      <c r="L897" s="23">
        <f t="shared" si="1"/>
        <v>2013</v>
      </c>
      <c r="M897" s="24">
        <f t="shared" si="2"/>
        <v>1306566000</v>
      </c>
      <c r="N897" s="25">
        <f t="shared" si="3"/>
        <v>675827000</v>
      </c>
      <c r="O897" s="24">
        <f t="shared" si="4"/>
        <v>1505905000</v>
      </c>
      <c r="P897" s="17">
        <f t="shared" si="5"/>
        <v>0.5988664052</v>
      </c>
      <c r="Q897" s="17">
        <f t="shared" si="6"/>
        <v>0.6902337226</v>
      </c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18">
        <v>924.0</v>
      </c>
      <c r="B898" s="18" t="s">
        <v>347</v>
      </c>
      <c r="C898" s="18" t="s">
        <v>18</v>
      </c>
      <c r="D898" s="19">
        <v>41727.0</v>
      </c>
      <c r="E898" s="20">
        <v>3.3108E9</v>
      </c>
      <c r="F898" s="20">
        <v>1.2947E9</v>
      </c>
      <c r="G898" s="21">
        <v>9.269E8</v>
      </c>
      <c r="H898" s="22">
        <v>0.0</v>
      </c>
      <c r="I898" s="22">
        <v>7.97E7</v>
      </c>
      <c r="J898" s="18" t="s">
        <v>22</v>
      </c>
      <c r="K898" s="18" t="s">
        <v>292</v>
      </c>
      <c r="L898" s="23">
        <f t="shared" si="1"/>
        <v>2014</v>
      </c>
      <c r="M898" s="24">
        <f t="shared" si="2"/>
        <v>2016100000</v>
      </c>
      <c r="N898" s="25">
        <f t="shared" si="3"/>
        <v>1006600000</v>
      </c>
      <c r="O898" s="24">
        <f t="shared" si="4"/>
        <v>2304200000</v>
      </c>
      <c r="P898" s="17">
        <f t="shared" si="5"/>
        <v>0.6089464782</v>
      </c>
      <c r="Q898" s="17">
        <f t="shared" si="6"/>
        <v>0.6959647215</v>
      </c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18">
        <v>925.0</v>
      </c>
      <c r="B899" s="18" t="s">
        <v>347</v>
      </c>
      <c r="C899" s="18" t="s">
        <v>19</v>
      </c>
      <c r="D899" s="19">
        <v>42091.0</v>
      </c>
      <c r="E899" s="20">
        <v>4.3715E9</v>
      </c>
      <c r="F899" s="20">
        <v>1.7238E9</v>
      </c>
      <c r="G899" s="21">
        <v>1.2515E9</v>
      </c>
      <c r="H899" s="22">
        <v>0.0</v>
      </c>
      <c r="I899" s="22">
        <v>1.384E8</v>
      </c>
      <c r="J899" s="18" t="s">
        <v>22</v>
      </c>
      <c r="K899" s="18" t="s">
        <v>292</v>
      </c>
      <c r="L899" s="23">
        <f t="shared" si="1"/>
        <v>2015</v>
      </c>
      <c r="M899" s="24">
        <f t="shared" si="2"/>
        <v>2647700000</v>
      </c>
      <c r="N899" s="25">
        <f t="shared" si="3"/>
        <v>1389900000</v>
      </c>
      <c r="O899" s="24">
        <f t="shared" si="4"/>
        <v>2981600000</v>
      </c>
      <c r="P899" s="17">
        <f t="shared" si="5"/>
        <v>0.6056731099</v>
      </c>
      <c r="Q899" s="17">
        <f t="shared" si="6"/>
        <v>0.6820542148</v>
      </c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18">
        <v>926.0</v>
      </c>
      <c r="B900" s="18" t="s">
        <v>347</v>
      </c>
      <c r="C900" s="18" t="s">
        <v>20</v>
      </c>
      <c r="D900" s="19">
        <v>42462.0</v>
      </c>
      <c r="E900" s="20">
        <v>4.7121E9</v>
      </c>
      <c r="F900" s="20">
        <v>1.9149E9</v>
      </c>
      <c r="G900" s="21">
        <v>1.428E9</v>
      </c>
      <c r="H900" s="22">
        <v>0.0</v>
      </c>
      <c r="I900" s="22">
        <v>1.832E8</v>
      </c>
      <c r="J900" s="18" t="s">
        <v>22</v>
      </c>
      <c r="K900" s="18" t="s">
        <v>292</v>
      </c>
      <c r="L900" s="23">
        <f t="shared" si="1"/>
        <v>2016</v>
      </c>
      <c r="M900" s="24">
        <f t="shared" si="2"/>
        <v>2797200000</v>
      </c>
      <c r="N900" s="25">
        <f t="shared" si="3"/>
        <v>1611200000</v>
      </c>
      <c r="O900" s="24">
        <f t="shared" si="4"/>
        <v>3100900000</v>
      </c>
      <c r="P900" s="17">
        <f t="shared" si="5"/>
        <v>0.5936206787</v>
      </c>
      <c r="Q900" s="17">
        <f t="shared" si="6"/>
        <v>0.6580717727</v>
      </c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18">
        <v>927.0</v>
      </c>
      <c r="B901" s="18" t="s">
        <v>348</v>
      </c>
      <c r="C901" s="18" t="s">
        <v>15</v>
      </c>
      <c r="D901" s="19">
        <v>41307.0</v>
      </c>
      <c r="E901" s="20">
        <v>9.6619E10</v>
      </c>
      <c r="F901" s="20">
        <v>7.6726E10</v>
      </c>
      <c r="G901" s="21">
        <v>1.5477E10</v>
      </c>
      <c r="H901" s="22">
        <v>0.0</v>
      </c>
      <c r="I901" s="22">
        <v>1.652E9</v>
      </c>
      <c r="J901" s="18" t="s">
        <v>39</v>
      </c>
      <c r="K901" s="18" t="s">
        <v>349</v>
      </c>
      <c r="L901" s="23">
        <f t="shared" si="1"/>
        <v>2013</v>
      </c>
      <c r="M901" s="24">
        <f t="shared" si="2"/>
        <v>19893000000</v>
      </c>
      <c r="N901" s="25">
        <f t="shared" si="3"/>
        <v>17129000000</v>
      </c>
      <c r="O901" s="24">
        <f t="shared" si="4"/>
        <v>79490000000</v>
      </c>
      <c r="P901" s="17">
        <f t="shared" si="5"/>
        <v>0.2058911808</v>
      </c>
      <c r="Q901" s="17">
        <f t="shared" si="6"/>
        <v>0.8227160289</v>
      </c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18">
        <v>928.0</v>
      </c>
      <c r="B902" s="18" t="s">
        <v>348</v>
      </c>
      <c r="C902" s="18" t="s">
        <v>18</v>
      </c>
      <c r="D902" s="19">
        <v>41671.0</v>
      </c>
      <c r="E902" s="20">
        <v>9.8375E10</v>
      </c>
      <c r="F902" s="20">
        <v>7.8138E10</v>
      </c>
      <c r="G902" s="21">
        <v>1.5809E10</v>
      </c>
      <c r="H902" s="22">
        <v>0.0</v>
      </c>
      <c r="I902" s="22">
        <v>1.703E9</v>
      </c>
      <c r="J902" s="18" t="s">
        <v>39</v>
      </c>
      <c r="K902" s="18" t="s">
        <v>349</v>
      </c>
      <c r="L902" s="23">
        <f t="shared" si="1"/>
        <v>2014</v>
      </c>
      <c r="M902" s="24">
        <f t="shared" si="2"/>
        <v>20237000000</v>
      </c>
      <c r="N902" s="25">
        <f t="shared" si="3"/>
        <v>17512000000</v>
      </c>
      <c r="O902" s="24">
        <f t="shared" si="4"/>
        <v>80863000000</v>
      </c>
      <c r="P902" s="17">
        <f t="shared" si="5"/>
        <v>0.2057128335</v>
      </c>
      <c r="Q902" s="17">
        <f t="shared" si="6"/>
        <v>0.8219872935</v>
      </c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18">
        <v>929.0</v>
      </c>
      <c r="B903" s="18" t="s">
        <v>348</v>
      </c>
      <c r="C903" s="18" t="s">
        <v>19</v>
      </c>
      <c r="D903" s="19">
        <v>42035.0</v>
      </c>
      <c r="E903" s="20">
        <v>1.08465E11</v>
      </c>
      <c r="F903" s="20">
        <v>8.5512E10</v>
      </c>
      <c r="G903" s="21">
        <v>1.7868E10</v>
      </c>
      <c r="H903" s="22">
        <v>0.0</v>
      </c>
      <c r="I903" s="22">
        <v>1.948E9</v>
      </c>
      <c r="J903" s="18" t="s">
        <v>39</v>
      </c>
      <c r="K903" s="18" t="s">
        <v>349</v>
      </c>
      <c r="L903" s="23">
        <f t="shared" si="1"/>
        <v>2015</v>
      </c>
      <c r="M903" s="24">
        <f t="shared" si="2"/>
        <v>22953000000</v>
      </c>
      <c r="N903" s="25">
        <f t="shared" si="3"/>
        <v>19816000000</v>
      </c>
      <c r="O903" s="24">
        <f t="shared" si="4"/>
        <v>88649000000</v>
      </c>
      <c r="P903" s="17">
        <f t="shared" si="5"/>
        <v>0.2116166505</v>
      </c>
      <c r="Q903" s="17">
        <f t="shared" si="6"/>
        <v>0.8173051215</v>
      </c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18">
        <v>930.0</v>
      </c>
      <c r="B904" s="18" t="s">
        <v>348</v>
      </c>
      <c r="C904" s="18" t="s">
        <v>20</v>
      </c>
      <c r="D904" s="19">
        <v>42399.0</v>
      </c>
      <c r="E904" s="20">
        <v>1.0983E11</v>
      </c>
      <c r="F904" s="20">
        <v>8.5496E10</v>
      </c>
      <c r="G904" s="21">
        <v>1.8669E10</v>
      </c>
      <c r="H904" s="22">
        <v>0.0</v>
      </c>
      <c r="I904" s="22">
        <v>2.089E9</v>
      </c>
      <c r="J904" s="18" t="s">
        <v>39</v>
      </c>
      <c r="K904" s="18" t="s">
        <v>349</v>
      </c>
      <c r="L904" s="23">
        <f t="shared" si="1"/>
        <v>2016</v>
      </c>
      <c r="M904" s="24">
        <f t="shared" si="2"/>
        <v>24334000000</v>
      </c>
      <c r="N904" s="25">
        <f t="shared" si="3"/>
        <v>20758000000</v>
      </c>
      <c r="O904" s="24">
        <f t="shared" si="4"/>
        <v>89072000000</v>
      </c>
      <c r="P904" s="17">
        <f t="shared" si="5"/>
        <v>0.2215605936</v>
      </c>
      <c r="Q904" s="17">
        <f t="shared" si="6"/>
        <v>0.8109988164</v>
      </c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18">
        <v>931.0</v>
      </c>
      <c r="B905" s="18" t="s">
        <v>350</v>
      </c>
      <c r="C905" s="18" t="s">
        <v>15</v>
      </c>
      <c r="D905" s="19">
        <v>41307.0</v>
      </c>
      <c r="E905" s="20">
        <v>1.9279E10</v>
      </c>
      <c r="F905" s="20">
        <v>1.2289E10</v>
      </c>
      <c r="G905" s="21">
        <v>4.267E9</v>
      </c>
      <c r="H905" s="22">
        <v>0.0</v>
      </c>
      <c r="I905" s="22">
        <v>8.33E8</v>
      </c>
      <c r="J905" s="18" t="s">
        <v>22</v>
      </c>
      <c r="K905" s="18" t="s">
        <v>200</v>
      </c>
      <c r="L905" s="23">
        <f t="shared" si="1"/>
        <v>2013</v>
      </c>
      <c r="M905" s="24">
        <f t="shared" si="2"/>
        <v>6990000000</v>
      </c>
      <c r="N905" s="25">
        <f t="shared" si="3"/>
        <v>5100000000</v>
      </c>
      <c r="O905" s="24">
        <f t="shared" si="4"/>
        <v>14179000000</v>
      </c>
      <c r="P905" s="17">
        <f t="shared" si="5"/>
        <v>0.3625706728</v>
      </c>
      <c r="Q905" s="17">
        <f t="shared" si="6"/>
        <v>0.7354634576</v>
      </c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18">
        <v>932.0</v>
      </c>
      <c r="B906" s="18" t="s">
        <v>350</v>
      </c>
      <c r="C906" s="18" t="s">
        <v>18</v>
      </c>
      <c r="D906" s="19">
        <v>41671.0</v>
      </c>
      <c r="E906" s="20">
        <v>1.9031E10</v>
      </c>
      <c r="F906" s="20">
        <v>1.2087E10</v>
      </c>
      <c r="G906" s="21">
        <v>4.313E9</v>
      </c>
      <c r="H906" s="22">
        <v>0.0</v>
      </c>
      <c r="I906" s="22">
        <v>8.89E8</v>
      </c>
      <c r="J906" s="18" t="s">
        <v>22</v>
      </c>
      <c r="K906" s="18" t="s">
        <v>200</v>
      </c>
      <c r="L906" s="23">
        <f t="shared" si="1"/>
        <v>2014</v>
      </c>
      <c r="M906" s="24">
        <f t="shared" si="2"/>
        <v>6944000000</v>
      </c>
      <c r="N906" s="25">
        <f t="shared" si="3"/>
        <v>5202000000</v>
      </c>
      <c r="O906" s="24">
        <f t="shared" si="4"/>
        <v>13829000000</v>
      </c>
      <c r="P906" s="17">
        <f t="shared" si="5"/>
        <v>0.3648783564</v>
      </c>
      <c r="Q906" s="17">
        <f t="shared" si="6"/>
        <v>0.7266565078</v>
      </c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18">
        <v>933.0</v>
      </c>
      <c r="B907" s="18" t="s">
        <v>350</v>
      </c>
      <c r="C907" s="18" t="s">
        <v>19</v>
      </c>
      <c r="D907" s="19">
        <v>42035.0</v>
      </c>
      <c r="E907" s="20">
        <v>1.9023E10</v>
      </c>
      <c r="F907" s="20">
        <v>1.2098E10</v>
      </c>
      <c r="G907" s="21">
        <v>4.35E9</v>
      </c>
      <c r="H907" s="22">
        <v>0.0</v>
      </c>
      <c r="I907" s="22">
        <v>8.86E8</v>
      </c>
      <c r="J907" s="18" t="s">
        <v>22</v>
      </c>
      <c r="K907" s="18" t="s">
        <v>200</v>
      </c>
      <c r="L907" s="23">
        <f t="shared" si="1"/>
        <v>2015</v>
      </c>
      <c r="M907" s="24">
        <f t="shared" si="2"/>
        <v>6925000000</v>
      </c>
      <c r="N907" s="25">
        <f t="shared" si="3"/>
        <v>5236000000</v>
      </c>
      <c r="O907" s="24">
        <f t="shared" si="4"/>
        <v>13787000000</v>
      </c>
      <c r="P907" s="17">
        <f t="shared" si="5"/>
        <v>0.3640330127</v>
      </c>
      <c r="Q907" s="17">
        <f t="shared" si="6"/>
        <v>0.7247542449</v>
      </c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18">
        <v>934.0</v>
      </c>
      <c r="B908" s="18" t="s">
        <v>350</v>
      </c>
      <c r="C908" s="18" t="s">
        <v>20</v>
      </c>
      <c r="D908" s="19">
        <v>42399.0</v>
      </c>
      <c r="E908" s="20">
        <v>1.9204E10</v>
      </c>
      <c r="F908" s="20">
        <v>1.2265E10</v>
      </c>
      <c r="G908" s="21">
        <v>4.452E9</v>
      </c>
      <c r="H908" s="22">
        <v>0.0</v>
      </c>
      <c r="I908" s="22">
        <v>9.34E8</v>
      </c>
      <c r="J908" s="18" t="s">
        <v>22</v>
      </c>
      <c r="K908" s="18" t="s">
        <v>200</v>
      </c>
      <c r="L908" s="23">
        <f t="shared" si="1"/>
        <v>2016</v>
      </c>
      <c r="M908" s="24">
        <f t="shared" si="2"/>
        <v>6939000000</v>
      </c>
      <c r="N908" s="25">
        <f t="shared" si="3"/>
        <v>5386000000</v>
      </c>
      <c r="O908" s="24">
        <f t="shared" si="4"/>
        <v>13818000000</v>
      </c>
      <c r="P908" s="17">
        <f t="shared" si="5"/>
        <v>0.3613309727</v>
      </c>
      <c r="Q908" s="17">
        <f t="shared" si="6"/>
        <v>0.7195375963</v>
      </c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18">
        <v>935.0</v>
      </c>
      <c r="B909" s="18" t="s">
        <v>351</v>
      </c>
      <c r="C909" s="18" t="s">
        <v>15</v>
      </c>
      <c r="D909" s="19">
        <v>41639.0</v>
      </c>
      <c r="E909" s="20">
        <v>2.3693E9</v>
      </c>
      <c r="F909" s="20">
        <v>8.053E8</v>
      </c>
      <c r="G909" s="21">
        <v>6.021E8</v>
      </c>
      <c r="H909" s="22">
        <v>0.0</v>
      </c>
      <c r="I909" s="22">
        <v>2.233E8</v>
      </c>
      <c r="J909" s="18" t="s">
        <v>16</v>
      </c>
      <c r="K909" s="18" t="s">
        <v>181</v>
      </c>
      <c r="L909" s="23">
        <f t="shared" si="1"/>
        <v>2013</v>
      </c>
      <c r="M909" s="24">
        <f t="shared" si="2"/>
        <v>1564000000</v>
      </c>
      <c r="N909" s="25">
        <f t="shared" si="3"/>
        <v>825400000</v>
      </c>
      <c r="O909" s="24">
        <f t="shared" si="4"/>
        <v>1543900000</v>
      </c>
      <c r="P909" s="17">
        <f t="shared" si="5"/>
        <v>0.6601105812</v>
      </c>
      <c r="Q909" s="17">
        <f t="shared" si="6"/>
        <v>0.6516270628</v>
      </c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18">
        <v>936.0</v>
      </c>
      <c r="B910" s="18" t="s">
        <v>351</v>
      </c>
      <c r="C910" s="18" t="s">
        <v>18</v>
      </c>
      <c r="D910" s="19">
        <v>42004.0</v>
      </c>
      <c r="E910" s="20">
        <v>2.5771E9</v>
      </c>
      <c r="F910" s="20">
        <v>8.779E8</v>
      </c>
      <c r="G910" s="21">
        <v>6.32E8</v>
      </c>
      <c r="H910" s="22">
        <v>0.0</v>
      </c>
      <c r="I910" s="22">
        <v>2.581E8</v>
      </c>
      <c r="J910" s="18" t="s">
        <v>16</v>
      </c>
      <c r="K910" s="18" t="s">
        <v>181</v>
      </c>
      <c r="L910" s="23">
        <f t="shared" si="1"/>
        <v>2014</v>
      </c>
      <c r="M910" s="24">
        <f t="shared" si="2"/>
        <v>1699200000</v>
      </c>
      <c r="N910" s="25">
        <f t="shared" si="3"/>
        <v>890100000</v>
      </c>
      <c r="O910" s="24">
        <f t="shared" si="4"/>
        <v>1687000000</v>
      </c>
      <c r="P910" s="17">
        <f t="shared" si="5"/>
        <v>0.6593457763</v>
      </c>
      <c r="Q910" s="17">
        <f t="shared" si="6"/>
        <v>0.6546117729</v>
      </c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18">
        <v>937.0</v>
      </c>
      <c r="B911" s="18" t="s">
        <v>351</v>
      </c>
      <c r="C911" s="18" t="s">
        <v>19</v>
      </c>
      <c r="D911" s="19">
        <v>42369.0</v>
      </c>
      <c r="E911" s="20">
        <v>2.4188E9</v>
      </c>
      <c r="F911" s="20">
        <v>7.592E8</v>
      </c>
      <c r="G911" s="21">
        <v>5.712E8</v>
      </c>
      <c r="H911" s="22">
        <v>0.0</v>
      </c>
      <c r="I911" s="22">
        <v>2.846E8</v>
      </c>
      <c r="J911" s="18" t="s">
        <v>16</v>
      </c>
      <c r="K911" s="18" t="s">
        <v>181</v>
      </c>
      <c r="L911" s="23">
        <f t="shared" si="1"/>
        <v>2015</v>
      </c>
      <c r="M911" s="24">
        <f t="shared" si="2"/>
        <v>1659600000</v>
      </c>
      <c r="N911" s="25">
        <f t="shared" si="3"/>
        <v>855800000</v>
      </c>
      <c r="O911" s="24">
        <f t="shared" si="4"/>
        <v>1563000000</v>
      </c>
      <c r="P911" s="17">
        <f t="shared" si="5"/>
        <v>0.6861253514</v>
      </c>
      <c r="Q911" s="17">
        <f t="shared" si="6"/>
        <v>0.6461881925</v>
      </c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18">
        <v>938.0</v>
      </c>
      <c r="B912" s="18" t="s">
        <v>351</v>
      </c>
      <c r="C912" s="18" t="s">
        <v>20</v>
      </c>
      <c r="D912" s="19">
        <v>42735.0</v>
      </c>
      <c r="E912" s="20">
        <v>2.3342E9</v>
      </c>
      <c r="F912" s="20">
        <v>6.911E8</v>
      </c>
      <c r="G912" s="21">
        <v>5.196E8</v>
      </c>
      <c r="H912" s="22">
        <v>0.0</v>
      </c>
      <c r="I912" s="22">
        <v>3.05E8</v>
      </c>
      <c r="J912" s="18" t="s">
        <v>16</v>
      </c>
      <c r="K912" s="18" t="s">
        <v>181</v>
      </c>
      <c r="L912" s="23">
        <f t="shared" si="1"/>
        <v>2016</v>
      </c>
      <c r="M912" s="24">
        <f t="shared" si="2"/>
        <v>1643100000</v>
      </c>
      <c r="N912" s="25">
        <f t="shared" si="3"/>
        <v>824600000</v>
      </c>
      <c r="O912" s="24">
        <f t="shared" si="4"/>
        <v>1509600000</v>
      </c>
      <c r="P912" s="17">
        <f t="shared" si="5"/>
        <v>0.7039242567</v>
      </c>
      <c r="Q912" s="17">
        <f t="shared" si="6"/>
        <v>0.6467312141</v>
      </c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18">
        <v>939.0</v>
      </c>
      <c r="B913" s="18" t="s">
        <v>352</v>
      </c>
      <c r="C913" s="18" t="s">
        <v>15</v>
      </c>
      <c r="D913" s="19">
        <v>41307.0</v>
      </c>
      <c r="E913" s="20">
        <v>1.0459E10</v>
      </c>
      <c r="F913" s="20">
        <v>6.073E9</v>
      </c>
      <c r="G913" s="21">
        <v>2.72E9</v>
      </c>
      <c r="H913" s="22">
        <v>0.0</v>
      </c>
      <c r="I913" s="22">
        <v>0.0</v>
      </c>
      <c r="J913" s="18" t="s">
        <v>22</v>
      </c>
      <c r="K913" s="18" t="s">
        <v>260</v>
      </c>
      <c r="L913" s="23">
        <f t="shared" si="1"/>
        <v>2013</v>
      </c>
      <c r="M913" s="24">
        <f t="shared" si="2"/>
        <v>4386000000</v>
      </c>
      <c r="N913" s="25">
        <f t="shared" si="3"/>
        <v>2720000000</v>
      </c>
      <c r="O913" s="24">
        <f t="shared" si="4"/>
        <v>7739000000</v>
      </c>
      <c r="P913" s="17">
        <f t="shared" si="5"/>
        <v>0.4193517545</v>
      </c>
      <c r="Q913" s="17">
        <f t="shared" si="6"/>
        <v>0.7399368965</v>
      </c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18">
        <v>940.0</v>
      </c>
      <c r="B914" s="18" t="s">
        <v>352</v>
      </c>
      <c r="C914" s="18" t="s">
        <v>18</v>
      </c>
      <c r="D914" s="19">
        <v>41671.0</v>
      </c>
      <c r="E914" s="20">
        <v>1.0773E10</v>
      </c>
      <c r="F914" s="20">
        <v>6.344E9</v>
      </c>
      <c r="G914" s="21">
        <v>2.686E9</v>
      </c>
      <c r="H914" s="22">
        <v>0.0</v>
      </c>
      <c r="I914" s="22">
        <v>0.0</v>
      </c>
      <c r="J914" s="18" t="s">
        <v>22</v>
      </c>
      <c r="K914" s="18" t="s">
        <v>260</v>
      </c>
      <c r="L914" s="23">
        <f t="shared" si="1"/>
        <v>2014</v>
      </c>
      <c r="M914" s="24">
        <f t="shared" si="2"/>
        <v>4429000000</v>
      </c>
      <c r="N914" s="25">
        <f t="shared" si="3"/>
        <v>2686000000</v>
      </c>
      <c r="O914" s="24">
        <f t="shared" si="4"/>
        <v>8087000000</v>
      </c>
      <c r="P914" s="17">
        <f t="shared" si="5"/>
        <v>0.4111203936</v>
      </c>
      <c r="Q914" s="17">
        <f t="shared" si="6"/>
        <v>0.7506729787</v>
      </c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18">
        <v>941.0</v>
      </c>
      <c r="B915" s="18" t="s">
        <v>352</v>
      </c>
      <c r="C915" s="18" t="s">
        <v>19</v>
      </c>
      <c r="D915" s="19">
        <v>42035.0</v>
      </c>
      <c r="E915" s="20">
        <v>1.1454E10</v>
      </c>
      <c r="F915" s="20">
        <v>6.646E9</v>
      </c>
      <c r="G915" s="21">
        <v>2.855E9</v>
      </c>
      <c r="H915" s="22">
        <v>0.0</v>
      </c>
      <c r="I915" s="22">
        <v>0.0</v>
      </c>
      <c r="J915" s="18" t="s">
        <v>22</v>
      </c>
      <c r="K915" s="18" t="s">
        <v>260</v>
      </c>
      <c r="L915" s="23">
        <f t="shared" si="1"/>
        <v>2015</v>
      </c>
      <c r="M915" s="24">
        <f t="shared" si="2"/>
        <v>4808000000</v>
      </c>
      <c r="N915" s="25">
        <f t="shared" si="3"/>
        <v>2855000000</v>
      </c>
      <c r="O915" s="24">
        <f t="shared" si="4"/>
        <v>8599000000</v>
      </c>
      <c r="P915" s="17">
        <f t="shared" si="5"/>
        <v>0.4197660206</v>
      </c>
      <c r="Q915" s="17">
        <f t="shared" si="6"/>
        <v>0.7507420988</v>
      </c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18">
        <v>942.0</v>
      </c>
      <c r="B916" s="18" t="s">
        <v>352</v>
      </c>
      <c r="C916" s="18" t="s">
        <v>20</v>
      </c>
      <c r="D916" s="19">
        <v>42399.0</v>
      </c>
      <c r="E916" s="20">
        <v>1.2154E10</v>
      </c>
      <c r="F916" s="20">
        <v>6.95E9</v>
      </c>
      <c r="G916" s="21">
        <v>3.012E9</v>
      </c>
      <c r="H916" s="22">
        <v>0.0</v>
      </c>
      <c r="I916" s="22">
        <v>0.0</v>
      </c>
      <c r="J916" s="18" t="s">
        <v>22</v>
      </c>
      <c r="K916" s="18" t="s">
        <v>260</v>
      </c>
      <c r="L916" s="23">
        <f t="shared" si="1"/>
        <v>2016</v>
      </c>
      <c r="M916" s="24">
        <f t="shared" si="2"/>
        <v>5204000000</v>
      </c>
      <c r="N916" s="25">
        <f t="shared" si="3"/>
        <v>3012000000</v>
      </c>
      <c r="O916" s="24">
        <f t="shared" si="4"/>
        <v>9142000000</v>
      </c>
      <c r="P916" s="17">
        <f t="shared" si="5"/>
        <v>0.4281717953</v>
      </c>
      <c r="Q916" s="17">
        <f t="shared" si="6"/>
        <v>0.7521803521</v>
      </c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18">
        <v>943.0</v>
      </c>
      <c r="B917" s="18" t="s">
        <v>353</v>
      </c>
      <c r="C917" s="18" t="s">
        <v>15</v>
      </c>
      <c r="D917" s="19">
        <v>41274.0</v>
      </c>
      <c r="E917" s="20">
        <v>3.4145E9</v>
      </c>
      <c r="F917" s="20">
        <v>2.7189E9</v>
      </c>
      <c r="G917" s="21">
        <v>3.461E8</v>
      </c>
      <c r="H917" s="22">
        <v>0.0</v>
      </c>
      <c r="I917" s="22">
        <v>2.51E7</v>
      </c>
      <c r="J917" s="18" t="s">
        <v>16</v>
      </c>
      <c r="K917" s="18" t="s">
        <v>167</v>
      </c>
      <c r="L917" s="23">
        <f t="shared" si="1"/>
        <v>2012</v>
      </c>
      <c r="M917" s="24">
        <f t="shared" si="2"/>
        <v>695600000</v>
      </c>
      <c r="N917" s="25">
        <f t="shared" si="3"/>
        <v>371200000</v>
      </c>
      <c r="O917" s="24">
        <f t="shared" si="4"/>
        <v>3043300000</v>
      </c>
      <c r="P917" s="17">
        <f t="shared" si="5"/>
        <v>0.2037194318</v>
      </c>
      <c r="Q917" s="17">
        <f t="shared" si="6"/>
        <v>0.8912871577</v>
      </c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18">
        <v>944.0</v>
      </c>
      <c r="B918" s="18" t="s">
        <v>353</v>
      </c>
      <c r="C918" s="18" t="s">
        <v>18</v>
      </c>
      <c r="D918" s="19">
        <v>41639.0</v>
      </c>
      <c r="E918" s="20">
        <v>3.4772E9</v>
      </c>
      <c r="F918" s="20">
        <v>2.7673E9</v>
      </c>
      <c r="G918" s="21">
        <v>3.469E8</v>
      </c>
      <c r="H918" s="22">
        <v>0.0</v>
      </c>
      <c r="I918" s="22">
        <v>2.54E7</v>
      </c>
      <c r="J918" s="18" t="s">
        <v>16</v>
      </c>
      <c r="K918" s="18" t="s">
        <v>167</v>
      </c>
      <c r="L918" s="23">
        <f t="shared" si="1"/>
        <v>2013</v>
      </c>
      <c r="M918" s="24">
        <f t="shared" si="2"/>
        <v>709900000</v>
      </c>
      <c r="N918" s="25">
        <f t="shared" si="3"/>
        <v>372300000</v>
      </c>
      <c r="O918" s="24">
        <f t="shared" si="4"/>
        <v>3104900000</v>
      </c>
      <c r="P918" s="17">
        <f t="shared" si="5"/>
        <v>0.2041585183</v>
      </c>
      <c r="Q918" s="17">
        <f t="shared" si="6"/>
        <v>0.892931094</v>
      </c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18">
        <v>945.0</v>
      </c>
      <c r="B919" s="18" t="s">
        <v>353</v>
      </c>
      <c r="C919" s="18" t="s">
        <v>19</v>
      </c>
      <c r="D919" s="19">
        <v>42004.0</v>
      </c>
      <c r="E919" s="20">
        <v>3.7823E9</v>
      </c>
      <c r="F919" s="20">
        <v>2.9919E9</v>
      </c>
      <c r="G919" s="21">
        <v>4.392E8</v>
      </c>
      <c r="H919" s="22">
        <v>0.0</v>
      </c>
      <c r="I919" s="22">
        <v>1.97E7</v>
      </c>
      <c r="J919" s="18" t="s">
        <v>16</v>
      </c>
      <c r="K919" s="18" t="s">
        <v>167</v>
      </c>
      <c r="L919" s="23">
        <f t="shared" si="1"/>
        <v>2014</v>
      </c>
      <c r="M919" s="24">
        <f t="shared" si="2"/>
        <v>790400000</v>
      </c>
      <c r="N919" s="25">
        <f t="shared" si="3"/>
        <v>458900000</v>
      </c>
      <c r="O919" s="24">
        <f t="shared" si="4"/>
        <v>3323400000</v>
      </c>
      <c r="P919" s="17">
        <f t="shared" si="5"/>
        <v>0.208973376</v>
      </c>
      <c r="Q919" s="17">
        <f t="shared" si="6"/>
        <v>0.8786717077</v>
      </c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18">
        <v>946.0</v>
      </c>
      <c r="B920" s="18" t="s">
        <v>353</v>
      </c>
      <c r="C920" s="18" t="s">
        <v>20</v>
      </c>
      <c r="D920" s="19">
        <v>42369.0</v>
      </c>
      <c r="E920" s="20">
        <v>3.9172E9</v>
      </c>
      <c r="F920" s="20">
        <v>2.994E9</v>
      </c>
      <c r="G920" s="21">
        <v>4.118E8</v>
      </c>
      <c r="H920" s="22">
        <v>0.0</v>
      </c>
      <c r="I920" s="22">
        <v>2.08E7</v>
      </c>
      <c r="J920" s="18" t="s">
        <v>16</v>
      </c>
      <c r="K920" s="18" t="s">
        <v>167</v>
      </c>
      <c r="L920" s="23">
        <f t="shared" si="1"/>
        <v>2015</v>
      </c>
      <c r="M920" s="24">
        <f t="shared" si="2"/>
        <v>923200000</v>
      </c>
      <c r="N920" s="25">
        <f t="shared" si="3"/>
        <v>432600000</v>
      </c>
      <c r="O920" s="24">
        <f t="shared" si="4"/>
        <v>3484600000</v>
      </c>
      <c r="P920" s="17">
        <f t="shared" si="5"/>
        <v>0.2356785459</v>
      </c>
      <c r="Q920" s="17">
        <f t="shared" si="6"/>
        <v>0.8895639743</v>
      </c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18">
        <v>947.0</v>
      </c>
      <c r="B921" s="18" t="s">
        <v>354</v>
      </c>
      <c r="C921" s="18" t="s">
        <v>15</v>
      </c>
      <c r="D921" s="19">
        <v>41608.0</v>
      </c>
      <c r="E921" s="20">
        <v>5.935095E9</v>
      </c>
      <c r="F921" s="20">
        <v>4.920664E9</v>
      </c>
      <c r="G921" s="21">
        <v>3.28595E8</v>
      </c>
      <c r="H921" s="22">
        <v>0.0</v>
      </c>
      <c r="I921" s="22">
        <v>0.0</v>
      </c>
      <c r="J921" s="18" t="s">
        <v>22</v>
      </c>
      <c r="K921" s="18" t="s">
        <v>204</v>
      </c>
      <c r="L921" s="23">
        <f t="shared" si="1"/>
        <v>2013</v>
      </c>
      <c r="M921" s="24">
        <f t="shared" si="2"/>
        <v>1014431000</v>
      </c>
      <c r="N921" s="25">
        <f t="shared" si="3"/>
        <v>328595000</v>
      </c>
      <c r="O921" s="24">
        <f t="shared" si="4"/>
        <v>5606500000</v>
      </c>
      <c r="P921" s="17">
        <f t="shared" si="5"/>
        <v>0.1709207687</v>
      </c>
      <c r="Q921" s="17">
        <f t="shared" si="6"/>
        <v>0.9446352586</v>
      </c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18">
        <v>948.0</v>
      </c>
      <c r="B922" s="18" t="s">
        <v>354</v>
      </c>
      <c r="C922" s="18" t="s">
        <v>18</v>
      </c>
      <c r="D922" s="19">
        <v>41973.0</v>
      </c>
      <c r="E922" s="20">
        <v>7.779812E9</v>
      </c>
      <c r="F922" s="20">
        <v>6.336272E9</v>
      </c>
      <c r="G922" s="21">
        <v>5.21502E8</v>
      </c>
      <c r="H922" s="22">
        <v>0.0</v>
      </c>
      <c r="I922" s="22">
        <v>0.0</v>
      </c>
      <c r="J922" s="18" t="s">
        <v>22</v>
      </c>
      <c r="K922" s="18" t="s">
        <v>204</v>
      </c>
      <c r="L922" s="23">
        <f t="shared" si="1"/>
        <v>2014</v>
      </c>
      <c r="M922" s="24">
        <f t="shared" si="2"/>
        <v>1443540000</v>
      </c>
      <c r="N922" s="25">
        <f t="shared" si="3"/>
        <v>521502000</v>
      </c>
      <c r="O922" s="24">
        <f t="shared" si="4"/>
        <v>7258310000</v>
      </c>
      <c r="P922" s="17">
        <f t="shared" si="5"/>
        <v>0.1855494709</v>
      </c>
      <c r="Q922" s="17">
        <f t="shared" si="6"/>
        <v>0.9329672748</v>
      </c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18">
        <v>949.0</v>
      </c>
      <c r="B923" s="18" t="s">
        <v>354</v>
      </c>
      <c r="C923" s="18" t="s">
        <v>19</v>
      </c>
      <c r="D923" s="19">
        <v>42338.0</v>
      </c>
      <c r="E923" s="20">
        <v>9.474008E9</v>
      </c>
      <c r="F923" s="20">
        <v>7.757571E9</v>
      </c>
      <c r="G923" s="21">
        <v>6.30421E8</v>
      </c>
      <c r="H923" s="22">
        <v>0.0</v>
      </c>
      <c r="I923" s="22">
        <v>0.0</v>
      </c>
      <c r="J923" s="18" t="s">
        <v>22</v>
      </c>
      <c r="K923" s="18" t="s">
        <v>204</v>
      </c>
      <c r="L923" s="23">
        <f t="shared" si="1"/>
        <v>2015</v>
      </c>
      <c r="M923" s="24">
        <f t="shared" si="2"/>
        <v>1716437000</v>
      </c>
      <c r="N923" s="25">
        <f t="shared" si="3"/>
        <v>630421000</v>
      </c>
      <c r="O923" s="24">
        <f t="shared" si="4"/>
        <v>8843587000</v>
      </c>
      <c r="P923" s="17">
        <f t="shared" si="5"/>
        <v>0.181173269</v>
      </c>
      <c r="Q923" s="17">
        <f t="shared" si="6"/>
        <v>0.9334578354</v>
      </c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18">
        <v>950.0</v>
      </c>
      <c r="B924" s="18" t="s">
        <v>354</v>
      </c>
      <c r="C924" s="18" t="s">
        <v>20</v>
      </c>
      <c r="D924" s="19">
        <v>42704.0</v>
      </c>
      <c r="E924" s="20">
        <v>1.0949999E10</v>
      </c>
      <c r="F924" s="20">
        <v>8.923519E9</v>
      </c>
      <c r="G924" s="21">
        <v>7.64117E8</v>
      </c>
      <c r="H924" s="22">
        <v>0.0</v>
      </c>
      <c r="I924" s="22">
        <v>0.0</v>
      </c>
      <c r="J924" s="18" t="s">
        <v>22</v>
      </c>
      <c r="K924" s="18" t="s">
        <v>204</v>
      </c>
      <c r="L924" s="23">
        <f t="shared" si="1"/>
        <v>2016</v>
      </c>
      <c r="M924" s="24">
        <f t="shared" si="2"/>
        <v>2026480000</v>
      </c>
      <c r="N924" s="25">
        <f t="shared" si="3"/>
        <v>764117000</v>
      </c>
      <c r="O924" s="24">
        <f t="shared" si="4"/>
        <v>10185882000</v>
      </c>
      <c r="P924" s="17">
        <f t="shared" si="5"/>
        <v>0.1850666836</v>
      </c>
      <c r="Q924" s="17">
        <f t="shared" si="6"/>
        <v>0.9302176192</v>
      </c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18">
        <v>951.0</v>
      </c>
      <c r="B925" s="18" t="s">
        <v>355</v>
      </c>
      <c r="C925" s="18" t="s">
        <v>15</v>
      </c>
      <c r="D925" s="19">
        <v>41274.0</v>
      </c>
      <c r="E925" s="20">
        <v>5.6714E9</v>
      </c>
      <c r="F925" s="20">
        <v>3.4217E9</v>
      </c>
      <c r="G925" s="21">
        <v>1.1146E9</v>
      </c>
      <c r="H925" s="22">
        <v>0.0</v>
      </c>
      <c r="I925" s="22">
        <v>8.63E7</v>
      </c>
      <c r="J925" s="18" t="s">
        <v>28</v>
      </c>
      <c r="K925" s="18" t="s">
        <v>202</v>
      </c>
      <c r="L925" s="23">
        <f t="shared" si="1"/>
        <v>2012</v>
      </c>
      <c r="M925" s="24">
        <f t="shared" si="2"/>
        <v>2249700000</v>
      </c>
      <c r="N925" s="25">
        <f t="shared" si="3"/>
        <v>1200900000</v>
      </c>
      <c r="O925" s="24">
        <f t="shared" si="4"/>
        <v>4470500000</v>
      </c>
      <c r="P925" s="17">
        <f t="shared" si="5"/>
        <v>0.3966745424</v>
      </c>
      <c r="Q925" s="17">
        <f t="shared" si="6"/>
        <v>0.7882533413</v>
      </c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18">
        <v>952.0</v>
      </c>
      <c r="B926" s="18" t="s">
        <v>355</v>
      </c>
      <c r="C926" s="18" t="s">
        <v>18</v>
      </c>
      <c r="D926" s="19">
        <v>41639.0</v>
      </c>
      <c r="E926" s="20">
        <v>5.8083E9</v>
      </c>
      <c r="F926" s="20">
        <v>3.5851E9</v>
      </c>
      <c r="G926" s="21">
        <v>1.1288E9</v>
      </c>
      <c r="H926" s="22">
        <v>0.0</v>
      </c>
      <c r="I926" s="22">
        <v>8.17E7</v>
      </c>
      <c r="J926" s="18" t="s">
        <v>28</v>
      </c>
      <c r="K926" s="18" t="s">
        <v>202</v>
      </c>
      <c r="L926" s="23">
        <f t="shared" si="1"/>
        <v>2013</v>
      </c>
      <c r="M926" s="24">
        <f t="shared" si="2"/>
        <v>2223200000</v>
      </c>
      <c r="N926" s="25">
        <f t="shared" si="3"/>
        <v>1210500000</v>
      </c>
      <c r="O926" s="24">
        <f t="shared" si="4"/>
        <v>4597800000</v>
      </c>
      <c r="P926" s="17">
        <f t="shared" si="5"/>
        <v>0.3827625984</v>
      </c>
      <c r="Q926" s="17">
        <f t="shared" si="6"/>
        <v>0.7915913434</v>
      </c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18">
        <v>953.0</v>
      </c>
      <c r="B927" s="18" t="s">
        <v>355</v>
      </c>
      <c r="C927" s="18" t="s">
        <v>19</v>
      </c>
      <c r="D927" s="19">
        <v>42004.0</v>
      </c>
      <c r="E927" s="20">
        <v>6.0116E9</v>
      </c>
      <c r="F927" s="20">
        <v>3.8085E9</v>
      </c>
      <c r="G927" s="21">
        <v>1.1982E9</v>
      </c>
      <c r="H927" s="22">
        <v>0.0</v>
      </c>
      <c r="I927" s="22">
        <v>7.67E7</v>
      </c>
      <c r="J927" s="18" t="s">
        <v>28</v>
      </c>
      <c r="K927" s="18" t="s">
        <v>202</v>
      </c>
      <c r="L927" s="23">
        <f t="shared" si="1"/>
        <v>2014</v>
      </c>
      <c r="M927" s="24">
        <f t="shared" si="2"/>
        <v>2203100000</v>
      </c>
      <c r="N927" s="25">
        <f t="shared" si="3"/>
        <v>1274900000</v>
      </c>
      <c r="O927" s="24">
        <f t="shared" si="4"/>
        <v>4736700000</v>
      </c>
      <c r="P927" s="17">
        <f t="shared" si="5"/>
        <v>0.3664748154</v>
      </c>
      <c r="Q927" s="17">
        <f t="shared" si="6"/>
        <v>0.7879266751</v>
      </c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18">
        <v>954.0</v>
      </c>
      <c r="B928" s="18" t="s">
        <v>355</v>
      </c>
      <c r="C928" s="18" t="s">
        <v>20</v>
      </c>
      <c r="D928" s="19">
        <v>42369.0</v>
      </c>
      <c r="E928" s="20">
        <v>8.6801E9</v>
      </c>
      <c r="F928" s="20">
        <v>5.7768E9</v>
      </c>
      <c r="G928" s="21">
        <v>1.622E9</v>
      </c>
      <c r="H928" s="22">
        <v>0.0</v>
      </c>
      <c r="I928" s="22">
        <v>1.645E8</v>
      </c>
      <c r="J928" s="18" t="s">
        <v>28</v>
      </c>
      <c r="K928" s="18" t="s">
        <v>202</v>
      </c>
      <c r="L928" s="23">
        <f t="shared" si="1"/>
        <v>2015</v>
      </c>
      <c r="M928" s="24">
        <f t="shared" si="2"/>
        <v>2903300000</v>
      </c>
      <c r="N928" s="25">
        <f t="shared" si="3"/>
        <v>1786500000</v>
      </c>
      <c r="O928" s="24">
        <f t="shared" si="4"/>
        <v>6893600000</v>
      </c>
      <c r="P928" s="17">
        <f t="shared" si="5"/>
        <v>0.3344777134</v>
      </c>
      <c r="Q928" s="17">
        <f t="shared" si="6"/>
        <v>0.7941843988</v>
      </c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18">
        <v>955.0</v>
      </c>
      <c r="B929" s="18" t="s">
        <v>356</v>
      </c>
      <c r="C929" s="18" t="s">
        <v>15</v>
      </c>
      <c r="D929" s="19">
        <v>41274.0</v>
      </c>
      <c r="E929" s="20">
        <v>4.12293E9</v>
      </c>
      <c r="F929" s="20">
        <v>2.39879E9</v>
      </c>
      <c r="G929" s="21">
        <v>1.219343E9</v>
      </c>
      <c r="H929" s="22">
        <v>0.0</v>
      </c>
      <c r="I929" s="22">
        <v>6.4093E7</v>
      </c>
      <c r="J929" s="18" t="s">
        <v>22</v>
      </c>
      <c r="K929" s="18" t="s">
        <v>357</v>
      </c>
      <c r="L929" s="23">
        <f t="shared" si="1"/>
        <v>2012</v>
      </c>
      <c r="M929" s="24">
        <f t="shared" si="2"/>
        <v>1724140000</v>
      </c>
      <c r="N929" s="25">
        <f t="shared" si="3"/>
        <v>1283436000</v>
      </c>
      <c r="O929" s="24">
        <f t="shared" si="4"/>
        <v>2839494000</v>
      </c>
      <c r="P929" s="17">
        <f t="shared" si="5"/>
        <v>0.4181831853</v>
      </c>
      <c r="Q929" s="17">
        <f t="shared" si="6"/>
        <v>0.6887077879</v>
      </c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18">
        <v>956.0</v>
      </c>
      <c r="B930" s="18" t="s">
        <v>356</v>
      </c>
      <c r="C930" s="18" t="s">
        <v>18</v>
      </c>
      <c r="D930" s="19">
        <v>41639.0</v>
      </c>
      <c r="E930" s="20">
        <v>5.062528E9</v>
      </c>
      <c r="F930" s="20">
        <v>2.987126E9</v>
      </c>
      <c r="G930" s="21">
        <v>1.45408E9</v>
      </c>
      <c r="H930" s="22">
        <v>0.0</v>
      </c>
      <c r="I930" s="22">
        <v>8.0969E7</v>
      </c>
      <c r="J930" s="18" t="s">
        <v>22</v>
      </c>
      <c r="K930" s="18" t="s">
        <v>357</v>
      </c>
      <c r="L930" s="23">
        <f t="shared" si="1"/>
        <v>2013</v>
      </c>
      <c r="M930" s="24">
        <f t="shared" si="2"/>
        <v>2075402000</v>
      </c>
      <c r="N930" s="25">
        <f t="shared" si="3"/>
        <v>1535049000</v>
      </c>
      <c r="O930" s="24">
        <f t="shared" si="4"/>
        <v>3527479000</v>
      </c>
      <c r="P930" s="17">
        <f t="shared" si="5"/>
        <v>0.4099536832</v>
      </c>
      <c r="Q930" s="17">
        <f t="shared" si="6"/>
        <v>0.6967821215</v>
      </c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18">
        <v>957.0</v>
      </c>
      <c r="B931" s="18" t="s">
        <v>356</v>
      </c>
      <c r="C931" s="18" t="s">
        <v>19</v>
      </c>
      <c r="D931" s="19">
        <v>42004.0</v>
      </c>
      <c r="E931" s="20">
        <v>6.740064E9</v>
      </c>
      <c r="F931" s="20">
        <v>4.088151E9</v>
      </c>
      <c r="G931" s="21">
        <v>1.86652E9</v>
      </c>
      <c r="H931" s="22">
        <v>0.0</v>
      </c>
      <c r="I931" s="22">
        <v>1.20719E8</v>
      </c>
      <c r="J931" s="18" t="s">
        <v>22</v>
      </c>
      <c r="K931" s="18" t="s">
        <v>357</v>
      </c>
      <c r="L931" s="23">
        <f t="shared" si="1"/>
        <v>2014</v>
      </c>
      <c r="M931" s="24">
        <f t="shared" si="2"/>
        <v>2651913000</v>
      </c>
      <c r="N931" s="25">
        <f t="shared" si="3"/>
        <v>1987239000</v>
      </c>
      <c r="O931" s="24">
        <f t="shared" si="4"/>
        <v>4752825000</v>
      </c>
      <c r="P931" s="17">
        <f t="shared" si="5"/>
        <v>0.393455166</v>
      </c>
      <c r="Q931" s="17">
        <f t="shared" si="6"/>
        <v>0.7051602181</v>
      </c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18">
        <v>958.0</v>
      </c>
      <c r="B932" s="18" t="s">
        <v>356</v>
      </c>
      <c r="C932" s="18" t="s">
        <v>20</v>
      </c>
      <c r="D932" s="19">
        <v>42369.0</v>
      </c>
      <c r="E932" s="20">
        <v>7.192633E9</v>
      </c>
      <c r="F932" s="20">
        <v>4.359104E9</v>
      </c>
      <c r="G932" s="21">
        <v>1.987271E9</v>
      </c>
      <c r="H932" s="22">
        <v>0.0</v>
      </c>
      <c r="I932" s="22">
        <v>1.2212E8</v>
      </c>
      <c r="J932" s="18" t="s">
        <v>22</v>
      </c>
      <c r="K932" s="18" t="s">
        <v>357</v>
      </c>
      <c r="L932" s="23">
        <f t="shared" si="1"/>
        <v>2015</v>
      </c>
      <c r="M932" s="24">
        <f t="shared" si="2"/>
        <v>2833529000</v>
      </c>
      <c r="N932" s="25">
        <f t="shared" si="3"/>
        <v>2109391000</v>
      </c>
      <c r="O932" s="24">
        <f t="shared" si="4"/>
        <v>5083242000</v>
      </c>
      <c r="P932" s="17">
        <f t="shared" si="5"/>
        <v>0.3939487806</v>
      </c>
      <c r="Q932" s="17">
        <f t="shared" si="6"/>
        <v>0.7067289545</v>
      </c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18">
        <v>959.0</v>
      </c>
      <c r="B933" s="18" t="s">
        <v>358</v>
      </c>
      <c r="C933" s="18" t="s">
        <v>15</v>
      </c>
      <c r="D933" s="19">
        <v>41274.0</v>
      </c>
      <c r="E933" s="20">
        <v>1.3107E10</v>
      </c>
      <c r="F933" s="20">
        <v>1.1799E10</v>
      </c>
      <c r="G933" s="21">
        <v>0.0</v>
      </c>
      <c r="H933" s="22">
        <v>0.0</v>
      </c>
      <c r="I933" s="22">
        <v>0.0</v>
      </c>
      <c r="J933" s="18" t="s">
        <v>16</v>
      </c>
      <c r="K933" s="18" t="s">
        <v>167</v>
      </c>
      <c r="L933" s="23">
        <f t="shared" si="1"/>
        <v>2012</v>
      </c>
      <c r="M933" s="24">
        <f t="shared" si="2"/>
        <v>1308000000</v>
      </c>
      <c r="N933" s="25">
        <f t="shared" si="3"/>
        <v>0</v>
      </c>
      <c r="O933" s="24">
        <f t="shared" si="4"/>
        <v>13107000000</v>
      </c>
      <c r="P933" s="17">
        <f t="shared" si="5"/>
        <v>0.0997940032</v>
      </c>
      <c r="Q933" s="17">
        <f t="shared" si="6"/>
        <v>1</v>
      </c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18">
        <v>960.0</v>
      </c>
      <c r="B934" s="18" t="s">
        <v>358</v>
      </c>
      <c r="C934" s="18" t="s">
        <v>18</v>
      </c>
      <c r="D934" s="19">
        <v>41639.0</v>
      </c>
      <c r="E934" s="20">
        <v>1.142E10</v>
      </c>
      <c r="F934" s="20">
        <v>1.0303E10</v>
      </c>
      <c r="G934" s="21">
        <v>0.0</v>
      </c>
      <c r="H934" s="22">
        <v>0.0</v>
      </c>
      <c r="I934" s="22">
        <v>0.0</v>
      </c>
      <c r="J934" s="18" t="s">
        <v>16</v>
      </c>
      <c r="K934" s="18" t="s">
        <v>167</v>
      </c>
      <c r="L934" s="23">
        <f t="shared" si="1"/>
        <v>2013</v>
      </c>
      <c r="M934" s="24">
        <f t="shared" si="2"/>
        <v>1117000000</v>
      </c>
      <c r="N934" s="25">
        <f t="shared" si="3"/>
        <v>0</v>
      </c>
      <c r="O934" s="24">
        <f t="shared" si="4"/>
        <v>11420000000</v>
      </c>
      <c r="P934" s="17">
        <f t="shared" si="5"/>
        <v>0.09781085814</v>
      </c>
      <c r="Q934" s="17">
        <f t="shared" si="6"/>
        <v>1</v>
      </c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18">
        <v>961.0</v>
      </c>
      <c r="B935" s="18" t="s">
        <v>358</v>
      </c>
      <c r="C935" s="18" t="s">
        <v>19</v>
      </c>
      <c r="D935" s="19">
        <v>42004.0</v>
      </c>
      <c r="E935" s="20">
        <v>1.0986E10</v>
      </c>
      <c r="F935" s="20">
        <v>9.974E9</v>
      </c>
      <c r="G935" s="21">
        <v>0.0</v>
      </c>
      <c r="H935" s="22">
        <v>0.0</v>
      </c>
      <c r="I935" s="22">
        <v>0.0</v>
      </c>
      <c r="J935" s="18" t="s">
        <v>16</v>
      </c>
      <c r="K935" s="18" t="s">
        <v>167</v>
      </c>
      <c r="L935" s="23">
        <f t="shared" si="1"/>
        <v>2014</v>
      </c>
      <c r="M935" s="24">
        <f t="shared" si="2"/>
        <v>1012000000</v>
      </c>
      <c r="N935" s="25">
        <f t="shared" si="3"/>
        <v>0</v>
      </c>
      <c r="O935" s="24">
        <f t="shared" si="4"/>
        <v>10986000000</v>
      </c>
      <c r="P935" s="17">
        <f t="shared" si="5"/>
        <v>0.09211724012</v>
      </c>
      <c r="Q935" s="17">
        <f t="shared" si="6"/>
        <v>1</v>
      </c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18">
        <v>962.0</v>
      </c>
      <c r="B936" s="18" t="s">
        <v>358</v>
      </c>
      <c r="C936" s="18" t="s">
        <v>20</v>
      </c>
      <c r="D936" s="19">
        <v>42369.0</v>
      </c>
      <c r="E936" s="20">
        <v>1.0466E10</v>
      </c>
      <c r="F936" s="20">
        <v>9.576E9</v>
      </c>
      <c r="G936" s="21">
        <v>0.0</v>
      </c>
      <c r="H936" s="22">
        <v>0.0</v>
      </c>
      <c r="I936" s="22">
        <v>0.0</v>
      </c>
      <c r="J936" s="18" t="s">
        <v>16</v>
      </c>
      <c r="K936" s="18" t="s">
        <v>167</v>
      </c>
      <c r="L936" s="23">
        <f t="shared" si="1"/>
        <v>2015</v>
      </c>
      <c r="M936" s="24">
        <f t="shared" si="2"/>
        <v>890000000</v>
      </c>
      <c r="N936" s="25">
        <f t="shared" si="3"/>
        <v>0</v>
      </c>
      <c r="O936" s="24">
        <f t="shared" si="4"/>
        <v>10466000000</v>
      </c>
      <c r="P936" s="17">
        <f t="shared" si="5"/>
        <v>0.08503726352</v>
      </c>
      <c r="Q936" s="17">
        <f t="shared" si="6"/>
        <v>1</v>
      </c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18">
        <v>963.0</v>
      </c>
      <c r="B937" s="18" t="s">
        <v>359</v>
      </c>
      <c r="C937" s="18" t="s">
        <v>15</v>
      </c>
      <c r="D937" s="19">
        <v>41455.0</v>
      </c>
      <c r="E937" s="20">
        <v>1.282236E9</v>
      </c>
      <c r="F937" s="20">
        <v>3.22516E8</v>
      </c>
      <c r="G937" s="21">
        <v>1.51382E8</v>
      </c>
      <c r="H937" s="22">
        <v>2.35184E8</v>
      </c>
      <c r="I937" s="22">
        <v>0.0</v>
      </c>
      <c r="J937" s="18" t="s">
        <v>25</v>
      </c>
      <c r="K937" s="18" t="s">
        <v>37</v>
      </c>
      <c r="L937" s="23">
        <f t="shared" si="1"/>
        <v>2013</v>
      </c>
      <c r="M937" s="24">
        <f t="shared" si="2"/>
        <v>959720000</v>
      </c>
      <c r="N937" s="25">
        <f t="shared" si="3"/>
        <v>386566000</v>
      </c>
      <c r="O937" s="24">
        <f t="shared" si="4"/>
        <v>895670000</v>
      </c>
      <c r="P937" s="17">
        <f t="shared" si="5"/>
        <v>0.7484737599</v>
      </c>
      <c r="Q937" s="17">
        <f t="shared" si="6"/>
        <v>0.698521957</v>
      </c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18">
        <v>964.0</v>
      </c>
      <c r="B938" s="18" t="s">
        <v>359</v>
      </c>
      <c r="C938" s="18" t="s">
        <v>18</v>
      </c>
      <c r="D938" s="19">
        <v>41819.0</v>
      </c>
      <c r="E938" s="20">
        <v>1.388386E9</v>
      </c>
      <c r="F938" s="20">
        <v>3.3858E8</v>
      </c>
      <c r="G938" s="21">
        <v>1.59642E8</v>
      </c>
      <c r="H938" s="22">
        <v>2.50434E8</v>
      </c>
      <c r="I938" s="22">
        <v>0.0</v>
      </c>
      <c r="J938" s="18" t="s">
        <v>25</v>
      </c>
      <c r="K938" s="18" t="s">
        <v>37</v>
      </c>
      <c r="L938" s="23">
        <f t="shared" si="1"/>
        <v>2014</v>
      </c>
      <c r="M938" s="24">
        <f t="shared" si="2"/>
        <v>1049806000</v>
      </c>
      <c r="N938" s="25">
        <f t="shared" si="3"/>
        <v>410076000</v>
      </c>
      <c r="O938" s="24">
        <f t="shared" si="4"/>
        <v>978310000</v>
      </c>
      <c r="P938" s="17">
        <f t="shared" si="5"/>
        <v>0.756134101</v>
      </c>
      <c r="Q938" s="17">
        <f t="shared" si="6"/>
        <v>0.7046383354</v>
      </c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18">
        <v>965.0</v>
      </c>
      <c r="B939" s="18" t="s">
        <v>359</v>
      </c>
      <c r="C939" s="18" t="s">
        <v>19</v>
      </c>
      <c r="D939" s="19">
        <v>42183.0</v>
      </c>
      <c r="E939" s="20">
        <v>1.475139E9</v>
      </c>
      <c r="F939" s="20">
        <v>3.55727E8</v>
      </c>
      <c r="G939" s="21">
        <v>1.69952E8</v>
      </c>
      <c r="H939" s="22">
        <v>2.66761E8</v>
      </c>
      <c r="I939" s="22">
        <v>0.0</v>
      </c>
      <c r="J939" s="18" t="s">
        <v>25</v>
      </c>
      <c r="K939" s="18" t="s">
        <v>37</v>
      </c>
      <c r="L939" s="23">
        <f t="shared" si="1"/>
        <v>2015</v>
      </c>
      <c r="M939" s="24">
        <f t="shared" si="2"/>
        <v>1119412000</v>
      </c>
      <c r="N939" s="25">
        <f t="shared" si="3"/>
        <v>436713000</v>
      </c>
      <c r="O939" s="24">
        <f t="shared" si="4"/>
        <v>1038426000</v>
      </c>
      <c r="P939" s="17">
        <f t="shared" si="5"/>
        <v>0.7588518777</v>
      </c>
      <c r="Q939" s="17">
        <f t="shared" si="6"/>
        <v>0.7039512887</v>
      </c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18">
        <v>966.0</v>
      </c>
      <c r="B940" s="18" t="s">
        <v>359</v>
      </c>
      <c r="C940" s="18" t="s">
        <v>20</v>
      </c>
      <c r="D940" s="19">
        <v>42554.0</v>
      </c>
      <c r="E940" s="20">
        <v>1.423936E9</v>
      </c>
      <c r="F940" s="20">
        <v>3.43801E8</v>
      </c>
      <c r="G940" s="21">
        <v>1.7012E8</v>
      </c>
      <c r="H940" s="22">
        <v>2.76462E8</v>
      </c>
      <c r="I940" s="22">
        <v>0.0</v>
      </c>
      <c r="J940" s="18" t="s">
        <v>25</v>
      </c>
      <c r="K940" s="18" t="s">
        <v>37</v>
      </c>
      <c r="L940" s="23">
        <f t="shared" si="1"/>
        <v>2016</v>
      </c>
      <c r="M940" s="24">
        <f t="shared" si="2"/>
        <v>1080135000</v>
      </c>
      <c r="N940" s="25">
        <f t="shared" si="3"/>
        <v>446582000</v>
      </c>
      <c r="O940" s="24">
        <f t="shared" si="4"/>
        <v>977354000</v>
      </c>
      <c r="P940" s="17">
        <f t="shared" si="5"/>
        <v>0.7585558621</v>
      </c>
      <c r="Q940" s="17">
        <f t="shared" si="6"/>
        <v>0.6863749494</v>
      </c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18">
        <v>967.0</v>
      </c>
      <c r="B941" s="18" t="s">
        <v>360</v>
      </c>
      <c r="C941" s="18" t="s">
        <v>15</v>
      </c>
      <c r="D941" s="19">
        <v>41274.0</v>
      </c>
      <c r="E941" s="20">
        <v>2.26034E10</v>
      </c>
      <c r="F941" s="20">
        <v>4.7965E9</v>
      </c>
      <c r="G941" s="21">
        <v>6.8395E9</v>
      </c>
      <c r="H941" s="22">
        <v>5.2781E9</v>
      </c>
      <c r="I941" s="22">
        <v>0.0</v>
      </c>
      <c r="J941" s="18" t="s">
        <v>28</v>
      </c>
      <c r="K941" s="18" t="s">
        <v>29</v>
      </c>
      <c r="L941" s="23">
        <f t="shared" si="1"/>
        <v>2012</v>
      </c>
      <c r="M941" s="24">
        <f t="shared" si="2"/>
        <v>17806900000</v>
      </c>
      <c r="N941" s="25">
        <f t="shared" si="3"/>
        <v>12117600000</v>
      </c>
      <c r="O941" s="24">
        <f t="shared" si="4"/>
        <v>10485800000</v>
      </c>
      <c r="P941" s="17">
        <f t="shared" si="5"/>
        <v>0.787797411</v>
      </c>
      <c r="Q941" s="17">
        <f t="shared" si="6"/>
        <v>0.4639036605</v>
      </c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18">
        <v>968.0</v>
      </c>
      <c r="B942" s="18" t="s">
        <v>360</v>
      </c>
      <c r="C942" s="18" t="s">
        <v>18</v>
      </c>
      <c r="D942" s="19">
        <v>41639.0</v>
      </c>
      <c r="E942" s="20">
        <v>2.31131E10</v>
      </c>
      <c r="F942" s="20">
        <v>4.9081E9</v>
      </c>
      <c r="G942" s="21">
        <v>6.6067E9</v>
      </c>
      <c r="H942" s="22">
        <v>5.5313E9</v>
      </c>
      <c r="I942" s="22">
        <v>0.0</v>
      </c>
      <c r="J942" s="18" t="s">
        <v>28</v>
      </c>
      <c r="K942" s="18" t="s">
        <v>29</v>
      </c>
      <c r="L942" s="23">
        <f t="shared" si="1"/>
        <v>2013</v>
      </c>
      <c r="M942" s="24">
        <f t="shared" si="2"/>
        <v>18205000000</v>
      </c>
      <c r="N942" s="25">
        <f t="shared" si="3"/>
        <v>12138000000</v>
      </c>
      <c r="O942" s="24">
        <f t="shared" si="4"/>
        <v>10975100000</v>
      </c>
      <c r="P942" s="17">
        <f t="shared" si="5"/>
        <v>0.7876485629</v>
      </c>
      <c r="Q942" s="17">
        <f t="shared" si="6"/>
        <v>0.4748432707</v>
      </c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18">
        <v>969.0</v>
      </c>
      <c r="B943" s="18" t="s">
        <v>360</v>
      </c>
      <c r="C943" s="18" t="s">
        <v>19</v>
      </c>
      <c r="D943" s="19">
        <v>42004.0</v>
      </c>
      <c r="E943" s="20">
        <v>1.96156E10</v>
      </c>
      <c r="F943" s="20">
        <v>4.9325E9</v>
      </c>
      <c r="G943" s="21">
        <v>6.2803E9</v>
      </c>
      <c r="H943" s="22">
        <v>4.7336E9</v>
      </c>
      <c r="I943" s="22">
        <v>0.0</v>
      </c>
      <c r="J943" s="18" t="s">
        <v>28</v>
      </c>
      <c r="K943" s="18" t="s">
        <v>29</v>
      </c>
      <c r="L943" s="23">
        <f t="shared" si="1"/>
        <v>2014</v>
      </c>
      <c r="M943" s="24">
        <f t="shared" si="2"/>
        <v>14683100000</v>
      </c>
      <c r="N943" s="25">
        <f t="shared" si="3"/>
        <v>11013900000</v>
      </c>
      <c r="O943" s="24">
        <f t="shared" si="4"/>
        <v>8601700000</v>
      </c>
      <c r="P943" s="17">
        <f t="shared" si="5"/>
        <v>0.7485419768</v>
      </c>
      <c r="Q943" s="17">
        <f t="shared" si="6"/>
        <v>0.4385132242</v>
      </c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18">
        <v>970.0</v>
      </c>
      <c r="B944" s="18" t="s">
        <v>360</v>
      </c>
      <c r="C944" s="18" t="s">
        <v>20</v>
      </c>
      <c r="D944" s="19">
        <v>42369.0</v>
      </c>
      <c r="E944" s="20">
        <v>1.99587E10</v>
      </c>
      <c r="F944" s="20">
        <v>5.0372E9</v>
      </c>
      <c r="G944" s="21">
        <v>6.4324E9</v>
      </c>
      <c r="H944" s="22">
        <v>4.7964E9</v>
      </c>
      <c r="I944" s="22">
        <v>0.0</v>
      </c>
      <c r="J944" s="18" t="s">
        <v>28</v>
      </c>
      <c r="K944" s="18" t="s">
        <v>29</v>
      </c>
      <c r="L944" s="23">
        <f t="shared" si="1"/>
        <v>2015</v>
      </c>
      <c r="M944" s="24">
        <f t="shared" si="2"/>
        <v>14921500000</v>
      </c>
      <c r="N944" s="25">
        <f t="shared" si="3"/>
        <v>11228800000</v>
      </c>
      <c r="O944" s="24">
        <f t="shared" si="4"/>
        <v>8729900000</v>
      </c>
      <c r="P944" s="17">
        <f t="shared" si="5"/>
        <v>0.7476188329</v>
      </c>
      <c r="Q944" s="17">
        <f t="shared" si="6"/>
        <v>0.4373982273</v>
      </c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18">
        <v>971.0</v>
      </c>
      <c r="B945" s="18" t="s">
        <v>361</v>
      </c>
      <c r="C945" s="18" t="s">
        <v>15</v>
      </c>
      <c r="D945" s="19">
        <v>41639.0</v>
      </c>
      <c r="E945" s="20">
        <v>4.5358E10</v>
      </c>
      <c r="F945" s="20">
        <v>4.1171E10</v>
      </c>
      <c r="G945" s="21">
        <v>-3.18E8</v>
      </c>
      <c r="H945" s="22">
        <v>0.0</v>
      </c>
      <c r="I945" s="22">
        <v>0.0</v>
      </c>
      <c r="J945" s="18" t="s">
        <v>16</v>
      </c>
      <c r="K945" s="18" t="s">
        <v>94</v>
      </c>
      <c r="L945" s="23">
        <f t="shared" si="1"/>
        <v>2013</v>
      </c>
      <c r="M945" s="24">
        <f t="shared" si="2"/>
        <v>4187000000</v>
      </c>
      <c r="N945" s="25">
        <f t="shared" si="3"/>
        <v>-318000000</v>
      </c>
      <c r="O945" s="24">
        <f t="shared" si="4"/>
        <v>45676000000</v>
      </c>
      <c r="P945" s="17">
        <f t="shared" si="5"/>
        <v>0.09231006658</v>
      </c>
      <c r="Q945" s="17">
        <f t="shared" si="6"/>
        <v>1.007010891</v>
      </c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18">
        <v>972.0</v>
      </c>
      <c r="B946" s="18" t="s">
        <v>361</v>
      </c>
      <c r="C946" s="18" t="s">
        <v>18</v>
      </c>
      <c r="D946" s="19">
        <v>42004.0</v>
      </c>
      <c r="E946" s="20">
        <v>3.9946E10</v>
      </c>
      <c r="F946" s="20">
        <v>3.5263E10</v>
      </c>
      <c r="G946" s="21">
        <v>-3.29E8</v>
      </c>
      <c r="H946" s="22">
        <v>0.0</v>
      </c>
      <c r="I946" s="22">
        <v>0.0</v>
      </c>
      <c r="J946" s="18" t="s">
        <v>16</v>
      </c>
      <c r="K946" s="18" t="s">
        <v>94</v>
      </c>
      <c r="L946" s="23">
        <f t="shared" si="1"/>
        <v>2014</v>
      </c>
      <c r="M946" s="24">
        <f t="shared" si="2"/>
        <v>4683000000</v>
      </c>
      <c r="N946" s="25">
        <f t="shared" si="3"/>
        <v>-329000000</v>
      </c>
      <c r="O946" s="24">
        <f t="shared" si="4"/>
        <v>40275000000</v>
      </c>
      <c r="P946" s="17">
        <f t="shared" si="5"/>
        <v>0.1172332649</v>
      </c>
      <c r="Q946" s="17">
        <f t="shared" si="6"/>
        <v>1.008236119</v>
      </c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18">
        <v>973.0</v>
      </c>
      <c r="B947" s="18" t="s">
        <v>361</v>
      </c>
      <c r="C947" s="18" t="s">
        <v>19</v>
      </c>
      <c r="D947" s="19">
        <v>42369.0</v>
      </c>
      <c r="E947" s="20">
        <v>4.0536E10</v>
      </c>
      <c r="F947" s="20">
        <v>3.6044E10</v>
      </c>
      <c r="G947" s="21">
        <v>-2.2E8</v>
      </c>
      <c r="H947" s="22">
        <v>0.0</v>
      </c>
      <c r="I947" s="22">
        <v>0.0</v>
      </c>
      <c r="J947" s="18" t="s">
        <v>16</v>
      </c>
      <c r="K947" s="18" t="s">
        <v>94</v>
      </c>
      <c r="L947" s="23">
        <f t="shared" si="1"/>
        <v>2015</v>
      </c>
      <c r="M947" s="24">
        <f t="shared" si="2"/>
        <v>4492000000</v>
      </c>
      <c r="N947" s="25">
        <f t="shared" si="3"/>
        <v>-220000000</v>
      </c>
      <c r="O947" s="24">
        <f t="shared" si="4"/>
        <v>40756000000</v>
      </c>
      <c r="P947" s="17">
        <f t="shared" si="5"/>
        <v>0.110815078</v>
      </c>
      <c r="Q947" s="17">
        <f t="shared" si="6"/>
        <v>1.005427275</v>
      </c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18">
        <v>974.0</v>
      </c>
      <c r="B948" s="18" t="s">
        <v>361</v>
      </c>
      <c r="C948" s="18" t="s">
        <v>20</v>
      </c>
      <c r="D948" s="19">
        <v>42735.0</v>
      </c>
      <c r="E948" s="20">
        <v>4.7248E10</v>
      </c>
      <c r="F948" s="20">
        <v>4.2186E10</v>
      </c>
      <c r="G948" s="21">
        <v>-4.87E8</v>
      </c>
      <c r="H948" s="22">
        <v>0.0</v>
      </c>
      <c r="I948" s="22">
        <v>0.0</v>
      </c>
      <c r="J948" s="18" t="s">
        <v>16</v>
      </c>
      <c r="K948" s="18" t="s">
        <v>94</v>
      </c>
      <c r="L948" s="23">
        <f t="shared" si="1"/>
        <v>2016</v>
      </c>
      <c r="M948" s="24">
        <f t="shared" si="2"/>
        <v>5062000000</v>
      </c>
      <c r="N948" s="25">
        <f t="shared" si="3"/>
        <v>-487000000</v>
      </c>
      <c r="O948" s="24">
        <f t="shared" si="4"/>
        <v>47735000000</v>
      </c>
      <c r="P948" s="17">
        <f t="shared" si="5"/>
        <v>0.10713681</v>
      </c>
      <c r="Q948" s="17">
        <f t="shared" si="6"/>
        <v>1.010307315</v>
      </c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18">
        <v>975.0</v>
      </c>
      <c r="B949" s="18" t="s">
        <v>362</v>
      </c>
      <c r="C949" s="18" t="s">
        <v>15</v>
      </c>
      <c r="D949" s="19">
        <v>41274.0</v>
      </c>
      <c r="E949" s="20">
        <v>3.0945E9</v>
      </c>
      <c r="F949" s="20">
        <v>2.1442E9</v>
      </c>
      <c r="G949" s="21">
        <v>9.82E7</v>
      </c>
      <c r="H949" s="22">
        <v>0.0</v>
      </c>
      <c r="I949" s="22">
        <v>3.324E8</v>
      </c>
      <c r="J949" s="18" t="s">
        <v>45</v>
      </c>
      <c r="K949" s="18" t="s">
        <v>48</v>
      </c>
      <c r="L949" s="23">
        <f t="shared" si="1"/>
        <v>2012</v>
      </c>
      <c r="M949" s="24">
        <f t="shared" si="2"/>
        <v>950300000</v>
      </c>
      <c r="N949" s="25">
        <f t="shared" si="3"/>
        <v>430600000</v>
      </c>
      <c r="O949" s="24">
        <f t="shared" si="4"/>
        <v>2663900000</v>
      </c>
      <c r="P949" s="17">
        <f t="shared" si="5"/>
        <v>0.3070932299</v>
      </c>
      <c r="Q949" s="17">
        <f t="shared" si="6"/>
        <v>0.860849895</v>
      </c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18">
        <v>976.0</v>
      </c>
      <c r="B950" s="18" t="s">
        <v>362</v>
      </c>
      <c r="C950" s="18" t="s">
        <v>18</v>
      </c>
      <c r="D950" s="19">
        <v>41639.0</v>
      </c>
      <c r="E950" s="20">
        <v>3.2768E9</v>
      </c>
      <c r="F950" s="20">
        <v>2.2724E9</v>
      </c>
      <c r="G950" s="21">
        <v>9.96E7</v>
      </c>
      <c r="H950" s="22">
        <v>0.0</v>
      </c>
      <c r="I950" s="22">
        <v>3.709E8</v>
      </c>
      <c r="J950" s="18" t="s">
        <v>45</v>
      </c>
      <c r="K950" s="18" t="s">
        <v>48</v>
      </c>
      <c r="L950" s="23">
        <f t="shared" si="1"/>
        <v>2013</v>
      </c>
      <c r="M950" s="24">
        <f t="shared" si="2"/>
        <v>1004400000</v>
      </c>
      <c r="N950" s="25">
        <f t="shared" si="3"/>
        <v>470500000</v>
      </c>
      <c r="O950" s="24">
        <f t="shared" si="4"/>
        <v>2806300000</v>
      </c>
      <c r="P950" s="17">
        <f t="shared" si="5"/>
        <v>0.3065185547</v>
      </c>
      <c r="Q950" s="17">
        <f t="shared" si="6"/>
        <v>0.8564147949</v>
      </c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18">
        <v>977.0</v>
      </c>
      <c r="B951" s="18" t="s">
        <v>362</v>
      </c>
      <c r="C951" s="18" t="s">
        <v>19</v>
      </c>
      <c r="D951" s="19">
        <v>42004.0</v>
      </c>
      <c r="E951" s="20">
        <v>3.3503E9</v>
      </c>
      <c r="F951" s="20">
        <v>2.3175E9</v>
      </c>
      <c r="G951" s="21">
        <v>1.011E8</v>
      </c>
      <c r="H951" s="22">
        <v>0.0</v>
      </c>
      <c r="I951" s="22">
        <v>3.881E8</v>
      </c>
      <c r="J951" s="18" t="s">
        <v>45</v>
      </c>
      <c r="K951" s="18" t="s">
        <v>48</v>
      </c>
      <c r="L951" s="23">
        <f t="shared" si="1"/>
        <v>2014</v>
      </c>
      <c r="M951" s="24">
        <f t="shared" si="2"/>
        <v>1032800000</v>
      </c>
      <c r="N951" s="25">
        <f t="shared" si="3"/>
        <v>489200000</v>
      </c>
      <c r="O951" s="24">
        <f t="shared" si="4"/>
        <v>2861100000</v>
      </c>
      <c r="P951" s="17">
        <f t="shared" si="5"/>
        <v>0.3082709011</v>
      </c>
      <c r="Q951" s="17">
        <f t="shared" si="6"/>
        <v>0.8539832254</v>
      </c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18">
        <v>978.0</v>
      </c>
      <c r="B952" s="18" t="s">
        <v>362</v>
      </c>
      <c r="C952" s="18" t="s">
        <v>20</v>
      </c>
      <c r="D952" s="19">
        <v>42369.0</v>
      </c>
      <c r="E952" s="20">
        <v>3.2536E9</v>
      </c>
      <c r="F952" s="20">
        <v>2.1716E9</v>
      </c>
      <c r="G952" s="21">
        <v>1.037E8</v>
      </c>
      <c r="H952" s="22">
        <v>0.0</v>
      </c>
      <c r="I952" s="22">
        <v>4.013E8</v>
      </c>
      <c r="J952" s="18" t="s">
        <v>45</v>
      </c>
      <c r="K952" s="18" t="s">
        <v>48</v>
      </c>
      <c r="L952" s="23">
        <f t="shared" si="1"/>
        <v>2015</v>
      </c>
      <c r="M952" s="24">
        <f t="shared" si="2"/>
        <v>1082000000</v>
      </c>
      <c r="N952" s="25">
        <f t="shared" si="3"/>
        <v>505000000</v>
      </c>
      <c r="O952" s="24">
        <f t="shared" si="4"/>
        <v>2748600000</v>
      </c>
      <c r="P952" s="17">
        <f t="shared" si="5"/>
        <v>0.3325547086</v>
      </c>
      <c r="Q952" s="17">
        <f t="shared" si="6"/>
        <v>0.8447873125</v>
      </c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18">
        <v>979.0</v>
      </c>
      <c r="B953" s="18" t="s">
        <v>363</v>
      </c>
      <c r="C953" s="18" t="s">
        <v>15</v>
      </c>
      <c r="D953" s="19">
        <v>41306.0</v>
      </c>
      <c r="E953" s="20">
        <v>5.0521E10</v>
      </c>
      <c r="F953" s="20">
        <v>3.3194E10</v>
      </c>
      <c r="G953" s="21">
        <v>1.2244E10</v>
      </c>
      <c r="H953" s="22">
        <v>0.0</v>
      </c>
      <c r="I953" s="22">
        <v>1.523E9</v>
      </c>
      <c r="J953" s="18" t="s">
        <v>22</v>
      </c>
      <c r="K953" s="18" t="s">
        <v>297</v>
      </c>
      <c r="L953" s="23">
        <f t="shared" si="1"/>
        <v>2013</v>
      </c>
      <c r="M953" s="24">
        <f t="shared" si="2"/>
        <v>17327000000</v>
      </c>
      <c r="N953" s="25">
        <f t="shared" si="3"/>
        <v>13767000000</v>
      </c>
      <c r="O953" s="24">
        <f t="shared" si="4"/>
        <v>36754000000</v>
      </c>
      <c r="P953" s="17">
        <f t="shared" si="5"/>
        <v>0.3429662912</v>
      </c>
      <c r="Q953" s="17">
        <f t="shared" si="6"/>
        <v>0.7274994557</v>
      </c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18">
        <v>980.0</v>
      </c>
      <c r="B954" s="18" t="s">
        <v>363</v>
      </c>
      <c r="C954" s="18" t="s">
        <v>18</v>
      </c>
      <c r="D954" s="19">
        <v>41670.0</v>
      </c>
      <c r="E954" s="20">
        <v>5.3417E10</v>
      </c>
      <c r="F954" s="20">
        <v>3.4941E10</v>
      </c>
      <c r="G954" s="21">
        <v>1.2865E10</v>
      </c>
      <c r="H954" s="22">
        <v>0.0</v>
      </c>
      <c r="I954" s="22">
        <v>1.462E9</v>
      </c>
      <c r="J954" s="18" t="s">
        <v>22</v>
      </c>
      <c r="K954" s="18" t="s">
        <v>297</v>
      </c>
      <c r="L954" s="23">
        <f t="shared" si="1"/>
        <v>2014</v>
      </c>
      <c r="M954" s="24">
        <f t="shared" si="2"/>
        <v>18476000000</v>
      </c>
      <c r="N954" s="25">
        <f t="shared" si="3"/>
        <v>14327000000</v>
      </c>
      <c r="O954" s="24">
        <f t="shared" si="4"/>
        <v>39090000000</v>
      </c>
      <c r="P954" s="17">
        <f t="shared" si="5"/>
        <v>0.345882397</v>
      </c>
      <c r="Q954" s="17">
        <f t="shared" si="6"/>
        <v>0.7317895052</v>
      </c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18">
        <v>981.0</v>
      </c>
      <c r="B955" s="18" t="s">
        <v>363</v>
      </c>
      <c r="C955" s="18" t="s">
        <v>19</v>
      </c>
      <c r="D955" s="19">
        <v>42034.0</v>
      </c>
      <c r="E955" s="20">
        <v>5.6223E10</v>
      </c>
      <c r="F955" s="20">
        <v>3.6665E10</v>
      </c>
      <c r="G955" s="21">
        <v>1.3281E10</v>
      </c>
      <c r="H955" s="22">
        <v>0.0</v>
      </c>
      <c r="I955" s="22">
        <v>1.485E9</v>
      </c>
      <c r="J955" s="18" t="s">
        <v>22</v>
      </c>
      <c r="K955" s="18" t="s">
        <v>297</v>
      </c>
      <c r="L955" s="23">
        <f t="shared" si="1"/>
        <v>2015</v>
      </c>
      <c r="M955" s="24">
        <f t="shared" si="2"/>
        <v>19558000000</v>
      </c>
      <c r="N955" s="25">
        <f t="shared" si="3"/>
        <v>14766000000</v>
      </c>
      <c r="O955" s="24">
        <f t="shared" si="4"/>
        <v>41457000000</v>
      </c>
      <c r="P955" s="17">
        <f t="shared" si="5"/>
        <v>0.3478647529</v>
      </c>
      <c r="Q955" s="17">
        <f t="shared" si="6"/>
        <v>0.7373672696</v>
      </c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18">
        <v>982.0</v>
      </c>
      <c r="B956" s="18" t="s">
        <v>363</v>
      </c>
      <c r="C956" s="18" t="s">
        <v>20</v>
      </c>
      <c r="D956" s="19">
        <v>42398.0</v>
      </c>
      <c r="E956" s="20">
        <v>5.9074E10</v>
      </c>
      <c r="F956" s="20">
        <v>3.8504E10</v>
      </c>
      <c r="G956" s="21">
        <v>1.4115E10</v>
      </c>
      <c r="H956" s="22">
        <v>0.0</v>
      </c>
      <c r="I956" s="22">
        <v>1.484E9</v>
      </c>
      <c r="J956" s="18" t="s">
        <v>22</v>
      </c>
      <c r="K956" s="18" t="s">
        <v>297</v>
      </c>
      <c r="L956" s="23">
        <f t="shared" si="1"/>
        <v>2016</v>
      </c>
      <c r="M956" s="24">
        <f t="shared" si="2"/>
        <v>20570000000</v>
      </c>
      <c r="N956" s="25">
        <f t="shared" si="3"/>
        <v>15599000000</v>
      </c>
      <c r="O956" s="24">
        <f t="shared" si="4"/>
        <v>43475000000</v>
      </c>
      <c r="P956" s="17">
        <f t="shared" si="5"/>
        <v>0.3482073332</v>
      </c>
      <c r="Q956" s="17">
        <f t="shared" si="6"/>
        <v>0.7359413617</v>
      </c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18">
        <v>983.0</v>
      </c>
      <c r="B957" s="18" t="s">
        <v>364</v>
      </c>
      <c r="C957" s="18" t="s">
        <v>15</v>
      </c>
      <c r="D957" s="19">
        <v>41455.0</v>
      </c>
      <c r="E957" s="20">
        <v>3.598916E9</v>
      </c>
      <c r="F957" s="20">
        <v>2.195857E9</v>
      </c>
      <c r="G957" s="21">
        <v>6.013E8</v>
      </c>
      <c r="H957" s="22">
        <v>6.83688E8</v>
      </c>
      <c r="I957" s="22">
        <v>0.0</v>
      </c>
      <c r="J957" s="18" t="s">
        <v>25</v>
      </c>
      <c r="K957" s="18" t="s">
        <v>71</v>
      </c>
      <c r="L957" s="23">
        <f t="shared" si="1"/>
        <v>2013</v>
      </c>
      <c r="M957" s="24">
        <f t="shared" si="2"/>
        <v>1403059000</v>
      </c>
      <c r="N957" s="25">
        <f t="shared" si="3"/>
        <v>1284988000</v>
      </c>
      <c r="O957" s="24">
        <f t="shared" si="4"/>
        <v>2313928000</v>
      </c>
      <c r="P957" s="17">
        <f t="shared" si="5"/>
        <v>0.3898560011</v>
      </c>
      <c r="Q957" s="17">
        <f t="shared" si="6"/>
        <v>0.6429513776</v>
      </c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18">
        <v>984.0</v>
      </c>
      <c r="B958" s="18" t="s">
        <v>364</v>
      </c>
      <c r="C958" s="18" t="s">
        <v>18</v>
      </c>
      <c r="D958" s="19">
        <v>41819.0</v>
      </c>
      <c r="E958" s="20">
        <v>4.607309E9</v>
      </c>
      <c r="F958" s="20">
        <v>2.599828E9</v>
      </c>
      <c r="G958" s="21">
        <v>6.13341E8</v>
      </c>
      <c r="H958" s="22">
        <v>7.16471E8</v>
      </c>
      <c r="I958" s="22">
        <v>0.0</v>
      </c>
      <c r="J958" s="18" t="s">
        <v>25</v>
      </c>
      <c r="K958" s="18" t="s">
        <v>71</v>
      </c>
      <c r="L958" s="23">
        <f t="shared" si="1"/>
        <v>2014</v>
      </c>
      <c r="M958" s="24">
        <f t="shared" si="2"/>
        <v>2007481000</v>
      </c>
      <c r="N958" s="25">
        <f t="shared" si="3"/>
        <v>1329812000</v>
      </c>
      <c r="O958" s="24">
        <f t="shared" si="4"/>
        <v>3277497000</v>
      </c>
      <c r="P958" s="17">
        <f t="shared" si="5"/>
        <v>0.4357165973</v>
      </c>
      <c r="Q958" s="17">
        <f t="shared" si="6"/>
        <v>0.7113690443</v>
      </c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18">
        <v>985.0</v>
      </c>
      <c r="B959" s="18" t="s">
        <v>364</v>
      </c>
      <c r="C959" s="18" t="s">
        <v>19</v>
      </c>
      <c r="D959" s="19">
        <v>42183.0</v>
      </c>
      <c r="E959" s="20">
        <v>5.259312E9</v>
      </c>
      <c r="F959" s="20">
        <v>2.974976E9</v>
      </c>
      <c r="G959" s="21">
        <v>5.91611E8</v>
      </c>
      <c r="H959" s="22">
        <v>8.25242E8</v>
      </c>
      <c r="I959" s="22">
        <v>0.0</v>
      </c>
      <c r="J959" s="18" t="s">
        <v>25</v>
      </c>
      <c r="K959" s="18" t="s">
        <v>71</v>
      </c>
      <c r="L959" s="23">
        <f t="shared" si="1"/>
        <v>2015</v>
      </c>
      <c r="M959" s="24">
        <f t="shared" si="2"/>
        <v>2284336000</v>
      </c>
      <c r="N959" s="25">
        <f t="shared" si="3"/>
        <v>1416853000</v>
      </c>
      <c r="O959" s="24">
        <f t="shared" si="4"/>
        <v>3842459000</v>
      </c>
      <c r="P959" s="17">
        <f t="shared" si="5"/>
        <v>0.4343412218</v>
      </c>
      <c r="Q959" s="17">
        <f t="shared" si="6"/>
        <v>0.7306010748</v>
      </c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18">
        <v>986.0</v>
      </c>
      <c r="B960" s="18" t="s">
        <v>364</v>
      </c>
      <c r="C960" s="18" t="s">
        <v>20</v>
      </c>
      <c r="D960" s="19">
        <v>42547.0</v>
      </c>
      <c r="E960" s="20">
        <v>5.885893E9</v>
      </c>
      <c r="F960" s="20">
        <v>3.266971E9</v>
      </c>
      <c r="G960" s="21">
        <v>6.30954E8</v>
      </c>
      <c r="H960" s="22">
        <v>9.13712E8</v>
      </c>
      <c r="I960" s="22">
        <v>0.0</v>
      </c>
      <c r="J960" s="18" t="s">
        <v>25</v>
      </c>
      <c r="K960" s="18" t="s">
        <v>71</v>
      </c>
      <c r="L960" s="23">
        <f t="shared" si="1"/>
        <v>2016</v>
      </c>
      <c r="M960" s="24">
        <f t="shared" si="2"/>
        <v>2618922000</v>
      </c>
      <c r="N960" s="25">
        <f t="shared" si="3"/>
        <v>1544666000</v>
      </c>
      <c r="O960" s="24">
        <f t="shared" si="4"/>
        <v>4341227000</v>
      </c>
      <c r="P960" s="17">
        <f t="shared" si="5"/>
        <v>0.4449489653</v>
      </c>
      <c r="Q960" s="17">
        <f t="shared" si="6"/>
        <v>0.7375647162</v>
      </c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18">
        <v>987.0</v>
      </c>
      <c r="B961" s="18" t="s">
        <v>365</v>
      </c>
      <c r="C961" s="18" t="s">
        <v>15</v>
      </c>
      <c r="D961" s="19">
        <v>41274.0</v>
      </c>
      <c r="E961" s="20">
        <v>7.81061E9</v>
      </c>
      <c r="F961" s="20">
        <v>7.479746E9</v>
      </c>
      <c r="G961" s="21">
        <v>3.60586E8</v>
      </c>
      <c r="H961" s="22">
        <v>0.0</v>
      </c>
      <c r="I961" s="22">
        <v>1.16388E8</v>
      </c>
      <c r="J961" s="18" t="s">
        <v>50</v>
      </c>
      <c r="K961" s="18" t="s">
        <v>366</v>
      </c>
      <c r="L961" s="23">
        <f t="shared" si="1"/>
        <v>2012</v>
      </c>
      <c r="M961" s="24">
        <f t="shared" si="2"/>
        <v>330864000</v>
      </c>
      <c r="N961" s="25">
        <f t="shared" si="3"/>
        <v>476974000</v>
      </c>
      <c r="O961" s="24">
        <f t="shared" si="4"/>
        <v>7333636000</v>
      </c>
      <c r="P961" s="17">
        <f t="shared" si="5"/>
        <v>0.04236083993</v>
      </c>
      <c r="Q961" s="17">
        <f t="shared" si="6"/>
        <v>0.9389325546</v>
      </c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18">
        <v>988.0</v>
      </c>
      <c r="B962" s="18" t="s">
        <v>365</v>
      </c>
      <c r="C962" s="18" t="s">
        <v>18</v>
      </c>
      <c r="D962" s="19">
        <v>41639.0</v>
      </c>
      <c r="E962" s="20">
        <v>9.531778E9</v>
      </c>
      <c r="F962" s="20">
        <v>7.567707E9</v>
      </c>
      <c r="G962" s="21">
        <v>2.177616E9</v>
      </c>
      <c r="H962" s="22">
        <v>0.0</v>
      </c>
      <c r="I962" s="22">
        <v>1.67425E8</v>
      </c>
      <c r="J962" s="18" t="s">
        <v>50</v>
      </c>
      <c r="K962" s="18" t="s">
        <v>366</v>
      </c>
      <c r="L962" s="23">
        <f t="shared" si="1"/>
        <v>2013</v>
      </c>
      <c r="M962" s="24">
        <f t="shared" si="2"/>
        <v>1964071000</v>
      </c>
      <c r="N962" s="25">
        <f t="shared" si="3"/>
        <v>2345041000</v>
      </c>
      <c r="O962" s="24">
        <f t="shared" si="4"/>
        <v>7186737000</v>
      </c>
      <c r="P962" s="17">
        <f t="shared" si="5"/>
        <v>0.2060550508</v>
      </c>
      <c r="Q962" s="17">
        <f t="shared" si="6"/>
        <v>0.7539765404</v>
      </c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18">
        <v>989.0</v>
      </c>
      <c r="B963" s="18" t="s">
        <v>365</v>
      </c>
      <c r="C963" s="18" t="s">
        <v>19</v>
      </c>
      <c r="D963" s="19">
        <v>42004.0</v>
      </c>
      <c r="E963" s="20">
        <v>1.0681897E10</v>
      </c>
      <c r="F963" s="20">
        <v>8.024286E9</v>
      </c>
      <c r="G963" s="21">
        <v>2.856642E9</v>
      </c>
      <c r="H963" s="22">
        <v>0.0</v>
      </c>
      <c r="I963" s="22">
        <v>1.85993E8</v>
      </c>
      <c r="J963" s="18" t="s">
        <v>50</v>
      </c>
      <c r="K963" s="18" t="s">
        <v>366</v>
      </c>
      <c r="L963" s="23">
        <f t="shared" si="1"/>
        <v>2014</v>
      </c>
      <c r="M963" s="24">
        <f t="shared" si="2"/>
        <v>2657611000</v>
      </c>
      <c r="N963" s="25">
        <f t="shared" si="3"/>
        <v>3042635000</v>
      </c>
      <c r="O963" s="24">
        <f t="shared" si="4"/>
        <v>7639262000</v>
      </c>
      <c r="P963" s="17">
        <f t="shared" si="5"/>
        <v>0.2487957897</v>
      </c>
      <c r="Q963" s="17">
        <f t="shared" si="6"/>
        <v>0.7151596762</v>
      </c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18">
        <v>990.0</v>
      </c>
      <c r="B964" s="18" t="s">
        <v>365</v>
      </c>
      <c r="C964" s="18" t="s">
        <v>20</v>
      </c>
      <c r="D964" s="19">
        <v>42369.0</v>
      </c>
      <c r="E964" s="20">
        <v>1.0116502E10</v>
      </c>
      <c r="F964" s="20">
        <v>7.677233E9</v>
      </c>
      <c r="G964" s="21">
        <v>2.620072E9</v>
      </c>
      <c r="H964" s="22">
        <v>0.0</v>
      </c>
      <c r="I964" s="22">
        <v>2.24133E8</v>
      </c>
      <c r="J964" s="18" t="s">
        <v>50</v>
      </c>
      <c r="K964" s="18" t="s">
        <v>366</v>
      </c>
      <c r="L964" s="23">
        <f t="shared" si="1"/>
        <v>2015</v>
      </c>
      <c r="M964" s="24">
        <f t="shared" si="2"/>
        <v>2439269000</v>
      </c>
      <c r="N964" s="25">
        <f t="shared" si="3"/>
        <v>2844205000</v>
      </c>
      <c r="O964" s="24">
        <f t="shared" si="4"/>
        <v>7272297000</v>
      </c>
      <c r="P964" s="17">
        <f t="shared" si="5"/>
        <v>0.2411178291</v>
      </c>
      <c r="Q964" s="17">
        <f t="shared" si="6"/>
        <v>0.7188548967</v>
      </c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18">
        <v>991.0</v>
      </c>
      <c r="B965" s="18" t="s">
        <v>367</v>
      </c>
      <c r="C965" s="18" t="s">
        <v>15</v>
      </c>
      <c r="D965" s="19">
        <v>41639.0</v>
      </c>
      <c r="E965" s="20">
        <v>1.7699E10</v>
      </c>
      <c r="F965" s="20">
        <v>8.307E9</v>
      </c>
      <c r="G965" s="21">
        <v>7.161E9</v>
      </c>
      <c r="H965" s="22">
        <v>0.0</v>
      </c>
      <c r="I965" s="22">
        <v>8.67E8</v>
      </c>
      <c r="J965" s="18" t="s">
        <v>16</v>
      </c>
      <c r="K965" s="18" t="s">
        <v>17</v>
      </c>
      <c r="L965" s="23">
        <f t="shared" si="1"/>
        <v>2013</v>
      </c>
      <c r="M965" s="24">
        <f t="shared" si="2"/>
        <v>9392000000</v>
      </c>
      <c r="N965" s="25">
        <f t="shared" si="3"/>
        <v>8028000000</v>
      </c>
      <c r="O965" s="24">
        <f t="shared" si="4"/>
        <v>9671000000</v>
      </c>
      <c r="P965" s="17">
        <f t="shared" si="5"/>
        <v>0.5306514492</v>
      </c>
      <c r="Q965" s="17">
        <f t="shared" si="6"/>
        <v>0.5464150517</v>
      </c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18">
        <v>992.0</v>
      </c>
      <c r="B966" s="18" t="s">
        <v>367</v>
      </c>
      <c r="C966" s="18" t="s">
        <v>18</v>
      </c>
      <c r="D966" s="19">
        <v>42004.0</v>
      </c>
      <c r="E966" s="20">
        <v>1.8605E10</v>
      </c>
      <c r="F966" s="20">
        <v>7.677E9</v>
      </c>
      <c r="G966" s="21">
        <v>7.639E9</v>
      </c>
      <c r="H966" s="22">
        <v>0.0</v>
      </c>
      <c r="I966" s="22">
        <v>9.38E8</v>
      </c>
      <c r="J966" s="18" t="s">
        <v>16</v>
      </c>
      <c r="K966" s="18" t="s">
        <v>17</v>
      </c>
      <c r="L966" s="23">
        <f t="shared" si="1"/>
        <v>2014</v>
      </c>
      <c r="M966" s="24">
        <f t="shared" si="2"/>
        <v>10928000000</v>
      </c>
      <c r="N966" s="25">
        <f t="shared" si="3"/>
        <v>8577000000</v>
      </c>
      <c r="O966" s="24">
        <f t="shared" si="4"/>
        <v>10028000000</v>
      </c>
      <c r="P966" s="17">
        <f t="shared" si="5"/>
        <v>0.5873689868</v>
      </c>
      <c r="Q966" s="17">
        <f t="shared" si="6"/>
        <v>0.5389948938</v>
      </c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18">
        <v>993.0</v>
      </c>
      <c r="B967" s="18" t="s">
        <v>367</v>
      </c>
      <c r="C967" s="18" t="s">
        <v>19</v>
      </c>
      <c r="D967" s="19">
        <v>42369.0</v>
      </c>
      <c r="E967" s="20">
        <v>1.982E10</v>
      </c>
      <c r="F967" s="20">
        <v>6.025E9</v>
      </c>
      <c r="G967" s="21">
        <v>8.625E9</v>
      </c>
      <c r="H967" s="22">
        <v>0.0</v>
      </c>
      <c r="I967" s="22">
        <v>1.015E9</v>
      </c>
      <c r="J967" s="18" t="s">
        <v>16</v>
      </c>
      <c r="K967" s="18" t="s">
        <v>17</v>
      </c>
      <c r="L967" s="23">
        <f t="shared" si="1"/>
        <v>2015</v>
      </c>
      <c r="M967" s="24">
        <f t="shared" si="2"/>
        <v>13795000000</v>
      </c>
      <c r="N967" s="25">
        <f t="shared" si="3"/>
        <v>9640000000</v>
      </c>
      <c r="O967" s="24">
        <f t="shared" si="4"/>
        <v>10180000000</v>
      </c>
      <c r="P967" s="17">
        <f t="shared" si="5"/>
        <v>0.6960141271</v>
      </c>
      <c r="Q967" s="17">
        <f t="shared" si="6"/>
        <v>0.5136226034</v>
      </c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18">
        <v>994.0</v>
      </c>
      <c r="B968" s="18" t="s">
        <v>367</v>
      </c>
      <c r="C968" s="18" t="s">
        <v>20</v>
      </c>
      <c r="D968" s="19">
        <v>42735.0</v>
      </c>
      <c r="E968" s="20">
        <v>2.0425E10</v>
      </c>
      <c r="F968" s="20">
        <v>6.132E9</v>
      </c>
      <c r="G968" s="21">
        <v>9.312E9</v>
      </c>
      <c r="H968" s="22">
        <v>0.0</v>
      </c>
      <c r="I968" s="22">
        <v>1.221E9</v>
      </c>
      <c r="J968" s="18" t="s">
        <v>16</v>
      </c>
      <c r="K968" s="18" t="s">
        <v>17</v>
      </c>
      <c r="L968" s="23">
        <f t="shared" si="1"/>
        <v>2016</v>
      </c>
      <c r="M968" s="24">
        <f t="shared" si="2"/>
        <v>14293000000</v>
      </c>
      <c r="N968" s="25">
        <f t="shared" si="3"/>
        <v>10533000000</v>
      </c>
      <c r="O968" s="24">
        <f t="shared" si="4"/>
        <v>9892000000</v>
      </c>
      <c r="P968" s="17">
        <f t="shared" si="5"/>
        <v>0.6997796818</v>
      </c>
      <c r="Q968" s="17">
        <f t="shared" si="6"/>
        <v>0.4843084455</v>
      </c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18">
        <v>995.0</v>
      </c>
      <c r="B969" s="18" t="s">
        <v>368</v>
      </c>
      <c r="C969" s="18" t="s">
        <v>15</v>
      </c>
      <c r="D969" s="19">
        <v>41274.0</v>
      </c>
      <c r="E969" s="20">
        <v>6.376E9</v>
      </c>
      <c r="F969" s="20">
        <v>3.851E9</v>
      </c>
      <c r="G969" s="21">
        <v>1.201E9</v>
      </c>
      <c r="H969" s="22">
        <v>0.0</v>
      </c>
      <c r="I969" s="22">
        <v>7.49E8</v>
      </c>
      <c r="J969" s="18" t="s">
        <v>185</v>
      </c>
      <c r="K969" s="18" t="s">
        <v>369</v>
      </c>
      <c r="L969" s="23">
        <f t="shared" si="1"/>
        <v>2012</v>
      </c>
      <c r="M969" s="24">
        <f t="shared" si="2"/>
        <v>2525000000</v>
      </c>
      <c r="N969" s="25">
        <f t="shared" si="3"/>
        <v>1950000000</v>
      </c>
      <c r="O969" s="24">
        <f t="shared" si="4"/>
        <v>4426000000</v>
      </c>
      <c r="P969" s="17">
        <f t="shared" si="5"/>
        <v>0.3960163112</v>
      </c>
      <c r="Q969" s="17">
        <f t="shared" si="6"/>
        <v>0.6941656211</v>
      </c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18">
        <v>996.0</v>
      </c>
      <c r="B970" s="18" t="s">
        <v>368</v>
      </c>
      <c r="C970" s="18" t="s">
        <v>18</v>
      </c>
      <c r="D970" s="19">
        <v>41639.0</v>
      </c>
      <c r="E970" s="20">
        <v>6.313E9</v>
      </c>
      <c r="F970" s="20">
        <v>3.685E9</v>
      </c>
      <c r="G970" s="21">
        <v>1.162E9</v>
      </c>
      <c r="H970" s="22">
        <v>0.0</v>
      </c>
      <c r="I970" s="22">
        <v>8.0E8</v>
      </c>
      <c r="J970" s="18" t="s">
        <v>185</v>
      </c>
      <c r="K970" s="18" t="s">
        <v>369</v>
      </c>
      <c r="L970" s="23">
        <f t="shared" si="1"/>
        <v>2013</v>
      </c>
      <c r="M970" s="24">
        <f t="shared" si="2"/>
        <v>2628000000</v>
      </c>
      <c r="N970" s="25">
        <f t="shared" si="3"/>
        <v>1962000000</v>
      </c>
      <c r="O970" s="24">
        <f t="shared" si="4"/>
        <v>4351000000</v>
      </c>
      <c r="P970" s="17">
        <f t="shared" si="5"/>
        <v>0.4162838587</v>
      </c>
      <c r="Q970" s="17">
        <f t="shared" si="6"/>
        <v>0.6892127356</v>
      </c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18">
        <v>997.0</v>
      </c>
      <c r="B971" s="18" t="s">
        <v>368</v>
      </c>
      <c r="C971" s="18" t="s">
        <v>19</v>
      </c>
      <c r="D971" s="19">
        <v>42004.0</v>
      </c>
      <c r="E971" s="20">
        <v>6.777E9</v>
      </c>
      <c r="F971" s="20">
        <v>3.775E9</v>
      </c>
      <c r="G971" s="21">
        <v>1.181E9</v>
      </c>
      <c r="H971" s="22">
        <v>0.0</v>
      </c>
      <c r="I971" s="22">
        <v>8.08E8</v>
      </c>
      <c r="J971" s="18" t="s">
        <v>185</v>
      </c>
      <c r="K971" s="18" t="s">
        <v>369</v>
      </c>
      <c r="L971" s="23">
        <f t="shared" si="1"/>
        <v>2014</v>
      </c>
      <c r="M971" s="24">
        <f t="shared" si="2"/>
        <v>3002000000</v>
      </c>
      <c r="N971" s="25">
        <f t="shared" si="3"/>
        <v>1989000000</v>
      </c>
      <c r="O971" s="24">
        <f t="shared" si="4"/>
        <v>4788000000</v>
      </c>
      <c r="P971" s="17">
        <f t="shared" si="5"/>
        <v>0.4429688653</v>
      </c>
      <c r="Q971" s="17">
        <f t="shared" si="6"/>
        <v>0.7065073041</v>
      </c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18">
        <v>998.0</v>
      </c>
      <c r="B972" s="18" t="s">
        <v>368</v>
      </c>
      <c r="C972" s="18" t="s">
        <v>20</v>
      </c>
      <c r="D972" s="19">
        <v>42369.0</v>
      </c>
      <c r="E972" s="20">
        <v>8.229E9</v>
      </c>
      <c r="F972" s="20">
        <v>4.265E9</v>
      </c>
      <c r="G972" s="21">
        <v>1.467E9</v>
      </c>
      <c r="H972" s="22">
        <v>0.0</v>
      </c>
      <c r="I972" s="22">
        <v>1.166E9</v>
      </c>
      <c r="J972" s="18" t="s">
        <v>185</v>
      </c>
      <c r="K972" s="18" t="s">
        <v>369</v>
      </c>
      <c r="L972" s="23">
        <f t="shared" si="1"/>
        <v>2015</v>
      </c>
      <c r="M972" s="24">
        <f t="shared" si="2"/>
        <v>3964000000</v>
      </c>
      <c r="N972" s="25">
        <f t="shared" si="3"/>
        <v>2633000000</v>
      </c>
      <c r="O972" s="24">
        <f t="shared" si="4"/>
        <v>5596000000</v>
      </c>
      <c r="P972" s="17">
        <f t="shared" si="5"/>
        <v>0.481711022</v>
      </c>
      <c r="Q972" s="17">
        <f t="shared" si="6"/>
        <v>0.680034026</v>
      </c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18">
        <v>999.0</v>
      </c>
      <c r="B973" s="18" t="s">
        <v>370</v>
      </c>
      <c r="C973" s="18" t="s">
        <v>15</v>
      </c>
      <c r="D973" s="19">
        <v>41274.0</v>
      </c>
      <c r="E973" s="20">
        <v>4.5352E10</v>
      </c>
      <c r="F973" s="20">
        <v>3.9595E10</v>
      </c>
      <c r="G973" s="21">
        <v>9.09E8</v>
      </c>
      <c r="H973" s="22">
        <v>1.72E8</v>
      </c>
      <c r="I973" s="22">
        <v>0.0</v>
      </c>
      <c r="J973" s="18" t="s">
        <v>62</v>
      </c>
      <c r="K973" s="18" t="s">
        <v>196</v>
      </c>
      <c r="L973" s="23">
        <f t="shared" si="1"/>
        <v>2012</v>
      </c>
      <c r="M973" s="24">
        <f t="shared" si="2"/>
        <v>5757000000</v>
      </c>
      <c r="N973" s="25">
        <f t="shared" si="3"/>
        <v>1081000000</v>
      </c>
      <c r="O973" s="24">
        <f t="shared" si="4"/>
        <v>44271000000</v>
      </c>
      <c r="P973" s="17">
        <f t="shared" si="5"/>
        <v>0.1269403775</v>
      </c>
      <c r="Q973" s="17">
        <f t="shared" si="6"/>
        <v>0.9761642265</v>
      </c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18">
        <v>1000.0</v>
      </c>
      <c r="B974" s="18" t="s">
        <v>370</v>
      </c>
      <c r="C974" s="18" t="s">
        <v>18</v>
      </c>
      <c r="D974" s="19">
        <v>41639.0</v>
      </c>
      <c r="E974" s="20">
        <v>4.4062E10</v>
      </c>
      <c r="F974" s="20">
        <v>3.794E10</v>
      </c>
      <c r="G974" s="21">
        <v>8.7E8</v>
      </c>
      <c r="H974" s="22">
        <v>1.5E8</v>
      </c>
      <c r="I974" s="22">
        <v>0.0</v>
      </c>
      <c r="J974" s="18" t="s">
        <v>62</v>
      </c>
      <c r="K974" s="18" t="s">
        <v>196</v>
      </c>
      <c r="L974" s="23">
        <f t="shared" si="1"/>
        <v>2013</v>
      </c>
      <c r="M974" s="24">
        <f t="shared" si="2"/>
        <v>6122000000</v>
      </c>
      <c r="N974" s="25">
        <f t="shared" si="3"/>
        <v>1020000000</v>
      </c>
      <c r="O974" s="24">
        <f t="shared" si="4"/>
        <v>43042000000</v>
      </c>
      <c r="P974" s="17">
        <f t="shared" si="5"/>
        <v>0.1389405837</v>
      </c>
      <c r="Q974" s="17">
        <f t="shared" si="6"/>
        <v>0.9768508011</v>
      </c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18">
        <v>1001.0</v>
      </c>
      <c r="B975" s="18" t="s">
        <v>370</v>
      </c>
      <c r="C975" s="18" t="s">
        <v>19</v>
      </c>
      <c r="D975" s="19">
        <v>42004.0</v>
      </c>
      <c r="E975" s="20">
        <v>4.5608E10</v>
      </c>
      <c r="F975" s="20">
        <v>3.8939E10</v>
      </c>
      <c r="G975" s="21">
        <v>8.06E8</v>
      </c>
      <c r="H975" s="22">
        <v>1.27E8</v>
      </c>
      <c r="I975" s="22">
        <v>0.0</v>
      </c>
      <c r="J975" s="18" t="s">
        <v>62</v>
      </c>
      <c r="K975" s="18" t="s">
        <v>196</v>
      </c>
      <c r="L975" s="23">
        <f t="shared" si="1"/>
        <v>2014</v>
      </c>
      <c r="M975" s="24">
        <f t="shared" si="2"/>
        <v>6669000000</v>
      </c>
      <c r="N975" s="25">
        <f t="shared" si="3"/>
        <v>933000000</v>
      </c>
      <c r="O975" s="24">
        <f t="shared" si="4"/>
        <v>44675000000</v>
      </c>
      <c r="P975" s="17">
        <f t="shared" si="5"/>
        <v>0.1462243466</v>
      </c>
      <c r="Q975" s="17">
        <f t="shared" si="6"/>
        <v>0.9795430626</v>
      </c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18">
        <v>1002.0</v>
      </c>
      <c r="B976" s="18" t="s">
        <v>370</v>
      </c>
      <c r="C976" s="18" t="s">
        <v>20</v>
      </c>
      <c r="D976" s="19">
        <v>42369.0</v>
      </c>
      <c r="E976" s="20">
        <v>3.2735E10</v>
      </c>
      <c r="F976" s="20">
        <v>2.5683E10</v>
      </c>
      <c r="G976" s="21">
        <v>8.28E8</v>
      </c>
      <c r="H976" s="22">
        <v>1.02E8</v>
      </c>
      <c r="I976" s="22">
        <v>0.0</v>
      </c>
      <c r="J976" s="18" t="s">
        <v>62</v>
      </c>
      <c r="K976" s="18" t="s">
        <v>196</v>
      </c>
      <c r="L976" s="23">
        <f t="shared" si="1"/>
        <v>2015</v>
      </c>
      <c r="M976" s="24">
        <f t="shared" si="2"/>
        <v>7052000000</v>
      </c>
      <c r="N976" s="25">
        <f t="shared" si="3"/>
        <v>930000000</v>
      </c>
      <c r="O976" s="24">
        <f t="shared" si="4"/>
        <v>31805000000</v>
      </c>
      <c r="P976" s="17">
        <f t="shared" si="5"/>
        <v>0.2154269131</v>
      </c>
      <c r="Q976" s="17">
        <f t="shared" si="6"/>
        <v>0.9715900412</v>
      </c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18">
        <v>1003.0</v>
      </c>
      <c r="B977" s="18" t="s">
        <v>371</v>
      </c>
      <c r="C977" s="18" t="s">
        <v>15</v>
      </c>
      <c r="D977" s="19">
        <v>41307.0</v>
      </c>
      <c r="E977" s="20">
        <v>2.7686E10</v>
      </c>
      <c r="F977" s="20">
        <v>1.6538E10</v>
      </c>
      <c r="G977" s="21">
        <v>8.482E9</v>
      </c>
      <c r="H977" s="22">
        <v>0.0</v>
      </c>
      <c r="I977" s="22">
        <v>0.0</v>
      </c>
      <c r="J977" s="18" t="s">
        <v>22</v>
      </c>
      <c r="K977" s="18" t="s">
        <v>337</v>
      </c>
      <c r="L977" s="23">
        <f t="shared" si="1"/>
        <v>2013</v>
      </c>
      <c r="M977" s="24">
        <f t="shared" si="2"/>
        <v>11148000000</v>
      </c>
      <c r="N977" s="25">
        <f t="shared" si="3"/>
        <v>8482000000</v>
      </c>
      <c r="O977" s="24">
        <f t="shared" si="4"/>
        <v>19204000000</v>
      </c>
      <c r="P977" s="17">
        <f t="shared" si="5"/>
        <v>0.4026583833</v>
      </c>
      <c r="Q977" s="17">
        <f t="shared" si="6"/>
        <v>0.6936357726</v>
      </c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18">
        <v>1004.0</v>
      </c>
      <c r="B978" s="18" t="s">
        <v>371</v>
      </c>
      <c r="C978" s="18" t="s">
        <v>18</v>
      </c>
      <c r="D978" s="19">
        <v>41671.0</v>
      </c>
      <c r="E978" s="20">
        <v>2.7931E10</v>
      </c>
      <c r="F978" s="20">
        <v>1.6725E10</v>
      </c>
      <c r="G978" s="21">
        <v>8.44E9</v>
      </c>
      <c r="H978" s="22">
        <v>0.0</v>
      </c>
      <c r="I978" s="22">
        <v>0.0</v>
      </c>
      <c r="J978" s="18" t="s">
        <v>22</v>
      </c>
      <c r="K978" s="18" t="s">
        <v>337</v>
      </c>
      <c r="L978" s="23">
        <f t="shared" si="1"/>
        <v>2014</v>
      </c>
      <c r="M978" s="24">
        <f t="shared" si="2"/>
        <v>11206000000</v>
      </c>
      <c r="N978" s="25">
        <f t="shared" si="3"/>
        <v>8440000000</v>
      </c>
      <c r="O978" s="24">
        <f t="shared" si="4"/>
        <v>19491000000</v>
      </c>
      <c r="P978" s="17">
        <f t="shared" si="5"/>
        <v>0.4012029644</v>
      </c>
      <c r="Q978" s="17">
        <f t="shared" si="6"/>
        <v>0.6978267874</v>
      </c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18">
        <v>1005.0</v>
      </c>
      <c r="B979" s="18" t="s">
        <v>371</v>
      </c>
      <c r="C979" s="18" t="s">
        <v>19</v>
      </c>
      <c r="D979" s="19">
        <v>42035.0</v>
      </c>
      <c r="E979" s="20">
        <v>2.8105E10</v>
      </c>
      <c r="F979" s="20">
        <v>1.6863E10</v>
      </c>
      <c r="G979" s="21">
        <v>8.355E9</v>
      </c>
      <c r="H979" s="22">
        <v>0.0</v>
      </c>
      <c r="I979" s="22">
        <v>0.0</v>
      </c>
      <c r="J979" s="18" t="s">
        <v>22</v>
      </c>
      <c r="K979" s="18" t="s">
        <v>337</v>
      </c>
      <c r="L979" s="23">
        <f t="shared" si="1"/>
        <v>2015</v>
      </c>
      <c r="M979" s="24">
        <f t="shared" si="2"/>
        <v>11242000000</v>
      </c>
      <c r="N979" s="25">
        <f t="shared" si="3"/>
        <v>8355000000</v>
      </c>
      <c r="O979" s="24">
        <f t="shared" si="4"/>
        <v>19750000000</v>
      </c>
      <c r="P979" s="17">
        <f t="shared" si="5"/>
        <v>0.4</v>
      </c>
      <c r="Q979" s="17">
        <f t="shared" si="6"/>
        <v>0.7027219356</v>
      </c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18">
        <v>1006.0</v>
      </c>
      <c r="B980" s="18" t="s">
        <v>371</v>
      </c>
      <c r="C980" s="18" t="s">
        <v>20</v>
      </c>
      <c r="D980" s="19">
        <v>42399.0</v>
      </c>
      <c r="E980" s="20">
        <v>2.7079E10</v>
      </c>
      <c r="F980" s="20">
        <v>1.6496E10</v>
      </c>
      <c r="G980" s="21">
        <v>8.256E9</v>
      </c>
      <c r="H980" s="22">
        <v>0.0</v>
      </c>
      <c r="I980" s="22">
        <v>0.0</v>
      </c>
      <c r="J980" s="18" t="s">
        <v>22</v>
      </c>
      <c r="K980" s="18" t="s">
        <v>337</v>
      </c>
      <c r="L980" s="23">
        <f t="shared" si="1"/>
        <v>2016</v>
      </c>
      <c r="M980" s="24">
        <f t="shared" si="2"/>
        <v>10583000000</v>
      </c>
      <c r="N980" s="25">
        <f t="shared" si="3"/>
        <v>8256000000</v>
      </c>
      <c r="O980" s="24">
        <f t="shared" si="4"/>
        <v>18823000000</v>
      </c>
      <c r="P980" s="17">
        <f t="shared" si="5"/>
        <v>0.3908194542</v>
      </c>
      <c r="Q980" s="17">
        <f t="shared" si="6"/>
        <v>0.6951142952</v>
      </c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18">
        <v>1007.0</v>
      </c>
      <c r="B981" s="18" t="s">
        <v>372</v>
      </c>
      <c r="C981" s="18" t="s">
        <v>15</v>
      </c>
      <c r="D981" s="19">
        <v>41639.0</v>
      </c>
      <c r="E981" s="20">
        <v>8.312E9</v>
      </c>
      <c r="F981" s="20">
        <v>0.0</v>
      </c>
      <c r="G981" s="21">
        <v>3.456E9</v>
      </c>
      <c r="H981" s="22">
        <v>0.0</v>
      </c>
      <c r="I981" s="22">
        <v>2.58E8</v>
      </c>
      <c r="J981" s="18" t="s">
        <v>25</v>
      </c>
      <c r="K981" s="18" t="s">
        <v>60</v>
      </c>
      <c r="L981" s="23">
        <f t="shared" si="1"/>
        <v>2013</v>
      </c>
      <c r="M981" s="24">
        <f t="shared" si="2"/>
        <v>8312000000</v>
      </c>
      <c r="N981" s="25">
        <f t="shared" si="3"/>
        <v>3714000000</v>
      </c>
      <c r="O981" s="24">
        <f t="shared" si="4"/>
        <v>4598000000</v>
      </c>
      <c r="P981" s="17">
        <f t="shared" si="5"/>
        <v>1</v>
      </c>
      <c r="Q981" s="17">
        <f t="shared" si="6"/>
        <v>0.5531761309</v>
      </c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18">
        <v>1008.0</v>
      </c>
      <c r="B982" s="18" t="s">
        <v>372</v>
      </c>
      <c r="C982" s="18" t="s">
        <v>18</v>
      </c>
      <c r="D982" s="19">
        <v>42004.0</v>
      </c>
      <c r="E982" s="20">
        <v>9.441E9</v>
      </c>
      <c r="F982" s="20">
        <v>0.0</v>
      </c>
      <c r="G982" s="21">
        <v>4.014E9</v>
      </c>
      <c r="H982" s="22">
        <v>0.0</v>
      </c>
      <c r="I982" s="22">
        <v>3.21E8</v>
      </c>
      <c r="J982" s="18" t="s">
        <v>25</v>
      </c>
      <c r="K982" s="18" t="s">
        <v>60</v>
      </c>
      <c r="L982" s="23">
        <f t="shared" si="1"/>
        <v>2014</v>
      </c>
      <c r="M982" s="24">
        <f t="shared" si="2"/>
        <v>9441000000</v>
      </c>
      <c r="N982" s="25">
        <f t="shared" si="3"/>
        <v>4335000000</v>
      </c>
      <c r="O982" s="24">
        <f t="shared" si="4"/>
        <v>5106000000</v>
      </c>
      <c r="P982" s="17">
        <f t="shared" si="5"/>
        <v>1</v>
      </c>
      <c r="Q982" s="17">
        <f t="shared" si="6"/>
        <v>0.5408325389</v>
      </c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18">
        <v>1009.0</v>
      </c>
      <c r="B983" s="18" t="s">
        <v>372</v>
      </c>
      <c r="C983" s="18" t="s">
        <v>19</v>
      </c>
      <c r="D983" s="19">
        <v>42369.0</v>
      </c>
      <c r="E983" s="20">
        <v>9.667E9</v>
      </c>
      <c r="F983" s="20">
        <v>0.0</v>
      </c>
      <c r="G983" s="21">
        <v>4.162E9</v>
      </c>
      <c r="H983" s="22">
        <v>0.0</v>
      </c>
      <c r="I983" s="22">
        <v>3.66E8</v>
      </c>
      <c r="J983" s="18" t="s">
        <v>25</v>
      </c>
      <c r="K983" s="18" t="s">
        <v>60</v>
      </c>
      <c r="L983" s="23">
        <f t="shared" si="1"/>
        <v>2015</v>
      </c>
      <c r="M983" s="24">
        <f t="shared" si="2"/>
        <v>9667000000</v>
      </c>
      <c r="N983" s="25">
        <f t="shared" si="3"/>
        <v>4528000000</v>
      </c>
      <c r="O983" s="24">
        <f t="shared" si="4"/>
        <v>5139000000</v>
      </c>
      <c r="P983" s="17">
        <f t="shared" si="5"/>
        <v>1</v>
      </c>
      <c r="Q983" s="17">
        <f t="shared" si="6"/>
        <v>0.5316023585</v>
      </c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18">
        <v>1010.0</v>
      </c>
      <c r="B984" s="18" t="s">
        <v>372</v>
      </c>
      <c r="C984" s="18" t="s">
        <v>20</v>
      </c>
      <c r="D984" s="19">
        <v>42735.0</v>
      </c>
      <c r="E984" s="20">
        <v>1.0776E10</v>
      </c>
      <c r="F984" s="20">
        <v>0.0</v>
      </c>
      <c r="G984" s="21">
        <v>4.525E9</v>
      </c>
      <c r="H984" s="22">
        <v>0.0</v>
      </c>
      <c r="I984" s="22">
        <v>3.73E8</v>
      </c>
      <c r="J984" s="18" t="s">
        <v>25</v>
      </c>
      <c r="K984" s="18" t="s">
        <v>60</v>
      </c>
      <c r="L984" s="23">
        <f t="shared" si="1"/>
        <v>2016</v>
      </c>
      <c r="M984" s="24">
        <f t="shared" si="2"/>
        <v>10776000000</v>
      </c>
      <c r="N984" s="25">
        <f t="shared" si="3"/>
        <v>4898000000</v>
      </c>
      <c r="O984" s="24">
        <f t="shared" si="4"/>
        <v>5878000000</v>
      </c>
      <c r="P984" s="17">
        <f t="shared" si="5"/>
        <v>1</v>
      </c>
      <c r="Q984" s="17">
        <f t="shared" si="6"/>
        <v>0.545471418</v>
      </c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18">
        <v>1011.0</v>
      </c>
      <c r="B985" s="18" t="s">
        <v>373</v>
      </c>
      <c r="C985" s="18" t="s">
        <v>15</v>
      </c>
      <c r="D985" s="19">
        <v>41274.0</v>
      </c>
      <c r="E985" s="20">
        <v>4.75888E8</v>
      </c>
      <c r="F985" s="20">
        <v>1.17275E8</v>
      </c>
      <c r="G985" s="21">
        <v>4.7115E7</v>
      </c>
      <c r="H985" s="22">
        <v>0.0</v>
      </c>
      <c r="I985" s="22">
        <v>1.21211E8</v>
      </c>
      <c r="J985" s="18" t="s">
        <v>55</v>
      </c>
      <c r="K985" s="18" t="s">
        <v>237</v>
      </c>
      <c r="L985" s="23">
        <f t="shared" si="1"/>
        <v>2012</v>
      </c>
      <c r="M985" s="24">
        <f t="shared" si="2"/>
        <v>358613000</v>
      </c>
      <c r="N985" s="25">
        <f t="shared" si="3"/>
        <v>168326000</v>
      </c>
      <c r="O985" s="24">
        <f t="shared" si="4"/>
        <v>307562000</v>
      </c>
      <c r="P985" s="17">
        <f t="shared" si="5"/>
        <v>0.7535659651</v>
      </c>
      <c r="Q985" s="17">
        <f t="shared" si="6"/>
        <v>0.6462907239</v>
      </c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18">
        <v>1012.0</v>
      </c>
      <c r="B986" s="18" t="s">
        <v>373</v>
      </c>
      <c r="C986" s="18" t="s">
        <v>18</v>
      </c>
      <c r="D986" s="19">
        <v>41639.0</v>
      </c>
      <c r="E986" s="20">
        <v>6.3549E8</v>
      </c>
      <c r="F986" s="20">
        <v>1.7205E8</v>
      </c>
      <c r="G986" s="21">
        <v>4.372E7</v>
      </c>
      <c r="H986" s="22">
        <v>0.0</v>
      </c>
      <c r="I986" s="22">
        <v>1.86979E8</v>
      </c>
      <c r="J986" s="18" t="s">
        <v>55</v>
      </c>
      <c r="K986" s="18" t="s">
        <v>237</v>
      </c>
      <c r="L986" s="23">
        <f t="shared" si="1"/>
        <v>2013</v>
      </c>
      <c r="M986" s="24">
        <f t="shared" si="2"/>
        <v>463440000</v>
      </c>
      <c r="N986" s="25">
        <f t="shared" si="3"/>
        <v>230699000</v>
      </c>
      <c r="O986" s="24">
        <f t="shared" si="4"/>
        <v>404791000</v>
      </c>
      <c r="P986" s="17">
        <f t="shared" si="5"/>
        <v>0.7292640325</v>
      </c>
      <c r="Q986" s="17">
        <f t="shared" si="6"/>
        <v>0.636974618</v>
      </c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18">
        <v>1013.0</v>
      </c>
      <c r="B987" s="18" t="s">
        <v>373</v>
      </c>
      <c r="C987" s="18" t="s">
        <v>19</v>
      </c>
      <c r="D987" s="19">
        <v>42004.0</v>
      </c>
      <c r="E987" s="20">
        <v>9.92332E8</v>
      </c>
      <c r="F987" s="20">
        <v>2.75379E8</v>
      </c>
      <c r="G987" s="21">
        <v>5.7664E7</v>
      </c>
      <c r="H987" s="22">
        <v>0.0</v>
      </c>
      <c r="I987" s="22">
        <v>3.01812E8</v>
      </c>
      <c r="J987" s="18" t="s">
        <v>55</v>
      </c>
      <c r="K987" s="18" t="s">
        <v>237</v>
      </c>
      <c r="L987" s="23">
        <f t="shared" si="1"/>
        <v>2014</v>
      </c>
      <c r="M987" s="24">
        <f t="shared" si="2"/>
        <v>716953000</v>
      </c>
      <c r="N987" s="25">
        <f t="shared" si="3"/>
        <v>359476000</v>
      </c>
      <c r="O987" s="24">
        <f t="shared" si="4"/>
        <v>632856000</v>
      </c>
      <c r="P987" s="17">
        <f t="shared" si="5"/>
        <v>0.7224930769</v>
      </c>
      <c r="Q987" s="17">
        <f t="shared" si="6"/>
        <v>0.6377462382</v>
      </c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18">
        <v>1014.0</v>
      </c>
      <c r="B988" s="18" t="s">
        <v>373</v>
      </c>
      <c r="C988" s="18" t="s">
        <v>20</v>
      </c>
      <c r="D988" s="19">
        <v>42369.0</v>
      </c>
      <c r="E988" s="20">
        <v>1.042779E9</v>
      </c>
      <c r="F988" s="20">
        <v>2.80901E8</v>
      </c>
      <c r="G988" s="21">
        <v>5.3992E7</v>
      </c>
      <c r="H988" s="22">
        <v>0.0</v>
      </c>
      <c r="I988" s="22">
        <v>2.9452E8</v>
      </c>
      <c r="J988" s="18" t="s">
        <v>55</v>
      </c>
      <c r="K988" s="18" t="s">
        <v>237</v>
      </c>
      <c r="L988" s="23">
        <f t="shared" si="1"/>
        <v>2015</v>
      </c>
      <c r="M988" s="24">
        <f t="shared" si="2"/>
        <v>761878000</v>
      </c>
      <c r="N988" s="25">
        <f t="shared" si="3"/>
        <v>348512000</v>
      </c>
      <c r="O988" s="24">
        <f t="shared" si="4"/>
        <v>694267000</v>
      </c>
      <c r="P988" s="17">
        <f t="shared" si="5"/>
        <v>0.7306226919</v>
      </c>
      <c r="Q988" s="17">
        <f t="shared" si="6"/>
        <v>0.6657853678</v>
      </c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18">
        <v>1015.0</v>
      </c>
      <c r="B989" s="18" t="s">
        <v>374</v>
      </c>
      <c r="C989" s="18" t="s">
        <v>15</v>
      </c>
      <c r="D989" s="19">
        <v>41274.0</v>
      </c>
      <c r="E989" s="20">
        <v>7.97517E8</v>
      </c>
      <c r="F989" s="20">
        <v>3.37533E8</v>
      </c>
      <c r="G989" s="21">
        <v>2.0412E7</v>
      </c>
      <c r="H989" s="22">
        <v>0.0</v>
      </c>
      <c r="I989" s="22">
        <v>2.77621E8</v>
      </c>
      <c r="J989" s="18" t="s">
        <v>55</v>
      </c>
      <c r="K989" s="18" t="s">
        <v>268</v>
      </c>
      <c r="L989" s="23">
        <f t="shared" si="1"/>
        <v>2012</v>
      </c>
      <c r="M989" s="24">
        <f t="shared" si="2"/>
        <v>459984000</v>
      </c>
      <c r="N989" s="25">
        <f t="shared" si="3"/>
        <v>298033000</v>
      </c>
      <c r="O989" s="24">
        <f t="shared" si="4"/>
        <v>499484000</v>
      </c>
      <c r="P989" s="17">
        <f t="shared" si="5"/>
        <v>0.5767701504</v>
      </c>
      <c r="Q989" s="17">
        <f t="shared" si="6"/>
        <v>0.6262988751</v>
      </c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18">
        <v>1016.0</v>
      </c>
      <c r="B990" s="18" t="s">
        <v>374</v>
      </c>
      <c r="C990" s="18" t="s">
        <v>18</v>
      </c>
      <c r="D990" s="19">
        <v>41639.0</v>
      </c>
      <c r="E990" s="20">
        <v>1.029475E9</v>
      </c>
      <c r="F990" s="20">
        <v>4.23256E8</v>
      </c>
      <c r="G990" s="21">
        <v>2.7772E7</v>
      </c>
      <c r="H990" s="22">
        <v>0.0</v>
      </c>
      <c r="I990" s="22">
        <v>3.57165E8</v>
      </c>
      <c r="J990" s="18" t="s">
        <v>55</v>
      </c>
      <c r="K990" s="18" t="s">
        <v>268</v>
      </c>
      <c r="L990" s="23">
        <f t="shared" si="1"/>
        <v>2013</v>
      </c>
      <c r="M990" s="24">
        <f t="shared" si="2"/>
        <v>606219000</v>
      </c>
      <c r="N990" s="25">
        <f t="shared" si="3"/>
        <v>384937000</v>
      </c>
      <c r="O990" s="24">
        <f t="shared" si="4"/>
        <v>644538000</v>
      </c>
      <c r="P990" s="17">
        <f t="shared" si="5"/>
        <v>0.5888622842</v>
      </c>
      <c r="Q990" s="17">
        <f t="shared" si="6"/>
        <v>0.6260841691</v>
      </c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18">
        <v>1017.0</v>
      </c>
      <c r="B991" s="18" t="s">
        <v>374</v>
      </c>
      <c r="C991" s="18" t="s">
        <v>19</v>
      </c>
      <c r="D991" s="19">
        <v>42004.0</v>
      </c>
      <c r="E991" s="20">
        <v>1.105247E9</v>
      </c>
      <c r="F991" s="20">
        <v>4.41929E8</v>
      </c>
      <c r="G991" s="21">
        <v>2.9412E7</v>
      </c>
      <c r="H991" s="22">
        <v>0.0</v>
      </c>
      <c r="I991" s="22">
        <v>3.78716E8</v>
      </c>
      <c r="J991" s="18" t="s">
        <v>55</v>
      </c>
      <c r="K991" s="18" t="s">
        <v>268</v>
      </c>
      <c r="L991" s="23">
        <f t="shared" si="1"/>
        <v>2014</v>
      </c>
      <c r="M991" s="24">
        <f t="shared" si="2"/>
        <v>663318000</v>
      </c>
      <c r="N991" s="25">
        <f t="shared" si="3"/>
        <v>408128000</v>
      </c>
      <c r="O991" s="24">
        <f t="shared" si="4"/>
        <v>697119000</v>
      </c>
      <c r="P991" s="17">
        <f t="shared" si="5"/>
        <v>0.6001536308</v>
      </c>
      <c r="Q991" s="17">
        <f t="shared" si="6"/>
        <v>0.630735935</v>
      </c>
      <c r="R991" s="17"/>
      <c r="S991" s="17"/>
      <c r="T991" s="17"/>
      <c r="U991" s="17"/>
      <c r="V991" s="17"/>
      <c r="W991" s="17"/>
      <c r="X991" s="17"/>
      <c r="Y991" s="17"/>
      <c r="Z991" s="17"/>
    </row>
    <row r="992">
      <c r="A992" s="18">
        <v>1018.0</v>
      </c>
      <c r="B992" s="18" t="s">
        <v>374</v>
      </c>
      <c r="C992" s="18" t="s">
        <v>20</v>
      </c>
      <c r="D992" s="19">
        <v>42369.0</v>
      </c>
      <c r="E992" s="20">
        <v>1.288149E9</v>
      </c>
      <c r="F992" s="20">
        <v>4.97359E8</v>
      </c>
      <c r="G992" s="21">
        <v>2.987E7</v>
      </c>
      <c r="H992" s="22">
        <v>0.0</v>
      </c>
      <c r="I992" s="22">
        <v>4.64472E8</v>
      </c>
      <c r="J992" s="18" t="s">
        <v>55</v>
      </c>
      <c r="K992" s="18" t="s">
        <v>268</v>
      </c>
      <c r="L992" s="23">
        <f t="shared" si="1"/>
        <v>2015</v>
      </c>
      <c r="M992" s="24">
        <f t="shared" si="2"/>
        <v>790790000</v>
      </c>
      <c r="N992" s="25">
        <f t="shared" si="3"/>
        <v>494342000</v>
      </c>
      <c r="O992" s="24">
        <f t="shared" si="4"/>
        <v>793807000</v>
      </c>
      <c r="P992" s="17">
        <f t="shared" si="5"/>
        <v>0.6138963738</v>
      </c>
      <c r="Q992" s="17">
        <f t="shared" si="6"/>
        <v>0.6162384941</v>
      </c>
      <c r="R992" s="17"/>
      <c r="S992" s="17"/>
      <c r="T992" s="17"/>
      <c r="U992" s="17"/>
      <c r="V992" s="17"/>
      <c r="W992" s="17"/>
      <c r="X992" s="17"/>
      <c r="Y992" s="17"/>
      <c r="Z992" s="17"/>
    </row>
    <row r="993">
      <c r="A993" s="18">
        <v>1019.0</v>
      </c>
      <c r="B993" s="18" t="s">
        <v>375</v>
      </c>
      <c r="C993" s="18" t="s">
        <v>15</v>
      </c>
      <c r="D993" s="19">
        <v>41274.0</v>
      </c>
      <c r="E993" s="20">
        <v>1.1814E10</v>
      </c>
      <c r="F993" s="20">
        <v>1.019E10</v>
      </c>
      <c r="G993" s="21">
        <v>5.82E8</v>
      </c>
      <c r="H993" s="22">
        <v>0.0</v>
      </c>
      <c r="I993" s="22">
        <v>1.02E8</v>
      </c>
      <c r="J993" s="18" t="s">
        <v>22</v>
      </c>
      <c r="K993" s="18" t="s">
        <v>136</v>
      </c>
      <c r="L993" s="23">
        <f t="shared" si="1"/>
        <v>2012</v>
      </c>
      <c r="M993" s="24">
        <f t="shared" si="2"/>
        <v>1624000000</v>
      </c>
      <c r="N993" s="25">
        <f t="shared" si="3"/>
        <v>684000000</v>
      </c>
      <c r="O993" s="24">
        <f t="shared" si="4"/>
        <v>11130000000</v>
      </c>
      <c r="P993" s="17">
        <f t="shared" si="5"/>
        <v>0.1374640257</v>
      </c>
      <c r="Q993" s="17">
        <f t="shared" si="6"/>
        <v>0.9421025901</v>
      </c>
      <c r="R993" s="17"/>
      <c r="S993" s="17"/>
      <c r="T993" s="17"/>
      <c r="U993" s="17"/>
      <c r="V993" s="17"/>
      <c r="W993" s="17"/>
      <c r="X993" s="17"/>
      <c r="Y993" s="17"/>
      <c r="Z993" s="17"/>
    </row>
    <row r="994">
      <c r="A994" s="18">
        <v>1020.0</v>
      </c>
      <c r="B994" s="18" t="s">
        <v>375</v>
      </c>
      <c r="C994" s="18" t="s">
        <v>18</v>
      </c>
      <c r="D994" s="19">
        <v>41639.0</v>
      </c>
      <c r="E994" s="20">
        <v>1.2784E10</v>
      </c>
      <c r="F994" s="20">
        <v>1.102E10</v>
      </c>
      <c r="G994" s="21">
        <v>6.49E8</v>
      </c>
      <c r="H994" s="22">
        <v>0.0</v>
      </c>
      <c r="I994" s="22">
        <v>1.27E8</v>
      </c>
      <c r="J994" s="18" t="s">
        <v>22</v>
      </c>
      <c r="K994" s="18" t="s">
        <v>136</v>
      </c>
      <c r="L994" s="23">
        <f t="shared" si="1"/>
        <v>2013</v>
      </c>
      <c r="M994" s="24">
        <f t="shared" si="2"/>
        <v>1764000000</v>
      </c>
      <c r="N994" s="25">
        <f t="shared" si="3"/>
        <v>776000000</v>
      </c>
      <c r="O994" s="24">
        <f t="shared" si="4"/>
        <v>12008000000</v>
      </c>
      <c r="P994" s="17">
        <f t="shared" si="5"/>
        <v>0.1379849812</v>
      </c>
      <c r="Q994" s="17">
        <f t="shared" si="6"/>
        <v>0.9392991239</v>
      </c>
      <c r="R994" s="17"/>
      <c r="S994" s="17"/>
      <c r="T994" s="17"/>
      <c r="U994" s="17"/>
      <c r="V994" s="17"/>
      <c r="W994" s="17"/>
      <c r="X994" s="17"/>
      <c r="Y994" s="17"/>
      <c r="Z994" s="17"/>
    </row>
    <row r="995">
      <c r="A995" s="18">
        <v>1021.0</v>
      </c>
      <c r="B995" s="18" t="s">
        <v>375</v>
      </c>
      <c r="C995" s="18" t="s">
        <v>19</v>
      </c>
      <c r="D995" s="19">
        <v>42004.0</v>
      </c>
      <c r="E995" s="20">
        <v>1.3796E10</v>
      </c>
      <c r="F995" s="20">
        <v>1.183E10</v>
      </c>
      <c r="G995" s="21">
        <v>6.59E8</v>
      </c>
      <c r="H995" s="22">
        <v>0.0</v>
      </c>
      <c r="I995" s="22">
        <v>1.48E8</v>
      </c>
      <c r="J995" s="18" t="s">
        <v>22</v>
      </c>
      <c r="K995" s="18" t="s">
        <v>136</v>
      </c>
      <c r="L995" s="23">
        <f t="shared" si="1"/>
        <v>2014</v>
      </c>
      <c r="M995" s="24">
        <f t="shared" si="2"/>
        <v>1966000000</v>
      </c>
      <c r="N995" s="25">
        <f t="shared" si="3"/>
        <v>807000000</v>
      </c>
      <c r="O995" s="24">
        <f t="shared" si="4"/>
        <v>12989000000</v>
      </c>
      <c r="P995" s="17">
        <f t="shared" si="5"/>
        <v>0.1425050739</v>
      </c>
      <c r="Q995" s="17">
        <f t="shared" si="6"/>
        <v>0.941504784</v>
      </c>
      <c r="R995" s="17"/>
      <c r="S995" s="17"/>
      <c r="T995" s="17"/>
      <c r="U995" s="17"/>
      <c r="V995" s="17"/>
      <c r="W995" s="17"/>
      <c r="X995" s="17"/>
      <c r="Y995" s="17"/>
      <c r="Z995" s="17"/>
    </row>
    <row r="996">
      <c r="A996" s="18">
        <v>1022.0</v>
      </c>
      <c r="B996" s="18" t="s">
        <v>375</v>
      </c>
      <c r="C996" s="18" t="s">
        <v>20</v>
      </c>
      <c r="D996" s="19">
        <v>42369.0</v>
      </c>
      <c r="E996" s="20">
        <v>1.4486E10</v>
      </c>
      <c r="F996" s="20">
        <v>1.2363E10</v>
      </c>
      <c r="G996" s="21">
        <v>6.34E8</v>
      </c>
      <c r="H996" s="22">
        <v>0.0</v>
      </c>
      <c r="I996" s="22">
        <v>1.39E8</v>
      </c>
      <c r="J996" s="18" t="s">
        <v>22</v>
      </c>
      <c r="K996" s="18" t="s">
        <v>136</v>
      </c>
      <c r="L996" s="23">
        <f t="shared" si="1"/>
        <v>2015</v>
      </c>
      <c r="M996" s="24">
        <f t="shared" si="2"/>
        <v>2123000000</v>
      </c>
      <c r="N996" s="25">
        <f t="shared" si="3"/>
        <v>773000000</v>
      </c>
      <c r="O996" s="24">
        <f t="shared" si="4"/>
        <v>13713000000</v>
      </c>
      <c r="P996" s="17">
        <f t="shared" si="5"/>
        <v>0.1465552948</v>
      </c>
      <c r="Q996" s="17">
        <f t="shared" si="6"/>
        <v>0.9466381334</v>
      </c>
      <c r="R996" s="17"/>
      <c r="S996" s="17"/>
      <c r="T996" s="17"/>
      <c r="U996" s="17"/>
      <c r="V996" s="17"/>
      <c r="W996" s="17"/>
      <c r="X996" s="17"/>
      <c r="Y996" s="17"/>
      <c r="Z996" s="17"/>
    </row>
    <row r="997">
      <c r="A997" s="18">
        <v>1023.0</v>
      </c>
      <c r="B997" s="18" t="s">
        <v>376</v>
      </c>
      <c r="C997" s="18" t="s">
        <v>15</v>
      </c>
      <c r="D997" s="19">
        <v>41639.0</v>
      </c>
      <c r="E997" s="20">
        <v>6.761E9</v>
      </c>
      <c r="F997" s="20">
        <v>4.802E9</v>
      </c>
      <c r="G997" s="21">
        <v>1.347E9</v>
      </c>
      <c r="H997" s="22">
        <v>0.0</v>
      </c>
      <c r="I997" s="22">
        <v>0.0</v>
      </c>
      <c r="J997" s="18" t="s">
        <v>16</v>
      </c>
      <c r="K997" s="18" t="s">
        <v>67</v>
      </c>
      <c r="L997" s="23">
        <f t="shared" si="1"/>
        <v>2013</v>
      </c>
      <c r="M997" s="24">
        <f t="shared" si="2"/>
        <v>1959000000</v>
      </c>
      <c r="N997" s="25">
        <f t="shared" si="3"/>
        <v>1347000000</v>
      </c>
      <c r="O997" s="24">
        <f t="shared" si="4"/>
        <v>5414000000</v>
      </c>
      <c r="P997" s="17">
        <f t="shared" si="5"/>
        <v>0.289750037</v>
      </c>
      <c r="Q997" s="17">
        <f t="shared" si="6"/>
        <v>0.800769117</v>
      </c>
      <c r="R997" s="17"/>
      <c r="S997" s="17"/>
      <c r="T997" s="17"/>
      <c r="U997" s="17"/>
      <c r="V997" s="17"/>
      <c r="W997" s="17"/>
      <c r="X997" s="17"/>
      <c r="Y997" s="17"/>
      <c r="Z997" s="17"/>
    </row>
    <row r="998">
      <c r="A998" s="18">
        <v>1024.0</v>
      </c>
      <c r="B998" s="18" t="s">
        <v>376</v>
      </c>
      <c r="C998" s="18" t="s">
        <v>18</v>
      </c>
      <c r="D998" s="19">
        <v>42004.0</v>
      </c>
      <c r="E998" s="20">
        <v>7.006E9</v>
      </c>
      <c r="F998" s="20">
        <v>4.946E9</v>
      </c>
      <c r="G998" s="21">
        <v>1.338E9</v>
      </c>
      <c r="H998" s="22">
        <v>0.0</v>
      </c>
      <c r="I998" s="22">
        <v>0.0</v>
      </c>
      <c r="J998" s="18" t="s">
        <v>16</v>
      </c>
      <c r="K998" s="18" t="s">
        <v>67</v>
      </c>
      <c r="L998" s="23">
        <f t="shared" si="1"/>
        <v>2014</v>
      </c>
      <c r="M998" s="24">
        <f t="shared" si="2"/>
        <v>2060000000</v>
      </c>
      <c r="N998" s="25">
        <f t="shared" si="3"/>
        <v>1338000000</v>
      </c>
      <c r="O998" s="24">
        <f t="shared" si="4"/>
        <v>5668000000</v>
      </c>
      <c r="P998" s="17">
        <f t="shared" si="5"/>
        <v>0.2940336854</v>
      </c>
      <c r="Q998" s="17">
        <f t="shared" si="6"/>
        <v>0.8090208393</v>
      </c>
      <c r="R998" s="17"/>
      <c r="S998" s="17"/>
      <c r="T998" s="17"/>
      <c r="U998" s="17"/>
      <c r="V998" s="17"/>
      <c r="W998" s="17"/>
      <c r="X998" s="17"/>
      <c r="Y998" s="17"/>
      <c r="Z998" s="17"/>
    </row>
    <row r="999">
      <c r="A999" s="18">
        <v>1025.0</v>
      </c>
      <c r="B999" s="18" t="s">
        <v>376</v>
      </c>
      <c r="C999" s="18" t="s">
        <v>19</v>
      </c>
      <c r="D999" s="19">
        <v>42369.0</v>
      </c>
      <c r="E999" s="20">
        <v>7.142E9</v>
      </c>
      <c r="F999" s="20">
        <v>4.889E9</v>
      </c>
      <c r="G999" s="21">
        <v>1.339E9</v>
      </c>
      <c r="H999" s="22">
        <v>0.0</v>
      </c>
      <c r="I999" s="22">
        <v>0.0</v>
      </c>
      <c r="J999" s="18" t="s">
        <v>16</v>
      </c>
      <c r="K999" s="18" t="s">
        <v>67</v>
      </c>
      <c r="L999" s="23">
        <f t="shared" si="1"/>
        <v>2015</v>
      </c>
      <c r="M999" s="24">
        <f t="shared" si="2"/>
        <v>2253000000</v>
      </c>
      <c r="N999" s="25">
        <f t="shared" si="3"/>
        <v>1339000000</v>
      </c>
      <c r="O999" s="24">
        <f t="shared" si="4"/>
        <v>5803000000</v>
      </c>
      <c r="P999" s="17">
        <f t="shared" si="5"/>
        <v>0.3154578549</v>
      </c>
      <c r="Q999" s="17">
        <f t="shared" si="6"/>
        <v>0.8125175021</v>
      </c>
      <c r="R999" s="17"/>
      <c r="S999" s="17"/>
      <c r="T999" s="17"/>
      <c r="U999" s="17"/>
      <c r="V999" s="17"/>
      <c r="W999" s="17"/>
      <c r="X999" s="17"/>
      <c r="Y999" s="17"/>
      <c r="Z999" s="17"/>
    </row>
    <row r="1000">
      <c r="A1000" s="18">
        <v>1026.0</v>
      </c>
      <c r="B1000" s="18" t="s">
        <v>376</v>
      </c>
      <c r="C1000" s="18" t="s">
        <v>20</v>
      </c>
      <c r="D1000" s="19">
        <v>42735.0</v>
      </c>
      <c r="E1000" s="20">
        <v>7.357E9</v>
      </c>
      <c r="F1000" s="20">
        <v>4.901E9</v>
      </c>
      <c r="G1000" s="21">
        <v>1.403E9</v>
      </c>
      <c r="H1000" s="22">
        <v>0.0</v>
      </c>
      <c r="I1000" s="22">
        <v>0.0</v>
      </c>
      <c r="J1000" s="18" t="s">
        <v>16</v>
      </c>
      <c r="K1000" s="18" t="s">
        <v>67</v>
      </c>
      <c r="L1000" s="23">
        <f t="shared" si="1"/>
        <v>2016</v>
      </c>
      <c r="M1000" s="24">
        <f t="shared" si="2"/>
        <v>2456000000</v>
      </c>
      <c r="N1000" s="25">
        <f t="shared" si="3"/>
        <v>1403000000</v>
      </c>
      <c r="O1000" s="24">
        <f t="shared" si="4"/>
        <v>5954000000</v>
      </c>
      <c r="P1000" s="17">
        <f t="shared" si="5"/>
        <v>0.3338317249</v>
      </c>
      <c r="Q1000" s="17">
        <f t="shared" si="6"/>
        <v>0.8092972679</v>
      </c>
      <c r="R1000" s="17"/>
      <c r="S1000" s="17"/>
      <c r="T1000" s="17"/>
      <c r="U1000" s="17"/>
      <c r="V1000" s="17"/>
      <c r="W1000" s="17"/>
      <c r="X1000" s="17"/>
      <c r="Y1000" s="17"/>
      <c r="Z1000" s="17"/>
    </row>
    <row r="1001">
      <c r="A1001" s="18">
        <v>1027.0</v>
      </c>
      <c r="B1001" s="18" t="s">
        <v>377</v>
      </c>
      <c r="C1001" s="18" t="s">
        <v>15</v>
      </c>
      <c r="D1001" s="19">
        <v>41274.0</v>
      </c>
      <c r="E1001" s="20">
        <v>6.420881E9</v>
      </c>
      <c r="F1001" s="20">
        <v>3.011684E9</v>
      </c>
      <c r="G1001" s="21">
        <v>2.388182E9</v>
      </c>
      <c r="H1001" s="22">
        <v>0.0</v>
      </c>
      <c r="I1001" s="22">
        <v>0.0</v>
      </c>
      <c r="J1001" s="18" t="s">
        <v>22</v>
      </c>
      <c r="K1001" s="18" t="s">
        <v>289</v>
      </c>
      <c r="L1001" s="23">
        <f t="shared" si="1"/>
        <v>2012</v>
      </c>
      <c r="M1001" s="24">
        <f t="shared" si="2"/>
        <v>3409197000</v>
      </c>
      <c r="N1001" s="25">
        <f t="shared" si="3"/>
        <v>2388182000</v>
      </c>
      <c r="O1001" s="24">
        <f t="shared" si="4"/>
        <v>4032699000</v>
      </c>
      <c r="P1001" s="17">
        <f t="shared" si="5"/>
        <v>0.5309547086</v>
      </c>
      <c r="Q1001" s="17">
        <f t="shared" si="6"/>
        <v>0.6280600746</v>
      </c>
      <c r="R1001" s="17"/>
      <c r="S1001" s="17"/>
      <c r="T1001" s="17"/>
      <c r="U1001" s="17"/>
      <c r="V1001" s="17"/>
      <c r="W1001" s="17"/>
      <c r="X1001" s="17"/>
      <c r="Y1001" s="17"/>
      <c r="Z1001" s="17"/>
    </row>
    <row r="1002">
      <c r="A1002" s="18">
        <v>1028.0</v>
      </c>
      <c r="B1002" s="18" t="s">
        <v>377</v>
      </c>
      <c r="C1002" s="18" t="s">
        <v>18</v>
      </c>
      <c r="D1002" s="19">
        <v>41639.0</v>
      </c>
      <c r="E1002" s="20">
        <v>6.484892E9</v>
      </c>
      <c r="F1002" s="20">
        <v>3.006009E9</v>
      </c>
      <c r="G1002" s="21">
        <v>2.31078E9</v>
      </c>
      <c r="H1002" s="22">
        <v>0.0</v>
      </c>
      <c r="I1002" s="22">
        <v>0.0</v>
      </c>
      <c r="J1002" s="18" t="s">
        <v>22</v>
      </c>
      <c r="K1002" s="18" t="s">
        <v>289</v>
      </c>
      <c r="L1002" s="23">
        <f t="shared" si="1"/>
        <v>2013</v>
      </c>
      <c r="M1002" s="24">
        <f t="shared" si="2"/>
        <v>3478883000</v>
      </c>
      <c r="N1002" s="25">
        <f t="shared" si="3"/>
        <v>2310780000</v>
      </c>
      <c r="O1002" s="24">
        <f t="shared" si="4"/>
        <v>4174112000</v>
      </c>
      <c r="P1002" s="17">
        <f t="shared" si="5"/>
        <v>0.5364596666</v>
      </c>
      <c r="Q1002" s="17">
        <f t="shared" si="6"/>
        <v>0.6436671574</v>
      </c>
      <c r="R1002" s="17"/>
      <c r="S1002" s="17"/>
      <c r="T1002" s="17"/>
      <c r="U1002" s="17"/>
      <c r="V1002" s="17"/>
      <c r="W1002" s="17"/>
      <c r="X1002" s="17"/>
      <c r="Y1002" s="17"/>
      <c r="Z1002" s="17"/>
    </row>
    <row r="1003">
      <c r="A1003" s="18">
        <v>1029.0</v>
      </c>
      <c r="B1003" s="18" t="s">
        <v>377</v>
      </c>
      <c r="C1003" s="18" t="s">
        <v>19</v>
      </c>
      <c r="D1003" s="19">
        <v>42004.0</v>
      </c>
      <c r="E1003" s="20">
        <v>6.023819E9</v>
      </c>
      <c r="F1003" s="20">
        <v>3.022797E9</v>
      </c>
      <c r="G1003" s="21">
        <v>2.347308E9</v>
      </c>
      <c r="H1003" s="22">
        <v>0.0</v>
      </c>
      <c r="I1003" s="22">
        <v>0.0</v>
      </c>
      <c r="J1003" s="18" t="s">
        <v>22</v>
      </c>
      <c r="K1003" s="18" t="s">
        <v>289</v>
      </c>
      <c r="L1003" s="23">
        <f t="shared" si="1"/>
        <v>2014</v>
      </c>
      <c r="M1003" s="24">
        <f t="shared" si="2"/>
        <v>3001022000</v>
      </c>
      <c r="N1003" s="25">
        <f t="shared" si="3"/>
        <v>2347308000</v>
      </c>
      <c r="O1003" s="24">
        <f t="shared" si="4"/>
        <v>3676511000</v>
      </c>
      <c r="P1003" s="17">
        <f t="shared" si="5"/>
        <v>0.4981925918</v>
      </c>
      <c r="Q1003" s="17">
        <f t="shared" si="6"/>
        <v>0.6103289292</v>
      </c>
      <c r="R1003" s="17"/>
      <c r="S1003" s="17"/>
      <c r="T1003" s="17"/>
      <c r="U1003" s="17"/>
      <c r="V1003" s="17"/>
      <c r="W1003" s="17"/>
      <c r="X1003" s="17"/>
      <c r="Y1003" s="17"/>
      <c r="Z1003" s="17"/>
    </row>
    <row r="1004">
      <c r="A1004" s="18">
        <v>1030.0</v>
      </c>
      <c r="B1004" s="18" t="s">
        <v>377</v>
      </c>
      <c r="C1004" s="18" t="s">
        <v>20</v>
      </c>
      <c r="D1004" s="19">
        <v>42369.0</v>
      </c>
      <c r="E1004" s="20">
        <v>5.702613E9</v>
      </c>
      <c r="F1004" s="20">
        <v>2.896255E9</v>
      </c>
      <c r="G1004" s="21">
        <v>2.265436E9</v>
      </c>
      <c r="H1004" s="22">
        <v>0.0</v>
      </c>
      <c r="I1004" s="22">
        <v>0.0</v>
      </c>
      <c r="J1004" s="18" t="s">
        <v>22</v>
      </c>
      <c r="K1004" s="18" t="s">
        <v>289</v>
      </c>
      <c r="L1004" s="23">
        <f t="shared" si="1"/>
        <v>2015</v>
      </c>
      <c r="M1004" s="24">
        <f t="shared" si="2"/>
        <v>2806358000</v>
      </c>
      <c r="N1004" s="25">
        <f t="shared" si="3"/>
        <v>2265436000</v>
      </c>
      <c r="O1004" s="24">
        <f t="shared" si="4"/>
        <v>3437177000</v>
      </c>
      <c r="P1004" s="17">
        <f t="shared" si="5"/>
        <v>0.4921179116</v>
      </c>
      <c r="Q1004" s="17">
        <f t="shared" si="6"/>
        <v>0.6027372013</v>
      </c>
      <c r="R1004" s="17"/>
      <c r="S1004" s="17"/>
      <c r="T1004" s="17"/>
      <c r="U1004" s="17"/>
      <c r="V1004" s="17"/>
      <c r="W1004" s="17"/>
      <c r="X1004" s="17"/>
      <c r="Y1004" s="17"/>
      <c r="Z1004" s="17"/>
    </row>
    <row r="1005">
      <c r="A1005" s="18">
        <v>1031.0</v>
      </c>
      <c r="B1005" s="18" t="s">
        <v>378</v>
      </c>
      <c r="C1005" s="18" t="s">
        <v>15</v>
      </c>
      <c r="D1005" s="19">
        <v>41274.0</v>
      </c>
      <c r="E1005" s="20">
        <v>2.7567E10</v>
      </c>
      <c r="F1005" s="20">
        <v>1.67507E10</v>
      </c>
      <c r="G1005" s="21">
        <v>2.2117E9</v>
      </c>
      <c r="H1005" s="22">
        <v>0.0</v>
      </c>
      <c r="I1005" s="22">
        <v>0.0</v>
      </c>
      <c r="J1005" s="18" t="s">
        <v>22</v>
      </c>
      <c r="K1005" s="18" t="s">
        <v>158</v>
      </c>
      <c r="L1005" s="23">
        <f t="shared" si="1"/>
        <v>2012</v>
      </c>
      <c r="M1005" s="24">
        <f t="shared" si="2"/>
        <v>10816300000</v>
      </c>
      <c r="N1005" s="25">
        <f t="shared" si="3"/>
        <v>2211700000</v>
      </c>
      <c r="O1005" s="24">
        <f t="shared" si="4"/>
        <v>25355300000</v>
      </c>
      <c r="P1005" s="17">
        <f t="shared" si="5"/>
        <v>0.3923640585</v>
      </c>
      <c r="Q1005" s="17">
        <f t="shared" si="6"/>
        <v>0.9197700149</v>
      </c>
      <c r="R1005" s="17"/>
      <c r="S1005" s="17"/>
      <c r="T1005" s="17"/>
      <c r="U1005" s="17"/>
      <c r="V1005" s="17"/>
      <c r="W1005" s="17"/>
      <c r="X1005" s="17"/>
      <c r="Y1005" s="17"/>
      <c r="Z1005" s="17"/>
    </row>
    <row r="1006">
      <c r="A1006" s="18">
        <v>1032.0</v>
      </c>
      <c r="B1006" s="18" t="s">
        <v>378</v>
      </c>
      <c r="C1006" s="18" t="s">
        <v>18</v>
      </c>
      <c r="D1006" s="19">
        <v>41639.0</v>
      </c>
      <c r="E1006" s="20">
        <v>2.81057E10</v>
      </c>
      <c r="F1006" s="20">
        <v>1.7203E10</v>
      </c>
      <c r="G1006" s="21">
        <v>2.1384E9</v>
      </c>
      <c r="H1006" s="22">
        <v>0.0</v>
      </c>
      <c r="I1006" s="22">
        <v>0.0</v>
      </c>
      <c r="J1006" s="18" t="s">
        <v>22</v>
      </c>
      <c r="K1006" s="18" t="s">
        <v>158</v>
      </c>
      <c r="L1006" s="23">
        <f t="shared" si="1"/>
        <v>2013</v>
      </c>
      <c r="M1006" s="24">
        <f t="shared" si="2"/>
        <v>10902700000</v>
      </c>
      <c r="N1006" s="25">
        <f t="shared" si="3"/>
        <v>2138400000</v>
      </c>
      <c r="O1006" s="24">
        <f t="shared" si="4"/>
        <v>25967300000</v>
      </c>
      <c r="P1006" s="17">
        <f t="shared" si="5"/>
        <v>0.3879177533</v>
      </c>
      <c r="Q1006" s="17">
        <f t="shared" si="6"/>
        <v>0.9239157893</v>
      </c>
      <c r="R1006" s="17"/>
      <c r="S1006" s="17"/>
      <c r="T1006" s="17"/>
      <c r="U1006" s="17"/>
      <c r="V1006" s="17"/>
      <c r="W1006" s="17"/>
      <c r="X1006" s="17"/>
      <c r="Y1006" s="17"/>
      <c r="Z1006" s="17"/>
    </row>
    <row r="1007">
      <c r="A1007" s="18">
        <v>1033.0</v>
      </c>
      <c r="B1007" s="18" t="s">
        <v>378</v>
      </c>
      <c r="C1007" s="18" t="s">
        <v>19</v>
      </c>
      <c r="D1007" s="19">
        <v>42004.0</v>
      </c>
      <c r="E1007" s="20">
        <v>2.74413E10</v>
      </c>
      <c r="F1007" s="20">
        <v>1.69856E10</v>
      </c>
      <c r="G1007" s="21">
        <v>2.5065E9</v>
      </c>
      <c r="H1007" s="22">
        <v>0.0</v>
      </c>
      <c r="I1007" s="22">
        <v>0.0</v>
      </c>
      <c r="J1007" s="18" t="s">
        <v>22</v>
      </c>
      <c r="K1007" s="18" t="s">
        <v>158</v>
      </c>
      <c r="L1007" s="23">
        <f t="shared" si="1"/>
        <v>2014</v>
      </c>
      <c r="M1007" s="24">
        <f t="shared" si="2"/>
        <v>10455700000</v>
      </c>
      <c r="N1007" s="25">
        <f t="shared" si="3"/>
        <v>2506500000</v>
      </c>
      <c r="O1007" s="24">
        <f t="shared" si="4"/>
        <v>24934800000</v>
      </c>
      <c r="P1007" s="17">
        <f t="shared" si="5"/>
        <v>0.3810205785</v>
      </c>
      <c r="Q1007" s="17">
        <f t="shared" si="6"/>
        <v>0.9086595752</v>
      </c>
      <c r="R1007" s="17"/>
      <c r="S1007" s="17"/>
      <c r="T1007" s="17"/>
      <c r="U1007" s="17"/>
      <c r="V1007" s="17"/>
      <c r="W1007" s="17"/>
      <c r="X1007" s="17"/>
      <c r="Y1007" s="17"/>
      <c r="Z1007" s="17"/>
    </row>
    <row r="1008">
      <c r="A1008" s="18">
        <v>1034.0</v>
      </c>
      <c r="B1008" s="18" t="s">
        <v>378</v>
      </c>
      <c r="C1008" s="18" t="s">
        <v>20</v>
      </c>
      <c r="D1008" s="19">
        <v>42369.0</v>
      </c>
      <c r="E1008" s="20">
        <v>2.5413E10</v>
      </c>
      <c r="F1008" s="20">
        <v>1.56238E10</v>
      </c>
      <c r="G1008" s="21">
        <v>2.6437E9</v>
      </c>
      <c r="H1008" s="22">
        <v>0.0</v>
      </c>
      <c r="I1008" s="22">
        <v>0.0</v>
      </c>
      <c r="J1008" s="18" t="s">
        <v>22</v>
      </c>
      <c r="K1008" s="18" t="s">
        <v>158</v>
      </c>
      <c r="L1008" s="23">
        <f t="shared" si="1"/>
        <v>2015</v>
      </c>
      <c r="M1008" s="24">
        <f t="shared" si="2"/>
        <v>9789200000</v>
      </c>
      <c r="N1008" s="25">
        <f t="shared" si="3"/>
        <v>2643700000</v>
      </c>
      <c r="O1008" s="24">
        <f t="shared" si="4"/>
        <v>22769300000</v>
      </c>
      <c r="P1008" s="17">
        <f t="shared" si="5"/>
        <v>0.3852044229</v>
      </c>
      <c r="Q1008" s="17">
        <f t="shared" si="6"/>
        <v>0.8959705662</v>
      </c>
      <c r="R1008" s="17"/>
      <c r="S1008" s="17"/>
      <c r="T1008" s="17"/>
      <c r="U1008" s="17"/>
      <c r="V1008" s="17"/>
      <c r="W1008" s="17"/>
      <c r="X1008" s="17"/>
      <c r="Y1008" s="17"/>
      <c r="Z1008" s="17"/>
    </row>
    <row r="1009">
      <c r="A1009" s="18">
        <v>1035.0</v>
      </c>
      <c r="B1009" s="18" t="s">
        <v>379</v>
      </c>
      <c r="C1009" s="18" t="s">
        <v>15</v>
      </c>
      <c r="D1009" s="19">
        <v>41364.0</v>
      </c>
      <c r="E1009" s="20">
        <v>1.581623E9</v>
      </c>
      <c r="F1009" s="20">
        <v>7.43164E8</v>
      </c>
      <c r="G1009" s="21">
        <v>2.61471E8</v>
      </c>
      <c r="H1009" s="22">
        <v>2.54723E8</v>
      </c>
      <c r="I1009" s="22">
        <v>1.11537E8</v>
      </c>
      <c r="J1009" s="18" t="s">
        <v>25</v>
      </c>
      <c r="K1009" s="18" t="s">
        <v>37</v>
      </c>
      <c r="L1009" s="23">
        <f t="shared" si="1"/>
        <v>2013</v>
      </c>
      <c r="M1009" s="24">
        <f t="shared" si="2"/>
        <v>838459000</v>
      </c>
      <c r="N1009" s="25">
        <f t="shared" si="3"/>
        <v>627731000</v>
      </c>
      <c r="O1009" s="24">
        <f t="shared" si="4"/>
        <v>953892000</v>
      </c>
      <c r="P1009" s="17">
        <f t="shared" si="5"/>
        <v>0.5301257</v>
      </c>
      <c r="Q1009" s="17">
        <f t="shared" si="6"/>
        <v>0.6031095906</v>
      </c>
      <c r="R1009" s="17"/>
      <c r="S1009" s="17"/>
      <c r="T1009" s="17"/>
      <c r="U1009" s="17"/>
      <c r="V1009" s="17"/>
      <c r="W1009" s="17"/>
      <c r="X1009" s="17"/>
      <c r="Y1009" s="17"/>
      <c r="Z1009" s="17"/>
    </row>
    <row r="1010">
      <c r="A1010" s="18">
        <v>1036.0</v>
      </c>
      <c r="B1010" s="18" t="s">
        <v>379</v>
      </c>
      <c r="C1010" s="18" t="s">
        <v>18</v>
      </c>
      <c r="D1010" s="19">
        <v>41729.0</v>
      </c>
      <c r="E1010" s="20">
        <v>1.931217E9</v>
      </c>
      <c r="F1010" s="20">
        <v>8.02474E8</v>
      </c>
      <c r="G1010" s="21">
        <v>2.67278E8</v>
      </c>
      <c r="H1010" s="22">
        <v>3.05043E8</v>
      </c>
      <c r="I1010" s="22">
        <v>9.4534E7</v>
      </c>
      <c r="J1010" s="18" t="s">
        <v>25</v>
      </c>
      <c r="K1010" s="18" t="s">
        <v>37</v>
      </c>
      <c r="L1010" s="23">
        <f t="shared" si="1"/>
        <v>2014</v>
      </c>
      <c r="M1010" s="24">
        <f t="shared" si="2"/>
        <v>1128743000</v>
      </c>
      <c r="N1010" s="25">
        <f t="shared" si="3"/>
        <v>666855000</v>
      </c>
      <c r="O1010" s="24">
        <f t="shared" si="4"/>
        <v>1264362000</v>
      </c>
      <c r="P1010" s="17">
        <f t="shared" si="5"/>
        <v>0.5844723819</v>
      </c>
      <c r="Q1010" s="17">
        <f t="shared" si="6"/>
        <v>0.6546970123</v>
      </c>
      <c r="R1010" s="17"/>
      <c r="S1010" s="17"/>
      <c r="T1010" s="17"/>
      <c r="U1010" s="17"/>
      <c r="V1010" s="17"/>
      <c r="W1010" s="17"/>
      <c r="X1010" s="17"/>
      <c r="Y1010" s="17"/>
      <c r="Z1010" s="17"/>
    </row>
    <row r="1011">
      <c r="A1011" s="18">
        <v>1037.0</v>
      </c>
      <c r="B1011" s="18" t="s">
        <v>379</v>
      </c>
      <c r="C1011" s="18" t="s">
        <v>19</v>
      </c>
      <c r="D1011" s="19">
        <v>42094.0</v>
      </c>
      <c r="E1011" s="20">
        <v>2.147036E9</v>
      </c>
      <c r="F1011" s="20">
        <v>9.17472E8</v>
      </c>
      <c r="G1011" s="21">
        <v>2.74815E8</v>
      </c>
      <c r="H1011" s="22">
        <v>3.49543E8</v>
      </c>
      <c r="I1011" s="22">
        <v>1.76746E8</v>
      </c>
      <c r="J1011" s="18" t="s">
        <v>25</v>
      </c>
      <c r="K1011" s="18" t="s">
        <v>37</v>
      </c>
      <c r="L1011" s="23">
        <f t="shared" si="1"/>
        <v>2015</v>
      </c>
      <c r="M1011" s="24">
        <f t="shared" si="2"/>
        <v>1229564000</v>
      </c>
      <c r="N1011" s="25">
        <f t="shared" si="3"/>
        <v>801104000</v>
      </c>
      <c r="O1011" s="24">
        <f t="shared" si="4"/>
        <v>1345932000</v>
      </c>
      <c r="P1011" s="17">
        <f t="shared" si="5"/>
        <v>0.5726797315</v>
      </c>
      <c r="Q1011" s="17">
        <f t="shared" si="6"/>
        <v>0.6268791022</v>
      </c>
      <c r="R1011" s="17"/>
      <c r="S1011" s="17"/>
      <c r="T1011" s="17"/>
      <c r="U1011" s="17"/>
      <c r="V1011" s="17"/>
      <c r="W1011" s="17"/>
      <c r="X1011" s="17"/>
      <c r="Y1011" s="17"/>
      <c r="Z1011" s="17"/>
    </row>
    <row r="1012">
      <c r="A1012" s="18">
        <v>1038.0</v>
      </c>
      <c r="B1012" s="18" t="s">
        <v>379</v>
      </c>
      <c r="C1012" s="18" t="s">
        <v>20</v>
      </c>
      <c r="D1012" s="19">
        <v>42460.0</v>
      </c>
      <c r="E1012" s="20">
        <v>2.173334E9</v>
      </c>
      <c r="F1012" s="20">
        <v>9.6787E8</v>
      </c>
      <c r="G1012" s="21">
        <v>3.0167E8</v>
      </c>
      <c r="H1012" s="22">
        <v>3.72596E8</v>
      </c>
      <c r="I1012" s="22">
        <v>1.74896E8</v>
      </c>
      <c r="J1012" s="18" t="s">
        <v>25</v>
      </c>
      <c r="K1012" s="18" t="s">
        <v>37</v>
      </c>
      <c r="L1012" s="23">
        <f t="shared" si="1"/>
        <v>2016</v>
      </c>
      <c r="M1012" s="24">
        <f t="shared" si="2"/>
        <v>1205464000</v>
      </c>
      <c r="N1012" s="25">
        <f t="shared" si="3"/>
        <v>849162000</v>
      </c>
      <c r="O1012" s="24">
        <f t="shared" si="4"/>
        <v>1324172000</v>
      </c>
      <c r="P1012" s="17">
        <f t="shared" si="5"/>
        <v>0.5546611796</v>
      </c>
      <c r="Q1012" s="17">
        <f t="shared" si="6"/>
        <v>0.6092814082</v>
      </c>
      <c r="R1012" s="17"/>
      <c r="S1012" s="17"/>
      <c r="T1012" s="17"/>
      <c r="U1012" s="17"/>
      <c r="V1012" s="17"/>
      <c r="W1012" s="17"/>
      <c r="X1012" s="17"/>
      <c r="Y1012" s="17"/>
      <c r="Z1012" s="17"/>
    </row>
    <row r="1013">
      <c r="A1013" s="18">
        <v>1039.0</v>
      </c>
      <c r="B1013" s="18" t="s">
        <v>380</v>
      </c>
      <c r="C1013" s="18" t="s">
        <v>15</v>
      </c>
      <c r="D1013" s="19">
        <v>41364.0</v>
      </c>
      <c r="E1013" s="20">
        <v>1.22196E11</v>
      </c>
      <c r="F1013" s="20">
        <v>1.15315E11</v>
      </c>
      <c r="G1013" s="21">
        <v>4.11E9</v>
      </c>
      <c r="H1013" s="22">
        <v>4.33E8</v>
      </c>
      <c r="I1013" s="22">
        <v>0.0</v>
      </c>
      <c r="J1013" s="18" t="s">
        <v>28</v>
      </c>
      <c r="K1013" s="18" t="s">
        <v>31</v>
      </c>
      <c r="L1013" s="23">
        <f t="shared" si="1"/>
        <v>2013</v>
      </c>
      <c r="M1013" s="24">
        <f t="shared" si="2"/>
        <v>6881000000</v>
      </c>
      <c r="N1013" s="25">
        <f t="shared" si="3"/>
        <v>4543000000</v>
      </c>
      <c r="O1013" s="24">
        <f t="shared" si="4"/>
        <v>117653000000</v>
      </c>
      <c r="P1013" s="17">
        <f t="shared" si="5"/>
        <v>0.05631117222</v>
      </c>
      <c r="Q1013" s="17">
        <f t="shared" si="6"/>
        <v>0.9628220236</v>
      </c>
      <c r="R1013" s="17"/>
      <c r="S1013" s="17"/>
      <c r="T1013" s="17"/>
      <c r="U1013" s="17"/>
      <c r="V1013" s="17"/>
      <c r="W1013" s="17"/>
      <c r="X1013" s="17"/>
      <c r="Y1013" s="17"/>
      <c r="Z1013" s="17"/>
    </row>
    <row r="1014">
      <c r="A1014" s="18">
        <v>1040.0</v>
      </c>
      <c r="B1014" s="18" t="s">
        <v>380</v>
      </c>
      <c r="C1014" s="18" t="s">
        <v>18</v>
      </c>
      <c r="D1014" s="19">
        <v>41729.0</v>
      </c>
      <c r="E1014" s="20">
        <v>1.37392E11</v>
      </c>
      <c r="F1014" s="20">
        <v>1.2904E11</v>
      </c>
      <c r="G1014" s="21">
        <v>5.388E9</v>
      </c>
      <c r="H1014" s="22">
        <v>4.57E8</v>
      </c>
      <c r="I1014" s="22">
        <v>0.0</v>
      </c>
      <c r="J1014" s="18" t="s">
        <v>28</v>
      </c>
      <c r="K1014" s="18" t="s">
        <v>31</v>
      </c>
      <c r="L1014" s="23">
        <f t="shared" si="1"/>
        <v>2014</v>
      </c>
      <c r="M1014" s="24">
        <f t="shared" si="2"/>
        <v>8352000000</v>
      </c>
      <c r="N1014" s="25">
        <f t="shared" si="3"/>
        <v>5845000000</v>
      </c>
      <c r="O1014" s="24">
        <f t="shared" si="4"/>
        <v>131547000000</v>
      </c>
      <c r="P1014" s="17">
        <f t="shared" si="5"/>
        <v>0.06078956562</v>
      </c>
      <c r="Q1014" s="17">
        <f t="shared" si="6"/>
        <v>0.9574574939</v>
      </c>
      <c r="R1014" s="17"/>
      <c r="S1014" s="17"/>
      <c r="T1014" s="17"/>
      <c r="U1014" s="17"/>
      <c r="V1014" s="17"/>
      <c r="W1014" s="17"/>
      <c r="X1014" s="17"/>
      <c r="Y1014" s="17"/>
      <c r="Z1014" s="17"/>
    </row>
    <row r="1015">
      <c r="A1015" s="18">
        <v>1041.0</v>
      </c>
      <c r="B1015" s="18" t="s">
        <v>380</v>
      </c>
      <c r="C1015" s="18" t="s">
        <v>19</v>
      </c>
      <c r="D1015" s="19">
        <v>42094.0</v>
      </c>
      <c r="E1015" s="20">
        <v>1.79045E11</v>
      </c>
      <c r="F1015" s="20">
        <v>1.67634E11</v>
      </c>
      <c r="G1015" s="21">
        <v>7.901E9</v>
      </c>
      <c r="H1015" s="22">
        <v>3.92E8</v>
      </c>
      <c r="I1015" s="22">
        <v>0.0</v>
      </c>
      <c r="J1015" s="18" t="s">
        <v>28</v>
      </c>
      <c r="K1015" s="18" t="s">
        <v>31</v>
      </c>
      <c r="L1015" s="23">
        <f t="shared" si="1"/>
        <v>2015</v>
      </c>
      <c r="M1015" s="24">
        <f t="shared" si="2"/>
        <v>11411000000</v>
      </c>
      <c r="N1015" s="25">
        <f t="shared" si="3"/>
        <v>8293000000</v>
      </c>
      <c r="O1015" s="24">
        <f t="shared" si="4"/>
        <v>170752000000</v>
      </c>
      <c r="P1015" s="17">
        <f t="shared" si="5"/>
        <v>0.06373258119</v>
      </c>
      <c r="Q1015" s="17">
        <f t="shared" si="6"/>
        <v>0.9536820352</v>
      </c>
      <c r="R1015" s="17"/>
      <c r="S1015" s="17"/>
      <c r="T1015" s="17"/>
      <c r="U1015" s="17"/>
      <c r="V1015" s="17"/>
      <c r="W1015" s="17"/>
      <c r="X1015" s="17"/>
      <c r="Y1015" s="17"/>
      <c r="Z1015" s="17"/>
    </row>
    <row r="1016">
      <c r="A1016" s="18">
        <v>1042.0</v>
      </c>
      <c r="B1016" s="18" t="s">
        <v>380</v>
      </c>
      <c r="C1016" s="18" t="s">
        <v>20</v>
      </c>
      <c r="D1016" s="19">
        <v>42460.0</v>
      </c>
      <c r="E1016" s="20">
        <v>1.90884E11</v>
      </c>
      <c r="F1016" s="20">
        <v>1.79468E11</v>
      </c>
      <c r="G1016" s="21">
        <v>7.276E9</v>
      </c>
      <c r="H1016" s="22">
        <v>3.92E8</v>
      </c>
      <c r="I1016" s="22">
        <v>0.0</v>
      </c>
      <c r="J1016" s="18" t="s">
        <v>28</v>
      </c>
      <c r="K1016" s="18" t="s">
        <v>31</v>
      </c>
      <c r="L1016" s="23">
        <f t="shared" si="1"/>
        <v>2016</v>
      </c>
      <c r="M1016" s="24">
        <f t="shared" si="2"/>
        <v>11416000000</v>
      </c>
      <c r="N1016" s="25">
        <f t="shared" si="3"/>
        <v>7668000000</v>
      </c>
      <c r="O1016" s="24">
        <f t="shared" si="4"/>
        <v>183216000000</v>
      </c>
      <c r="P1016" s="17">
        <f t="shared" si="5"/>
        <v>0.05980595545</v>
      </c>
      <c r="Q1016" s="17">
        <f t="shared" si="6"/>
        <v>0.9598290061</v>
      </c>
      <c r="R1016" s="17"/>
      <c r="S1016" s="17"/>
      <c r="T1016" s="17"/>
      <c r="U1016" s="17"/>
      <c r="V1016" s="17"/>
      <c r="W1016" s="17"/>
      <c r="X1016" s="17"/>
      <c r="Y1016" s="17"/>
      <c r="Z1016" s="17"/>
    </row>
    <row r="1017">
      <c r="A1017" s="18">
        <v>1043.0</v>
      </c>
      <c r="B1017" s="18" t="s">
        <v>381</v>
      </c>
      <c r="C1017" s="18" t="s">
        <v>15</v>
      </c>
      <c r="D1017" s="19">
        <v>41274.0</v>
      </c>
      <c r="E1017" s="20">
        <v>2.7303E9</v>
      </c>
      <c r="F1017" s="20">
        <v>7.95E8</v>
      </c>
      <c r="G1017" s="21">
        <v>7.522E8</v>
      </c>
      <c r="H1017" s="22">
        <v>0.0</v>
      </c>
      <c r="I1017" s="22">
        <v>9.35E7</v>
      </c>
      <c r="J1017" s="18" t="s">
        <v>50</v>
      </c>
      <c r="K1017" s="18" t="s">
        <v>382</v>
      </c>
      <c r="L1017" s="23">
        <f t="shared" si="1"/>
        <v>2012</v>
      </c>
      <c r="M1017" s="24">
        <f t="shared" si="2"/>
        <v>1935300000</v>
      </c>
      <c r="N1017" s="25">
        <f t="shared" si="3"/>
        <v>845700000</v>
      </c>
      <c r="O1017" s="24">
        <f t="shared" si="4"/>
        <v>1884600000</v>
      </c>
      <c r="P1017" s="17">
        <f t="shared" si="5"/>
        <v>0.7088232062</v>
      </c>
      <c r="Q1017" s="17">
        <f t="shared" si="6"/>
        <v>0.6902538183</v>
      </c>
      <c r="R1017" s="17"/>
      <c r="S1017" s="17"/>
      <c r="T1017" s="17"/>
      <c r="U1017" s="17"/>
      <c r="V1017" s="17"/>
      <c r="W1017" s="17"/>
      <c r="X1017" s="17"/>
      <c r="Y1017" s="17"/>
      <c r="Z1017" s="17"/>
    </row>
    <row r="1018">
      <c r="A1018" s="18">
        <v>1044.0</v>
      </c>
      <c r="B1018" s="18" t="s">
        <v>381</v>
      </c>
      <c r="C1018" s="18" t="s">
        <v>18</v>
      </c>
      <c r="D1018" s="19">
        <v>41639.0</v>
      </c>
      <c r="E1018" s="20">
        <v>2.9725E9</v>
      </c>
      <c r="F1018" s="20">
        <v>8.224E8</v>
      </c>
      <c r="G1018" s="21">
        <v>8.221E8</v>
      </c>
      <c r="H1018" s="22">
        <v>0.0</v>
      </c>
      <c r="I1018" s="22">
        <v>9.34E7</v>
      </c>
      <c r="J1018" s="18" t="s">
        <v>50</v>
      </c>
      <c r="K1018" s="18" t="s">
        <v>382</v>
      </c>
      <c r="L1018" s="23">
        <f t="shared" si="1"/>
        <v>2013</v>
      </c>
      <c r="M1018" s="24">
        <f t="shared" si="2"/>
        <v>2150100000</v>
      </c>
      <c r="N1018" s="25">
        <f t="shared" si="3"/>
        <v>915500000</v>
      </c>
      <c r="O1018" s="24">
        <f t="shared" si="4"/>
        <v>2057000000</v>
      </c>
      <c r="P1018" s="17">
        <f t="shared" si="5"/>
        <v>0.7233305299</v>
      </c>
      <c r="Q1018" s="17">
        <f t="shared" si="6"/>
        <v>0.6920100925</v>
      </c>
      <c r="R1018" s="17"/>
      <c r="S1018" s="17"/>
      <c r="T1018" s="17"/>
      <c r="U1018" s="17"/>
      <c r="V1018" s="17"/>
      <c r="W1018" s="17"/>
      <c r="X1018" s="17"/>
      <c r="Y1018" s="17"/>
      <c r="Z1018" s="17"/>
    </row>
    <row r="1019">
      <c r="A1019" s="18">
        <v>1045.0</v>
      </c>
      <c r="B1019" s="18" t="s">
        <v>381</v>
      </c>
      <c r="C1019" s="18" t="s">
        <v>19</v>
      </c>
      <c r="D1019" s="19">
        <v>42004.0</v>
      </c>
      <c r="E1019" s="20">
        <v>3.3343E9</v>
      </c>
      <c r="F1019" s="20">
        <v>9.303E8</v>
      </c>
      <c r="G1019" s="21">
        <v>8.693E8</v>
      </c>
      <c r="H1019" s="22">
        <v>0.0</v>
      </c>
      <c r="I1019" s="22">
        <v>9.56E7</v>
      </c>
      <c r="J1019" s="18" t="s">
        <v>50</v>
      </c>
      <c r="K1019" s="18" t="s">
        <v>382</v>
      </c>
      <c r="L1019" s="23">
        <f t="shared" si="1"/>
        <v>2014</v>
      </c>
      <c r="M1019" s="24">
        <f t="shared" si="2"/>
        <v>2404000000</v>
      </c>
      <c r="N1019" s="25">
        <f t="shared" si="3"/>
        <v>964900000</v>
      </c>
      <c r="O1019" s="24">
        <f t="shared" si="4"/>
        <v>2369400000</v>
      </c>
      <c r="P1019" s="17">
        <f t="shared" si="5"/>
        <v>0.7209909126</v>
      </c>
      <c r="Q1019" s="17">
        <f t="shared" si="6"/>
        <v>0.710613922</v>
      </c>
      <c r="R1019" s="17"/>
      <c r="S1019" s="17"/>
      <c r="T1019" s="17"/>
      <c r="U1019" s="17"/>
      <c r="V1019" s="17"/>
      <c r="W1019" s="17"/>
      <c r="X1019" s="17"/>
      <c r="Y1019" s="17"/>
      <c r="Z1019" s="17"/>
    </row>
    <row r="1020">
      <c r="A1020" s="18">
        <v>1046.0</v>
      </c>
      <c r="B1020" s="18" t="s">
        <v>381</v>
      </c>
      <c r="C1020" s="18" t="s">
        <v>20</v>
      </c>
      <c r="D1020" s="19">
        <v>42369.0</v>
      </c>
      <c r="E1020" s="20">
        <v>3.4845E9</v>
      </c>
      <c r="F1020" s="20">
        <v>9.763E8</v>
      </c>
      <c r="G1020" s="21">
        <v>9.213E8</v>
      </c>
      <c r="H1020" s="22">
        <v>0.0</v>
      </c>
      <c r="I1020" s="22">
        <v>1.135E8</v>
      </c>
      <c r="J1020" s="18" t="s">
        <v>50</v>
      </c>
      <c r="K1020" s="18" t="s">
        <v>382</v>
      </c>
      <c r="L1020" s="23">
        <f t="shared" si="1"/>
        <v>2015</v>
      </c>
      <c r="M1020" s="24">
        <f t="shared" si="2"/>
        <v>2508200000</v>
      </c>
      <c r="N1020" s="25">
        <f t="shared" si="3"/>
        <v>1034800000</v>
      </c>
      <c r="O1020" s="24">
        <f t="shared" si="4"/>
        <v>2449700000</v>
      </c>
      <c r="P1020" s="17">
        <f t="shared" si="5"/>
        <v>0.7198163295</v>
      </c>
      <c r="Q1020" s="17">
        <f t="shared" si="6"/>
        <v>0.7030276941</v>
      </c>
      <c r="R1020" s="17"/>
      <c r="S1020" s="17"/>
      <c r="T1020" s="17"/>
      <c r="U1020" s="17"/>
      <c r="V1020" s="17"/>
      <c r="W1020" s="17"/>
      <c r="X1020" s="17"/>
      <c r="Y1020" s="17"/>
      <c r="Z1020" s="17"/>
    </row>
    <row r="1021">
      <c r="A1021" s="18">
        <v>1047.0</v>
      </c>
      <c r="B1021" s="18" t="s">
        <v>383</v>
      </c>
      <c r="C1021" s="18" t="s">
        <v>15</v>
      </c>
      <c r="D1021" s="19">
        <v>41274.0</v>
      </c>
      <c r="E1021" s="20">
        <v>3.5015E10</v>
      </c>
      <c r="F1021" s="20">
        <v>2.1939E10</v>
      </c>
      <c r="G1021" s="21">
        <v>9.176E9</v>
      </c>
      <c r="H1021" s="22">
        <v>0.0</v>
      </c>
      <c r="I1021" s="22">
        <v>2.17E8</v>
      </c>
      <c r="J1021" s="18" t="s">
        <v>39</v>
      </c>
      <c r="K1021" s="18" t="s">
        <v>127</v>
      </c>
      <c r="L1021" s="23">
        <f t="shared" si="1"/>
        <v>2012</v>
      </c>
      <c r="M1021" s="24">
        <f t="shared" si="2"/>
        <v>13076000000</v>
      </c>
      <c r="N1021" s="25">
        <f t="shared" si="3"/>
        <v>9393000000</v>
      </c>
      <c r="O1021" s="24">
        <f t="shared" si="4"/>
        <v>25622000000</v>
      </c>
      <c r="P1021" s="17">
        <f t="shared" si="5"/>
        <v>0.3734399543</v>
      </c>
      <c r="Q1021" s="17">
        <f t="shared" si="6"/>
        <v>0.7317435385</v>
      </c>
      <c r="R1021" s="17"/>
      <c r="S1021" s="17"/>
      <c r="T1021" s="17"/>
      <c r="U1021" s="17"/>
      <c r="V1021" s="17"/>
      <c r="W1021" s="17"/>
      <c r="X1021" s="17"/>
      <c r="Y1021" s="17"/>
      <c r="Z1021" s="17"/>
    </row>
    <row r="1022">
      <c r="A1022" s="18">
        <v>1048.0</v>
      </c>
      <c r="B1022" s="18" t="s">
        <v>383</v>
      </c>
      <c r="C1022" s="18" t="s">
        <v>18</v>
      </c>
      <c r="D1022" s="19">
        <v>41639.0</v>
      </c>
      <c r="E1022" s="20">
        <v>3.5299E10</v>
      </c>
      <c r="F1022" s="20">
        <v>2.2189E10</v>
      </c>
      <c r="G1022" s="21">
        <v>8.679E9</v>
      </c>
      <c r="H1022" s="22">
        <v>0.0</v>
      </c>
      <c r="I1022" s="22">
        <v>2.17E8</v>
      </c>
      <c r="J1022" s="18" t="s">
        <v>39</v>
      </c>
      <c r="K1022" s="18" t="s">
        <v>127</v>
      </c>
      <c r="L1022" s="23">
        <f t="shared" si="1"/>
        <v>2013</v>
      </c>
      <c r="M1022" s="24">
        <f t="shared" si="2"/>
        <v>13110000000</v>
      </c>
      <c r="N1022" s="25">
        <f t="shared" si="3"/>
        <v>8896000000</v>
      </c>
      <c r="O1022" s="24">
        <f t="shared" si="4"/>
        <v>26403000000</v>
      </c>
      <c r="P1022" s="17">
        <f t="shared" si="5"/>
        <v>0.3713986232</v>
      </c>
      <c r="Q1022" s="17">
        <f t="shared" si="6"/>
        <v>0.7479815292</v>
      </c>
      <c r="R1022" s="17"/>
      <c r="S1022" s="17"/>
      <c r="T1022" s="17"/>
      <c r="U1022" s="17"/>
      <c r="V1022" s="17"/>
      <c r="W1022" s="17"/>
      <c r="X1022" s="17"/>
      <c r="Y1022" s="17"/>
      <c r="Z1022" s="17"/>
    </row>
    <row r="1023">
      <c r="A1023" s="18">
        <v>1049.0</v>
      </c>
      <c r="B1023" s="18" t="s">
        <v>383</v>
      </c>
      <c r="C1023" s="18" t="s">
        <v>19</v>
      </c>
      <c r="D1023" s="19">
        <v>42004.0</v>
      </c>
      <c r="E1023" s="20">
        <v>3.4244E10</v>
      </c>
      <c r="F1023" s="20">
        <v>2.1647E10</v>
      </c>
      <c r="G1023" s="21">
        <v>8.457E9</v>
      </c>
      <c r="H1023" s="22">
        <v>0.0</v>
      </c>
      <c r="I1023" s="22">
        <v>2.06E8</v>
      </c>
      <c r="J1023" s="18" t="s">
        <v>39</v>
      </c>
      <c r="K1023" s="18" t="s">
        <v>127</v>
      </c>
      <c r="L1023" s="23">
        <f t="shared" si="1"/>
        <v>2014</v>
      </c>
      <c r="M1023" s="24">
        <f t="shared" si="2"/>
        <v>12597000000</v>
      </c>
      <c r="N1023" s="25">
        <f t="shared" si="3"/>
        <v>8663000000</v>
      </c>
      <c r="O1023" s="24">
        <f t="shared" si="4"/>
        <v>25581000000</v>
      </c>
      <c r="P1023" s="17">
        <f t="shared" si="5"/>
        <v>0.3678600631</v>
      </c>
      <c r="Q1023" s="17">
        <f t="shared" si="6"/>
        <v>0.747021376</v>
      </c>
      <c r="R1023" s="17"/>
      <c r="S1023" s="17"/>
      <c r="T1023" s="17"/>
      <c r="U1023" s="17"/>
      <c r="V1023" s="17"/>
      <c r="W1023" s="17"/>
      <c r="X1023" s="17"/>
      <c r="Y1023" s="17"/>
      <c r="Z1023" s="17"/>
    </row>
    <row r="1024">
      <c r="A1024" s="18">
        <v>1050.0</v>
      </c>
      <c r="B1024" s="18" t="s">
        <v>383</v>
      </c>
      <c r="C1024" s="18" t="s">
        <v>20</v>
      </c>
      <c r="D1024" s="19">
        <v>42369.0</v>
      </c>
      <c r="E1024" s="20">
        <v>2.9636E10</v>
      </c>
      <c r="F1024" s="20">
        <v>1.8124E10</v>
      </c>
      <c r="G1024" s="21">
        <v>7.577E9</v>
      </c>
      <c r="H1024" s="22">
        <v>0.0</v>
      </c>
      <c r="I1024" s="22">
        <v>1.81E8</v>
      </c>
      <c r="J1024" s="18" t="s">
        <v>39</v>
      </c>
      <c r="K1024" s="18" t="s">
        <v>127</v>
      </c>
      <c r="L1024" s="23">
        <f t="shared" si="1"/>
        <v>2015</v>
      </c>
      <c r="M1024" s="24">
        <f t="shared" si="2"/>
        <v>11512000000</v>
      </c>
      <c r="N1024" s="25">
        <f t="shared" si="3"/>
        <v>7758000000</v>
      </c>
      <c r="O1024" s="24">
        <f t="shared" si="4"/>
        <v>21878000000</v>
      </c>
      <c r="P1024" s="17">
        <f t="shared" si="5"/>
        <v>0.388446484</v>
      </c>
      <c r="Q1024" s="17">
        <f t="shared" si="6"/>
        <v>0.7382237819</v>
      </c>
      <c r="R1024" s="17"/>
      <c r="S1024" s="17"/>
      <c r="T1024" s="17"/>
      <c r="U1024" s="17"/>
      <c r="V1024" s="17"/>
      <c r="W1024" s="17"/>
      <c r="X1024" s="17"/>
      <c r="Y1024" s="17"/>
      <c r="Z1024" s="17"/>
    </row>
    <row r="1025">
      <c r="A1025" s="18">
        <v>1051.0</v>
      </c>
      <c r="B1025" s="18" t="s">
        <v>384</v>
      </c>
      <c r="C1025" s="18" t="s">
        <v>15</v>
      </c>
      <c r="D1025" s="19">
        <v>41274.0</v>
      </c>
      <c r="E1025" s="20">
        <v>6.815E10</v>
      </c>
      <c r="F1025" s="20">
        <v>3.7987E10</v>
      </c>
      <c r="G1025" s="21">
        <v>9.098E9</v>
      </c>
      <c r="H1025" s="22">
        <v>0.0</v>
      </c>
      <c r="I1025" s="22">
        <v>1.7755E10</v>
      </c>
      <c r="J1025" s="18" t="s">
        <v>50</v>
      </c>
      <c r="K1025" s="18" t="s">
        <v>51</v>
      </c>
      <c r="L1025" s="23">
        <f t="shared" si="1"/>
        <v>2012</v>
      </c>
      <c r="M1025" s="24">
        <f t="shared" si="2"/>
        <v>30163000000</v>
      </c>
      <c r="N1025" s="25">
        <f t="shared" si="3"/>
        <v>26853000000</v>
      </c>
      <c r="O1025" s="24">
        <f t="shared" si="4"/>
        <v>41297000000</v>
      </c>
      <c r="P1025" s="17">
        <f t="shared" si="5"/>
        <v>0.442597212</v>
      </c>
      <c r="Q1025" s="17">
        <f t="shared" si="6"/>
        <v>0.6059721203</v>
      </c>
      <c r="R1025" s="17"/>
      <c r="S1025" s="17"/>
      <c r="T1025" s="17"/>
      <c r="U1025" s="17"/>
      <c r="V1025" s="17"/>
      <c r="W1025" s="17"/>
      <c r="X1025" s="17"/>
      <c r="Y1025" s="17"/>
      <c r="Z1025" s="17"/>
    </row>
    <row r="1026">
      <c r="A1026" s="18">
        <v>1052.0</v>
      </c>
      <c r="B1026" s="18" t="s">
        <v>384</v>
      </c>
      <c r="C1026" s="18" t="s">
        <v>18</v>
      </c>
      <c r="D1026" s="19">
        <v>41639.0</v>
      </c>
      <c r="E1026" s="20">
        <v>6.8199E10</v>
      </c>
      <c r="F1026" s="20">
        <v>3.8107E10</v>
      </c>
      <c r="G1026" s="21">
        <v>9.438E9</v>
      </c>
      <c r="H1026" s="22">
        <v>0.0</v>
      </c>
      <c r="I1026" s="22">
        <v>1.6602E10</v>
      </c>
      <c r="J1026" s="18" t="s">
        <v>50</v>
      </c>
      <c r="K1026" s="18" t="s">
        <v>51</v>
      </c>
      <c r="L1026" s="23">
        <f t="shared" si="1"/>
        <v>2013</v>
      </c>
      <c r="M1026" s="24">
        <f t="shared" si="2"/>
        <v>30092000000</v>
      </c>
      <c r="N1026" s="25">
        <f t="shared" si="3"/>
        <v>26040000000</v>
      </c>
      <c r="O1026" s="24">
        <f t="shared" si="4"/>
        <v>42159000000</v>
      </c>
      <c r="P1026" s="17">
        <f t="shared" si="5"/>
        <v>0.4412381413</v>
      </c>
      <c r="Q1026" s="17">
        <f t="shared" si="6"/>
        <v>0.6181762196</v>
      </c>
      <c r="R1026" s="17"/>
      <c r="S1026" s="17"/>
      <c r="T1026" s="17"/>
      <c r="U1026" s="17"/>
      <c r="V1026" s="17"/>
      <c r="W1026" s="17"/>
      <c r="X1026" s="17"/>
      <c r="Y1026" s="17"/>
      <c r="Z1026" s="17"/>
    </row>
    <row r="1027">
      <c r="A1027" s="18">
        <v>1053.0</v>
      </c>
      <c r="B1027" s="18" t="s">
        <v>384</v>
      </c>
      <c r="C1027" s="18" t="s">
        <v>19</v>
      </c>
      <c r="D1027" s="19">
        <v>42004.0</v>
      </c>
      <c r="E1027" s="20">
        <v>7.3316E10</v>
      </c>
      <c r="F1027" s="20">
        <v>3.9102E10</v>
      </c>
      <c r="G1027" s="21">
        <v>8.319E9</v>
      </c>
      <c r="H1027" s="22">
        <v>0.0</v>
      </c>
      <c r="I1027" s="22">
        <v>1.7091E10</v>
      </c>
      <c r="J1027" s="18" t="s">
        <v>50</v>
      </c>
      <c r="K1027" s="18" t="s">
        <v>51</v>
      </c>
      <c r="L1027" s="23">
        <f t="shared" si="1"/>
        <v>2014</v>
      </c>
      <c r="M1027" s="24">
        <f t="shared" si="2"/>
        <v>34214000000</v>
      </c>
      <c r="N1027" s="25">
        <f t="shared" si="3"/>
        <v>25410000000</v>
      </c>
      <c r="O1027" s="24">
        <f t="shared" si="4"/>
        <v>47906000000</v>
      </c>
      <c r="P1027" s="17">
        <f t="shared" si="5"/>
        <v>0.4666648481</v>
      </c>
      <c r="Q1027" s="17">
        <f t="shared" si="6"/>
        <v>0.6534180806</v>
      </c>
      <c r="R1027" s="17"/>
      <c r="S1027" s="17"/>
      <c r="T1027" s="17"/>
      <c r="U1027" s="17"/>
      <c r="V1027" s="17"/>
      <c r="W1027" s="17"/>
      <c r="X1027" s="17"/>
      <c r="Y1027" s="17"/>
      <c r="Z1027" s="17"/>
    </row>
    <row r="1028">
      <c r="A1028" s="18">
        <v>1054.0</v>
      </c>
      <c r="B1028" s="18" t="s">
        <v>384</v>
      </c>
      <c r="C1028" s="18" t="s">
        <v>20</v>
      </c>
      <c r="D1028" s="19">
        <v>42369.0</v>
      </c>
      <c r="E1028" s="20">
        <v>6.9951E10</v>
      </c>
      <c r="F1028" s="20">
        <v>3.8714E10</v>
      </c>
      <c r="G1028" s="21">
        <v>6.998E9</v>
      </c>
      <c r="H1028" s="22">
        <v>0.0</v>
      </c>
      <c r="I1028" s="22">
        <v>1.6769E10</v>
      </c>
      <c r="J1028" s="18" t="s">
        <v>50</v>
      </c>
      <c r="K1028" s="18" t="s">
        <v>51</v>
      </c>
      <c r="L1028" s="23">
        <f t="shared" si="1"/>
        <v>2015</v>
      </c>
      <c r="M1028" s="24">
        <f t="shared" si="2"/>
        <v>31237000000</v>
      </c>
      <c r="N1028" s="25">
        <f t="shared" si="3"/>
        <v>23767000000</v>
      </c>
      <c r="O1028" s="24">
        <f t="shared" si="4"/>
        <v>46184000000</v>
      </c>
      <c r="P1028" s="17">
        <f t="shared" si="5"/>
        <v>0.446555446</v>
      </c>
      <c r="Q1028" s="17">
        <f t="shared" si="6"/>
        <v>0.6602335921</v>
      </c>
      <c r="R1028" s="17"/>
      <c r="S1028" s="17"/>
      <c r="T1028" s="17"/>
      <c r="U1028" s="17"/>
      <c r="V1028" s="17"/>
      <c r="W1028" s="17"/>
      <c r="X1028" s="17"/>
      <c r="Y1028" s="17"/>
      <c r="Z1028" s="17"/>
    </row>
    <row r="1029">
      <c r="A1029" s="18">
        <v>1055.0</v>
      </c>
      <c r="B1029" s="18" t="s">
        <v>385</v>
      </c>
      <c r="C1029" s="18" t="s">
        <v>15</v>
      </c>
      <c r="D1029" s="19">
        <v>41274.0</v>
      </c>
      <c r="E1029" s="20">
        <v>5.78798E9</v>
      </c>
      <c r="F1029" s="20">
        <v>4.297922E9</v>
      </c>
      <c r="G1029" s="21">
        <v>1.11055E9</v>
      </c>
      <c r="H1029" s="22">
        <v>0.0</v>
      </c>
      <c r="I1029" s="22">
        <v>0.0</v>
      </c>
      <c r="J1029" s="18" t="s">
        <v>22</v>
      </c>
      <c r="K1029" s="18" t="s">
        <v>386</v>
      </c>
      <c r="L1029" s="23">
        <f t="shared" si="1"/>
        <v>2012</v>
      </c>
      <c r="M1029" s="24">
        <f t="shared" si="2"/>
        <v>1490058000</v>
      </c>
      <c r="N1029" s="25">
        <f t="shared" si="3"/>
        <v>1110550000</v>
      </c>
      <c r="O1029" s="24">
        <f t="shared" si="4"/>
        <v>4677430000</v>
      </c>
      <c r="P1029" s="17">
        <f t="shared" si="5"/>
        <v>0.2574400741</v>
      </c>
      <c r="Q1029" s="17">
        <f t="shared" si="6"/>
        <v>0.8081282244</v>
      </c>
      <c r="R1029" s="17"/>
      <c r="S1029" s="17"/>
      <c r="T1029" s="17"/>
      <c r="U1029" s="17"/>
      <c r="V1029" s="17"/>
      <c r="W1029" s="17"/>
      <c r="X1029" s="17"/>
      <c r="Y1029" s="17"/>
      <c r="Z1029" s="17"/>
    </row>
    <row r="1030">
      <c r="A1030" s="18">
        <v>1056.0</v>
      </c>
      <c r="B1030" s="18" t="s">
        <v>385</v>
      </c>
      <c r="C1030" s="18" t="s">
        <v>18</v>
      </c>
      <c r="D1030" s="19">
        <v>41639.0</v>
      </c>
      <c r="E1030" s="20">
        <v>7.348754E9</v>
      </c>
      <c r="F1030" s="20">
        <v>5.427945E9</v>
      </c>
      <c r="G1030" s="21">
        <v>1.373878E9</v>
      </c>
      <c r="H1030" s="22">
        <v>0.0</v>
      </c>
      <c r="I1030" s="22">
        <v>0.0</v>
      </c>
      <c r="J1030" s="18" t="s">
        <v>22</v>
      </c>
      <c r="K1030" s="18" t="s">
        <v>386</v>
      </c>
      <c r="L1030" s="23">
        <f t="shared" si="1"/>
        <v>2013</v>
      </c>
      <c r="M1030" s="24">
        <f t="shared" si="2"/>
        <v>1920809000</v>
      </c>
      <c r="N1030" s="25">
        <f t="shared" si="3"/>
        <v>1373878000</v>
      </c>
      <c r="O1030" s="24">
        <f t="shared" si="4"/>
        <v>5974876000</v>
      </c>
      <c r="P1030" s="17">
        <f t="shared" si="5"/>
        <v>0.2613788678</v>
      </c>
      <c r="Q1030" s="17">
        <f t="shared" si="6"/>
        <v>0.81304613</v>
      </c>
      <c r="R1030" s="17"/>
      <c r="S1030" s="17"/>
      <c r="T1030" s="17"/>
      <c r="U1030" s="17"/>
      <c r="V1030" s="17"/>
      <c r="W1030" s="17"/>
      <c r="X1030" s="17"/>
      <c r="Y1030" s="17"/>
      <c r="Z1030" s="17"/>
    </row>
    <row r="1031">
      <c r="A1031" s="18">
        <v>1057.0</v>
      </c>
      <c r="B1031" s="18" t="s">
        <v>385</v>
      </c>
      <c r="C1031" s="18" t="s">
        <v>19</v>
      </c>
      <c r="D1031" s="19">
        <v>42004.0</v>
      </c>
      <c r="E1031" s="20">
        <v>7.803446E9</v>
      </c>
      <c r="F1031" s="20">
        <v>5.649254E9</v>
      </c>
      <c r="G1031" s="21">
        <v>1.381396E9</v>
      </c>
      <c r="H1031" s="22">
        <v>0.0</v>
      </c>
      <c r="I1031" s="22">
        <v>0.0</v>
      </c>
      <c r="J1031" s="18" t="s">
        <v>22</v>
      </c>
      <c r="K1031" s="18" t="s">
        <v>386</v>
      </c>
      <c r="L1031" s="23">
        <f t="shared" si="1"/>
        <v>2014</v>
      </c>
      <c r="M1031" s="24">
        <f t="shared" si="2"/>
        <v>2154192000</v>
      </c>
      <c r="N1031" s="25">
        <f t="shared" si="3"/>
        <v>1381396000</v>
      </c>
      <c r="O1031" s="24">
        <f t="shared" si="4"/>
        <v>6422050000</v>
      </c>
      <c r="P1031" s="17">
        <f t="shared" si="5"/>
        <v>0.2760565012</v>
      </c>
      <c r="Q1031" s="17">
        <f t="shared" si="6"/>
        <v>0.8229761569</v>
      </c>
      <c r="R1031" s="17"/>
      <c r="S1031" s="17"/>
      <c r="T1031" s="17"/>
      <c r="U1031" s="17"/>
      <c r="V1031" s="17"/>
      <c r="W1031" s="17"/>
      <c r="X1031" s="17"/>
      <c r="Y1031" s="17"/>
      <c r="Z1031" s="17"/>
    </row>
    <row r="1032">
      <c r="A1032" s="18">
        <v>1058.0</v>
      </c>
      <c r="B1032" s="18" t="s">
        <v>385</v>
      </c>
      <c r="C1032" s="18" t="s">
        <v>20</v>
      </c>
      <c r="D1032" s="19">
        <v>42369.0</v>
      </c>
      <c r="E1032" s="20">
        <v>8.071563E9</v>
      </c>
      <c r="F1032" s="20">
        <v>5.660877E9</v>
      </c>
      <c r="G1032" s="21">
        <v>1.57312E9</v>
      </c>
      <c r="H1032" s="22">
        <v>0.0</v>
      </c>
      <c r="I1032" s="22">
        <v>0.0</v>
      </c>
      <c r="J1032" s="18" t="s">
        <v>22</v>
      </c>
      <c r="K1032" s="18" t="s">
        <v>386</v>
      </c>
      <c r="L1032" s="23">
        <f t="shared" si="1"/>
        <v>2015</v>
      </c>
      <c r="M1032" s="24">
        <f t="shared" si="2"/>
        <v>2410686000</v>
      </c>
      <c r="N1032" s="25">
        <f t="shared" si="3"/>
        <v>1573120000</v>
      </c>
      <c r="O1032" s="24">
        <f t="shared" si="4"/>
        <v>6498443000</v>
      </c>
      <c r="P1032" s="17">
        <f t="shared" si="5"/>
        <v>0.2986640877</v>
      </c>
      <c r="Q1032" s="17">
        <f t="shared" si="6"/>
        <v>0.805103423</v>
      </c>
      <c r="R1032" s="17"/>
      <c r="S1032" s="17"/>
      <c r="T1032" s="17"/>
      <c r="U1032" s="17"/>
      <c r="V1032" s="17"/>
      <c r="W1032" s="17"/>
      <c r="X1032" s="17"/>
      <c r="Y1032" s="17"/>
      <c r="Z1032" s="17"/>
    </row>
    <row r="1033">
      <c r="A1033" s="18">
        <v>1059.0</v>
      </c>
      <c r="B1033" s="18" t="s">
        <v>387</v>
      </c>
      <c r="C1033" s="18" t="s">
        <v>15</v>
      </c>
      <c r="D1033" s="19">
        <v>41274.0</v>
      </c>
      <c r="E1033" s="20">
        <v>3.9013E9</v>
      </c>
      <c r="F1033" s="20">
        <v>1.5038E9</v>
      </c>
      <c r="G1033" s="21">
        <v>1.4573E9</v>
      </c>
      <c r="H1033" s="22">
        <v>1.001E8</v>
      </c>
      <c r="I1033" s="22">
        <v>0.0</v>
      </c>
      <c r="J1033" s="18" t="s">
        <v>39</v>
      </c>
      <c r="K1033" s="18" t="s">
        <v>127</v>
      </c>
      <c r="L1033" s="23">
        <f t="shared" si="1"/>
        <v>2012</v>
      </c>
      <c r="M1033" s="24">
        <f t="shared" si="2"/>
        <v>2397500000</v>
      </c>
      <c r="N1033" s="25">
        <f t="shared" si="3"/>
        <v>1557400000</v>
      </c>
      <c r="O1033" s="24">
        <f t="shared" si="4"/>
        <v>2343900000</v>
      </c>
      <c r="P1033" s="17">
        <f t="shared" si="5"/>
        <v>0.6145387435</v>
      </c>
      <c r="Q1033" s="17">
        <f t="shared" si="6"/>
        <v>0.6007997334</v>
      </c>
      <c r="R1033" s="17"/>
      <c r="S1033" s="17"/>
      <c r="T1033" s="17"/>
      <c r="U1033" s="17"/>
      <c r="V1033" s="17"/>
      <c r="W1033" s="17"/>
      <c r="X1033" s="17"/>
      <c r="Y1033" s="17"/>
      <c r="Z1033" s="17"/>
    </row>
    <row r="1034">
      <c r="A1034" s="18">
        <v>1060.0</v>
      </c>
      <c r="B1034" s="18" t="s">
        <v>387</v>
      </c>
      <c r="C1034" s="18" t="s">
        <v>18</v>
      </c>
      <c r="D1034" s="19">
        <v>41639.0</v>
      </c>
      <c r="E1034" s="20">
        <v>4.2007E9</v>
      </c>
      <c r="F1034" s="20">
        <v>1.5285E9</v>
      </c>
      <c r="G1034" s="21">
        <v>1.5486E9</v>
      </c>
      <c r="H1034" s="22">
        <v>1.002E8</v>
      </c>
      <c r="I1034" s="22">
        <v>0.0</v>
      </c>
      <c r="J1034" s="18" t="s">
        <v>39</v>
      </c>
      <c r="K1034" s="18" t="s">
        <v>127</v>
      </c>
      <c r="L1034" s="23">
        <f t="shared" si="1"/>
        <v>2013</v>
      </c>
      <c r="M1034" s="24">
        <f t="shared" si="2"/>
        <v>2672200000</v>
      </c>
      <c r="N1034" s="25">
        <f t="shared" si="3"/>
        <v>1648800000</v>
      </c>
      <c r="O1034" s="24">
        <f t="shared" si="4"/>
        <v>2551900000</v>
      </c>
      <c r="P1034" s="17">
        <f t="shared" si="5"/>
        <v>0.6361320732</v>
      </c>
      <c r="Q1034" s="17">
        <f t="shared" si="6"/>
        <v>0.6074939891</v>
      </c>
      <c r="R1034" s="17"/>
      <c r="S1034" s="17"/>
      <c r="T1034" s="17"/>
      <c r="U1034" s="17"/>
      <c r="V1034" s="17"/>
      <c r="W1034" s="17"/>
      <c r="X1034" s="17"/>
      <c r="Y1034" s="17"/>
      <c r="Z1034" s="17"/>
    </row>
    <row r="1035">
      <c r="A1035" s="18">
        <v>1061.0</v>
      </c>
      <c r="B1035" s="18" t="s">
        <v>387</v>
      </c>
      <c r="C1035" s="18" t="s">
        <v>19</v>
      </c>
      <c r="D1035" s="19">
        <v>42004.0</v>
      </c>
      <c r="E1035" s="20">
        <v>4.4093E9</v>
      </c>
      <c r="F1035" s="20">
        <v>1.7006E9</v>
      </c>
      <c r="G1035" s="21">
        <v>1.6176E9</v>
      </c>
      <c r="H1035" s="22">
        <v>1.151E8</v>
      </c>
      <c r="I1035" s="22">
        <v>0.0</v>
      </c>
      <c r="J1035" s="18" t="s">
        <v>39</v>
      </c>
      <c r="K1035" s="18" t="s">
        <v>127</v>
      </c>
      <c r="L1035" s="23">
        <f t="shared" si="1"/>
        <v>2014</v>
      </c>
      <c r="M1035" s="24">
        <f t="shared" si="2"/>
        <v>2708700000</v>
      </c>
      <c r="N1035" s="25">
        <f t="shared" si="3"/>
        <v>1732700000</v>
      </c>
      <c r="O1035" s="24">
        <f t="shared" si="4"/>
        <v>2676600000</v>
      </c>
      <c r="P1035" s="17">
        <f t="shared" si="5"/>
        <v>0.6143151974</v>
      </c>
      <c r="Q1035" s="17">
        <f t="shared" si="6"/>
        <v>0.6070351303</v>
      </c>
      <c r="R1035" s="17"/>
      <c r="S1035" s="17"/>
      <c r="T1035" s="17"/>
      <c r="U1035" s="17"/>
      <c r="V1035" s="17"/>
      <c r="W1035" s="17"/>
      <c r="X1035" s="17"/>
      <c r="Y1035" s="17"/>
      <c r="Z1035" s="17"/>
    </row>
    <row r="1036">
      <c r="A1036" s="18">
        <v>1062.0</v>
      </c>
      <c r="B1036" s="18" t="s">
        <v>387</v>
      </c>
      <c r="C1036" s="18" t="s">
        <v>20</v>
      </c>
      <c r="D1036" s="19">
        <v>42369.0</v>
      </c>
      <c r="E1036" s="20">
        <v>4.0713E9</v>
      </c>
      <c r="F1036" s="20">
        <v>1.4553E9</v>
      </c>
      <c r="G1036" s="21">
        <v>1.5324E9</v>
      </c>
      <c r="H1036" s="22">
        <v>1.084E8</v>
      </c>
      <c r="I1036" s="22">
        <v>0.0</v>
      </c>
      <c r="J1036" s="18" t="s">
        <v>39</v>
      </c>
      <c r="K1036" s="18" t="s">
        <v>127</v>
      </c>
      <c r="L1036" s="23">
        <f t="shared" si="1"/>
        <v>2015</v>
      </c>
      <c r="M1036" s="24">
        <f t="shared" si="2"/>
        <v>2616000000</v>
      </c>
      <c r="N1036" s="25">
        <f t="shared" si="3"/>
        <v>1640800000</v>
      </c>
      <c r="O1036" s="24">
        <f t="shared" si="4"/>
        <v>2430500000</v>
      </c>
      <c r="P1036" s="17">
        <f t="shared" si="5"/>
        <v>0.6425466067</v>
      </c>
      <c r="Q1036" s="17">
        <f t="shared" si="6"/>
        <v>0.5969837644</v>
      </c>
      <c r="R1036" s="17"/>
      <c r="S1036" s="17"/>
      <c r="T1036" s="17"/>
      <c r="U1036" s="17"/>
      <c r="V1036" s="17"/>
      <c r="W1036" s="17"/>
      <c r="X1036" s="17"/>
      <c r="Y1036" s="17"/>
      <c r="Z1036" s="17"/>
    </row>
    <row r="1037">
      <c r="A1037" s="18">
        <v>1063.0</v>
      </c>
      <c r="B1037" s="18" t="s">
        <v>388</v>
      </c>
      <c r="C1037" s="18" t="s">
        <v>15</v>
      </c>
      <c r="D1037" s="19">
        <v>41608.0</v>
      </c>
      <c r="E1037" s="20">
        <v>4.1234E9</v>
      </c>
      <c r="F1037" s="20">
        <v>2.4576E9</v>
      </c>
      <c r="G1037" s="21">
        <v>1.0903E9</v>
      </c>
      <c r="H1037" s="22">
        <v>0.0</v>
      </c>
      <c r="I1037" s="22">
        <v>0.0</v>
      </c>
      <c r="J1037" s="18" t="s">
        <v>39</v>
      </c>
      <c r="K1037" s="18" t="s">
        <v>127</v>
      </c>
      <c r="L1037" s="23">
        <f t="shared" si="1"/>
        <v>2013</v>
      </c>
      <c r="M1037" s="24">
        <f t="shared" si="2"/>
        <v>1665800000</v>
      </c>
      <c r="N1037" s="25">
        <f t="shared" si="3"/>
        <v>1090300000</v>
      </c>
      <c r="O1037" s="24">
        <f t="shared" si="4"/>
        <v>3033100000</v>
      </c>
      <c r="P1037" s="17">
        <f t="shared" si="5"/>
        <v>0.403987001</v>
      </c>
      <c r="Q1037" s="17">
        <f t="shared" si="6"/>
        <v>0.7355822865</v>
      </c>
      <c r="R1037" s="17"/>
      <c r="S1037" s="17"/>
      <c r="T1037" s="17"/>
      <c r="U1037" s="17"/>
      <c r="V1037" s="17"/>
      <c r="W1037" s="17"/>
      <c r="X1037" s="17"/>
      <c r="Y1037" s="17"/>
      <c r="Z1037" s="17"/>
    </row>
    <row r="1038">
      <c r="A1038" s="18">
        <v>1064.0</v>
      </c>
      <c r="B1038" s="18" t="s">
        <v>388</v>
      </c>
      <c r="C1038" s="18" t="s">
        <v>18</v>
      </c>
      <c r="D1038" s="19">
        <v>41973.0</v>
      </c>
      <c r="E1038" s="20">
        <v>4.2432E9</v>
      </c>
      <c r="F1038" s="20">
        <v>2.513E9</v>
      </c>
      <c r="G1038" s="21">
        <v>1.122E9</v>
      </c>
      <c r="H1038" s="22">
        <v>0.0</v>
      </c>
      <c r="I1038" s="22">
        <v>0.0</v>
      </c>
      <c r="J1038" s="18" t="s">
        <v>39</v>
      </c>
      <c r="K1038" s="18" t="s">
        <v>127</v>
      </c>
      <c r="L1038" s="23">
        <f t="shared" si="1"/>
        <v>2014</v>
      </c>
      <c r="M1038" s="24">
        <f t="shared" si="2"/>
        <v>1730200000</v>
      </c>
      <c r="N1038" s="25">
        <f t="shared" si="3"/>
        <v>1122000000</v>
      </c>
      <c r="O1038" s="24">
        <f t="shared" si="4"/>
        <v>3121200000</v>
      </c>
      <c r="P1038" s="17">
        <f t="shared" si="5"/>
        <v>0.4077582956</v>
      </c>
      <c r="Q1038" s="17">
        <f t="shared" si="6"/>
        <v>0.7355769231</v>
      </c>
      <c r="R1038" s="17"/>
      <c r="S1038" s="17"/>
      <c r="T1038" s="17"/>
      <c r="U1038" s="17"/>
      <c r="V1038" s="17"/>
      <c r="W1038" s="17"/>
      <c r="X1038" s="17"/>
      <c r="Y1038" s="17"/>
      <c r="Z1038" s="17"/>
    </row>
    <row r="1039">
      <c r="A1039" s="18">
        <v>1065.0</v>
      </c>
      <c r="B1039" s="18" t="s">
        <v>388</v>
      </c>
      <c r="C1039" s="18" t="s">
        <v>19</v>
      </c>
      <c r="D1039" s="19">
        <v>42338.0</v>
      </c>
      <c r="E1039" s="20">
        <v>4.2963E9</v>
      </c>
      <c r="F1039" s="20">
        <v>2.559E9</v>
      </c>
      <c r="G1039" s="21">
        <v>1.1274E9</v>
      </c>
      <c r="H1039" s="22">
        <v>0.0</v>
      </c>
      <c r="I1039" s="22">
        <v>0.0</v>
      </c>
      <c r="J1039" s="18" t="s">
        <v>39</v>
      </c>
      <c r="K1039" s="18" t="s">
        <v>127</v>
      </c>
      <c r="L1039" s="23">
        <f t="shared" si="1"/>
        <v>2015</v>
      </c>
      <c r="M1039" s="24">
        <f t="shared" si="2"/>
        <v>1737300000</v>
      </c>
      <c r="N1039" s="25">
        <f t="shared" si="3"/>
        <v>1127400000</v>
      </c>
      <c r="O1039" s="24">
        <f t="shared" si="4"/>
        <v>3168900000</v>
      </c>
      <c r="P1039" s="17">
        <f t="shared" si="5"/>
        <v>0.4043712031</v>
      </c>
      <c r="Q1039" s="17">
        <f t="shared" si="6"/>
        <v>0.7375881573</v>
      </c>
      <c r="R1039" s="17"/>
      <c r="S1039" s="17"/>
      <c r="T1039" s="17"/>
      <c r="U1039" s="17"/>
      <c r="V1039" s="17"/>
      <c r="W1039" s="17"/>
      <c r="X1039" s="17"/>
      <c r="Y1039" s="17"/>
      <c r="Z1039" s="17"/>
    </row>
    <row r="1040">
      <c r="A1040" s="18">
        <v>1066.0</v>
      </c>
      <c r="B1040" s="18" t="s">
        <v>388</v>
      </c>
      <c r="C1040" s="18" t="s">
        <v>20</v>
      </c>
      <c r="D1040" s="19">
        <v>42704.0</v>
      </c>
      <c r="E1040" s="20">
        <v>4.4115E9</v>
      </c>
      <c r="F1040" s="20">
        <v>2.5798E9</v>
      </c>
      <c r="G1040" s="21">
        <v>1.175E9</v>
      </c>
      <c r="H1040" s="22">
        <v>0.0</v>
      </c>
      <c r="I1040" s="22">
        <v>0.0</v>
      </c>
      <c r="J1040" s="18" t="s">
        <v>39</v>
      </c>
      <c r="K1040" s="18" t="s">
        <v>127</v>
      </c>
      <c r="L1040" s="23">
        <f t="shared" si="1"/>
        <v>2016</v>
      </c>
      <c r="M1040" s="24">
        <f t="shared" si="2"/>
        <v>1831700000</v>
      </c>
      <c r="N1040" s="25">
        <f t="shared" si="3"/>
        <v>1175000000</v>
      </c>
      <c r="O1040" s="24">
        <f t="shared" si="4"/>
        <v>3236500000</v>
      </c>
      <c r="P1040" s="17">
        <f t="shared" si="5"/>
        <v>0.4152102459</v>
      </c>
      <c r="Q1040" s="17">
        <f t="shared" si="6"/>
        <v>0.7336506857</v>
      </c>
      <c r="R1040" s="17"/>
      <c r="S1040" s="17"/>
      <c r="T1040" s="17"/>
      <c r="U1040" s="17"/>
      <c r="V1040" s="17"/>
      <c r="W1040" s="17"/>
      <c r="X1040" s="17"/>
      <c r="Y1040" s="17"/>
      <c r="Z1040" s="17"/>
    </row>
    <row r="1041">
      <c r="A1041" s="18">
        <v>1067.0</v>
      </c>
      <c r="B1041" s="18" t="s">
        <v>389</v>
      </c>
      <c r="C1041" s="18" t="s">
        <v>15</v>
      </c>
      <c r="D1041" s="19">
        <v>41274.0</v>
      </c>
      <c r="E1041" s="20">
        <v>2.031901E9</v>
      </c>
      <c r="F1041" s="20">
        <v>1.704767E9</v>
      </c>
      <c r="G1041" s="21">
        <v>1.35824E8</v>
      </c>
      <c r="H1041" s="22">
        <v>0.0</v>
      </c>
      <c r="I1041" s="22">
        <v>0.0</v>
      </c>
      <c r="J1041" s="18" t="s">
        <v>62</v>
      </c>
      <c r="K1041" s="18" t="s">
        <v>390</v>
      </c>
      <c r="L1041" s="23">
        <f t="shared" si="1"/>
        <v>2012</v>
      </c>
      <c r="M1041" s="24">
        <f t="shared" si="2"/>
        <v>327134000</v>
      </c>
      <c r="N1041" s="25">
        <f t="shared" si="3"/>
        <v>135824000</v>
      </c>
      <c r="O1041" s="24">
        <f t="shared" si="4"/>
        <v>1896077000</v>
      </c>
      <c r="P1041" s="17">
        <f t="shared" si="5"/>
        <v>0.1609989857</v>
      </c>
      <c r="Q1041" s="17">
        <f t="shared" si="6"/>
        <v>0.9331542236</v>
      </c>
      <c r="R1041" s="17"/>
      <c r="S1041" s="17"/>
      <c r="T1041" s="17"/>
      <c r="U1041" s="17"/>
      <c r="V1041" s="17"/>
      <c r="W1041" s="17"/>
      <c r="X1041" s="17"/>
      <c r="Y1041" s="17"/>
      <c r="Z1041" s="17"/>
    </row>
    <row r="1042">
      <c r="A1042" s="18">
        <v>1068.0</v>
      </c>
      <c r="B1042" s="18" t="s">
        <v>389</v>
      </c>
      <c r="C1042" s="18" t="s">
        <v>18</v>
      </c>
      <c r="D1042" s="19">
        <v>41639.0</v>
      </c>
      <c r="E1042" s="20">
        <v>2.155551E9</v>
      </c>
      <c r="F1042" s="20">
        <v>1.791594E9</v>
      </c>
      <c r="G1042" s="21">
        <v>1.45298E8</v>
      </c>
      <c r="H1042" s="22">
        <v>0.0</v>
      </c>
      <c r="I1042" s="22">
        <v>0.0</v>
      </c>
      <c r="J1042" s="18" t="s">
        <v>62</v>
      </c>
      <c r="K1042" s="18" t="s">
        <v>390</v>
      </c>
      <c r="L1042" s="23">
        <f t="shared" si="1"/>
        <v>2013</v>
      </c>
      <c r="M1042" s="24">
        <f t="shared" si="2"/>
        <v>363957000</v>
      </c>
      <c r="N1042" s="25">
        <f t="shared" si="3"/>
        <v>145298000</v>
      </c>
      <c r="O1042" s="24">
        <f t="shared" si="4"/>
        <v>2010253000</v>
      </c>
      <c r="P1042" s="17">
        <f t="shared" si="5"/>
        <v>0.1688463878</v>
      </c>
      <c r="Q1042" s="17">
        <f t="shared" si="6"/>
        <v>0.9325935689</v>
      </c>
      <c r="R1042" s="17"/>
      <c r="S1042" s="17"/>
      <c r="T1042" s="17"/>
      <c r="U1042" s="17"/>
      <c r="V1042" s="17"/>
      <c r="W1042" s="17"/>
      <c r="X1042" s="17"/>
      <c r="Y1042" s="17"/>
      <c r="Z1042" s="17"/>
    </row>
    <row r="1043">
      <c r="A1043" s="18">
        <v>1069.0</v>
      </c>
      <c r="B1043" s="18" t="s">
        <v>389</v>
      </c>
      <c r="C1043" s="18" t="s">
        <v>19</v>
      </c>
      <c r="D1043" s="19">
        <v>42004.0</v>
      </c>
      <c r="E1043" s="20">
        <v>2.957951E9</v>
      </c>
      <c r="F1043" s="20">
        <v>2.435591E9</v>
      </c>
      <c r="G1043" s="21">
        <v>1.64596E8</v>
      </c>
      <c r="H1043" s="22">
        <v>0.0</v>
      </c>
      <c r="I1043" s="22">
        <v>0.0</v>
      </c>
      <c r="J1043" s="18" t="s">
        <v>62</v>
      </c>
      <c r="K1043" s="18" t="s">
        <v>390</v>
      </c>
      <c r="L1043" s="23">
        <f t="shared" si="1"/>
        <v>2014</v>
      </c>
      <c r="M1043" s="24">
        <f t="shared" si="2"/>
        <v>522360000</v>
      </c>
      <c r="N1043" s="25">
        <f t="shared" si="3"/>
        <v>164596000</v>
      </c>
      <c r="O1043" s="24">
        <f t="shared" si="4"/>
        <v>2793355000</v>
      </c>
      <c r="P1043" s="17">
        <f t="shared" si="5"/>
        <v>0.1765952174</v>
      </c>
      <c r="Q1043" s="17">
        <f t="shared" si="6"/>
        <v>0.9443547239</v>
      </c>
      <c r="R1043" s="17"/>
      <c r="S1043" s="17"/>
      <c r="T1043" s="17"/>
      <c r="U1043" s="17"/>
      <c r="V1043" s="17"/>
      <c r="W1043" s="17"/>
      <c r="X1043" s="17"/>
      <c r="Y1043" s="17"/>
      <c r="Z1043" s="17"/>
    </row>
    <row r="1044">
      <c r="A1044" s="18">
        <v>1070.0</v>
      </c>
      <c r="B1044" s="18" t="s">
        <v>389</v>
      </c>
      <c r="C1044" s="18" t="s">
        <v>20</v>
      </c>
      <c r="D1044" s="19">
        <v>42369.0</v>
      </c>
      <c r="E1044" s="20">
        <v>3.53957E9</v>
      </c>
      <c r="F1044" s="20">
        <v>2.817803E9</v>
      </c>
      <c r="G1044" s="21">
        <v>2.33887E8</v>
      </c>
      <c r="H1044" s="22">
        <v>0.0</v>
      </c>
      <c r="I1044" s="22">
        <v>0.0</v>
      </c>
      <c r="J1044" s="18" t="s">
        <v>62</v>
      </c>
      <c r="K1044" s="18" t="s">
        <v>390</v>
      </c>
      <c r="L1044" s="23">
        <f t="shared" si="1"/>
        <v>2015</v>
      </c>
      <c r="M1044" s="24">
        <f t="shared" si="2"/>
        <v>721767000</v>
      </c>
      <c r="N1044" s="25">
        <f t="shared" si="3"/>
        <v>233887000</v>
      </c>
      <c r="O1044" s="24">
        <f t="shared" si="4"/>
        <v>3305683000</v>
      </c>
      <c r="P1044" s="17">
        <f t="shared" si="5"/>
        <v>0.2039137522</v>
      </c>
      <c r="Q1044" s="17">
        <f t="shared" si="6"/>
        <v>0.9339221996</v>
      </c>
      <c r="R1044" s="17"/>
      <c r="S1044" s="17"/>
      <c r="T1044" s="17"/>
      <c r="U1044" s="17"/>
      <c r="V1044" s="17"/>
      <c r="W1044" s="17"/>
      <c r="X1044" s="17"/>
      <c r="Y1044" s="17"/>
      <c r="Z1044" s="17"/>
    </row>
    <row r="1045">
      <c r="A1045" s="18">
        <v>1071.0</v>
      </c>
      <c r="B1045" s="18" t="s">
        <v>391</v>
      </c>
      <c r="C1045" s="18" t="s">
        <v>15</v>
      </c>
      <c r="D1045" s="19">
        <v>41274.0</v>
      </c>
      <c r="E1045" s="20">
        <v>1.1924E10</v>
      </c>
      <c r="F1045" s="20">
        <v>0.0</v>
      </c>
      <c r="G1045" s="21">
        <v>7.134E9</v>
      </c>
      <c r="H1045" s="22">
        <v>0.0</v>
      </c>
      <c r="I1045" s="22">
        <v>2.961E9</v>
      </c>
      <c r="J1045" s="18" t="s">
        <v>50</v>
      </c>
      <c r="K1045" s="18" t="s">
        <v>392</v>
      </c>
      <c r="L1045" s="23">
        <f t="shared" si="1"/>
        <v>2012</v>
      </c>
      <c r="M1045" s="24">
        <f t="shared" si="2"/>
        <v>11924000000</v>
      </c>
      <c r="N1045" s="25">
        <f t="shared" si="3"/>
        <v>10095000000</v>
      </c>
      <c r="O1045" s="24">
        <f t="shared" si="4"/>
        <v>1829000000</v>
      </c>
      <c r="P1045" s="17">
        <f t="shared" si="5"/>
        <v>1</v>
      </c>
      <c r="Q1045" s="17">
        <f t="shared" si="6"/>
        <v>0.1533881248</v>
      </c>
      <c r="R1045" s="17"/>
      <c r="S1045" s="17"/>
      <c r="T1045" s="17"/>
      <c r="U1045" s="17"/>
      <c r="V1045" s="17"/>
      <c r="W1045" s="17"/>
      <c r="X1045" s="17"/>
      <c r="Y1045" s="17"/>
      <c r="Z1045" s="17"/>
    </row>
    <row r="1046">
      <c r="A1046" s="18">
        <v>1072.0</v>
      </c>
      <c r="B1046" s="18" t="s">
        <v>391</v>
      </c>
      <c r="C1046" s="18" t="s">
        <v>18</v>
      </c>
      <c r="D1046" s="19">
        <v>41639.0</v>
      </c>
      <c r="E1046" s="20">
        <v>1.2261E10</v>
      </c>
      <c r="F1046" s="20">
        <v>0.0</v>
      </c>
      <c r="G1046" s="21">
        <v>7.226E9</v>
      </c>
      <c r="H1046" s="22">
        <v>0.0</v>
      </c>
      <c r="I1046" s="22">
        <v>2.958E9</v>
      </c>
      <c r="J1046" s="18" t="s">
        <v>50</v>
      </c>
      <c r="K1046" s="18" t="s">
        <v>392</v>
      </c>
      <c r="L1046" s="23">
        <f t="shared" si="1"/>
        <v>2013</v>
      </c>
      <c r="M1046" s="24">
        <f t="shared" si="2"/>
        <v>12261000000</v>
      </c>
      <c r="N1046" s="25">
        <f t="shared" si="3"/>
        <v>10184000000</v>
      </c>
      <c r="O1046" s="24">
        <f t="shared" si="4"/>
        <v>2077000000</v>
      </c>
      <c r="P1046" s="17">
        <f t="shared" si="5"/>
        <v>1</v>
      </c>
      <c r="Q1046" s="17">
        <f t="shared" si="6"/>
        <v>0.1693989071</v>
      </c>
      <c r="R1046" s="17"/>
      <c r="S1046" s="17"/>
      <c r="T1046" s="17"/>
      <c r="U1046" s="17"/>
      <c r="V1046" s="17"/>
      <c r="W1046" s="17"/>
      <c r="X1046" s="17"/>
      <c r="Y1046" s="17"/>
      <c r="Z1046" s="17"/>
    </row>
    <row r="1047">
      <c r="A1047" s="18">
        <v>1073.0</v>
      </c>
      <c r="B1047" s="18" t="s">
        <v>391</v>
      </c>
      <c r="C1047" s="18" t="s">
        <v>19</v>
      </c>
      <c r="D1047" s="19">
        <v>42004.0</v>
      </c>
      <c r="E1047" s="20">
        <v>1.2951E10</v>
      </c>
      <c r="F1047" s="20">
        <v>0.0</v>
      </c>
      <c r="G1047" s="21">
        <v>7.515E9</v>
      </c>
      <c r="H1047" s="22">
        <v>0.0</v>
      </c>
      <c r="I1047" s="22">
        <v>3.135E9</v>
      </c>
      <c r="J1047" s="18" t="s">
        <v>50</v>
      </c>
      <c r="K1047" s="18" t="s">
        <v>392</v>
      </c>
      <c r="L1047" s="23">
        <f t="shared" si="1"/>
        <v>2014</v>
      </c>
      <c r="M1047" s="24">
        <f t="shared" si="2"/>
        <v>12951000000</v>
      </c>
      <c r="N1047" s="25">
        <f t="shared" si="3"/>
        <v>10650000000</v>
      </c>
      <c r="O1047" s="24">
        <f t="shared" si="4"/>
        <v>2301000000</v>
      </c>
      <c r="P1047" s="17">
        <f t="shared" si="5"/>
        <v>1</v>
      </c>
      <c r="Q1047" s="17">
        <f t="shared" si="6"/>
        <v>0.177669678</v>
      </c>
      <c r="R1047" s="17"/>
      <c r="S1047" s="17"/>
      <c r="T1047" s="17"/>
      <c r="U1047" s="17"/>
      <c r="V1047" s="17"/>
      <c r="W1047" s="17"/>
      <c r="X1047" s="17"/>
      <c r="Y1047" s="17"/>
      <c r="Z1047" s="17"/>
    </row>
    <row r="1048">
      <c r="A1048" s="18">
        <v>1074.0</v>
      </c>
      <c r="B1048" s="18" t="s">
        <v>391</v>
      </c>
      <c r="C1048" s="18" t="s">
        <v>20</v>
      </c>
      <c r="D1048" s="19">
        <v>42369.0</v>
      </c>
      <c r="E1048" s="20">
        <v>1.2893E10</v>
      </c>
      <c r="F1048" s="20">
        <v>0.0</v>
      </c>
      <c r="G1048" s="21">
        <v>7.334E9</v>
      </c>
      <c r="H1048" s="22">
        <v>0.0</v>
      </c>
      <c r="I1048" s="22">
        <v>3.14E9</v>
      </c>
      <c r="J1048" s="18" t="s">
        <v>50</v>
      </c>
      <c r="K1048" s="18" t="s">
        <v>392</v>
      </c>
      <c r="L1048" s="23">
        <f t="shared" si="1"/>
        <v>2015</v>
      </c>
      <c r="M1048" s="24">
        <f t="shared" si="2"/>
        <v>12893000000</v>
      </c>
      <c r="N1048" s="25">
        <f t="shared" si="3"/>
        <v>10474000000</v>
      </c>
      <c r="O1048" s="24">
        <f t="shared" si="4"/>
        <v>2419000000</v>
      </c>
      <c r="P1048" s="17">
        <f t="shared" si="5"/>
        <v>1</v>
      </c>
      <c r="Q1048" s="17">
        <f t="shared" si="6"/>
        <v>0.1876211898</v>
      </c>
      <c r="R1048" s="17"/>
      <c r="S1048" s="17"/>
      <c r="T1048" s="17"/>
      <c r="U1048" s="17"/>
      <c r="V1048" s="17"/>
      <c r="W1048" s="17"/>
      <c r="X1048" s="17"/>
      <c r="Y1048" s="17"/>
      <c r="Z1048" s="17"/>
    </row>
    <row r="1049">
      <c r="A1049" s="18">
        <v>1075.0</v>
      </c>
      <c r="B1049" s="18" t="s">
        <v>393</v>
      </c>
      <c r="C1049" s="18" t="s">
        <v>15</v>
      </c>
      <c r="D1049" s="19">
        <v>41639.0</v>
      </c>
      <c r="E1049" s="20">
        <v>3.0871E10</v>
      </c>
      <c r="F1049" s="20">
        <v>1.6106E10</v>
      </c>
      <c r="G1049" s="21">
        <v>6.384E9</v>
      </c>
      <c r="H1049" s="22">
        <v>1.715E9</v>
      </c>
      <c r="I1049" s="22">
        <v>0.0</v>
      </c>
      <c r="J1049" s="18" t="s">
        <v>16</v>
      </c>
      <c r="K1049" s="18" t="s">
        <v>167</v>
      </c>
      <c r="L1049" s="23">
        <f t="shared" si="1"/>
        <v>2013</v>
      </c>
      <c r="M1049" s="24">
        <f t="shared" si="2"/>
        <v>14765000000</v>
      </c>
      <c r="N1049" s="25">
        <f t="shared" si="3"/>
        <v>8099000000</v>
      </c>
      <c r="O1049" s="24">
        <f t="shared" si="4"/>
        <v>22772000000</v>
      </c>
      <c r="P1049" s="17">
        <f t="shared" si="5"/>
        <v>0.478280587</v>
      </c>
      <c r="Q1049" s="17">
        <f t="shared" si="6"/>
        <v>0.7376502219</v>
      </c>
      <c r="R1049" s="17"/>
      <c r="S1049" s="17"/>
      <c r="T1049" s="17"/>
      <c r="U1049" s="17"/>
      <c r="V1049" s="17"/>
      <c r="W1049" s="17"/>
      <c r="X1049" s="17"/>
      <c r="Y1049" s="17"/>
      <c r="Z1049" s="17"/>
    </row>
    <row r="1050">
      <c r="A1050" s="18">
        <v>1076.0</v>
      </c>
      <c r="B1050" s="18" t="s">
        <v>393</v>
      </c>
      <c r="C1050" s="18" t="s">
        <v>18</v>
      </c>
      <c r="D1050" s="19">
        <v>42004.0</v>
      </c>
      <c r="E1050" s="20">
        <v>3.1821E10</v>
      </c>
      <c r="F1050" s="20">
        <v>1.6447E10</v>
      </c>
      <c r="G1050" s="21">
        <v>6.469E9</v>
      </c>
      <c r="H1050" s="22">
        <v>1.77E9</v>
      </c>
      <c r="I1050" s="22">
        <v>0.0</v>
      </c>
      <c r="J1050" s="18" t="s">
        <v>16</v>
      </c>
      <c r="K1050" s="18" t="s">
        <v>167</v>
      </c>
      <c r="L1050" s="23">
        <f t="shared" si="1"/>
        <v>2014</v>
      </c>
      <c r="M1050" s="24">
        <f t="shared" si="2"/>
        <v>15374000000</v>
      </c>
      <c r="N1050" s="25">
        <f t="shared" si="3"/>
        <v>8239000000</v>
      </c>
      <c r="O1050" s="24">
        <f t="shared" si="4"/>
        <v>23582000000</v>
      </c>
      <c r="P1050" s="17">
        <f t="shared" si="5"/>
        <v>0.4831400647</v>
      </c>
      <c r="Q1050" s="17">
        <f t="shared" si="6"/>
        <v>0.7410829327</v>
      </c>
      <c r="R1050" s="17"/>
      <c r="S1050" s="17"/>
      <c r="T1050" s="17"/>
      <c r="U1050" s="17"/>
      <c r="V1050" s="17"/>
      <c r="W1050" s="17"/>
      <c r="X1050" s="17"/>
      <c r="Y1050" s="17"/>
      <c r="Z1050" s="17"/>
    </row>
    <row r="1051">
      <c r="A1051" s="18">
        <v>1077.0</v>
      </c>
      <c r="B1051" s="18" t="s">
        <v>393</v>
      </c>
      <c r="C1051" s="18" t="s">
        <v>19</v>
      </c>
      <c r="D1051" s="19">
        <v>42369.0</v>
      </c>
      <c r="E1051" s="20">
        <v>3.0274E10</v>
      </c>
      <c r="F1051" s="20">
        <v>1.5383E10</v>
      </c>
      <c r="G1051" s="21">
        <v>6.182E9</v>
      </c>
      <c r="H1051" s="22">
        <v>1.763E9</v>
      </c>
      <c r="I1051" s="22">
        <v>0.0</v>
      </c>
      <c r="J1051" s="18" t="s">
        <v>16</v>
      </c>
      <c r="K1051" s="18" t="s">
        <v>167</v>
      </c>
      <c r="L1051" s="23">
        <f t="shared" si="1"/>
        <v>2015</v>
      </c>
      <c r="M1051" s="24">
        <f t="shared" si="2"/>
        <v>14891000000</v>
      </c>
      <c r="N1051" s="25">
        <f t="shared" si="3"/>
        <v>7945000000</v>
      </c>
      <c r="O1051" s="24">
        <f t="shared" si="4"/>
        <v>22329000000</v>
      </c>
      <c r="P1051" s="17">
        <f t="shared" si="5"/>
        <v>0.4918742155</v>
      </c>
      <c r="Q1051" s="17">
        <f t="shared" si="6"/>
        <v>0.7375635859</v>
      </c>
      <c r="R1051" s="17"/>
      <c r="S1051" s="17"/>
      <c r="T1051" s="17"/>
      <c r="U1051" s="17"/>
      <c r="V1051" s="17"/>
      <c r="W1051" s="17"/>
      <c r="X1051" s="17"/>
      <c r="Y1051" s="17"/>
      <c r="Z1051" s="17"/>
    </row>
    <row r="1052">
      <c r="A1052" s="18">
        <v>1078.0</v>
      </c>
      <c r="B1052" s="18" t="s">
        <v>393</v>
      </c>
      <c r="C1052" s="18" t="s">
        <v>20</v>
      </c>
      <c r="D1052" s="19">
        <v>42735.0</v>
      </c>
      <c r="E1052" s="20">
        <v>3.0109E10</v>
      </c>
      <c r="F1052" s="20">
        <v>1.504E10</v>
      </c>
      <c r="G1052" s="21">
        <v>6.111E9</v>
      </c>
      <c r="H1052" s="22">
        <v>1.735E9</v>
      </c>
      <c r="I1052" s="22">
        <v>0.0</v>
      </c>
      <c r="J1052" s="18" t="s">
        <v>16</v>
      </c>
      <c r="K1052" s="18" t="s">
        <v>167</v>
      </c>
      <c r="L1052" s="23">
        <f t="shared" si="1"/>
        <v>2016</v>
      </c>
      <c r="M1052" s="24">
        <f t="shared" si="2"/>
        <v>15069000000</v>
      </c>
      <c r="N1052" s="25">
        <f t="shared" si="3"/>
        <v>7846000000</v>
      </c>
      <c r="O1052" s="24">
        <f t="shared" si="4"/>
        <v>22263000000</v>
      </c>
      <c r="P1052" s="17">
        <f t="shared" si="5"/>
        <v>0.5004815836</v>
      </c>
      <c r="Q1052" s="17">
        <f t="shared" si="6"/>
        <v>0.7394134644</v>
      </c>
      <c r="R1052" s="17"/>
      <c r="S1052" s="17"/>
      <c r="T1052" s="17"/>
      <c r="U1052" s="17"/>
      <c r="V1052" s="17"/>
      <c r="W1052" s="17"/>
      <c r="X1052" s="17"/>
      <c r="Y1052" s="17"/>
      <c r="Z1052" s="17"/>
    </row>
    <row r="1053">
      <c r="A1053" s="18">
        <v>1079.0</v>
      </c>
      <c r="B1053" s="18" t="s">
        <v>394</v>
      </c>
      <c r="C1053" s="18" t="s">
        <v>15</v>
      </c>
      <c r="D1053" s="19">
        <v>41274.0</v>
      </c>
      <c r="E1053" s="20">
        <v>2.060702E9</v>
      </c>
      <c r="F1053" s="20">
        <v>9.95046E8</v>
      </c>
      <c r="G1053" s="21">
        <v>0.0</v>
      </c>
      <c r="H1053" s="22">
        <v>0.0</v>
      </c>
      <c r="I1053" s="22">
        <v>0.0</v>
      </c>
      <c r="J1053" s="18" t="s">
        <v>39</v>
      </c>
      <c r="K1053" s="18" t="s">
        <v>217</v>
      </c>
      <c r="L1053" s="23">
        <f t="shared" si="1"/>
        <v>2012</v>
      </c>
      <c r="M1053" s="24">
        <f t="shared" si="2"/>
        <v>1065656000</v>
      </c>
      <c r="N1053" s="25">
        <f t="shared" si="3"/>
        <v>0</v>
      </c>
      <c r="O1053" s="24">
        <f t="shared" si="4"/>
        <v>2060702000</v>
      </c>
      <c r="P1053" s="17">
        <f t="shared" si="5"/>
        <v>0.5171325112</v>
      </c>
      <c r="Q1053" s="17">
        <f t="shared" si="6"/>
        <v>1</v>
      </c>
      <c r="R1053" s="17"/>
      <c r="S1053" s="17"/>
      <c r="T1053" s="17"/>
      <c r="U1053" s="17"/>
      <c r="V1053" s="17"/>
      <c r="W1053" s="17"/>
      <c r="X1053" s="17"/>
      <c r="Y1053" s="17"/>
      <c r="Z1053" s="17"/>
    </row>
    <row r="1054">
      <c r="A1054" s="18">
        <v>1080.0</v>
      </c>
      <c r="B1054" s="18" t="s">
        <v>394</v>
      </c>
      <c r="C1054" s="18" t="s">
        <v>18</v>
      </c>
      <c r="D1054" s="19">
        <v>41639.0</v>
      </c>
      <c r="E1054" s="20">
        <v>2.246428E9</v>
      </c>
      <c r="F1054" s="20">
        <v>1.073497E9</v>
      </c>
      <c r="G1054" s="21">
        <v>0.0</v>
      </c>
      <c r="H1054" s="22">
        <v>0.0</v>
      </c>
      <c r="I1054" s="22">
        <v>0.0</v>
      </c>
      <c r="J1054" s="18" t="s">
        <v>39</v>
      </c>
      <c r="K1054" s="18" t="s">
        <v>217</v>
      </c>
      <c r="L1054" s="23">
        <f t="shared" si="1"/>
        <v>2013</v>
      </c>
      <c r="M1054" s="24">
        <f t="shared" si="2"/>
        <v>1172931000</v>
      </c>
      <c r="N1054" s="25">
        <f t="shared" si="3"/>
        <v>0</v>
      </c>
      <c r="O1054" s="24">
        <f t="shared" si="4"/>
        <v>2246428000</v>
      </c>
      <c r="P1054" s="17">
        <f t="shared" si="5"/>
        <v>0.5221315796</v>
      </c>
      <c r="Q1054" s="17">
        <f t="shared" si="6"/>
        <v>1</v>
      </c>
      <c r="R1054" s="17"/>
      <c r="S1054" s="17"/>
      <c r="T1054" s="17"/>
      <c r="U1054" s="17"/>
      <c r="V1054" s="17"/>
      <c r="W1054" s="17"/>
      <c r="X1054" s="17"/>
      <c r="Y1054" s="17"/>
      <c r="Z1054" s="17"/>
    </row>
    <row r="1055">
      <c r="A1055" s="18">
        <v>1081.0</v>
      </c>
      <c r="B1055" s="18" t="s">
        <v>394</v>
      </c>
      <c r="C1055" s="18" t="s">
        <v>19</v>
      </c>
      <c r="D1055" s="19">
        <v>42004.0</v>
      </c>
      <c r="E1055" s="20">
        <v>2.464867E9</v>
      </c>
      <c r="F1055" s="20">
        <v>1.125057E9</v>
      </c>
      <c r="G1055" s="21">
        <v>0.0</v>
      </c>
      <c r="H1055" s="22">
        <v>0.0</v>
      </c>
      <c r="I1055" s="22">
        <v>0.0</v>
      </c>
      <c r="J1055" s="18" t="s">
        <v>39</v>
      </c>
      <c r="K1055" s="18" t="s">
        <v>217</v>
      </c>
      <c r="L1055" s="23">
        <f t="shared" si="1"/>
        <v>2014</v>
      </c>
      <c r="M1055" s="24">
        <f t="shared" si="2"/>
        <v>1339810000</v>
      </c>
      <c r="N1055" s="25">
        <f t="shared" si="3"/>
        <v>0</v>
      </c>
      <c r="O1055" s="24">
        <f t="shared" si="4"/>
        <v>2464867000</v>
      </c>
      <c r="P1055" s="17">
        <f t="shared" si="5"/>
        <v>0.5435627967</v>
      </c>
      <c r="Q1055" s="17">
        <f t="shared" si="6"/>
        <v>1</v>
      </c>
      <c r="R1055" s="17"/>
      <c r="S1055" s="17"/>
      <c r="T1055" s="17"/>
      <c r="U1055" s="17"/>
      <c r="V1055" s="17"/>
      <c r="W1055" s="17"/>
      <c r="X1055" s="17"/>
      <c r="Y1055" s="17"/>
      <c r="Z1055" s="17"/>
    </row>
    <row r="1056">
      <c r="A1056" s="18">
        <v>1082.0</v>
      </c>
      <c r="B1056" s="18" t="s">
        <v>394</v>
      </c>
      <c r="C1056" s="18" t="s">
        <v>20</v>
      </c>
      <c r="D1056" s="19">
        <v>42369.0</v>
      </c>
      <c r="E1056" s="20">
        <v>2.722564E9</v>
      </c>
      <c r="F1056" s="20">
        <v>1.090263E9</v>
      </c>
      <c r="G1056" s="21">
        <v>0.0</v>
      </c>
      <c r="H1056" s="22">
        <v>0.0</v>
      </c>
      <c r="I1056" s="22">
        <v>0.0</v>
      </c>
      <c r="J1056" s="18" t="s">
        <v>39</v>
      </c>
      <c r="K1056" s="18" t="s">
        <v>217</v>
      </c>
      <c r="L1056" s="23">
        <f t="shared" si="1"/>
        <v>2015</v>
      </c>
      <c r="M1056" s="24">
        <f t="shared" si="2"/>
        <v>1632301000</v>
      </c>
      <c r="N1056" s="25">
        <f t="shared" si="3"/>
        <v>0</v>
      </c>
      <c r="O1056" s="24">
        <f t="shared" si="4"/>
        <v>2722564000</v>
      </c>
      <c r="P1056" s="17">
        <f t="shared" si="5"/>
        <v>0.599545502</v>
      </c>
      <c r="Q1056" s="17">
        <f t="shared" si="6"/>
        <v>1</v>
      </c>
      <c r="R1056" s="17"/>
      <c r="S1056" s="17"/>
      <c r="T1056" s="17"/>
      <c r="U1056" s="17"/>
      <c r="V1056" s="17"/>
      <c r="W1056" s="17"/>
      <c r="X1056" s="17"/>
      <c r="Y1056" s="17"/>
      <c r="Z1056" s="17"/>
    </row>
    <row r="1057">
      <c r="A1057" s="18">
        <v>1083.0</v>
      </c>
      <c r="B1057" s="18" t="s">
        <v>395</v>
      </c>
      <c r="C1057" s="18" t="s">
        <v>15</v>
      </c>
      <c r="D1057" s="19">
        <v>41274.0</v>
      </c>
      <c r="E1057" s="20">
        <v>2.4618E10</v>
      </c>
      <c r="F1057" s="20">
        <v>1.5055E10</v>
      </c>
      <c r="G1057" s="21">
        <v>2.249E9</v>
      </c>
      <c r="H1057" s="22">
        <v>0.0</v>
      </c>
      <c r="I1057" s="22">
        <v>0.0</v>
      </c>
      <c r="J1057" s="18" t="s">
        <v>39</v>
      </c>
      <c r="K1057" s="18" t="s">
        <v>396</v>
      </c>
      <c r="L1057" s="23">
        <f t="shared" si="1"/>
        <v>2012</v>
      </c>
      <c r="M1057" s="24">
        <f t="shared" si="2"/>
        <v>9563000000</v>
      </c>
      <c r="N1057" s="25">
        <f t="shared" si="3"/>
        <v>2249000000</v>
      </c>
      <c r="O1057" s="24">
        <f t="shared" si="4"/>
        <v>22369000000</v>
      </c>
      <c r="P1057" s="17">
        <f t="shared" si="5"/>
        <v>0.3884556016</v>
      </c>
      <c r="Q1057" s="17">
        <f t="shared" si="6"/>
        <v>0.9086440816</v>
      </c>
      <c r="R1057" s="17"/>
      <c r="S1057" s="17"/>
      <c r="T1057" s="17"/>
      <c r="U1057" s="17"/>
      <c r="V1057" s="17"/>
      <c r="W1057" s="17"/>
      <c r="X1057" s="17"/>
      <c r="Y1057" s="17"/>
      <c r="Z1057" s="17"/>
    </row>
    <row r="1058">
      <c r="A1058" s="18">
        <v>1084.0</v>
      </c>
      <c r="B1058" s="18" t="s">
        <v>395</v>
      </c>
      <c r="C1058" s="18" t="s">
        <v>18</v>
      </c>
      <c r="D1058" s="19">
        <v>41639.0</v>
      </c>
      <c r="E1058" s="20">
        <v>2.4466E10</v>
      </c>
      <c r="F1058" s="20">
        <v>1.4009E10</v>
      </c>
      <c r="G1058" s="21">
        <v>2.362E9</v>
      </c>
      <c r="H1058" s="22">
        <v>0.0</v>
      </c>
      <c r="I1058" s="22">
        <v>0.0</v>
      </c>
      <c r="J1058" s="18" t="s">
        <v>39</v>
      </c>
      <c r="K1058" s="18" t="s">
        <v>396</v>
      </c>
      <c r="L1058" s="23">
        <f t="shared" si="1"/>
        <v>2013</v>
      </c>
      <c r="M1058" s="24">
        <f t="shared" si="2"/>
        <v>10457000000</v>
      </c>
      <c r="N1058" s="25">
        <f t="shared" si="3"/>
        <v>2362000000</v>
      </c>
      <c r="O1058" s="24">
        <f t="shared" si="4"/>
        <v>22104000000</v>
      </c>
      <c r="P1058" s="17">
        <f t="shared" si="5"/>
        <v>0.4274094662</v>
      </c>
      <c r="Q1058" s="17">
        <f t="shared" si="6"/>
        <v>0.9034578599</v>
      </c>
      <c r="R1058" s="17"/>
      <c r="S1058" s="17"/>
      <c r="T1058" s="17"/>
      <c r="U1058" s="17"/>
      <c r="V1058" s="17"/>
      <c r="W1058" s="17"/>
      <c r="X1058" s="17"/>
      <c r="Y1058" s="17"/>
      <c r="Z1058" s="17"/>
    </row>
    <row r="1059">
      <c r="A1059" s="18">
        <v>1085.0</v>
      </c>
      <c r="B1059" s="18" t="s">
        <v>395</v>
      </c>
      <c r="C1059" s="18" t="s">
        <v>19</v>
      </c>
      <c r="D1059" s="19">
        <v>42004.0</v>
      </c>
      <c r="E1059" s="20">
        <v>2.4522E10</v>
      </c>
      <c r="F1059" s="20">
        <v>1.4362E10</v>
      </c>
      <c r="G1059" s="21">
        <v>2.541E9</v>
      </c>
      <c r="H1059" s="22">
        <v>0.0</v>
      </c>
      <c r="I1059" s="22">
        <v>0.0</v>
      </c>
      <c r="J1059" s="18" t="s">
        <v>39</v>
      </c>
      <c r="K1059" s="18" t="s">
        <v>396</v>
      </c>
      <c r="L1059" s="23">
        <f t="shared" si="1"/>
        <v>2014</v>
      </c>
      <c r="M1059" s="24">
        <f t="shared" si="2"/>
        <v>10160000000</v>
      </c>
      <c r="N1059" s="25">
        <f t="shared" si="3"/>
        <v>2541000000</v>
      </c>
      <c r="O1059" s="24">
        <f t="shared" si="4"/>
        <v>21981000000</v>
      </c>
      <c r="P1059" s="17">
        <f t="shared" si="5"/>
        <v>0.4143218335</v>
      </c>
      <c r="Q1059" s="17">
        <f t="shared" si="6"/>
        <v>0.8963787619</v>
      </c>
      <c r="R1059" s="17"/>
      <c r="S1059" s="17"/>
      <c r="T1059" s="17"/>
      <c r="U1059" s="17"/>
      <c r="V1059" s="17"/>
      <c r="W1059" s="17"/>
      <c r="X1059" s="17"/>
      <c r="Y1059" s="17"/>
      <c r="Z1059" s="17"/>
    </row>
    <row r="1060">
      <c r="A1060" s="18">
        <v>1086.0</v>
      </c>
      <c r="B1060" s="18" t="s">
        <v>395</v>
      </c>
      <c r="C1060" s="18" t="s">
        <v>20</v>
      </c>
      <c r="D1060" s="19">
        <v>42369.0</v>
      </c>
      <c r="E1060" s="20">
        <v>2.5434E10</v>
      </c>
      <c r="F1060" s="20">
        <v>1.432E10</v>
      </c>
      <c r="G1060" s="21">
        <v>2.749E9</v>
      </c>
      <c r="H1060" s="22">
        <v>0.0</v>
      </c>
      <c r="I1060" s="22">
        <v>0.0</v>
      </c>
      <c r="J1060" s="18" t="s">
        <v>39</v>
      </c>
      <c r="K1060" s="18" t="s">
        <v>396</v>
      </c>
      <c r="L1060" s="23">
        <f t="shared" si="1"/>
        <v>2015</v>
      </c>
      <c r="M1060" s="24">
        <f t="shared" si="2"/>
        <v>11114000000</v>
      </c>
      <c r="N1060" s="25">
        <f t="shared" si="3"/>
        <v>2749000000</v>
      </c>
      <c r="O1060" s="24">
        <f t="shared" si="4"/>
        <v>22685000000</v>
      </c>
      <c r="P1060" s="17">
        <f t="shared" si="5"/>
        <v>0.4369741291</v>
      </c>
      <c r="Q1060" s="17">
        <f t="shared" si="6"/>
        <v>0.8919163325</v>
      </c>
      <c r="R1060" s="17"/>
      <c r="S1060" s="17"/>
      <c r="T1060" s="17"/>
      <c r="U1060" s="17"/>
      <c r="V1060" s="17"/>
      <c r="W1060" s="17"/>
      <c r="X1060" s="17"/>
      <c r="Y1060" s="17"/>
      <c r="Z1060" s="17"/>
    </row>
    <row r="1061">
      <c r="A1061" s="18">
        <v>1087.0</v>
      </c>
      <c r="B1061" s="18" t="s">
        <v>397</v>
      </c>
      <c r="C1061" s="18" t="s">
        <v>15</v>
      </c>
      <c r="D1061" s="19">
        <v>41517.0</v>
      </c>
      <c r="E1061" s="20">
        <v>1.4861E10</v>
      </c>
      <c r="F1061" s="20">
        <v>7.208E9</v>
      </c>
      <c r="G1061" s="21">
        <v>2.55E9</v>
      </c>
      <c r="H1061" s="22">
        <v>1.533E9</v>
      </c>
      <c r="I1061" s="22">
        <v>0.0</v>
      </c>
      <c r="J1061" s="18" t="s">
        <v>62</v>
      </c>
      <c r="K1061" s="18" t="s">
        <v>141</v>
      </c>
      <c r="L1061" s="23">
        <f t="shared" si="1"/>
        <v>2013</v>
      </c>
      <c r="M1061" s="24">
        <f t="shared" si="2"/>
        <v>7653000000</v>
      </c>
      <c r="N1061" s="25">
        <f t="shared" si="3"/>
        <v>4083000000</v>
      </c>
      <c r="O1061" s="24">
        <f t="shared" si="4"/>
        <v>10778000000</v>
      </c>
      <c r="P1061" s="17">
        <f t="shared" si="5"/>
        <v>0.5149720746</v>
      </c>
      <c r="Q1061" s="17">
        <f t="shared" si="6"/>
        <v>0.7252540206</v>
      </c>
      <c r="R1061" s="17"/>
      <c r="S1061" s="17"/>
      <c r="T1061" s="17"/>
      <c r="U1061" s="17"/>
      <c r="V1061" s="17"/>
      <c r="W1061" s="17"/>
      <c r="X1061" s="17"/>
      <c r="Y1061" s="17"/>
      <c r="Z1061" s="17"/>
    </row>
    <row r="1062">
      <c r="A1062" s="18">
        <v>1088.0</v>
      </c>
      <c r="B1062" s="18" t="s">
        <v>397</v>
      </c>
      <c r="C1062" s="18" t="s">
        <v>18</v>
      </c>
      <c r="D1062" s="19">
        <v>41882.0</v>
      </c>
      <c r="E1062" s="20">
        <v>1.5855E10</v>
      </c>
      <c r="F1062" s="20">
        <v>7.281E9</v>
      </c>
      <c r="G1062" s="21">
        <v>2.774E9</v>
      </c>
      <c r="H1062" s="22">
        <v>1.725E9</v>
      </c>
      <c r="I1062" s="22">
        <v>0.0</v>
      </c>
      <c r="J1062" s="18" t="s">
        <v>62</v>
      </c>
      <c r="K1062" s="18" t="s">
        <v>141</v>
      </c>
      <c r="L1062" s="23">
        <f t="shared" si="1"/>
        <v>2014</v>
      </c>
      <c r="M1062" s="24">
        <f t="shared" si="2"/>
        <v>8574000000</v>
      </c>
      <c r="N1062" s="25">
        <f t="shared" si="3"/>
        <v>4499000000</v>
      </c>
      <c r="O1062" s="24">
        <f t="shared" si="4"/>
        <v>11356000000</v>
      </c>
      <c r="P1062" s="17">
        <f t="shared" si="5"/>
        <v>0.5407757805</v>
      </c>
      <c r="Q1062" s="17">
        <f t="shared" si="6"/>
        <v>0.7162409335</v>
      </c>
      <c r="R1062" s="17"/>
      <c r="S1062" s="17"/>
      <c r="T1062" s="17"/>
      <c r="U1062" s="17"/>
      <c r="V1062" s="17"/>
      <c r="W1062" s="17"/>
      <c r="X1062" s="17"/>
      <c r="Y1062" s="17"/>
      <c r="Z1062" s="17"/>
    </row>
    <row r="1063">
      <c r="A1063" s="18">
        <v>1089.0</v>
      </c>
      <c r="B1063" s="18" t="s">
        <v>397</v>
      </c>
      <c r="C1063" s="18" t="s">
        <v>19</v>
      </c>
      <c r="D1063" s="19">
        <v>42247.0</v>
      </c>
      <c r="E1063" s="20">
        <v>1.5001E10</v>
      </c>
      <c r="F1063" s="20">
        <v>6.819E9</v>
      </c>
      <c r="G1063" s="21">
        <v>2.686E9</v>
      </c>
      <c r="H1063" s="22">
        <v>1.58E9</v>
      </c>
      <c r="I1063" s="22">
        <v>0.0</v>
      </c>
      <c r="J1063" s="18" t="s">
        <v>62</v>
      </c>
      <c r="K1063" s="18" t="s">
        <v>141</v>
      </c>
      <c r="L1063" s="23">
        <f t="shared" si="1"/>
        <v>2015</v>
      </c>
      <c r="M1063" s="24">
        <f t="shared" si="2"/>
        <v>8182000000</v>
      </c>
      <c r="N1063" s="25">
        <f t="shared" si="3"/>
        <v>4266000000</v>
      </c>
      <c r="O1063" s="24">
        <f t="shared" si="4"/>
        <v>10735000000</v>
      </c>
      <c r="P1063" s="17">
        <f t="shared" si="5"/>
        <v>0.5454303046</v>
      </c>
      <c r="Q1063" s="17">
        <f t="shared" si="6"/>
        <v>0.7156189587</v>
      </c>
      <c r="R1063" s="17"/>
      <c r="S1063" s="17"/>
      <c r="T1063" s="17"/>
      <c r="U1063" s="17"/>
      <c r="V1063" s="17"/>
      <c r="W1063" s="17"/>
      <c r="X1063" s="17"/>
      <c r="Y1063" s="17"/>
      <c r="Z1063" s="17"/>
    </row>
    <row r="1064">
      <c r="A1064" s="18">
        <v>1090.0</v>
      </c>
      <c r="B1064" s="18" t="s">
        <v>397</v>
      </c>
      <c r="C1064" s="18" t="s">
        <v>20</v>
      </c>
      <c r="D1064" s="19">
        <v>42613.0</v>
      </c>
      <c r="E1064" s="20">
        <v>1.3502E10</v>
      </c>
      <c r="F1064" s="20">
        <v>6.485E9</v>
      </c>
      <c r="G1064" s="21">
        <v>2.833E9</v>
      </c>
      <c r="H1064" s="22">
        <v>1.512E9</v>
      </c>
      <c r="I1064" s="22">
        <v>0.0</v>
      </c>
      <c r="J1064" s="18" t="s">
        <v>62</v>
      </c>
      <c r="K1064" s="18" t="s">
        <v>141</v>
      </c>
      <c r="L1064" s="23">
        <f t="shared" si="1"/>
        <v>2016</v>
      </c>
      <c r="M1064" s="24">
        <f t="shared" si="2"/>
        <v>7017000000</v>
      </c>
      <c r="N1064" s="25">
        <f t="shared" si="3"/>
        <v>4345000000</v>
      </c>
      <c r="O1064" s="24">
        <f t="shared" si="4"/>
        <v>9157000000</v>
      </c>
      <c r="P1064" s="17">
        <f t="shared" si="5"/>
        <v>0.5197007851</v>
      </c>
      <c r="Q1064" s="17">
        <f t="shared" si="6"/>
        <v>0.6781958228</v>
      </c>
      <c r="R1064" s="17"/>
      <c r="S1064" s="17"/>
      <c r="T1064" s="17"/>
      <c r="U1064" s="17"/>
      <c r="V1064" s="17"/>
      <c r="W1064" s="17"/>
      <c r="X1064" s="17"/>
      <c r="Y1064" s="17"/>
      <c r="Z1064" s="17"/>
    </row>
    <row r="1065">
      <c r="A1065" s="18">
        <v>1091.0</v>
      </c>
      <c r="B1065" s="18" t="s">
        <v>398</v>
      </c>
      <c r="C1065" s="18" t="s">
        <v>15</v>
      </c>
      <c r="D1065" s="19">
        <v>41425.0</v>
      </c>
      <c r="E1065" s="20">
        <v>9.9741E9</v>
      </c>
      <c r="F1065" s="20">
        <v>7.2139E9</v>
      </c>
      <c r="G1065" s="21">
        <v>5.506E8</v>
      </c>
      <c r="H1065" s="22">
        <v>0.0</v>
      </c>
      <c r="I1065" s="22">
        <v>0.0</v>
      </c>
      <c r="J1065" s="18" t="s">
        <v>62</v>
      </c>
      <c r="K1065" s="18" t="s">
        <v>141</v>
      </c>
      <c r="L1065" s="23">
        <f t="shared" si="1"/>
        <v>2013</v>
      </c>
      <c r="M1065" s="24">
        <f t="shared" si="2"/>
        <v>2760200000</v>
      </c>
      <c r="N1065" s="25">
        <f t="shared" si="3"/>
        <v>550600000</v>
      </c>
      <c r="O1065" s="24">
        <f t="shared" si="4"/>
        <v>9423500000</v>
      </c>
      <c r="P1065" s="17">
        <f t="shared" si="5"/>
        <v>0.2767367482</v>
      </c>
      <c r="Q1065" s="17">
        <f t="shared" si="6"/>
        <v>0.9447970243</v>
      </c>
      <c r="R1065" s="17"/>
      <c r="S1065" s="17"/>
      <c r="T1065" s="17"/>
      <c r="U1065" s="17"/>
      <c r="V1065" s="17"/>
      <c r="W1065" s="17"/>
      <c r="X1065" s="17"/>
      <c r="Y1065" s="17"/>
      <c r="Z1065" s="17"/>
    </row>
    <row r="1066">
      <c r="A1066" s="18">
        <v>1092.0</v>
      </c>
      <c r="B1066" s="18" t="s">
        <v>398</v>
      </c>
      <c r="C1066" s="18" t="s">
        <v>18</v>
      </c>
      <c r="D1066" s="19">
        <v>42004.0</v>
      </c>
      <c r="E1066" s="20">
        <v>9.0558E9</v>
      </c>
      <c r="F1066" s="20">
        <v>7.1292E9</v>
      </c>
      <c r="G1066" s="21">
        <v>5.058E8</v>
      </c>
      <c r="H1066" s="22">
        <v>0.0</v>
      </c>
      <c r="I1066" s="22">
        <v>0.0</v>
      </c>
      <c r="J1066" s="18" t="s">
        <v>62</v>
      </c>
      <c r="K1066" s="18" t="s">
        <v>141</v>
      </c>
      <c r="L1066" s="23">
        <f t="shared" si="1"/>
        <v>2014</v>
      </c>
      <c r="M1066" s="24">
        <f t="shared" si="2"/>
        <v>1926600000</v>
      </c>
      <c r="N1066" s="25">
        <f t="shared" si="3"/>
        <v>505800000</v>
      </c>
      <c r="O1066" s="24">
        <f t="shared" si="4"/>
        <v>8550000000</v>
      </c>
      <c r="P1066" s="17">
        <f t="shared" si="5"/>
        <v>0.2127476314</v>
      </c>
      <c r="Q1066" s="17">
        <f t="shared" si="6"/>
        <v>0.944146293</v>
      </c>
      <c r="R1066" s="17"/>
      <c r="S1066" s="17"/>
      <c r="T1066" s="17"/>
      <c r="U1066" s="17"/>
      <c r="V1066" s="17"/>
      <c r="W1066" s="17"/>
      <c r="X1066" s="17"/>
      <c r="Y1066" s="17"/>
      <c r="Z1066" s="17"/>
    </row>
    <row r="1067">
      <c r="A1067" s="18">
        <v>1093.0</v>
      </c>
      <c r="B1067" s="18" t="s">
        <v>398</v>
      </c>
      <c r="C1067" s="18" t="s">
        <v>19</v>
      </c>
      <c r="D1067" s="19">
        <v>42369.0</v>
      </c>
      <c r="E1067" s="20">
        <v>8.8953E9</v>
      </c>
      <c r="F1067" s="20">
        <v>7.1774E9</v>
      </c>
      <c r="G1067" s="21">
        <v>4.391E8</v>
      </c>
      <c r="H1067" s="22">
        <v>0.0</v>
      </c>
      <c r="I1067" s="22">
        <v>0.0</v>
      </c>
      <c r="J1067" s="18" t="s">
        <v>62</v>
      </c>
      <c r="K1067" s="18" t="s">
        <v>141</v>
      </c>
      <c r="L1067" s="23">
        <f t="shared" si="1"/>
        <v>2015</v>
      </c>
      <c r="M1067" s="24">
        <f t="shared" si="2"/>
        <v>1717900000</v>
      </c>
      <c r="N1067" s="25">
        <f t="shared" si="3"/>
        <v>439100000</v>
      </c>
      <c r="O1067" s="24">
        <f t="shared" si="4"/>
        <v>8456200000</v>
      </c>
      <c r="P1067" s="17">
        <f t="shared" si="5"/>
        <v>0.193124459</v>
      </c>
      <c r="Q1067" s="17">
        <f t="shared" si="6"/>
        <v>0.9506368532</v>
      </c>
      <c r="R1067" s="17"/>
      <c r="S1067" s="17"/>
      <c r="T1067" s="17"/>
      <c r="U1067" s="17"/>
      <c r="V1067" s="17"/>
      <c r="W1067" s="17"/>
      <c r="X1067" s="17"/>
      <c r="Y1067" s="17"/>
      <c r="Z1067" s="17"/>
    </row>
    <row r="1068">
      <c r="A1068" s="18">
        <v>1094.0</v>
      </c>
      <c r="B1068" s="18" t="s">
        <v>398</v>
      </c>
      <c r="C1068" s="18" t="s">
        <v>20</v>
      </c>
      <c r="D1068" s="19">
        <v>42735.0</v>
      </c>
      <c r="E1068" s="20">
        <v>7.1628E9</v>
      </c>
      <c r="F1068" s="20">
        <v>6.3528E9</v>
      </c>
      <c r="G1068" s="21">
        <v>4.91E8</v>
      </c>
      <c r="H1068" s="22">
        <v>0.0</v>
      </c>
      <c r="I1068" s="22">
        <v>0.0</v>
      </c>
      <c r="J1068" s="18" t="s">
        <v>62</v>
      </c>
      <c r="K1068" s="18" t="s">
        <v>141</v>
      </c>
      <c r="L1068" s="23">
        <f t="shared" si="1"/>
        <v>2016</v>
      </c>
      <c r="M1068" s="24">
        <f t="shared" si="2"/>
        <v>810000000</v>
      </c>
      <c r="N1068" s="25">
        <f t="shared" si="3"/>
        <v>491000000</v>
      </c>
      <c r="O1068" s="24">
        <f t="shared" si="4"/>
        <v>6671800000</v>
      </c>
      <c r="P1068" s="17">
        <f t="shared" si="5"/>
        <v>0.1130842687</v>
      </c>
      <c r="Q1068" s="17">
        <f t="shared" si="6"/>
        <v>0.9314513877</v>
      </c>
      <c r="R1068" s="17"/>
      <c r="S1068" s="17"/>
      <c r="T1068" s="17"/>
      <c r="U1068" s="17"/>
      <c r="V1068" s="17"/>
      <c r="W1068" s="17"/>
      <c r="X1068" s="17"/>
      <c r="Y1068" s="17"/>
      <c r="Z1068" s="17"/>
    </row>
    <row r="1069">
      <c r="A1069" s="18">
        <v>1095.0</v>
      </c>
      <c r="B1069" s="18" t="s">
        <v>399</v>
      </c>
      <c r="C1069" s="18" t="s">
        <v>15</v>
      </c>
      <c r="D1069" s="19">
        <v>41274.0</v>
      </c>
      <c r="E1069" s="20">
        <v>8.2243E10</v>
      </c>
      <c r="F1069" s="20">
        <v>6.8948E10</v>
      </c>
      <c r="G1069" s="21">
        <v>7.202E9</v>
      </c>
      <c r="H1069" s="22">
        <v>0.0</v>
      </c>
      <c r="I1069" s="22">
        <v>9.95E8</v>
      </c>
      <c r="J1069" s="18" t="s">
        <v>86</v>
      </c>
      <c r="K1069" s="18" t="s">
        <v>344</v>
      </c>
      <c r="L1069" s="23">
        <f t="shared" si="1"/>
        <v>2012</v>
      </c>
      <c r="M1069" s="24">
        <f t="shared" si="2"/>
        <v>13295000000</v>
      </c>
      <c r="N1069" s="25">
        <f t="shared" si="3"/>
        <v>8197000000</v>
      </c>
      <c r="O1069" s="24">
        <f t="shared" si="4"/>
        <v>74046000000</v>
      </c>
      <c r="P1069" s="17">
        <f t="shared" si="5"/>
        <v>0.1616550953</v>
      </c>
      <c r="Q1069" s="17">
        <f t="shared" si="6"/>
        <v>0.9003319431</v>
      </c>
      <c r="R1069" s="17"/>
      <c r="S1069" s="17"/>
      <c r="T1069" s="17"/>
      <c r="U1069" s="17"/>
      <c r="V1069" s="17"/>
      <c r="W1069" s="17"/>
      <c r="X1069" s="17"/>
      <c r="Y1069" s="17"/>
      <c r="Z1069" s="17"/>
    </row>
    <row r="1070">
      <c r="A1070" s="18">
        <v>1096.0</v>
      </c>
      <c r="B1070" s="18" t="s">
        <v>399</v>
      </c>
      <c r="C1070" s="18" t="s">
        <v>18</v>
      </c>
      <c r="D1070" s="19">
        <v>41639.0</v>
      </c>
      <c r="E1070" s="20">
        <v>1.0016E11</v>
      </c>
      <c r="F1070" s="20">
        <v>8.7758E10</v>
      </c>
      <c r="G1070" s="21">
        <v>7.851E9</v>
      </c>
      <c r="H1070" s="22">
        <v>0.0</v>
      </c>
      <c r="I1070" s="22">
        <v>1.22E9</v>
      </c>
      <c r="J1070" s="18" t="s">
        <v>86</v>
      </c>
      <c r="K1070" s="18" t="s">
        <v>344</v>
      </c>
      <c r="L1070" s="23">
        <f t="shared" si="1"/>
        <v>2013</v>
      </c>
      <c r="M1070" s="24">
        <f t="shared" si="2"/>
        <v>12402000000</v>
      </c>
      <c r="N1070" s="25">
        <f t="shared" si="3"/>
        <v>9071000000</v>
      </c>
      <c r="O1070" s="24">
        <f t="shared" si="4"/>
        <v>91089000000</v>
      </c>
      <c r="P1070" s="17">
        <f t="shared" si="5"/>
        <v>0.123821885</v>
      </c>
      <c r="Q1070" s="17">
        <f t="shared" si="6"/>
        <v>0.9094349042</v>
      </c>
      <c r="R1070" s="17"/>
      <c r="S1070" s="17"/>
      <c r="T1070" s="17"/>
      <c r="U1070" s="17"/>
      <c r="V1070" s="17"/>
      <c r="W1070" s="17"/>
      <c r="X1070" s="17"/>
      <c r="Y1070" s="17"/>
      <c r="Z1070" s="17"/>
    </row>
    <row r="1071">
      <c r="A1071" s="18">
        <v>1097.0</v>
      </c>
      <c r="B1071" s="18" t="s">
        <v>399</v>
      </c>
      <c r="C1071" s="18" t="s">
        <v>19</v>
      </c>
      <c r="D1071" s="19">
        <v>42004.0</v>
      </c>
      <c r="E1071" s="20">
        <v>9.7817E10</v>
      </c>
      <c r="F1071" s="20">
        <v>8.4275E10</v>
      </c>
      <c r="G1071" s="21">
        <v>8.45E9</v>
      </c>
      <c r="H1071" s="22">
        <v>0.0</v>
      </c>
      <c r="I1071" s="22">
        <v>1.326E9</v>
      </c>
      <c r="J1071" s="18" t="s">
        <v>86</v>
      </c>
      <c r="K1071" s="18" t="s">
        <v>344</v>
      </c>
      <c r="L1071" s="23">
        <f t="shared" si="1"/>
        <v>2014</v>
      </c>
      <c r="M1071" s="24">
        <f t="shared" si="2"/>
        <v>13542000000</v>
      </c>
      <c r="N1071" s="25">
        <f t="shared" si="3"/>
        <v>9776000000</v>
      </c>
      <c r="O1071" s="24">
        <f t="shared" si="4"/>
        <v>88041000000</v>
      </c>
      <c r="P1071" s="17">
        <f t="shared" si="5"/>
        <v>0.1384421931</v>
      </c>
      <c r="Q1071" s="17">
        <f t="shared" si="6"/>
        <v>0.9000582721</v>
      </c>
      <c r="R1071" s="17"/>
      <c r="S1071" s="17"/>
      <c r="T1071" s="17"/>
      <c r="U1071" s="17"/>
      <c r="V1071" s="17"/>
      <c r="W1071" s="17"/>
      <c r="X1071" s="17"/>
      <c r="Y1071" s="17"/>
      <c r="Z1071" s="17"/>
    </row>
    <row r="1072">
      <c r="A1072" s="18">
        <v>1098.0</v>
      </c>
      <c r="B1072" s="18" t="s">
        <v>399</v>
      </c>
      <c r="C1072" s="18" t="s">
        <v>20</v>
      </c>
      <c r="D1072" s="19">
        <v>42369.0</v>
      </c>
      <c r="E1072" s="20">
        <v>7.2051E10</v>
      </c>
      <c r="F1072" s="20">
        <v>5.5891E10</v>
      </c>
      <c r="G1072" s="21">
        <v>1.0029E10</v>
      </c>
      <c r="H1072" s="22">
        <v>0.0</v>
      </c>
      <c r="I1072" s="22">
        <v>1.646E9</v>
      </c>
      <c r="J1072" s="18" t="s">
        <v>86</v>
      </c>
      <c r="K1072" s="18" t="s">
        <v>344</v>
      </c>
      <c r="L1072" s="23">
        <f t="shared" si="1"/>
        <v>2015</v>
      </c>
      <c r="M1072" s="24">
        <f t="shared" si="2"/>
        <v>16160000000</v>
      </c>
      <c r="N1072" s="25">
        <f t="shared" si="3"/>
        <v>11675000000</v>
      </c>
      <c r="O1072" s="24">
        <f t="shared" si="4"/>
        <v>60376000000</v>
      </c>
      <c r="P1072" s="17">
        <f t="shared" si="5"/>
        <v>0.2242855755</v>
      </c>
      <c r="Q1072" s="17">
        <f t="shared" si="6"/>
        <v>0.8379619991</v>
      </c>
      <c r="R1072" s="17"/>
      <c r="S1072" s="17"/>
      <c r="T1072" s="17"/>
      <c r="U1072" s="17"/>
      <c r="V1072" s="17"/>
      <c r="W1072" s="17"/>
      <c r="X1072" s="17"/>
      <c r="Y1072" s="17"/>
      <c r="Z1072" s="17"/>
    </row>
    <row r="1073">
      <c r="A1073" s="18">
        <v>1099.0</v>
      </c>
      <c r="B1073" s="18" t="s">
        <v>400</v>
      </c>
      <c r="C1073" s="18" t="s">
        <v>15</v>
      </c>
      <c r="D1073" s="19">
        <v>41274.0</v>
      </c>
      <c r="E1073" s="20">
        <v>4.7267E10</v>
      </c>
      <c r="F1073" s="20">
        <v>1.6446E10</v>
      </c>
      <c r="G1073" s="21">
        <v>1.2776E10</v>
      </c>
      <c r="H1073" s="22">
        <v>8.168E9</v>
      </c>
      <c r="I1073" s="22">
        <v>0.0</v>
      </c>
      <c r="J1073" s="18" t="s">
        <v>28</v>
      </c>
      <c r="K1073" s="18" t="s">
        <v>29</v>
      </c>
      <c r="L1073" s="23">
        <f t="shared" si="1"/>
        <v>2012</v>
      </c>
      <c r="M1073" s="24">
        <f t="shared" si="2"/>
        <v>30821000000</v>
      </c>
      <c r="N1073" s="25">
        <f t="shared" si="3"/>
        <v>20944000000</v>
      </c>
      <c r="O1073" s="24">
        <f t="shared" si="4"/>
        <v>26323000000</v>
      </c>
      <c r="P1073" s="17">
        <f t="shared" si="5"/>
        <v>0.6520616921</v>
      </c>
      <c r="Q1073" s="17">
        <f t="shared" si="6"/>
        <v>0.5569001629</v>
      </c>
      <c r="R1073" s="17"/>
      <c r="S1073" s="17"/>
      <c r="T1073" s="17"/>
      <c r="U1073" s="17"/>
      <c r="V1073" s="17"/>
      <c r="W1073" s="17"/>
      <c r="X1073" s="17"/>
      <c r="Y1073" s="17"/>
      <c r="Z1073" s="17"/>
    </row>
    <row r="1074">
      <c r="A1074" s="18">
        <v>1100.0</v>
      </c>
      <c r="B1074" s="18" t="s">
        <v>400</v>
      </c>
      <c r="C1074" s="18" t="s">
        <v>18</v>
      </c>
      <c r="D1074" s="19">
        <v>41639.0</v>
      </c>
      <c r="E1074" s="20">
        <v>4.4033E10</v>
      </c>
      <c r="F1074" s="20">
        <v>1.6954E10</v>
      </c>
      <c r="G1074" s="21">
        <v>1.1911E10</v>
      </c>
      <c r="H1074" s="22">
        <v>7.503E9</v>
      </c>
      <c r="I1074" s="22">
        <v>0.0</v>
      </c>
      <c r="J1074" s="18" t="s">
        <v>28</v>
      </c>
      <c r="K1074" s="18" t="s">
        <v>29</v>
      </c>
      <c r="L1074" s="23">
        <f t="shared" si="1"/>
        <v>2013</v>
      </c>
      <c r="M1074" s="24">
        <f t="shared" si="2"/>
        <v>27079000000</v>
      </c>
      <c r="N1074" s="25">
        <f t="shared" si="3"/>
        <v>19414000000</v>
      </c>
      <c r="O1074" s="24">
        <f t="shared" si="4"/>
        <v>24619000000</v>
      </c>
      <c r="P1074" s="17">
        <f t="shared" si="5"/>
        <v>0.6149705902</v>
      </c>
      <c r="Q1074" s="17">
        <f t="shared" si="6"/>
        <v>0.5591033997</v>
      </c>
      <c r="R1074" s="17"/>
      <c r="S1074" s="17"/>
      <c r="T1074" s="17"/>
      <c r="U1074" s="17"/>
      <c r="V1074" s="17"/>
      <c r="W1074" s="17"/>
      <c r="X1074" s="17"/>
      <c r="Y1074" s="17"/>
      <c r="Z1074" s="17"/>
    </row>
    <row r="1075">
      <c r="A1075" s="18">
        <v>1101.0</v>
      </c>
      <c r="B1075" s="18" t="s">
        <v>400</v>
      </c>
      <c r="C1075" s="18" t="s">
        <v>19</v>
      </c>
      <c r="D1075" s="19">
        <v>42004.0</v>
      </c>
      <c r="E1075" s="20">
        <v>4.2237E10</v>
      </c>
      <c r="F1075" s="20">
        <v>1.6768E10</v>
      </c>
      <c r="G1075" s="21">
        <v>1.1606E10</v>
      </c>
      <c r="H1075" s="22">
        <v>7.18E9</v>
      </c>
      <c r="I1075" s="22">
        <v>0.0</v>
      </c>
      <c r="J1075" s="18" t="s">
        <v>28</v>
      </c>
      <c r="K1075" s="18" t="s">
        <v>29</v>
      </c>
      <c r="L1075" s="23">
        <f t="shared" si="1"/>
        <v>2014</v>
      </c>
      <c r="M1075" s="24">
        <f t="shared" si="2"/>
        <v>25469000000</v>
      </c>
      <c r="N1075" s="25">
        <f t="shared" si="3"/>
        <v>18786000000</v>
      </c>
      <c r="O1075" s="24">
        <f t="shared" si="4"/>
        <v>23451000000</v>
      </c>
      <c r="P1075" s="17">
        <f t="shared" si="5"/>
        <v>0.6030021072</v>
      </c>
      <c r="Q1075" s="17">
        <f t="shared" si="6"/>
        <v>0.5552240926</v>
      </c>
      <c r="R1075" s="17"/>
      <c r="S1075" s="17"/>
      <c r="T1075" s="17"/>
      <c r="U1075" s="17"/>
      <c r="V1075" s="17"/>
      <c r="W1075" s="17"/>
      <c r="X1075" s="17"/>
      <c r="Y1075" s="17"/>
      <c r="Z1075" s="17"/>
    </row>
    <row r="1076">
      <c r="A1076" s="18">
        <v>1102.0</v>
      </c>
      <c r="B1076" s="18" t="s">
        <v>400</v>
      </c>
      <c r="C1076" s="18" t="s">
        <v>20</v>
      </c>
      <c r="D1076" s="19">
        <v>42369.0</v>
      </c>
      <c r="E1076" s="20">
        <v>3.9498E10</v>
      </c>
      <c r="F1076" s="20">
        <v>1.4934E10</v>
      </c>
      <c r="G1076" s="21">
        <v>1.0313E10</v>
      </c>
      <c r="H1076" s="22">
        <v>6.704E9</v>
      </c>
      <c r="I1076" s="22">
        <v>0.0</v>
      </c>
      <c r="J1076" s="18" t="s">
        <v>28</v>
      </c>
      <c r="K1076" s="18" t="s">
        <v>29</v>
      </c>
      <c r="L1076" s="23">
        <f t="shared" si="1"/>
        <v>2015</v>
      </c>
      <c r="M1076" s="24">
        <f t="shared" si="2"/>
        <v>24564000000</v>
      </c>
      <c r="N1076" s="25">
        <f t="shared" si="3"/>
        <v>17017000000</v>
      </c>
      <c r="O1076" s="24">
        <f t="shared" si="4"/>
        <v>22481000000</v>
      </c>
      <c r="P1076" s="17">
        <f t="shared" si="5"/>
        <v>0.6219049066</v>
      </c>
      <c r="Q1076" s="17">
        <f t="shared" si="6"/>
        <v>0.5691680591</v>
      </c>
      <c r="R1076" s="17"/>
      <c r="S1076" s="17"/>
      <c r="T1076" s="17"/>
      <c r="U1076" s="17"/>
      <c r="V1076" s="17"/>
      <c r="W1076" s="17"/>
      <c r="X1076" s="17"/>
      <c r="Y1076" s="17"/>
      <c r="Z1076" s="17"/>
    </row>
    <row r="1077">
      <c r="A1077" s="18">
        <v>1103.0</v>
      </c>
      <c r="B1077" s="18" t="s">
        <v>401</v>
      </c>
      <c r="C1077" s="18" t="s">
        <v>15</v>
      </c>
      <c r="D1077" s="19">
        <v>41274.0</v>
      </c>
      <c r="E1077" s="20">
        <v>1.1966E10</v>
      </c>
      <c r="F1077" s="20">
        <v>2.079E9</v>
      </c>
      <c r="G1077" s="21">
        <v>4.017E9</v>
      </c>
      <c r="H1077" s="22">
        <v>0.0</v>
      </c>
      <c r="I1077" s="22">
        <v>2.008E9</v>
      </c>
      <c r="J1077" s="18" t="s">
        <v>86</v>
      </c>
      <c r="K1077" s="18" t="s">
        <v>87</v>
      </c>
      <c r="L1077" s="23">
        <f t="shared" si="1"/>
        <v>2012</v>
      </c>
      <c r="M1077" s="24">
        <f t="shared" si="2"/>
        <v>9887000000</v>
      </c>
      <c r="N1077" s="25">
        <f t="shared" si="3"/>
        <v>6025000000</v>
      </c>
      <c r="O1077" s="24">
        <f t="shared" si="4"/>
        <v>5941000000</v>
      </c>
      <c r="P1077" s="17">
        <f t="shared" si="5"/>
        <v>0.8262577302</v>
      </c>
      <c r="Q1077" s="17">
        <f t="shared" si="6"/>
        <v>0.4964900552</v>
      </c>
      <c r="R1077" s="17"/>
      <c r="S1077" s="17"/>
      <c r="T1077" s="17"/>
      <c r="U1077" s="17"/>
      <c r="V1077" s="17"/>
      <c r="W1077" s="17"/>
      <c r="X1077" s="17"/>
      <c r="Y1077" s="17"/>
      <c r="Z1077" s="17"/>
    </row>
    <row r="1078">
      <c r="A1078" s="18">
        <v>1104.0</v>
      </c>
      <c r="B1078" s="18" t="s">
        <v>401</v>
      </c>
      <c r="C1078" s="18" t="s">
        <v>18</v>
      </c>
      <c r="D1078" s="19">
        <v>41639.0</v>
      </c>
      <c r="E1078" s="20">
        <v>1.1325E10</v>
      </c>
      <c r="F1078" s="20">
        <v>2.156E9</v>
      </c>
      <c r="G1078" s="21">
        <v>3.469E9</v>
      </c>
      <c r="H1078" s="22">
        <v>0.0</v>
      </c>
      <c r="I1078" s="22">
        <v>2.5E9</v>
      </c>
      <c r="J1078" s="18" t="s">
        <v>86</v>
      </c>
      <c r="K1078" s="18" t="s">
        <v>87</v>
      </c>
      <c r="L1078" s="23">
        <f t="shared" si="1"/>
        <v>2013</v>
      </c>
      <c r="M1078" s="24">
        <f t="shared" si="2"/>
        <v>9169000000</v>
      </c>
      <c r="N1078" s="25">
        <f t="shared" si="3"/>
        <v>5969000000</v>
      </c>
      <c r="O1078" s="24">
        <f t="shared" si="4"/>
        <v>5356000000</v>
      </c>
      <c r="P1078" s="17">
        <f t="shared" si="5"/>
        <v>0.8096247241</v>
      </c>
      <c r="Q1078" s="17">
        <f t="shared" si="6"/>
        <v>0.4729359823</v>
      </c>
      <c r="R1078" s="17"/>
      <c r="S1078" s="17"/>
      <c r="T1078" s="17"/>
      <c r="U1078" s="17"/>
      <c r="V1078" s="17"/>
      <c r="W1078" s="17"/>
      <c r="X1078" s="17"/>
      <c r="Y1078" s="17"/>
      <c r="Z1078" s="17"/>
    </row>
    <row r="1079">
      <c r="A1079" s="18">
        <v>1105.0</v>
      </c>
      <c r="B1079" s="18" t="s">
        <v>401</v>
      </c>
      <c r="C1079" s="18" t="s">
        <v>19</v>
      </c>
      <c r="D1079" s="19">
        <v>42004.0</v>
      </c>
      <c r="E1079" s="20">
        <v>1.0846E10</v>
      </c>
      <c r="F1079" s="20">
        <v>2.246E9</v>
      </c>
      <c r="G1079" s="21">
        <v>3.627E9</v>
      </c>
      <c r="H1079" s="22">
        <v>0.0</v>
      </c>
      <c r="I1079" s="22">
        <v>2.861E9</v>
      </c>
      <c r="J1079" s="18" t="s">
        <v>86</v>
      </c>
      <c r="K1079" s="18" t="s">
        <v>87</v>
      </c>
      <c r="L1079" s="23">
        <f t="shared" si="1"/>
        <v>2014</v>
      </c>
      <c r="M1079" s="24">
        <f t="shared" si="2"/>
        <v>8600000000</v>
      </c>
      <c r="N1079" s="25">
        <f t="shared" si="3"/>
        <v>6488000000</v>
      </c>
      <c r="O1079" s="24">
        <f t="shared" si="4"/>
        <v>4358000000</v>
      </c>
      <c r="P1079" s="17">
        <f t="shared" si="5"/>
        <v>0.7929190485</v>
      </c>
      <c r="Q1079" s="17">
        <f t="shared" si="6"/>
        <v>0.4018071178</v>
      </c>
      <c r="R1079" s="17"/>
      <c r="S1079" s="17"/>
      <c r="T1079" s="17"/>
      <c r="U1079" s="17"/>
      <c r="V1079" s="17"/>
      <c r="W1079" s="17"/>
      <c r="X1079" s="17"/>
      <c r="Y1079" s="17"/>
      <c r="Z1079" s="17"/>
    </row>
    <row r="1080">
      <c r="A1080" s="18">
        <v>1106.0</v>
      </c>
      <c r="B1080" s="18" t="s">
        <v>401</v>
      </c>
      <c r="C1080" s="18" t="s">
        <v>20</v>
      </c>
      <c r="D1080" s="19">
        <v>42369.0</v>
      </c>
      <c r="E1080" s="20">
        <v>5.522E9</v>
      </c>
      <c r="F1080" s="20">
        <v>1.694E9</v>
      </c>
      <c r="G1080" s="21">
        <v>1.831E9</v>
      </c>
      <c r="H1080" s="22">
        <v>0.0</v>
      </c>
      <c r="I1080" s="22">
        <v>2.957E9</v>
      </c>
      <c r="J1080" s="18" t="s">
        <v>86</v>
      </c>
      <c r="K1080" s="18" t="s">
        <v>87</v>
      </c>
      <c r="L1080" s="23">
        <f t="shared" si="1"/>
        <v>2015</v>
      </c>
      <c r="M1080" s="24">
        <f t="shared" si="2"/>
        <v>3828000000</v>
      </c>
      <c r="N1080" s="25">
        <f t="shared" si="3"/>
        <v>4788000000</v>
      </c>
      <c r="O1080" s="24">
        <f t="shared" si="4"/>
        <v>734000000</v>
      </c>
      <c r="P1080" s="17">
        <f t="shared" si="5"/>
        <v>0.6932270916</v>
      </c>
      <c r="Q1080" s="17">
        <f t="shared" si="6"/>
        <v>0.132922854</v>
      </c>
      <c r="R1080" s="17"/>
      <c r="S1080" s="17"/>
      <c r="T1080" s="17"/>
      <c r="U1080" s="17"/>
      <c r="V1080" s="17"/>
      <c r="W1080" s="17"/>
      <c r="X1080" s="17"/>
      <c r="Y1080" s="17"/>
      <c r="Z1080" s="17"/>
    </row>
    <row r="1081">
      <c r="A1081" s="18">
        <v>1107.0</v>
      </c>
      <c r="B1081" s="18" t="s">
        <v>402</v>
      </c>
      <c r="C1081" s="18" t="s">
        <v>15</v>
      </c>
      <c r="D1081" s="19">
        <v>41455.0</v>
      </c>
      <c r="E1081" s="20">
        <v>7.7849E10</v>
      </c>
      <c r="F1081" s="20">
        <v>2.0385E10</v>
      </c>
      <c r="G1081" s="21">
        <v>2.0289E10</v>
      </c>
      <c r="H1081" s="22">
        <v>1.0411E10</v>
      </c>
      <c r="I1081" s="22">
        <v>0.0</v>
      </c>
      <c r="J1081" s="18" t="s">
        <v>25</v>
      </c>
      <c r="K1081" s="18" t="s">
        <v>403</v>
      </c>
      <c r="L1081" s="23">
        <f t="shared" si="1"/>
        <v>2013</v>
      </c>
      <c r="M1081" s="24">
        <f t="shared" si="2"/>
        <v>57464000000</v>
      </c>
      <c r="N1081" s="25">
        <f t="shared" si="3"/>
        <v>30700000000</v>
      </c>
      <c r="O1081" s="24">
        <f t="shared" si="4"/>
        <v>47149000000</v>
      </c>
      <c r="P1081" s="17">
        <f t="shared" si="5"/>
        <v>0.7381469255</v>
      </c>
      <c r="Q1081" s="17">
        <f t="shared" si="6"/>
        <v>0.6056468291</v>
      </c>
      <c r="R1081" s="17"/>
      <c r="S1081" s="17"/>
      <c r="T1081" s="17"/>
      <c r="U1081" s="17"/>
      <c r="V1081" s="17"/>
      <c r="W1081" s="17"/>
      <c r="X1081" s="17"/>
      <c r="Y1081" s="17"/>
      <c r="Z1081" s="17"/>
    </row>
    <row r="1082">
      <c r="A1082" s="18">
        <v>1108.0</v>
      </c>
      <c r="B1082" s="18" t="s">
        <v>402</v>
      </c>
      <c r="C1082" s="18" t="s">
        <v>18</v>
      </c>
      <c r="D1082" s="19">
        <v>41820.0</v>
      </c>
      <c r="E1082" s="20">
        <v>8.6833E10</v>
      </c>
      <c r="F1082" s="20">
        <v>2.7078E10</v>
      </c>
      <c r="G1082" s="21">
        <v>2.0488E10</v>
      </c>
      <c r="H1082" s="22">
        <v>1.1381E10</v>
      </c>
      <c r="I1082" s="22">
        <v>0.0</v>
      </c>
      <c r="J1082" s="18" t="s">
        <v>25</v>
      </c>
      <c r="K1082" s="18" t="s">
        <v>403</v>
      </c>
      <c r="L1082" s="23">
        <f t="shared" si="1"/>
        <v>2014</v>
      </c>
      <c r="M1082" s="24">
        <f t="shared" si="2"/>
        <v>59755000000</v>
      </c>
      <c r="N1082" s="25">
        <f t="shared" si="3"/>
        <v>31869000000</v>
      </c>
      <c r="O1082" s="24">
        <f t="shared" si="4"/>
        <v>54964000000</v>
      </c>
      <c r="P1082" s="17">
        <f t="shared" si="5"/>
        <v>0.6881600313</v>
      </c>
      <c r="Q1082" s="17">
        <f t="shared" si="6"/>
        <v>0.6329851554</v>
      </c>
      <c r="R1082" s="17"/>
      <c r="S1082" s="17"/>
      <c r="T1082" s="17"/>
      <c r="U1082" s="17"/>
      <c r="V1082" s="17"/>
      <c r="W1082" s="17"/>
      <c r="X1082" s="17"/>
      <c r="Y1082" s="17"/>
      <c r="Z1082" s="17"/>
    </row>
    <row r="1083">
      <c r="A1083" s="18">
        <v>1109.0</v>
      </c>
      <c r="B1083" s="18" t="s">
        <v>402</v>
      </c>
      <c r="C1083" s="18" t="s">
        <v>19</v>
      </c>
      <c r="D1083" s="19">
        <v>42185.0</v>
      </c>
      <c r="E1083" s="20">
        <v>9.358E10</v>
      </c>
      <c r="F1083" s="20">
        <v>3.3038E10</v>
      </c>
      <c r="G1083" s="21">
        <v>2.0324E10</v>
      </c>
      <c r="H1083" s="22">
        <v>1.2046E10</v>
      </c>
      <c r="I1083" s="22">
        <v>0.0</v>
      </c>
      <c r="J1083" s="18" t="s">
        <v>25</v>
      </c>
      <c r="K1083" s="18" t="s">
        <v>403</v>
      </c>
      <c r="L1083" s="23">
        <f t="shared" si="1"/>
        <v>2015</v>
      </c>
      <c r="M1083" s="24">
        <f t="shared" si="2"/>
        <v>60542000000</v>
      </c>
      <c r="N1083" s="25">
        <f t="shared" si="3"/>
        <v>32370000000</v>
      </c>
      <c r="O1083" s="24">
        <f t="shared" si="4"/>
        <v>61210000000</v>
      </c>
      <c r="P1083" s="17">
        <f t="shared" si="5"/>
        <v>0.6469544775</v>
      </c>
      <c r="Q1083" s="17">
        <f t="shared" si="6"/>
        <v>0.6540927549</v>
      </c>
      <c r="R1083" s="17"/>
      <c r="S1083" s="17"/>
      <c r="T1083" s="17"/>
      <c r="U1083" s="17"/>
      <c r="V1083" s="17"/>
      <c r="W1083" s="17"/>
      <c r="X1083" s="17"/>
      <c r="Y1083" s="17"/>
      <c r="Z1083" s="17"/>
    </row>
    <row r="1084">
      <c r="A1084" s="18">
        <v>1110.0</v>
      </c>
      <c r="B1084" s="18" t="s">
        <v>402</v>
      </c>
      <c r="C1084" s="18" t="s">
        <v>20</v>
      </c>
      <c r="D1084" s="19">
        <v>42551.0</v>
      </c>
      <c r="E1084" s="20">
        <v>8.532E10</v>
      </c>
      <c r="F1084" s="20">
        <v>3.278E10</v>
      </c>
      <c r="G1084" s="21">
        <v>1.926E10</v>
      </c>
      <c r="H1084" s="22">
        <v>1.1988E10</v>
      </c>
      <c r="I1084" s="22">
        <v>0.0</v>
      </c>
      <c r="J1084" s="18" t="s">
        <v>25</v>
      </c>
      <c r="K1084" s="18" t="s">
        <v>403</v>
      </c>
      <c r="L1084" s="23">
        <f t="shared" si="1"/>
        <v>2016</v>
      </c>
      <c r="M1084" s="24">
        <f t="shared" si="2"/>
        <v>52540000000</v>
      </c>
      <c r="N1084" s="25">
        <f t="shared" si="3"/>
        <v>31248000000</v>
      </c>
      <c r="O1084" s="24">
        <f t="shared" si="4"/>
        <v>54072000000</v>
      </c>
      <c r="P1084" s="17">
        <f t="shared" si="5"/>
        <v>0.6157993436</v>
      </c>
      <c r="Q1084" s="17">
        <f t="shared" si="6"/>
        <v>0.6337552743</v>
      </c>
      <c r="R1084" s="17"/>
      <c r="S1084" s="17"/>
      <c r="T1084" s="17"/>
      <c r="U1084" s="17"/>
      <c r="V1084" s="17"/>
      <c r="W1084" s="17"/>
      <c r="X1084" s="17"/>
      <c r="Y1084" s="17"/>
      <c r="Z1084" s="17"/>
    </row>
    <row r="1085">
      <c r="A1085" s="18">
        <v>1111.0</v>
      </c>
      <c r="B1085" s="18" t="s">
        <v>404</v>
      </c>
      <c r="C1085" s="18" t="s">
        <v>15</v>
      </c>
      <c r="D1085" s="19">
        <v>41274.0</v>
      </c>
      <c r="E1085" s="20">
        <v>4.608955E9</v>
      </c>
      <c r="F1085" s="20">
        <v>1.16586E8</v>
      </c>
      <c r="G1085" s="21">
        <v>2.448629E9</v>
      </c>
      <c r="H1085" s="22">
        <v>0.0</v>
      </c>
      <c r="I1085" s="22">
        <v>2.64631E8</v>
      </c>
      <c r="J1085" s="18" t="s">
        <v>50</v>
      </c>
      <c r="K1085" s="18" t="s">
        <v>108</v>
      </c>
      <c r="L1085" s="23">
        <f t="shared" si="1"/>
        <v>2012</v>
      </c>
      <c r="M1085" s="24">
        <f t="shared" si="2"/>
        <v>4492369000</v>
      </c>
      <c r="N1085" s="25">
        <f t="shared" si="3"/>
        <v>2713260000</v>
      </c>
      <c r="O1085" s="24">
        <f t="shared" si="4"/>
        <v>1895695000</v>
      </c>
      <c r="P1085" s="17">
        <f t="shared" si="5"/>
        <v>0.9747044612</v>
      </c>
      <c r="Q1085" s="17">
        <f t="shared" si="6"/>
        <v>0.4113069015</v>
      </c>
      <c r="R1085" s="17"/>
      <c r="S1085" s="17"/>
      <c r="T1085" s="17"/>
      <c r="U1085" s="17"/>
      <c r="V1085" s="17"/>
      <c r="W1085" s="17"/>
      <c r="X1085" s="17"/>
      <c r="Y1085" s="17"/>
      <c r="Z1085" s="17"/>
    </row>
    <row r="1086">
      <c r="A1086" s="18">
        <v>1112.0</v>
      </c>
      <c r="B1086" s="18" t="s">
        <v>404</v>
      </c>
      <c r="C1086" s="18" t="s">
        <v>18</v>
      </c>
      <c r="D1086" s="19">
        <v>41639.0</v>
      </c>
      <c r="E1086" s="20">
        <v>4.822539E9</v>
      </c>
      <c r="F1086" s="20">
        <v>8.3692E7</v>
      </c>
      <c r="G1086" s="21">
        <v>2.540954E9</v>
      </c>
      <c r="H1086" s="22">
        <v>0.0</v>
      </c>
      <c r="I1086" s="22">
        <v>2.31912E8</v>
      </c>
      <c r="J1086" s="18" t="s">
        <v>50</v>
      </c>
      <c r="K1086" s="18" t="s">
        <v>108</v>
      </c>
      <c r="L1086" s="23">
        <f t="shared" si="1"/>
        <v>2013</v>
      </c>
      <c r="M1086" s="24">
        <f t="shared" si="2"/>
        <v>4738847000</v>
      </c>
      <c r="N1086" s="25">
        <f t="shared" si="3"/>
        <v>2772866000</v>
      </c>
      <c r="O1086" s="24">
        <f t="shared" si="4"/>
        <v>2049673000</v>
      </c>
      <c r="P1086" s="17">
        <f t="shared" si="5"/>
        <v>0.9826456562</v>
      </c>
      <c r="Q1086" s="17">
        <f t="shared" si="6"/>
        <v>0.4250194763</v>
      </c>
      <c r="R1086" s="17"/>
      <c r="S1086" s="17"/>
      <c r="T1086" s="17"/>
      <c r="U1086" s="17"/>
      <c r="V1086" s="17"/>
      <c r="W1086" s="17"/>
      <c r="X1086" s="17"/>
      <c r="Y1086" s="17"/>
      <c r="Z1086" s="17"/>
    </row>
    <row r="1087">
      <c r="A1087" s="18">
        <v>1113.0</v>
      </c>
      <c r="B1087" s="18" t="s">
        <v>404</v>
      </c>
      <c r="C1087" s="18" t="s">
        <v>19</v>
      </c>
      <c r="D1087" s="19">
        <v>42004.0</v>
      </c>
      <c r="E1087" s="20">
        <v>4.73615E9</v>
      </c>
      <c r="F1087" s="20">
        <v>6.3083E7</v>
      </c>
      <c r="G1087" s="21">
        <v>2.65565E9</v>
      </c>
      <c r="H1087" s="22">
        <v>0.0</v>
      </c>
      <c r="I1087" s="22">
        <v>1.57824E8</v>
      </c>
      <c r="J1087" s="18" t="s">
        <v>50</v>
      </c>
      <c r="K1087" s="18" t="s">
        <v>108</v>
      </c>
      <c r="L1087" s="23">
        <f t="shared" si="1"/>
        <v>2014</v>
      </c>
      <c r="M1087" s="24">
        <f t="shared" si="2"/>
        <v>4673067000</v>
      </c>
      <c r="N1087" s="25">
        <f t="shared" si="3"/>
        <v>2813474000</v>
      </c>
      <c r="O1087" s="24">
        <f t="shared" si="4"/>
        <v>1922676000</v>
      </c>
      <c r="P1087" s="17">
        <f t="shared" si="5"/>
        <v>0.9866805317</v>
      </c>
      <c r="Q1087" s="17">
        <f t="shared" si="6"/>
        <v>0.4059575816</v>
      </c>
      <c r="R1087" s="17"/>
      <c r="S1087" s="17"/>
      <c r="T1087" s="17"/>
      <c r="U1087" s="17"/>
      <c r="V1087" s="17"/>
      <c r="W1087" s="17"/>
      <c r="X1087" s="17"/>
      <c r="Y1087" s="17"/>
      <c r="Z1087" s="17"/>
    </row>
    <row r="1088">
      <c r="A1088" s="18">
        <v>1114.0</v>
      </c>
      <c r="B1088" s="18" t="s">
        <v>404</v>
      </c>
      <c r="C1088" s="18" t="s">
        <v>20</v>
      </c>
      <c r="D1088" s="19">
        <v>42369.0</v>
      </c>
      <c r="E1088" s="20">
        <v>4.995881E9</v>
      </c>
      <c r="F1088" s="20">
        <v>7.3814E7</v>
      </c>
      <c r="G1088" s="21">
        <v>2.796508E9</v>
      </c>
      <c r="H1088" s="22">
        <v>0.0</v>
      </c>
      <c r="I1088" s="22">
        <v>1.96424E8</v>
      </c>
      <c r="J1088" s="18" t="s">
        <v>50</v>
      </c>
      <c r="K1088" s="18" t="s">
        <v>108</v>
      </c>
      <c r="L1088" s="23">
        <f t="shared" si="1"/>
        <v>2015</v>
      </c>
      <c r="M1088" s="24">
        <f t="shared" si="2"/>
        <v>4922067000</v>
      </c>
      <c r="N1088" s="25">
        <f t="shared" si="3"/>
        <v>2992932000</v>
      </c>
      <c r="O1088" s="24">
        <f t="shared" si="4"/>
        <v>2002949000</v>
      </c>
      <c r="P1088" s="17">
        <f t="shared" si="5"/>
        <v>0.9852250284</v>
      </c>
      <c r="Q1088" s="17">
        <f t="shared" si="6"/>
        <v>0.400920078</v>
      </c>
      <c r="R1088" s="17"/>
      <c r="S1088" s="17"/>
      <c r="T1088" s="17"/>
      <c r="U1088" s="17"/>
      <c r="V1088" s="17"/>
      <c r="W1088" s="17"/>
      <c r="X1088" s="17"/>
      <c r="Y1088" s="17"/>
      <c r="Z1088" s="17"/>
    </row>
    <row r="1089">
      <c r="A1089" s="18">
        <v>1115.0</v>
      </c>
      <c r="B1089" s="18" t="s">
        <v>405</v>
      </c>
      <c r="C1089" s="18" t="s">
        <v>15</v>
      </c>
      <c r="D1089" s="19">
        <v>41639.0</v>
      </c>
      <c r="E1089" s="20">
        <v>2.378972E9</v>
      </c>
      <c r="F1089" s="20">
        <v>1.097041E9</v>
      </c>
      <c r="G1089" s="21">
        <v>6.92693E8</v>
      </c>
      <c r="H1089" s="22">
        <v>1.16346E8</v>
      </c>
      <c r="I1089" s="22">
        <v>2.4539E7</v>
      </c>
      <c r="J1089" s="18" t="s">
        <v>28</v>
      </c>
      <c r="K1089" s="18" t="s">
        <v>321</v>
      </c>
      <c r="L1089" s="23">
        <f t="shared" si="1"/>
        <v>2013</v>
      </c>
      <c r="M1089" s="24">
        <f t="shared" si="2"/>
        <v>1281931000</v>
      </c>
      <c r="N1089" s="25">
        <f t="shared" si="3"/>
        <v>833578000</v>
      </c>
      <c r="O1089" s="24">
        <f t="shared" si="4"/>
        <v>1545394000</v>
      </c>
      <c r="P1089" s="17">
        <f t="shared" si="5"/>
        <v>0.5388592215</v>
      </c>
      <c r="Q1089" s="17">
        <f t="shared" si="6"/>
        <v>0.6496057961</v>
      </c>
      <c r="R1089" s="17"/>
      <c r="S1089" s="17"/>
      <c r="T1089" s="17"/>
      <c r="U1089" s="17"/>
      <c r="V1089" s="17"/>
      <c r="W1089" s="17"/>
      <c r="X1089" s="17"/>
      <c r="Y1089" s="17"/>
      <c r="Z1089" s="17"/>
    </row>
    <row r="1090">
      <c r="A1090" s="18">
        <v>1116.0</v>
      </c>
      <c r="B1090" s="18" t="s">
        <v>405</v>
      </c>
      <c r="C1090" s="18" t="s">
        <v>18</v>
      </c>
      <c r="D1090" s="19">
        <v>42004.0</v>
      </c>
      <c r="E1090" s="20">
        <v>2.485983E9</v>
      </c>
      <c r="F1090" s="20">
        <v>1.127233E9</v>
      </c>
      <c r="G1090" s="21">
        <v>7.28582E8</v>
      </c>
      <c r="H1090" s="22">
        <v>1.23297E8</v>
      </c>
      <c r="I1090" s="22">
        <v>2.9185E7</v>
      </c>
      <c r="J1090" s="18" t="s">
        <v>28</v>
      </c>
      <c r="K1090" s="18" t="s">
        <v>321</v>
      </c>
      <c r="L1090" s="23">
        <f t="shared" si="1"/>
        <v>2014</v>
      </c>
      <c r="M1090" s="24">
        <f t="shared" si="2"/>
        <v>1358750000</v>
      </c>
      <c r="N1090" s="25">
        <f t="shared" si="3"/>
        <v>881064000</v>
      </c>
      <c r="O1090" s="24">
        <f t="shared" si="4"/>
        <v>1604919000</v>
      </c>
      <c r="P1090" s="17">
        <f t="shared" si="5"/>
        <v>0.5465644777</v>
      </c>
      <c r="Q1090" s="17">
        <f t="shared" si="6"/>
        <v>0.6455872788</v>
      </c>
      <c r="R1090" s="17"/>
      <c r="S1090" s="17"/>
      <c r="T1090" s="17"/>
      <c r="U1090" s="17"/>
      <c r="V1090" s="17"/>
      <c r="W1090" s="17"/>
      <c r="X1090" s="17"/>
      <c r="Y1090" s="17"/>
      <c r="Z1090" s="17"/>
    </row>
    <row r="1091">
      <c r="A1091" s="18">
        <v>1117.0</v>
      </c>
      <c r="B1091" s="18" t="s">
        <v>405</v>
      </c>
      <c r="C1091" s="18" t="s">
        <v>19</v>
      </c>
      <c r="D1091" s="19">
        <v>42369.0</v>
      </c>
      <c r="E1091" s="20">
        <v>2.395447E9</v>
      </c>
      <c r="F1091" s="20">
        <v>1.043454E9</v>
      </c>
      <c r="G1091" s="21">
        <v>7.0081E8</v>
      </c>
      <c r="H1091" s="22">
        <v>1.19076E8</v>
      </c>
      <c r="I1091" s="22">
        <v>3.0951E7</v>
      </c>
      <c r="J1091" s="18" t="s">
        <v>28</v>
      </c>
      <c r="K1091" s="18" t="s">
        <v>321</v>
      </c>
      <c r="L1091" s="23">
        <f t="shared" si="1"/>
        <v>2015</v>
      </c>
      <c r="M1091" s="24">
        <f t="shared" si="2"/>
        <v>1351993000</v>
      </c>
      <c r="N1091" s="25">
        <f t="shared" si="3"/>
        <v>850837000</v>
      </c>
      <c r="O1091" s="24">
        <f t="shared" si="4"/>
        <v>1544610000</v>
      </c>
      <c r="P1091" s="17">
        <f t="shared" si="5"/>
        <v>0.5644011326</v>
      </c>
      <c r="Q1091" s="17">
        <f t="shared" si="6"/>
        <v>0.6448107597</v>
      </c>
      <c r="R1091" s="17"/>
      <c r="S1091" s="17"/>
      <c r="T1091" s="17"/>
      <c r="U1091" s="17"/>
      <c r="V1091" s="17"/>
      <c r="W1091" s="17"/>
      <c r="X1091" s="17"/>
      <c r="Y1091" s="17"/>
      <c r="Z1091" s="17"/>
    </row>
    <row r="1092">
      <c r="A1092" s="18">
        <v>1118.0</v>
      </c>
      <c r="B1092" s="18" t="s">
        <v>405</v>
      </c>
      <c r="C1092" s="18" t="s">
        <v>20</v>
      </c>
      <c r="D1092" s="19">
        <v>42735.0</v>
      </c>
      <c r="E1092" s="20">
        <v>2.508257E9</v>
      </c>
      <c r="F1092" s="20">
        <v>1.07267E9</v>
      </c>
      <c r="G1092" s="21">
        <v>7.32622E8</v>
      </c>
      <c r="H1092" s="22">
        <v>1.19968E8</v>
      </c>
      <c r="I1092" s="22">
        <v>3.6052E7</v>
      </c>
      <c r="J1092" s="18" t="s">
        <v>28</v>
      </c>
      <c r="K1092" s="18" t="s">
        <v>321</v>
      </c>
      <c r="L1092" s="23">
        <f t="shared" si="1"/>
        <v>2016</v>
      </c>
      <c r="M1092" s="24">
        <f t="shared" si="2"/>
        <v>1435587000</v>
      </c>
      <c r="N1092" s="25">
        <f t="shared" si="3"/>
        <v>888642000</v>
      </c>
      <c r="O1092" s="24">
        <f t="shared" si="4"/>
        <v>1619615000</v>
      </c>
      <c r="P1092" s="17">
        <f t="shared" si="5"/>
        <v>0.5723444607</v>
      </c>
      <c r="Q1092" s="17">
        <f t="shared" si="6"/>
        <v>0.645713338</v>
      </c>
      <c r="R1092" s="17"/>
      <c r="S1092" s="17"/>
      <c r="T1092" s="17"/>
      <c r="U1092" s="17"/>
      <c r="V1092" s="17"/>
      <c r="W1092" s="17"/>
      <c r="X1092" s="17"/>
      <c r="Y1092" s="17"/>
      <c r="Z1092" s="17"/>
    </row>
    <row r="1093">
      <c r="A1093" s="18">
        <v>1119.0</v>
      </c>
      <c r="B1093" s="18" t="s">
        <v>406</v>
      </c>
      <c r="C1093" s="18" t="s">
        <v>15</v>
      </c>
      <c r="D1093" s="19">
        <v>41515.0</v>
      </c>
      <c r="E1093" s="20">
        <v>9.073E9</v>
      </c>
      <c r="F1093" s="20">
        <v>7.226E9</v>
      </c>
      <c r="G1093" s="21">
        <v>5.54E8</v>
      </c>
      <c r="H1093" s="22">
        <v>9.31E8</v>
      </c>
      <c r="I1093" s="22">
        <v>0.0</v>
      </c>
      <c r="J1093" s="18" t="s">
        <v>25</v>
      </c>
      <c r="K1093" s="18" t="s">
        <v>37</v>
      </c>
      <c r="L1093" s="23">
        <f t="shared" si="1"/>
        <v>2013</v>
      </c>
      <c r="M1093" s="24">
        <f t="shared" si="2"/>
        <v>1847000000</v>
      </c>
      <c r="N1093" s="25">
        <f t="shared" si="3"/>
        <v>1485000000</v>
      </c>
      <c r="O1093" s="24">
        <f t="shared" si="4"/>
        <v>7588000000</v>
      </c>
      <c r="P1093" s="17">
        <f t="shared" si="5"/>
        <v>0.2035710349</v>
      </c>
      <c r="Q1093" s="17">
        <f t="shared" si="6"/>
        <v>0.8363275653</v>
      </c>
      <c r="R1093" s="17"/>
      <c r="S1093" s="17"/>
      <c r="T1093" s="17"/>
      <c r="U1093" s="17"/>
      <c r="V1093" s="17"/>
      <c r="W1093" s="17"/>
      <c r="X1093" s="17"/>
      <c r="Y1093" s="17"/>
      <c r="Z1093" s="17"/>
    </row>
    <row r="1094">
      <c r="A1094" s="18">
        <v>1120.0</v>
      </c>
      <c r="B1094" s="18" t="s">
        <v>406</v>
      </c>
      <c r="C1094" s="18" t="s">
        <v>18</v>
      </c>
      <c r="D1094" s="19">
        <v>41879.0</v>
      </c>
      <c r="E1094" s="20">
        <v>1.6358E10</v>
      </c>
      <c r="F1094" s="20">
        <v>1.0921E10</v>
      </c>
      <c r="G1094" s="21">
        <v>9.39E8</v>
      </c>
      <c r="H1094" s="22">
        <v>1.371E9</v>
      </c>
      <c r="I1094" s="22">
        <v>0.0</v>
      </c>
      <c r="J1094" s="18" t="s">
        <v>25</v>
      </c>
      <c r="K1094" s="18" t="s">
        <v>37</v>
      </c>
      <c r="L1094" s="23">
        <f t="shared" si="1"/>
        <v>2014</v>
      </c>
      <c r="M1094" s="24">
        <f t="shared" si="2"/>
        <v>5437000000</v>
      </c>
      <c r="N1094" s="25">
        <f t="shared" si="3"/>
        <v>2310000000</v>
      </c>
      <c r="O1094" s="24">
        <f t="shared" si="4"/>
        <v>14048000000</v>
      </c>
      <c r="P1094" s="17">
        <f t="shared" si="5"/>
        <v>0.332375596</v>
      </c>
      <c r="Q1094" s="17">
        <f t="shared" si="6"/>
        <v>0.8587846925</v>
      </c>
      <c r="R1094" s="17"/>
      <c r="S1094" s="17"/>
      <c r="T1094" s="17"/>
      <c r="U1094" s="17"/>
      <c r="V1094" s="17"/>
      <c r="W1094" s="17"/>
      <c r="X1094" s="17"/>
      <c r="Y1094" s="17"/>
      <c r="Z1094" s="17"/>
    </row>
    <row r="1095">
      <c r="A1095" s="18">
        <v>1121.0</v>
      </c>
      <c r="B1095" s="18" t="s">
        <v>406</v>
      </c>
      <c r="C1095" s="18" t="s">
        <v>19</v>
      </c>
      <c r="D1095" s="19">
        <v>42250.0</v>
      </c>
      <c r="E1095" s="20">
        <v>1.6192E10</v>
      </c>
      <c r="F1095" s="20">
        <v>1.0977E10</v>
      </c>
      <c r="G1095" s="21">
        <v>6.74E8</v>
      </c>
      <c r="H1095" s="22">
        <v>1.54E9</v>
      </c>
      <c r="I1095" s="22">
        <v>0.0</v>
      </c>
      <c r="J1095" s="18" t="s">
        <v>25</v>
      </c>
      <c r="K1095" s="18" t="s">
        <v>37</v>
      </c>
      <c r="L1095" s="23">
        <f t="shared" si="1"/>
        <v>2015</v>
      </c>
      <c r="M1095" s="24">
        <f t="shared" si="2"/>
        <v>5215000000</v>
      </c>
      <c r="N1095" s="25">
        <f t="shared" si="3"/>
        <v>2214000000</v>
      </c>
      <c r="O1095" s="24">
        <f t="shared" si="4"/>
        <v>13978000000</v>
      </c>
      <c r="P1095" s="17">
        <f t="shared" si="5"/>
        <v>0.3220726285</v>
      </c>
      <c r="Q1095" s="17">
        <f t="shared" si="6"/>
        <v>0.8632658103</v>
      </c>
      <c r="R1095" s="17"/>
      <c r="S1095" s="17"/>
      <c r="T1095" s="17"/>
      <c r="U1095" s="17"/>
      <c r="V1095" s="17"/>
      <c r="W1095" s="17"/>
      <c r="X1095" s="17"/>
      <c r="Y1095" s="17"/>
      <c r="Z1095" s="17"/>
    </row>
    <row r="1096">
      <c r="A1096" s="18">
        <v>1122.0</v>
      </c>
      <c r="B1096" s="18" t="s">
        <v>406</v>
      </c>
      <c r="C1096" s="18" t="s">
        <v>20</v>
      </c>
      <c r="D1096" s="19">
        <v>42614.0</v>
      </c>
      <c r="E1096" s="20">
        <v>1.2399E10</v>
      </c>
      <c r="F1096" s="20">
        <v>9.894E9</v>
      </c>
      <c r="G1096" s="21">
        <v>6.53E8</v>
      </c>
      <c r="H1096" s="22">
        <v>1.617E9</v>
      </c>
      <c r="I1096" s="22">
        <v>0.0</v>
      </c>
      <c r="J1096" s="18" t="s">
        <v>25</v>
      </c>
      <c r="K1096" s="18" t="s">
        <v>37</v>
      </c>
      <c r="L1096" s="23">
        <f t="shared" si="1"/>
        <v>2016</v>
      </c>
      <c r="M1096" s="24">
        <f t="shared" si="2"/>
        <v>2505000000</v>
      </c>
      <c r="N1096" s="25">
        <f t="shared" si="3"/>
        <v>2270000000</v>
      </c>
      <c r="O1096" s="24">
        <f t="shared" si="4"/>
        <v>10129000000</v>
      </c>
      <c r="P1096" s="17">
        <f t="shared" si="5"/>
        <v>0.202032422</v>
      </c>
      <c r="Q1096" s="17">
        <f t="shared" si="6"/>
        <v>0.8169207194</v>
      </c>
      <c r="R1096" s="17"/>
      <c r="S1096" s="17"/>
      <c r="T1096" s="17"/>
      <c r="U1096" s="17"/>
      <c r="V1096" s="17"/>
      <c r="W1096" s="17"/>
      <c r="X1096" s="17"/>
      <c r="Y1096" s="17"/>
      <c r="Z1096" s="17"/>
    </row>
    <row r="1097">
      <c r="A1097" s="18">
        <v>1123.0</v>
      </c>
      <c r="B1097" s="18" t="s">
        <v>407</v>
      </c>
      <c r="C1097" s="18" t="s">
        <v>15</v>
      </c>
      <c r="D1097" s="19">
        <v>41274.0</v>
      </c>
      <c r="E1097" s="20">
        <v>4.608563E9</v>
      </c>
      <c r="F1097" s="20">
        <v>1.079136E9</v>
      </c>
      <c r="G1097" s="21">
        <v>2.85144E8</v>
      </c>
      <c r="H1097" s="22">
        <v>0.0</v>
      </c>
      <c r="I1097" s="22">
        <v>1.291456E9</v>
      </c>
      <c r="J1097" s="18" t="s">
        <v>86</v>
      </c>
      <c r="K1097" s="18" t="s">
        <v>147</v>
      </c>
      <c r="L1097" s="23">
        <f t="shared" si="1"/>
        <v>2012</v>
      </c>
      <c r="M1097" s="24">
        <f t="shared" si="2"/>
        <v>3529427000</v>
      </c>
      <c r="N1097" s="25">
        <f t="shared" si="3"/>
        <v>1576600000</v>
      </c>
      <c r="O1097" s="24">
        <f t="shared" si="4"/>
        <v>3031963000</v>
      </c>
      <c r="P1097" s="17">
        <f t="shared" si="5"/>
        <v>0.7658411093</v>
      </c>
      <c r="Q1097" s="17">
        <f t="shared" si="6"/>
        <v>0.6578977004</v>
      </c>
      <c r="R1097" s="17"/>
      <c r="S1097" s="17"/>
      <c r="T1097" s="17"/>
      <c r="U1097" s="17"/>
      <c r="V1097" s="17"/>
      <c r="W1097" s="17"/>
      <c r="X1097" s="17"/>
      <c r="Y1097" s="17"/>
      <c r="Z1097" s="17"/>
    </row>
    <row r="1098">
      <c r="A1098" s="18">
        <v>1124.0</v>
      </c>
      <c r="B1098" s="18" t="s">
        <v>407</v>
      </c>
      <c r="C1098" s="18" t="s">
        <v>18</v>
      </c>
      <c r="D1098" s="19">
        <v>41639.0</v>
      </c>
      <c r="E1098" s="20">
        <v>5.312686E9</v>
      </c>
      <c r="F1098" s="20">
        <v>1.252812E9</v>
      </c>
      <c r="G1098" s="21">
        <v>4.66498E8</v>
      </c>
      <c r="H1098" s="22">
        <v>0.0</v>
      </c>
      <c r="I1098" s="22">
        <v>1.60239E9</v>
      </c>
      <c r="J1098" s="18" t="s">
        <v>86</v>
      </c>
      <c r="K1098" s="18" t="s">
        <v>147</v>
      </c>
      <c r="L1098" s="23">
        <f t="shared" si="1"/>
        <v>2013</v>
      </c>
      <c r="M1098" s="24">
        <f t="shared" si="2"/>
        <v>4059874000</v>
      </c>
      <c r="N1098" s="25">
        <f t="shared" si="3"/>
        <v>2068888000</v>
      </c>
      <c r="O1098" s="24">
        <f t="shared" si="4"/>
        <v>3243798000</v>
      </c>
      <c r="P1098" s="17">
        <f t="shared" si="5"/>
        <v>0.764184821</v>
      </c>
      <c r="Q1098" s="17">
        <f t="shared" si="6"/>
        <v>0.6105758932</v>
      </c>
      <c r="R1098" s="17"/>
      <c r="S1098" s="17"/>
      <c r="T1098" s="17"/>
      <c r="U1098" s="17"/>
      <c r="V1098" s="17"/>
      <c r="W1098" s="17"/>
      <c r="X1098" s="17"/>
      <c r="Y1098" s="17"/>
      <c r="Z1098" s="17"/>
    </row>
    <row r="1099">
      <c r="A1099" s="18">
        <v>1125.0</v>
      </c>
      <c r="B1099" s="18" t="s">
        <v>407</v>
      </c>
      <c r="C1099" s="18" t="s">
        <v>19</v>
      </c>
      <c r="D1099" s="19">
        <v>42004.0</v>
      </c>
      <c r="E1099" s="20">
        <v>5.288933E9</v>
      </c>
      <c r="F1099" s="20">
        <v>1.089888E9</v>
      </c>
      <c r="G1099" s="21">
        <v>4.71219E8</v>
      </c>
      <c r="H1099" s="22">
        <v>0.0</v>
      </c>
      <c r="I1099" s="22">
        <v>1.957025E9</v>
      </c>
      <c r="J1099" s="18" t="s">
        <v>86</v>
      </c>
      <c r="K1099" s="18" t="s">
        <v>147</v>
      </c>
      <c r="L1099" s="23">
        <f t="shared" si="1"/>
        <v>2014</v>
      </c>
      <c r="M1099" s="24">
        <f t="shared" si="2"/>
        <v>4199045000</v>
      </c>
      <c r="N1099" s="25">
        <f t="shared" si="3"/>
        <v>2428244000</v>
      </c>
      <c r="O1099" s="24">
        <f t="shared" si="4"/>
        <v>2860689000</v>
      </c>
      <c r="P1099" s="17">
        <f t="shared" si="5"/>
        <v>0.7939304582</v>
      </c>
      <c r="Q1099" s="17">
        <f t="shared" si="6"/>
        <v>0.5408820645</v>
      </c>
      <c r="R1099" s="17"/>
      <c r="S1099" s="17"/>
      <c r="T1099" s="17"/>
      <c r="U1099" s="17"/>
      <c r="V1099" s="17"/>
      <c r="W1099" s="17"/>
      <c r="X1099" s="17"/>
      <c r="Y1099" s="17"/>
      <c r="Z1099" s="17"/>
    </row>
    <row r="1100">
      <c r="A1100" s="18">
        <v>1126.0</v>
      </c>
      <c r="B1100" s="18" t="s">
        <v>407</v>
      </c>
      <c r="C1100" s="18" t="s">
        <v>20</v>
      </c>
      <c r="D1100" s="19">
        <v>42369.0</v>
      </c>
      <c r="E1100" s="20">
        <v>2.787116E9</v>
      </c>
      <c r="F1100" s="20">
        <v>8.32306E8</v>
      </c>
      <c r="G1100" s="21">
        <v>3.72457E8</v>
      </c>
      <c r="H1100" s="22">
        <v>0.0</v>
      </c>
      <c r="I1100" s="22">
        <v>1.668489E9</v>
      </c>
      <c r="J1100" s="18" t="s">
        <v>86</v>
      </c>
      <c r="K1100" s="18" t="s">
        <v>147</v>
      </c>
      <c r="L1100" s="23">
        <f t="shared" si="1"/>
        <v>2015</v>
      </c>
      <c r="M1100" s="24">
        <f t="shared" si="2"/>
        <v>1954810000</v>
      </c>
      <c r="N1100" s="25">
        <f t="shared" si="3"/>
        <v>2040946000</v>
      </c>
      <c r="O1100" s="24">
        <f t="shared" si="4"/>
        <v>746170000</v>
      </c>
      <c r="P1100" s="17">
        <f t="shared" si="5"/>
        <v>0.7013737498</v>
      </c>
      <c r="Q1100" s="17">
        <f t="shared" si="6"/>
        <v>0.2677211856</v>
      </c>
      <c r="R1100" s="17"/>
      <c r="S1100" s="17"/>
      <c r="T1100" s="17"/>
      <c r="U1100" s="17"/>
      <c r="V1100" s="17"/>
      <c r="W1100" s="17"/>
      <c r="X1100" s="17"/>
      <c r="Y1100" s="17"/>
      <c r="Z1100" s="17"/>
    </row>
    <row r="1101">
      <c r="A1101" s="18">
        <v>1127.0</v>
      </c>
      <c r="B1101" s="18" t="s">
        <v>408</v>
      </c>
      <c r="C1101" s="18" t="s">
        <v>15</v>
      </c>
      <c r="D1101" s="19">
        <v>42004.0</v>
      </c>
      <c r="E1101" s="20">
        <v>7.7196E9</v>
      </c>
      <c r="F1101" s="20">
        <v>4.1916E9</v>
      </c>
      <c r="G1101" s="21">
        <v>1.5457E9</v>
      </c>
      <c r="H1101" s="22">
        <v>5.818E8</v>
      </c>
      <c r="I1101" s="22">
        <v>0.0</v>
      </c>
      <c r="J1101" s="18" t="s">
        <v>28</v>
      </c>
      <c r="K1101" s="18" t="s">
        <v>29</v>
      </c>
      <c r="L1101" s="23">
        <f t="shared" si="1"/>
        <v>2014</v>
      </c>
      <c r="M1101" s="24">
        <f t="shared" si="2"/>
        <v>3528000000</v>
      </c>
      <c r="N1101" s="25">
        <f t="shared" si="3"/>
        <v>2127500000</v>
      </c>
      <c r="O1101" s="24">
        <f t="shared" si="4"/>
        <v>5592100000</v>
      </c>
      <c r="P1101" s="17">
        <f t="shared" si="5"/>
        <v>0.4570184984</v>
      </c>
      <c r="Q1101" s="17">
        <f t="shared" si="6"/>
        <v>0.7244028188</v>
      </c>
      <c r="R1101" s="17"/>
      <c r="S1101" s="17"/>
      <c r="T1101" s="17"/>
      <c r="U1101" s="17"/>
      <c r="V1101" s="17"/>
      <c r="W1101" s="17"/>
      <c r="X1101" s="17"/>
      <c r="Y1101" s="17"/>
      <c r="Z1101" s="17"/>
    </row>
    <row r="1102">
      <c r="A1102" s="18">
        <v>1128.0</v>
      </c>
      <c r="B1102" s="18" t="s">
        <v>408</v>
      </c>
      <c r="C1102" s="18" t="s">
        <v>18</v>
      </c>
      <c r="D1102" s="19">
        <v>42369.0</v>
      </c>
      <c r="E1102" s="20">
        <v>9.4293E9</v>
      </c>
      <c r="F1102" s="20">
        <v>5.2132E9</v>
      </c>
      <c r="G1102" s="21">
        <v>2.1807E9</v>
      </c>
      <c r="H1102" s="22">
        <v>6.719E8</v>
      </c>
      <c r="I1102" s="22">
        <v>0.0</v>
      </c>
      <c r="J1102" s="18" t="s">
        <v>28</v>
      </c>
      <c r="K1102" s="18" t="s">
        <v>29</v>
      </c>
      <c r="L1102" s="23">
        <f t="shared" si="1"/>
        <v>2015</v>
      </c>
      <c r="M1102" s="24">
        <f t="shared" si="2"/>
        <v>4216100000</v>
      </c>
      <c r="N1102" s="25">
        <f t="shared" si="3"/>
        <v>2852600000</v>
      </c>
      <c r="O1102" s="24">
        <f t="shared" si="4"/>
        <v>6576700000</v>
      </c>
      <c r="P1102" s="17">
        <f t="shared" si="5"/>
        <v>0.4471275704</v>
      </c>
      <c r="Q1102" s="17">
        <f t="shared" si="6"/>
        <v>0.6974748921</v>
      </c>
      <c r="R1102" s="17"/>
      <c r="S1102" s="17"/>
      <c r="T1102" s="17"/>
      <c r="U1102" s="17"/>
      <c r="V1102" s="17"/>
      <c r="W1102" s="17"/>
      <c r="X1102" s="17"/>
      <c r="Y1102" s="17"/>
      <c r="Z1102" s="17"/>
    </row>
    <row r="1103">
      <c r="A1103" s="18">
        <v>1132.0</v>
      </c>
      <c r="B1103" s="18" t="s">
        <v>409</v>
      </c>
      <c r="C1103" s="18" t="s">
        <v>15</v>
      </c>
      <c r="D1103" s="19">
        <v>41639.0</v>
      </c>
      <c r="E1103" s="20">
        <v>5.015E9</v>
      </c>
      <c r="F1103" s="20">
        <v>8.44E8</v>
      </c>
      <c r="G1103" s="21">
        <v>4.46E8</v>
      </c>
      <c r="H1103" s="22">
        <v>0.0</v>
      </c>
      <c r="I1103" s="22">
        <v>1.568E9</v>
      </c>
      <c r="J1103" s="18" t="s">
        <v>86</v>
      </c>
      <c r="K1103" s="18" t="s">
        <v>87</v>
      </c>
      <c r="L1103" s="23">
        <f t="shared" si="1"/>
        <v>2013</v>
      </c>
      <c r="M1103" s="24">
        <f t="shared" si="2"/>
        <v>4171000000</v>
      </c>
      <c r="N1103" s="25">
        <f t="shared" si="3"/>
        <v>2014000000</v>
      </c>
      <c r="O1103" s="24">
        <f t="shared" si="4"/>
        <v>3001000000</v>
      </c>
      <c r="P1103" s="17">
        <f t="shared" si="5"/>
        <v>0.8317048853</v>
      </c>
      <c r="Q1103" s="17">
        <f t="shared" si="6"/>
        <v>0.5984047856</v>
      </c>
      <c r="R1103" s="17"/>
      <c r="S1103" s="17"/>
      <c r="T1103" s="17"/>
      <c r="U1103" s="17"/>
      <c r="V1103" s="17"/>
      <c r="W1103" s="17"/>
      <c r="X1103" s="17"/>
      <c r="Y1103" s="17"/>
      <c r="Z1103" s="17"/>
    </row>
    <row r="1104">
      <c r="A1104" s="18">
        <v>1133.0</v>
      </c>
      <c r="B1104" s="18" t="s">
        <v>409</v>
      </c>
      <c r="C1104" s="18" t="s">
        <v>18</v>
      </c>
      <c r="D1104" s="19">
        <v>42004.0</v>
      </c>
      <c r="E1104" s="20">
        <v>5.115E9</v>
      </c>
      <c r="F1104" s="20">
        <v>9.45E8</v>
      </c>
      <c r="G1104" s="21">
        <v>4.95E8</v>
      </c>
      <c r="H1104" s="22">
        <v>0.0</v>
      </c>
      <c r="I1104" s="22">
        <v>1.759E9</v>
      </c>
      <c r="J1104" s="18" t="s">
        <v>86</v>
      </c>
      <c r="K1104" s="18" t="s">
        <v>87</v>
      </c>
      <c r="L1104" s="23">
        <f t="shared" si="1"/>
        <v>2014</v>
      </c>
      <c r="M1104" s="24">
        <f t="shared" si="2"/>
        <v>4170000000</v>
      </c>
      <c r="N1104" s="25">
        <f t="shared" si="3"/>
        <v>2254000000</v>
      </c>
      <c r="O1104" s="24">
        <f t="shared" si="4"/>
        <v>2861000000</v>
      </c>
      <c r="P1104" s="17">
        <f t="shared" si="5"/>
        <v>0.8152492669</v>
      </c>
      <c r="Q1104" s="17">
        <f t="shared" si="6"/>
        <v>0.5593352884</v>
      </c>
      <c r="R1104" s="17"/>
      <c r="S1104" s="17"/>
      <c r="T1104" s="17"/>
      <c r="U1104" s="17"/>
      <c r="V1104" s="17"/>
      <c r="W1104" s="17"/>
      <c r="X1104" s="17"/>
      <c r="Y1104" s="17"/>
      <c r="Z1104" s="17"/>
    </row>
    <row r="1105">
      <c r="A1105" s="18">
        <v>1134.0</v>
      </c>
      <c r="B1105" s="18" t="s">
        <v>409</v>
      </c>
      <c r="C1105" s="18" t="s">
        <v>19</v>
      </c>
      <c r="D1105" s="19">
        <v>42369.0</v>
      </c>
      <c r="E1105" s="20">
        <v>3.183E9</v>
      </c>
      <c r="F1105" s="20">
        <v>9.79E8</v>
      </c>
      <c r="G1105" s="21">
        <v>7.45E8</v>
      </c>
      <c r="H1105" s="22">
        <v>0.0</v>
      </c>
      <c r="I1105" s="22">
        <v>2.131E9</v>
      </c>
      <c r="J1105" s="18" t="s">
        <v>86</v>
      </c>
      <c r="K1105" s="18" t="s">
        <v>87</v>
      </c>
      <c r="L1105" s="23">
        <f t="shared" si="1"/>
        <v>2015</v>
      </c>
      <c r="M1105" s="24">
        <f t="shared" si="2"/>
        <v>2204000000</v>
      </c>
      <c r="N1105" s="25">
        <f t="shared" si="3"/>
        <v>2876000000</v>
      </c>
      <c r="O1105" s="24">
        <f t="shared" si="4"/>
        <v>307000000</v>
      </c>
      <c r="P1105" s="17">
        <f t="shared" si="5"/>
        <v>0.6924285265</v>
      </c>
      <c r="Q1105" s="17">
        <f t="shared" si="6"/>
        <v>0.09644989004</v>
      </c>
      <c r="R1105" s="17"/>
      <c r="S1105" s="17"/>
      <c r="T1105" s="17"/>
      <c r="U1105" s="17"/>
      <c r="V1105" s="17"/>
      <c r="W1105" s="17"/>
      <c r="X1105" s="17"/>
      <c r="Y1105" s="17"/>
      <c r="Z1105" s="17"/>
    </row>
    <row r="1106">
      <c r="A1106" s="18">
        <v>1135.0</v>
      </c>
      <c r="B1106" s="18" t="s">
        <v>409</v>
      </c>
      <c r="C1106" s="18" t="s">
        <v>20</v>
      </c>
      <c r="D1106" s="19">
        <v>42735.0</v>
      </c>
      <c r="E1106" s="20">
        <v>3.491E9</v>
      </c>
      <c r="F1106" s="20">
        <v>1.083E9</v>
      </c>
      <c r="G1106" s="21">
        <v>2.33E8</v>
      </c>
      <c r="H1106" s="22">
        <v>0.0</v>
      </c>
      <c r="I1106" s="22">
        <v>2.454E9</v>
      </c>
      <c r="J1106" s="18" t="s">
        <v>86</v>
      </c>
      <c r="K1106" s="18" t="s">
        <v>87</v>
      </c>
      <c r="L1106" s="23">
        <f t="shared" si="1"/>
        <v>2016</v>
      </c>
      <c r="M1106" s="24">
        <f t="shared" si="2"/>
        <v>2408000000</v>
      </c>
      <c r="N1106" s="25">
        <f t="shared" si="3"/>
        <v>2687000000</v>
      </c>
      <c r="O1106" s="24">
        <f t="shared" si="4"/>
        <v>804000000</v>
      </c>
      <c r="P1106" s="17">
        <f t="shared" si="5"/>
        <v>0.6897737038</v>
      </c>
      <c r="Q1106" s="17">
        <f t="shared" si="6"/>
        <v>0.2303065024</v>
      </c>
      <c r="R1106" s="17"/>
      <c r="S1106" s="17"/>
      <c r="T1106" s="17"/>
      <c r="U1106" s="17"/>
      <c r="V1106" s="17"/>
      <c r="W1106" s="17"/>
      <c r="X1106" s="17"/>
      <c r="Y1106" s="17"/>
      <c r="Z1106" s="17"/>
    </row>
    <row r="1107">
      <c r="A1107" s="18">
        <v>1136.0</v>
      </c>
      <c r="B1107" s="18" t="s">
        <v>411</v>
      </c>
      <c r="C1107" s="18" t="s">
        <v>15</v>
      </c>
      <c r="D1107" s="19">
        <v>41274.0</v>
      </c>
      <c r="E1107" s="20">
        <v>3.023E9</v>
      </c>
      <c r="F1107" s="20">
        <v>1.446E9</v>
      </c>
      <c r="G1107" s="21">
        <v>8.32E8</v>
      </c>
      <c r="H1107" s="22">
        <v>0.0</v>
      </c>
      <c r="I1107" s="22">
        <v>1.04E8</v>
      </c>
      <c r="J1107" s="18" t="s">
        <v>50</v>
      </c>
      <c r="K1107" s="18" t="s">
        <v>382</v>
      </c>
      <c r="L1107" s="23">
        <f t="shared" si="1"/>
        <v>2012</v>
      </c>
      <c r="M1107" s="24">
        <f t="shared" si="2"/>
        <v>1577000000</v>
      </c>
      <c r="N1107" s="25">
        <f t="shared" si="3"/>
        <v>936000000</v>
      </c>
      <c r="O1107" s="24">
        <f t="shared" si="4"/>
        <v>2087000000</v>
      </c>
      <c r="P1107" s="17">
        <f t="shared" si="5"/>
        <v>0.521667218</v>
      </c>
      <c r="Q1107" s="17">
        <f t="shared" si="6"/>
        <v>0.6903738009</v>
      </c>
      <c r="R1107" s="17"/>
      <c r="S1107" s="17"/>
      <c r="T1107" s="17"/>
      <c r="U1107" s="17"/>
      <c r="V1107" s="17"/>
      <c r="W1107" s="17"/>
      <c r="X1107" s="17"/>
      <c r="Y1107" s="17"/>
      <c r="Z1107" s="17"/>
    </row>
    <row r="1108">
      <c r="A1108" s="18">
        <v>1137.0</v>
      </c>
      <c r="B1108" s="18" t="s">
        <v>411</v>
      </c>
      <c r="C1108" s="18" t="s">
        <v>18</v>
      </c>
      <c r="D1108" s="19">
        <v>41639.0</v>
      </c>
      <c r="E1108" s="20">
        <v>3.1E9</v>
      </c>
      <c r="F1108" s="20">
        <v>1.316E9</v>
      </c>
      <c r="G1108" s="21">
        <v>1.054E9</v>
      </c>
      <c r="H1108" s="22">
        <v>0.0</v>
      </c>
      <c r="I1108" s="22">
        <v>1.22E8</v>
      </c>
      <c r="J1108" s="18" t="s">
        <v>50</v>
      </c>
      <c r="K1108" s="18" t="s">
        <v>382</v>
      </c>
      <c r="L1108" s="23">
        <f t="shared" si="1"/>
        <v>2013</v>
      </c>
      <c r="M1108" s="24">
        <f t="shared" si="2"/>
        <v>1784000000</v>
      </c>
      <c r="N1108" s="25">
        <f t="shared" si="3"/>
        <v>1176000000</v>
      </c>
      <c r="O1108" s="24">
        <f t="shared" si="4"/>
        <v>1924000000</v>
      </c>
      <c r="P1108" s="17">
        <f t="shared" si="5"/>
        <v>0.575483871</v>
      </c>
      <c r="Q1108" s="17">
        <f t="shared" si="6"/>
        <v>0.6206451613</v>
      </c>
      <c r="R1108" s="17"/>
      <c r="S1108" s="17"/>
      <c r="T1108" s="17"/>
      <c r="U1108" s="17"/>
      <c r="V1108" s="17"/>
      <c r="W1108" s="17"/>
      <c r="X1108" s="17"/>
      <c r="Y1108" s="17"/>
      <c r="Z1108" s="17"/>
    </row>
    <row r="1109">
      <c r="A1109" s="18">
        <v>1138.0</v>
      </c>
      <c r="B1109" s="18" t="s">
        <v>411</v>
      </c>
      <c r="C1109" s="18" t="s">
        <v>19</v>
      </c>
      <c r="D1109" s="19">
        <v>42004.0</v>
      </c>
      <c r="E1109" s="20">
        <v>3.383E9</v>
      </c>
      <c r="F1109" s="20">
        <v>1.433E9</v>
      </c>
      <c r="G1109" s="21">
        <v>1.095E9</v>
      </c>
      <c r="H1109" s="22">
        <v>0.0</v>
      </c>
      <c r="I1109" s="22">
        <v>1.37E8</v>
      </c>
      <c r="J1109" s="18" t="s">
        <v>50</v>
      </c>
      <c r="K1109" s="18" t="s">
        <v>382</v>
      </c>
      <c r="L1109" s="23">
        <f t="shared" si="1"/>
        <v>2014</v>
      </c>
      <c r="M1109" s="24">
        <f t="shared" si="2"/>
        <v>1950000000</v>
      </c>
      <c r="N1109" s="25">
        <f t="shared" si="3"/>
        <v>1232000000</v>
      </c>
      <c r="O1109" s="24">
        <f t="shared" si="4"/>
        <v>2151000000</v>
      </c>
      <c r="P1109" s="17">
        <f t="shared" si="5"/>
        <v>0.5764114691</v>
      </c>
      <c r="Q1109" s="17">
        <f t="shared" si="6"/>
        <v>0.6358261898</v>
      </c>
      <c r="R1109" s="17"/>
      <c r="S1109" s="17"/>
      <c r="T1109" s="17"/>
      <c r="U1109" s="17"/>
      <c r="V1109" s="17"/>
      <c r="W1109" s="17"/>
      <c r="X1109" s="17"/>
      <c r="Y1109" s="17"/>
      <c r="Z1109" s="17"/>
    </row>
    <row r="1110">
      <c r="A1110" s="18">
        <v>1139.0</v>
      </c>
      <c r="B1110" s="18" t="s">
        <v>411</v>
      </c>
      <c r="C1110" s="18" t="s">
        <v>20</v>
      </c>
      <c r="D1110" s="19">
        <v>42369.0</v>
      </c>
      <c r="E1110" s="20">
        <v>3.292E9</v>
      </c>
      <c r="F1110" s="20">
        <v>1.313E9</v>
      </c>
      <c r="G1110" s="21">
        <v>1.05E9</v>
      </c>
      <c r="H1110" s="22">
        <v>0.0</v>
      </c>
      <c r="I1110" s="22">
        <v>1.38E8</v>
      </c>
      <c r="J1110" s="18" t="s">
        <v>50</v>
      </c>
      <c r="K1110" s="18" t="s">
        <v>382</v>
      </c>
      <c r="L1110" s="23">
        <f t="shared" si="1"/>
        <v>2015</v>
      </c>
      <c r="M1110" s="24">
        <f t="shared" si="2"/>
        <v>1979000000</v>
      </c>
      <c r="N1110" s="25">
        <f t="shared" si="3"/>
        <v>1188000000</v>
      </c>
      <c r="O1110" s="24">
        <f t="shared" si="4"/>
        <v>2104000000</v>
      </c>
      <c r="P1110" s="17">
        <f t="shared" si="5"/>
        <v>0.6011543135</v>
      </c>
      <c r="Q1110" s="17">
        <f t="shared" si="6"/>
        <v>0.6391251519</v>
      </c>
      <c r="R1110" s="17"/>
      <c r="S1110" s="17"/>
      <c r="T1110" s="17"/>
      <c r="U1110" s="17"/>
      <c r="V1110" s="17"/>
      <c r="W1110" s="17"/>
      <c r="X1110" s="17"/>
      <c r="Y1110" s="17"/>
      <c r="Z1110" s="17"/>
    </row>
    <row r="1111">
      <c r="A1111" s="18">
        <v>1140.0</v>
      </c>
      <c r="B1111" s="18" t="s">
        <v>412</v>
      </c>
      <c r="C1111" s="18" t="s">
        <v>15</v>
      </c>
      <c r="D1111" s="19">
        <v>41274.0</v>
      </c>
      <c r="E1111" s="20">
        <v>1.4256E10</v>
      </c>
      <c r="F1111" s="20">
        <v>8.276E9</v>
      </c>
      <c r="G1111" s="21">
        <v>1.186E9</v>
      </c>
      <c r="H1111" s="22">
        <v>0.0</v>
      </c>
      <c r="I1111" s="22">
        <v>1.518E9</v>
      </c>
      <c r="J1111" s="18" t="s">
        <v>45</v>
      </c>
      <c r="K1111" s="18" t="s">
        <v>46</v>
      </c>
      <c r="L1111" s="23">
        <f t="shared" si="1"/>
        <v>2012</v>
      </c>
      <c r="M1111" s="24">
        <f t="shared" si="2"/>
        <v>5980000000</v>
      </c>
      <c r="N1111" s="25">
        <f t="shared" si="3"/>
        <v>2704000000</v>
      </c>
      <c r="O1111" s="24">
        <f t="shared" si="4"/>
        <v>11552000000</v>
      </c>
      <c r="P1111" s="17">
        <f t="shared" si="5"/>
        <v>0.4194725028</v>
      </c>
      <c r="Q1111" s="17">
        <f t="shared" si="6"/>
        <v>0.810325477</v>
      </c>
      <c r="R1111" s="17"/>
      <c r="S1111" s="17"/>
      <c r="T1111" s="17"/>
      <c r="U1111" s="17"/>
      <c r="V1111" s="17"/>
      <c r="W1111" s="17"/>
      <c r="X1111" s="17"/>
      <c r="Y1111" s="17"/>
      <c r="Z1111" s="17"/>
    </row>
    <row r="1112">
      <c r="A1112" s="18">
        <v>1141.0</v>
      </c>
      <c r="B1112" s="18" t="s">
        <v>412</v>
      </c>
      <c r="C1112" s="18" t="s">
        <v>18</v>
      </c>
      <c r="D1112" s="19">
        <v>41639.0</v>
      </c>
      <c r="E1112" s="20">
        <v>1.5136E10</v>
      </c>
      <c r="F1112" s="20">
        <v>8.152E9</v>
      </c>
      <c r="G1112" s="21">
        <v>1.28E9</v>
      </c>
      <c r="H1112" s="22">
        <v>0.0</v>
      </c>
      <c r="I1112" s="22">
        <v>2.163E9</v>
      </c>
      <c r="J1112" s="18" t="s">
        <v>45</v>
      </c>
      <c r="K1112" s="18" t="s">
        <v>46</v>
      </c>
      <c r="L1112" s="23">
        <f t="shared" si="1"/>
        <v>2013</v>
      </c>
      <c r="M1112" s="24">
        <f t="shared" si="2"/>
        <v>6984000000</v>
      </c>
      <c r="N1112" s="25">
        <f t="shared" si="3"/>
        <v>3443000000</v>
      </c>
      <c r="O1112" s="24">
        <f t="shared" si="4"/>
        <v>11693000000</v>
      </c>
      <c r="P1112" s="17">
        <f t="shared" si="5"/>
        <v>0.4614164905</v>
      </c>
      <c r="Q1112" s="17">
        <f t="shared" si="6"/>
        <v>0.7725290698</v>
      </c>
      <c r="R1112" s="17"/>
      <c r="S1112" s="17"/>
      <c r="T1112" s="17"/>
      <c r="U1112" s="17"/>
      <c r="V1112" s="17"/>
      <c r="W1112" s="17"/>
      <c r="X1112" s="17"/>
      <c r="Y1112" s="17"/>
      <c r="Z1112" s="17"/>
    </row>
    <row r="1113">
      <c r="A1113" s="18">
        <v>1142.0</v>
      </c>
      <c r="B1113" s="18" t="s">
        <v>412</v>
      </c>
      <c r="C1113" s="18" t="s">
        <v>19</v>
      </c>
      <c r="D1113" s="19">
        <v>42004.0</v>
      </c>
      <c r="E1113" s="20">
        <v>1.7021E10</v>
      </c>
      <c r="F1113" s="20">
        <v>8.751E9</v>
      </c>
      <c r="G1113" s="21">
        <v>1.324E9</v>
      </c>
      <c r="H1113" s="22">
        <v>0.0</v>
      </c>
      <c r="I1113" s="22">
        <v>2.551E9</v>
      </c>
      <c r="J1113" s="18" t="s">
        <v>45</v>
      </c>
      <c r="K1113" s="18" t="s">
        <v>46</v>
      </c>
      <c r="L1113" s="23">
        <f t="shared" si="1"/>
        <v>2014</v>
      </c>
      <c r="M1113" s="24">
        <f t="shared" si="2"/>
        <v>8270000000</v>
      </c>
      <c r="N1113" s="25">
        <f t="shared" si="3"/>
        <v>3875000000</v>
      </c>
      <c r="O1113" s="24">
        <f t="shared" si="4"/>
        <v>13146000000</v>
      </c>
      <c r="P1113" s="17">
        <f t="shared" si="5"/>
        <v>0.4858703954</v>
      </c>
      <c r="Q1113" s="17">
        <f t="shared" si="6"/>
        <v>0.7723400505</v>
      </c>
      <c r="R1113" s="17"/>
      <c r="S1113" s="17"/>
      <c r="T1113" s="17"/>
      <c r="U1113" s="17"/>
      <c r="V1113" s="17"/>
      <c r="W1113" s="17"/>
      <c r="X1113" s="17"/>
      <c r="Y1113" s="17"/>
      <c r="Z1113" s="17"/>
    </row>
    <row r="1114">
      <c r="A1114" s="18">
        <v>1143.0</v>
      </c>
      <c r="B1114" s="18" t="s">
        <v>412</v>
      </c>
      <c r="C1114" s="18" t="s">
        <v>20</v>
      </c>
      <c r="D1114" s="19">
        <v>42369.0</v>
      </c>
      <c r="E1114" s="20">
        <v>1.7486E10</v>
      </c>
      <c r="F1114" s="20">
        <v>8.596E9</v>
      </c>
      <c r="G1114" s="21">
        <v>1.399E9</v>
      </c>
      <c r="H1114" s="22">
        <v>0.0</v>
      </c>
      <c r="I1114" s="22">
        <v>2.831E9</v>
      </c>
      <c r="J1114" s="18" t="s">
        <v>45</v>
      </c>
      <c r="K1114" s="18" t="s">
        <v>46</v>
      </c>
      <c r="L1114" s="23">
        <f t="shared" si="1"/>
        <v>2015</v>
      </c>
      <c r="M1114" s="24">
        <f t="shared" si="2"/>
        <v>8890000000</v>
      </c>
      <c r="N1114" s="25">
        <f t="shared" si="3"/>
        <v>4230000000</v>
      </c>
      <c r="O1114" s="24">
        <f t="shared" si="4"/>
        <v>13256000000</v>
      </c>
      <c r="P1114" s="17">
        <f t="shared" si="5"/>
        <v>0.5084067254</v>
      </c>
      <c r="Q1114" s="17">
        <f t="shared" si="6"/>
        <v>0.758092188</v>
      </c>
      <c r="R1114" s="17"/>
      <c r="S1114" s="17"/>
      <c r="T1114" s="17"/>
      <c r="U1114" s="17"/>
      <c r="V1114" s="17"/>
      <c r="W1114" s="17"/>
      <c r="X1114" s="17"/>
      <c r="Y1114" s="17"/>
      <c r="Z1114" s="17"/>
    </row>
    <row r="1115">
      <c r="A1115" s="18">
        <v>1144.0</v>
      </c>
      <c r="B1115" s="18" t="s">
        <v>413</v>
      </c>
      <c r="C1115" s="18" t="s">
        <v>15</v>
      </c>
      <c r="D1115" s="19">
        <v>41274.0</v>
      </c>
      <c r="E1115" s="20">
        <v>9.964E9</v>
      </c>
      <c r="F1115" s="20">
        <v>4.334E9</v>
      </c>
      <c r="G1115" s="21">
        <v>7.57E8</v>
      </c>
      <c r="H1115" s="22">
        <v>7.04E8</v>
      </c>
      <c r="I1115" s="22">
        <v>1.032E9</v>
      </c>
      <c r="J1115" s="18" t="s">
        <v>62</v>
      </c>
      <c r="K1115" s="18" t="s">
        <v>414</v>
      </c>
      <c r="L1115" s="23">
        <f t="shared" si="1"/>
        <v>2012</v>
      </c>
      <c r="M1115" s="24">
        <f t="shared" si="2"/>
        <v>5630000000</v>
      </c>
      <c r="N1115" s="25">
        <f t="shared" si="3"/>
        <v>2493000000</v>
      </c>
      <c r="O1115" s="24">
        <f t="shared" si="4"/>
        <v>7471000000</v>
      </c>
      <c r="P1115" s="17">
        <f t="shared" si="5"/>
        <v>0.5650341228</v>
      </c>
      <c r="Q1115" s="17">
        <f t="shared" si="6"/>
        <v>0.7497992774</v>
      </c>
      <c r="R1115" s="17"/>
      <c r="S1115" s="17"/>
      <c r="T1115" s="17"/>
      <c r="U1115" s="17"/>
      <c r="V1115" s="17"/>
      <c r="W1115" s="17"/>
      <c r="X1115" s="17"/>
      <c r="Y1115" s="17"/>
      <c r="Z1115" s="17"/>
    </row>
    <row r="1116">
      <c r="A1116" s="18">
        <v>1145.0</v>
      </c>
      <c r="B1116" s="18" t="s">
        <v>413</v>
      </c>
      <c r="C1116" s="18" t="s">
        <v>18</v>
      </c>
      <c r="D1116" s="19">
        <v>41639.0</v>
      </c>
      <c r="E1116" s="20">
        <v>8.414E9</v>
      </c>
      <c r="F1116" s="20">
        <v>5.299E9</v>
      </c>
      <c r="G1116" s="21">
        <v>5.84E8</v>
      </c>
      <c r="H1116" s="22">
        <v>4.69E8</v>
      </c>
      <c r="I1116" s="22">
        <v>1.362E9</v>
      </c>
      <c r="J1116" s="18" t="s">
        <v>62</v>
      </c>
      <c r="K1116" s="18" t="s">
        <v>414</v>
      </c>
      <c r="L1116" s="23">
        <f t="shared" si="1"/>
        <v>2013</v>
      </c>
      <c r="M1116" s="24">
        <f t="shared" si="2"/>
        <v>3115000000</v>
      </c>
      <c r="N1116" s="25">
        <f t="shared" si="3"/>
        <v>2415000000</v>
      </c>
      <c r="O1116" s="24">
        <f t="shared" si="4"/>
        <v>5999000000</v>
      </c>
      <c r="P1116" s="17">
        <f t="shared" si="5"/>
        <v>0.3702163062</v>
      </c>
      <c r="Q1116" s="17">
        <f t="shared" si="6"/>
        <v>0.7129783694</v>
      </c>
      <c r="R1116" s="17"/>
      <c r="S1116" s="17"/>
      <c r="T1116" s="17"/>
      <c r="U1116" s="17"/>
      <c r="V1116" s="17"/>
      <c r="W1116" s="17"/>
      <c r="X1116" s="17"/>
      <c r="Y1116" s="17"/>
      <c r="Z1116" s="17"/>
    </row>
    <row r="1117">
      <c r="A1117" s="18">
        <v>1146.0</v>
      </c>
      <c r="B1117" s="18" t="s">
        <v>413</v>
      </c>
      <c r="C1117" s="18" t="s">
        <v>19</v>
      </c>
      <c r="D1117" s="19">
        <v>42004.0</v>
      </c>
      <c r="E1117" s="20">
        <v>7.292E9</v>
      </c>
      <c r="F1117" s="20">
        <v>4.457E9</v>
      </c>
      <c r="G1117" s="21">
        <v>5.45E8</v>
      </c>
      <c r="H1117" s="22">
        <v>3.25E8</v>
      </c>
      <c r="I1117" s="22">
        <v>1.229E9</v>
      </c>
      <c r="J1117" s="18" t="s">
        <v>62</v>
      </c>
      <c r="K1117" s="18" t="s">
        <v>414</v>
      </c>
      <c r="L1117" s="23">
        <f t="shared" si="1"/>
        <v>2014</v>
      </c>
      <c r="M1117" s="24">
        <f t="shared" si="2"/>
        <v>2835000000</v>
      </c>
      <c r="N1117" s="25">
        <f t="shared" si="3"/>
        <v>2099000000</v>
      </c>
      <c r="O1117" s="24">
        <f t="shared" si="4"/>
        <v>5193000000</v>
      </c>
      <c r="P1117" s="17">
        <f t="shared" si="5"/>
        <v>0.3887822271</v>
      </c>
      <c r="Q1117" s="17">
        <f t="shared" si="6"/>
        <v>0.7121503017</v>
      </c>
      <c r="R1117" s="17"/>
      <c r="S1117" s="17"/>
      <c r="T1117" s="17"/>
      <c r="U1117" s="17"/>
      <c r="V1117" s="17"/>
      <c r="W1117" s="17"/>
      <c r="X1117" s="17"/>
      <c r="Y1117" s="17"/>
      <c r="Z1117" s="17"/>
    </row>
    <row r="1118">
      <c r="A1118" s="18">
        <v>1147.0</v>
      </c>
      <c r="B1118" s="18" t="s">
        <v>413</v>
      </c>
      <c r="C1118" s="18" t="s">
        <v>20</v>
      </c>
      <c r="D1118" s="19">
        <v>42369.0</v>
      </c>
      <c r="E1118" s="20">
        <v>7.729E9</v>
      </c>
      <c r="F1118" s="20">
        <v>4.312E9</v>
      </c>
      <c r="G1118" s="21">
        <v>6.7E8</v>
      </c>
      <c r="H1118" s="22">
        <v>2.89E8</v>
      </c>
      <c r="I1118" s="22">
        <v>1.239E9</v>
      </c>
      <c r="J1118" s="18" t="s">
        <v>62</v>
      </c>
      <c r="K1118" s="18" t="s">
        <v>414</v>
      </c>
      <c r="L1118" s="23">
        <f t="shared" si="1"/>
        <v>2015</v>
      </c>
      <c r="M1118" s="24">
        <f t="shared" si="2"/>
        <v>3417000000</v>
      </c>
      <c r="N1118" s="25">
        <f t="shared" si="3"/>
        <v>2198000000</v>
      </c>
      <c r="O1118" s="24">
        <f t="shared" si="4"/>
        <v>5531000000</v>
      </c>
      <c r="P1118" s="17">
        <f t="shared" si="5"/>
        <v>0.4421011774</v>
      </c>
      <c r="Q1118" s="17">
        <f t="shared" si="6"/>
        <v>0.7156165093</v>
      </c>
      <c r="R1118" s="17"/>
      <c r="S1118" s="17"/>
      <c r="T1118" s="17"/>
      <c r="U1118" s="17"/>
      <c r="V1118" s="17"/>
      <c r="W1118" s="17"/>
      <c r="X1118" s="17"/>
      <c r="Y1118" s="17"/>
      <c r="Z1118" s="17"/>
    </row>
    <row r="1119">
      <c r="A1119" s="18">
        <v>1148.0</v>
      </c>
      <c r="B1119" s="18" t="s">
        <v>415</v>
      </c>
      <c r="C1119" s="18" t="s">
        <v>15</v>
      </c>
      <c r="D1119" s="19">
        <v>41639.0</v>
      </c>
      <c r="E1119" s="20">
        <v>4.374562E9</v>
      </c>
      <c r="F1119" s="20">
        <v>3.117203E9</v>
      </c>
      <c r="G1119" s="21">
        <v>6.50243E8</v>
      </c>
      <c r="H1119" s="22">
        <v>3.78769E8</v>
      </c>
      <c r="I1119" s="22">
        <v>0.0</v>
      </c>
      <c r="J1119" s="18" t="s">
        <v>25</v>
      </c>
      <c r="K1119" s="18" t="s">
        <v>60</v>
      </c>
      <c r="L1119" s="23">
        <f t="shared" si="1"/>
        <v>2013</v>
      </c>
      <c r="M1119" s="24">
        <f t="shared" si="2"/>
        <v>1257359000</v>
      </c>
      <c r="N1119" s="25">
        <f t="shared" si="3"/>
        <v>1029012000</v>
      </c>
      <c r="O1119" s="24">
        <f t="shared" si="4"/>
        <v>3345550000</v>
      </c>
      <c r="P1119" s="17">
        <f t="shared" si="5"/>
        <v>0.2874251182</v>
      </c>
      <c r="Q1119" s="17">
        <f t="shared" si="6"/>
        <v>0.7647737076</v>
      </c>
      <c r="R1119" s="17"/>
      <c r="S1119" s="17"/>
      <c r="T1119" s="17"/>
      <c r="U1119" s="17"/>
      <c r="V1119" s="17"/>
      <c r="W1119" s="17"/>
      <c r="X1119" s="17"/>
      <c r="Y1119" s="17"/>
      <c r="Z1119" s="17"/>
    </row>
    <row r="1120">
      <c r="A1120" s="18">
        <v>1149.0</v>
      </c>
      <c r="B1120" s="18" t="s">
        <v>415</v>
      </c>
      <c r="C1120" s="18" t="s">
        <v>18</v>
      </c>
      <c r="D1120" s="19">
        <v>42004.0</v>
      </c>
      <c r="E1120" s="20">
        <v>5.504656E9</v>
      </c>
      <c r="F1120" s="20">
        <v>3.75276E9</v>
      </c>
      <c r="G1120" s="21">
        <v>8.76927E8</v>
      </c>
      <c r="H1120" s="22">
        <v>4.72321E8</v>
      </c>
      <c r="I1120" s="22">
        <v>0.0</v>
      </c>
      <c r="J1120" s="18" t="s">
        <v>25</v>
      </c>
      <c r="K1120" s="18" t="s">
        <v>60</v>
      </c>
      <c r="L1120" s="23">
        <f t="shared" si="1"/>
        <v>2014</v>
      </c>
      <c r="M1120" s="24">
        <f t="shared" si="2"/>
        <v>1751896000</v>
      </c>
      <c r="N1120" s="25">
        <f t="shared" si="3"/>
        <v>1349248000</v>
      </c>
      <c r="O1120" s="24">
        <f t="shared" si="4"/>
        <v>4155408000</v>
      </c>
      <c r="P1120" s="17">
        <f t="shared" si="5"/>
        <v>0.3182571263</v>
      </c>
      <c r="Q1120" s="17">
        <f t="shared" si="6"/>
        <v>0.7548896788</v>
      </c>
      <c r="R1120" s="17"/>
      <c r="S1120" s="17"/>
      <c r="T1120" s="17"/>
      <c r="U1120" s="17"/>
      <c r="V1120" s="17"/>
      <c r="W1120" s="17"/>
      <c r="X1120" s="17"/>
      <c r="Y1120" s="17"/>
      <c r="Z1120" s="17"/>
    </row>
    <row r="1121">
      <c r="A1121" s="18">
        <v>1150.0</v>
      </c>
      <c r="B1121" s="18" t="s">
        <v>415</v>
      </c>
      <c r="C1121" s="18" t="s">
        <v>19</v>
      </c>
      <c r="D1121" s="19">
        <v>42369.0</v>
      </c>
      <c r="E1121" s="20">
        <v>6.779511E9</v>
      </c>
      <c r="F1121" s="20">
        <v>4.591476E9</v>
      </c>
      <c r="G1121" s="21">
        <v>1.231421E9</v>
      </c>
      <c r="H1121" s="22">
        <v>6.50788E8</v>
      </c>
      <c r="I1121" s="22">
        <v>0.0</v>
      </c>
      <c r="J1121" s="18" t="s">
        <v>25</v>
      </c>
      <c r="K1121" s="18" t="s">
        <v>60</v>
      </c>
      <c r="L1121" s="23">
        <f t="shared" si="1"/>
        <v>2015</v>
      </c>
      <c r="M1121" s="24">
        <f t="shared" si="2"/>
        <v>2188035000</v>
      </c>
      <c r="N1121" s="25">
        <f t="shared" si="3"/>
        <v>1882209000</v>
      </c>
      <c r="O1121" s="24">
        <f t="shared" si="4"/>
        <v>4897302000</v>
      </c>
      <c r="P1121" s="17">
        <f t="shared" si="5"/>
        <v>0.322742304</v>
      </c>
      <c r="Q1121" s="17">
        <f t="shared" si="6"/>
        <v>0.7223680292</v>
      </c>
      <c r="R1121" s="17"/>
      <c r="S1121" s="17"/>
      <c r="T1121" s="17"/>
      <c r="U1121" s="17"/>
      <c r="V1121" s="17"/>
      <c r="W1121" s="17"/>
      <c r="X1121" s="17"/>
      <c r="Y1121" s="17"/>
      <c r="Z1121" s="17"/>
    </row>
    <row r="1122">
      <c r="A1122" s="18">
        <v>1151.0</v>
      </c>
      <c r="B1122" s="18" t="s">
        <v>415</v>
      </c>
      <c r="C1122" s="18" t="s">
        <v>20</v>
      </c>
      <c r="D1122" s="19">
        <v>42735.0</v>
      </c>
      <c r="E1122" s="20">
        <v>8.830669E9</v>
      </c>
      <c r="F1122" s="20">
        <v>6.029901E9</v>
      </c>
      <c r="G1122" s="21">
        <v>1.568877E9</v>
      </c>
      <c r="H1122" s="22">
        <v>8.52098E8</v>
      </c>
      <c r="I1122" s="22">
        <v>0.0</v>
      </c>
      <c r="J1122" s="18" t="s">
        <v>25</v>
      </c>
      <c r="K1122" s="18" t="s">
        <v>60</v>
      </c>
      <c r="L1122" s="23">
        <f t="shared" si="1"/>
        <v>2016</v>
      </c>
      <c r="M1122" s="24">
        <f t="shared" si="2"/>
        <v>2800768000</v>
      </c>
      <c r="N1122" s="25">
        <f t="shared" si="3"/>
        <v>2420975000</v>
      </c>
      <c r="O1122" s="24">
        <f t="shared" si="4"/>
        <v>6409694000</v>
      </c>
      <c r="P1122" s="17">
        <f t="shared" si="5"/>
        <v>0.3171637392</v>
      </c>
      <c r="Q1122" s="17">
        <f t="shared" si="6"/>
        <v>0.725844667</v>
      </c>
      <c r="R1122" s="17"/>
      <c r="S1122" s="17"/>
      <c r="T1122" s="17"/>
      <c r="U1122" s="17"/>
      <c r="V1122" s="17"/>
      <c r="W1122" s="17"/>
      <c r="X1122" s="17"/>
      <c r="Y1122" s="17"/>
      <c r="Z1122" s="17"/>
    </row>
    <row r="1123">
      <c r="A1123" s="18">
        <v>1152.0</v>
      </c>
      <c r="B1123" s="18" t="s">
        <v>416</v>
      </c>
      <c r="C1123" s="18" t="s">
        <v>15</v>
      </c>
      <c r="D1123" s="19">
        <v>41274.0</v>
      </c>
      <c r="E1123" s="20">
        <v>1.562E9</v>
      </c>
      <c r="F1123" s="20">
        <v>4.13E8</v>
      </c>
      <c r="G1123" s="21">
        <v>3.11E8</v>
      </c>
      <c r="H1123" s="22">
        <v>0.0</v>
      </c>
      <c r="I1123" s="22">
        <v>7.04E8</v>
      </c>
      <c r="J1123" s="18" t="s">
        <v>86</v>
      </c>
      <c r="K1123" s="18" t="s">
        <v>87</v>
      </c>
      <c r="L1123" s="23">
        <f t="shared" si="1"/>
        <v>2012</v>
      </c>
      <c r="M1123" s="24">
        <f t="shared" si="2"/>
        <v>1149000000</v>
      </c>
      <c r="N1123" s="25">
        <f t="shared" si="3"/>
        <v>1015000000</v>
      </c>
      <c r="O1123" s="24">
        <f t="shared" si="4"/>
        <v>547000000</v>
      </c>
      <c r="P1123" s="17">
        <f t="shared" si="5"/>
        <v>0.7355953905</v>
      </c>
      <c r="Q1123" s="17">
        <f t="shared" si="6"/>
        <v>0.3501920615</v>
      </c>
      <c r="R1123" s="17"/>
      <c r="S1123" s="17"/>
      <c r="T1123" s="17"/>
      <c r="U1123" s="17"/>
      <c r="V1123" s="17"/>
      <c r="W1123" s="17"/>
      <c r="X1123" s="17"/>
      <c r="Y1123" s="17"/>
      <c r="Z1123" s="17"/>
    </row>
    <row r="1124">
      <c r="A1124" s="18">
        <v>1153.0</v>
      </c>
      <c r="B1124" s="18" t="s">
        <v>416</v>
      </c>
      <c r="C1124" s="18" t="s">
        <v>18</v>
      </c>
      <c r="D1124" s="19">
        <v>41639.0</v>
      </c>
      <c r="E1124" s="20">
        <v>1.857E9</v>
      </c>
      <c r="F1124" s="20">
        <v>4.11E8</v>
      </c>
      <c r="G1124" s="21">
        <v>3.11E8</v>
      </c>
      <c r="H1124" s="22">
        <v>0.0</v>
      </c>
      <c r="I1124" s="22">
        <v>6.85E8</v>
      </c>
      <c r="J1124" s="18" t="s">
        <v>86</v>
      </c>
      <c r="K1124" s="18" t="s">
        <v>87</v>
      </c>
      <c r="L1124" s="23">
        <f t="shared" si="1"/>
        <v>2013</v>
      </c>
      <c r="M1124" s="24">
        <f t="shared" si="2"/>
        <v>1446000000</v>
      </c>
      <c r="N1124" s="25">
        <f t="shared" si="3"/>
        <v>996000000</v>
      </c>
      <c r="O1124" s="24">
        <f t="shared" si="4"/>
        <v>861000000</v>
      </c>
      <c r="P1124" s="17">
        <f t="shared" si="5"/>
        <v>0.7786752827</v>
      </c>
      <c r="Q1124" s="17">
        <f t="shared" si="6"/>
        <v>0.4636510501</v>
      </c>
      <c r="R1124" s="17"/>
      <c r="S1124" s="17"/>
      <c r="T1124" s="17"/>
      <c r="U1124" s="17"/>
      <c r="V1124" s="17"/>
      <c r="W1124" s="17"/>
      <c r="X1124" s="17"/>
      <c r="Y1124" s="17"/>
      <c r="Z1124" s="17"/>
    </row>
    <row r="1125">
      <c r="A1125" s="18">
        <v>1154.0</v>
      </c>
      <c r="B1125" s="18" t="s">
        <v>416</v>
      </c>
      <c r="C1125" s="18" t="s">
        <v>19</v>
      </c>
      <c r="D1125" s="19">
        <v>42004.0</v>
      </c>
      <c r="E1125" s="20">
        <v>2.288E9</v>
      </c>
      <c r="F1125" s="20">
        <v>4.85E8</v>
      </c>
      <c r="G1125" s="21">
        <v>3.58E8</v>
      </c>
      <c r="H1125" s="22">
        <v>0.0</v>
      </c>
      <c r="I1125" s="22">
        <v>8.7E8</v>
      </c>
      <c r="J1125" s="18" t="s">
        <v>86</v>
      </c>
      <c r="K1125" s="18" t="s">
        <v>87</v>
      </c>
      <c r="L1125" s="23">
        <f t="shared" si="1"/>
        <v>2014</v>
      </c>
      <c r="M1125" s="24">
        <f t="shared" si="2"/>
        <v>1803000000</v>
      </c>
      <c r="N1125" s="25">
        <f t="shared" si="3"/>
        <v>1228000000</v>
      </c>
      <c r="O1125" s="24">
        <f t="shared" si="4"/>
        <v>1060000000</v>
      </c>
      <c r="P1125" s="17">
        <f t="shared" si="5"/>
        <v>0.7880244755</v>
      </c>
      <c r="Q1125" s="17">
        <f t="shared" si="6"/>
        <v>0.4632867133</v>
      </c>
      <c r="R1125" s="17"/>
      <c r="S1125" s="17"/>
      <c r="T1125" s="17"/>
      <c r="U1125" s="17"/>
      <c r="V1125" s="17"/>
      <c r="W1125" s="17"/>
      <c r="X1125" s="17"/>
      <c r="Y1125" s="17"/>
      <c r="Z1125" s="17"/>
    </row>
    <row r="1126">
      <c r="A1126" s="18">
        <v>1155.0</v>
      </c>
      <c r="B1126" s="18" t="s">
        <v>416</v>
      </c>
      <c r="C1126" s="18" t="s">
        <v>20</v>
      </c>
      <c r="D1126" s="19">
        <v>42369.0</v>
      </c>
      <c r="E1126" s="20">
        <v>1.557E9</v>
      </c>
      <c r="F1126" s="20">
        <v>4.97E8</v>
      </c>
      <c r="G1126" s="21">
        <v>5.204E9</v>
      </c>
      <c r="H1126" s="22">
        <v>0.0</v>
      </c>
      <c r="I1126" s="22">
        <v>9.17E8</v>
      </c>
      <c r="J1126" s="18" t="s">
        <v>86</v>
      </c>
      <c r="K1126" s="18" t="s">
        <v>87</v>
      </c>
      <c r="L1126" s="23">
        <f t="shared" si="1"/>
        <v>2015</v>
      </c>
      <c r="M1126" s="24">
        <f t="shared" si="2"/>
        <v>1060000000</v>
      </c>
      <c r="N1126" s="25">
        <f t="shared" si="3"/>
        <v>6121000000</v>
      </c>
      <c r="O1126" s="24">
        <f t="shared" si="4"/>
        <v>-4564000000</v>
      </c>
      <c r="P1126" s="17">
        <f t="shared" si="5"/>
        <v>0.6807964033</v>
      </c>
      <c r="Q1126" s="17">
        <f t="shared" si="6"/>
        <v>-2.931278099</v>
      </c>
      <c r="R1126" s="17"/>
      <c r="S1126" s="17"/>
      <c r="T1126" s="17"/>
      <c r="U1126" s="17"/>
      <c r="V1126" s="17"/>
      <c r="W1126" s="17"/>
      <c r="X1126" s="17"/>
      <c r="Y1126" s="17"/>
      <c r="Z1126" s="17"/>
    </row>
    <row r="1127">
      <c r="A1127" s="18">
        <v>1156.0</v>
      </c>
      <c r="B1127" s="18" t="s">
        <v>417</v>
      </c>
      <c r="C1127" s="18" t="s">
        <v>15</v>
      </c>
      <c r="D1127" s="19">
        <v>41425.0</v>
      </c>
      <c r="E1127" s="20">
        <v>2.5313E10</v>
      </c>
      <c r="F1127" s="20">
        <v>1.4279E10</v>
      </c>
      <c r="G1127" s="21">
        <v>7.796E9</v>
      </c>
      <c r="H1127" s="22">
        <v>0.0</v>
      </c>
      <c r="I1127" s="22">
        <v>0.0</v>
      </c>
      <c r="J1127" s="18" t="s">
        <v>22</v>
      </c>
      <c r="K1127" s="18" t="s">
        <v>292</v>
      </c>
      <c r="L1127" s="23">
        <f t="shared" si="1"/>
        <v>2013</v>
      </c>
      <c r="M1127" s="24">
        <f t="shared" si="2"/>
        <v>11034000000</v>
      </c>
      <c r="N1127" s="25">
        <f t="shared" si="3"/>
        <v>7796000000</v>
      </c>
      <c r="O1127" s="24">
        <f t="shared" si="4"/>
        <v>17517000000</v>
      </c>
      <c r="P1127" s="17">
        <f t="shared" si="5"/>
        <v>0.4359025007</v>
      </c>
      <c r="Q1127" s="17">
        <f t="shared" si="6"/>
        <v>0.6920159602</v>
      </c>
      <c r="R1127" s="17"/>
      <c r="S1127" s="17"/>
      <c r="T1127" s="17"/>
      <c r="U1127" s="17"/>
      <c r="V1127" s="17"/>
      <c r="W1127" s="17"/>
      <c r="X1127" s="17"/>
      <c r="Y1127" s="17"/>
      <c r="Z1127" s="17"/>
    </row>
    <row r="1128">
      <c r="A1128" s="18">
        <v>1157.0</v>
      </c>
      <c r="B1128" s="18" t="s">
        <v>417</v>
      </c>
      <c r="C1128" s="18" t="s">
        <v>18</v>
      </c>
      <c r="D1128" s="19">
        <v>41790.0</v>
      </c>
      <c r="E1128" s="20">
        <v>2.7799E10</v>
      </c>
      <c r="F1128" s="20">
        <v>1.5353E10</v>
      </c>
      <c r="G1128" s="21">
        <v>8.766E9</v>
      </c>
      <c r="H1128" s="22">
        <v>0.0</v>
      </c>
      <c r="I1128" s="22">
        <v>0.0</v>
      </c>
      <c r="J1128" s="18" t="s">
        <v>22</v>
      </c>
      <c r="K1128" s="18" t="s">
        <v>292</v>
      </c>
      <c r="L1128" s="23">
        <f t="shared" si="1"/>
        <v>2014</v>
      </c>
      <c r="M1128" s="24">
        <f t="shared" si="2"/>
        <v>12446000000</v>
      </c>
      <c r="N1128" s="25">
        <f t="shared" si="3"/>
        <v>8766000000</v>
      </c>
      <c r="O1128" s="24">
        <f t="shared" si="4"/>
        <v>19033000000</v>
      </c>
      <c r="P1128" s="17">
        <f t="shared" si="5"/>
        <v>0.4477139465</v>
      </c>
      <c r="Q1128" s="17">
        <f t="shared" si="6"/>
        <v>0.684664916</v>
      </c>
      <c r="R1128" s="17"/>
      <c r="S1128" s="17"/>
      <c r="T1128" s="17"/>
      <c r="U1128" s="17"/>
      <c r="V1128" s="17"/>
      <c r="W1128" s="17"/>
      <c r="X1128" s="17"/>
      <c r="Y1128" s="17"/>
      <c r="Z1128" s="17"/>
    </row>
    <row r="1129">
      <c r="A1129" s="18">
        <v>1158.0</v>
      </c>
      <c r="B1129" s="18" t="s">
        <v>417</v>
      </c>
      <c r="C1129" s="18" t="s">
        <v>19</v>
      </c>
      <c r="D1129" s="19">
        <v>42155.0</v>
      </c>
      <c r="E1129" s="20">
        <v>3.0601E10</v>
      </c>
      <c r="F1129" s="20">
        <v>1.6534E10</v>
      </c>
      <c r="G1129" s="21">
        <v>9.892E9</v>
      </c>
      <c r="H1129" s="22">
        <v>0.0</v>
      </c>
      <c r="I1129" s="22">
        <v>0.0</v>
      </c>
      <c r="J1129" s="18" t="s">
        <v>22</v>
      </c>
      <c r="K1129" s="18" t="s">
        <v>292</v>
      </c>
      <c r="L1129" s="23">
        <f t="shared" si="1"/>
        <v>2015</v>
      </c>
      <c r="M1129" s="24">
        <f t="shared" si="2"/>
        <v>14067000000</v>
      </c>
      <c r="N1129" s="25">
        <f t="shared" si="3"/>
        <v>9892000000</v>
      </c>
      <c r="O1129" s="24">
        <f t="shared" si="4"/>
        <v>20709000000</v>
      </c>
      <c r="P1129" s="17">
        <f t="shared" si="5"/>
        <v>0.4596908598</v>
      </c>
      <c r="Q1129" s="17">
        <f t="shared" si="6"/>
        <v>0.6767425901</v>
      </c>
      <c r="R1129" s="17"/>
      <c r="S1129" s="17"/>
      <c r="T1129" s="17"/>
      <c r="U1129" s="17"/>
      <c r="V1129" s="17"/>
      <c r="W1129" s="17"/>
      <c r="X1129" s="17"/>
      <c r="Y1129" s="17"/>
      <c r="Z1129" s="17"/>
    </row>
    <row r="1130">
      <c r="A1130" s="18">
        <v>1159.0</v>
      </c>
      <c r="B1130" s="18" t="s">
        <v>417</v>
      </c>
      <c r="C1130" s="18" t="s">
        <v>20</v>
      </c>
      <c r="D1130" s="19">
        <v>42521.0</v>
      </c>
      <c r="E1130" s="20">
        <v>3.2376E10</v>
      </c>
      <c r="F1130" s="20">
        <v>1.7405E10</v>
      </c>
      <c r="G1130" s="21">
        <v>1.0469E10</v>
      </c>
      <c r="H1130" s="22">
        <v>0.0</v>
      </c>
      <c r="I1130" s="22">
        <v>0.0</v>
      </c>
      <c r="J1130" s="18" t="s">
        <v>22</v>
      </c>
      <c r="K1130" s="18" t="s">
        <v>292</v>
      </c>
      <c r="L1130" s="23">
        <f t="shared" si="1"/>
        <v>2016</v>
      </c>
      <c r="M1130" s="24">
        <f t="shared" si="2"/>
        <v>14971000000</v>
      </c>
      <c r="N1130" s="25">
        <f t="shared" si="3"/>
        <v>10469000000</v>
      </c>
      <c r="O1130" s="24">
        <f t="shared" si="4"/>
        <v>21907000000</v>
      </c>
      <c r="P1130" s="17">
        <f t="shared" si="5"/>
        <v>0.4624104275</v>
      </c>
      <c r="Q1130" s="17">
        <f t="shared" si="6"/>
        <v>0.6766431925</v>
      </c>
      <c r="R1130" s="17"/>
      <c r="S1130" s="17"/>
      <c r="T1130" s="17"/>
      <c r="U1130" s="17"/>
      <c r="V1130" s="17"/>
      <c r="W1130" s="17"/>
      <c r="X1130" s="17"/>
      <c r="Y1130" s="17"/>
      <c r="Z1130" s="17"/>
    </row>
    <row r="1131">
      <c r="A1131" s="18">
        <v>1160.0</v>
      </c>
      <c r="B1131" s="18" t="s">
        <v>418</v>
      </c>
      <c r="C1131" s="18" t="s">
        <v>15</v>
      </c>
      <c r="D1131" s="19">
        <v>41639.0</v>
      </c>
      <c r="E1131" s="20">
        <v>5.703E9</v>
      </c>
      <c r="F1131" s="20">
        <v>2.398E9</v>
      </c>
      <c r="G1131" s="21">
        <v>1.815E9</v>
      </c>
      <c r="H1131" s="22">
        <v>0.0</v>
      </c>
      <c r="I1131" s="22">
        <v>5.1E8</v>
      </c>
      <c r="J1131" s="18" t="s">
        <v>16</v>
      </c>
      <c r="K1131" s="18" t="s">
        <v>214</v>
      </c>
      <c r="L1131" s="23">
        <f t="shared" si="1"/>
        <v>2013</v>
      </c>
      <c r="M1131" s="24">
        <f t="shared" si="2"/>
        <v>3305000000</v>
      </c>
      <c r="N1131" s="25">
        <f t="shared" si="3"/>
        <v>2325000000</v>
      </c>
      <c r="O1131" s="24">
        <f t="shared" si="4"/>
        <v>3378000000</v>
      </c>
      <c r="P1131" s="17">
        <f t="shared" si="5"/>
        <v>0.5795195511</v>
      </c>
      <c r="Q1131" s="17">
        <f t="shared" si="6"/>
        <v>0.5923198317</v>
      </c>
      <c r="R1131" s="17"/>
      <c r="S1131" s="17"/>
      <c r="T1131" s="17"/>
      <c r="U1131" s="17"/>
      <c r="V1131" s="17"/>
      <c r="W1131" s="17"/>
      <c r="X1131" s="17"/>
      <c r="Y1131" s="17"/>
      <c r="Z1131" s="17"/>
    </row>
    <row r="1132">
      <c r="A1132" s="18">
        <v>1161.0</v>
      </c>
      <c r="B1132" s="18" t="s">
        <v>418</v>
      </c>
      <c r="C1132" s="18" t="s">
        <v>18</v>
      </c>
      <c r="D1132" s="19">
        <v>42004.0</v>
      </c>
      <c r="E1132" s="20">
        <v>6.288E9</v>
      </c>
      <c r="F1132" s="20">
        <v>2.62E9</v>
      </c>
      <c r="G1132" s="21">
        <v>1.917E9</v>
      </c>
      <c r="H1132" s="22">
        <v>0.0</v>
      </c>
      <c r="I1132" s="22">
        <v>5.73E8</v>
      </c>
      <c r="J1132" s="18" t="s">
        <v>16</v>
      </c>
      <c r="K1132" s="18" t="s">
        <v>214</v>
      </c>
      <c r="L1132" s="23">
        <f t="shared" si="1"/>
        <v>2014</v>
      </c>
      <c r="M1132" s="24">
        <f t="shared" si="2"/>
        <v>3668000000</v>
      </c>
      <c r="N1132" s="25">
        <f t="shared" si="3"/>
        <v>2490000000</v>
      </c>
      <c r="O1132" s="24">
        <f t="shared" si="4"/>
        <v>3798000000</v>
      </c>
      <c r="P1132" s="17">
        <f t="shared" si="5"/>
        <v>0.5833333333</v>
      </c>
      <c r="Q1132" s="17">
        <f t="shared" si="6"/>
        <v>0.6040076336</v>
      </c>
      <c r="R1132" s="17"/>
      <c r="S1132" s="17"/>
      <c r="T1132" s="17"/>
      <c r="U1132" s="17"/>
      <c r="V1132" s="17"/>
      <c r="W1132" s="17"/>
      <c r="X1132" s="17"/>
      <c r="Y1132" s="17"/>
      <c r="Z1132" s="17"/>
    </row>
    <row r="1133">
      <c r="A1133" s="18">
        <v>1162.0</v>
      </c>
      <c r="B1133" s="18" t="s">
        <v>418</v>
      </c>
      <c r="C1133" s="18" t="s">
        <v>19</v>
      </c>
      <c r="D1133" s="19">
        <v>42369.0</v>
      </c>
      <c r="E1133" s="20">
        <v>6.172E9</v>
      </c>
      <c r="F1133" s="20">
        <v>2.539E9</v>
      </c>
      <c r="G1133" s="21">
        <v>1.915E9</v>
      </c>
      <c r="H1133" s="22">
        <v>0.0</v>
      </c>
      <c r="I1133" s="22">
        <v>5.74E8</v>
      </c>
      <c r="J1133" s="18" t="s">
        <v>16</v>
      </c>
      <c r="K1133" s="18" t="s">
        <v>214</v>
      </c>
      <c r="L1133" s="23">
        <f t="shared" si="1"/>
        <v>2015</v>
      </c>
      <c r="M1133" s="24">
        <f t="shared" si="2"/>
        <v>3633000000</v>
      </c>
      <c r="N1133" s="25">
        <f t="shared" si="3"/>
        <v>2489000000</v>
      </c>
      <c r="O1133" s="24">
        <f t="shared" si="4"/>
        <v>3683000000</v>
      </c>
      <c r="P1133" s="17">
        <f t="shared" si="5"/>
        <v>0.5886260531</v>
      </c>
      <c r="Q1133" s="17">
        <f t="shared" si="6"/>
        <v>0.5967271549</v>
      </c>
      <c r="R1133" s="17"/>
      <c r="S1133" s="17"/>
      <c r="T1133" s="17"/>
      <c r="U1133" s="17"/>
      <c r="V1133" s="17"/>
      <c r="W1133" s="17"/>
      <c r="X1133" s="17"/>
      <c r="Y1133" s="17"/>
      <c r="Z1133" s="17"/>
    </row>
    <row r="1134">
      <c r="A1134" s="18">
        <v>1163.0</v>
      </c>
      <c r="B1134" s="18" t="s">
        <v>418</v>
      </c>
      <c r="C1134" s="18" t="s">
        <v>20</v>
      </c>
      <c r="D1134" s="19">
        <v>42735.0</v>
      </c>
      <c r="E1134" s="20">
        <v>6.309E9</v>
      </c>
      <c r="F1134" s="20">
        <v>2.607E9</v>
      </c>
      <c r="G1134" s="21">
        <v>1.851E9</v>
      </c>
      <c r="H1134" s="22">
        <v>0.0</v>
      </c>
      <c r="I1134" s="22">
        <v>6.03E8</v>
      </c>
      <c r="J1134" s="18" t="s">
        <v>16</v>
      </c>
      <c r="K1134" s="18" t="s">
        <v>214</v>
      </c>
      <c r="L1134" s="23">
        <f t="shared" si="1"/>
        <v>2016</v>
      </c>
      <c r="M1134" s="24">
        <f t="shared" si="2"/>
        <v>3702000000</v>
      </c>
      <c r="N1134" s="25">
        <f t="shared" si="3"/>
        <v>2454000000</v>
      </c>
      <c r="O1134" s="24">
        <f t="shared" si="4"/>
        <v>3855000000</v>
      </c>
      <c r="P1134" s="17">
        <f t="shared" si="5"/>
        <v>0.5867807893</v>
      </c>
      <c r="Q1134" s="17">
        <f t="shared" si="6"/>
        <v>0.6110318592</v>
      </c>
      <c r="R1134" s="17"/>
      <c r="S1134" s="17"/>
      <c r="T1134" s="17"/>
      <c r="U1134" s="17"/>
      <c r="V1134" s="17"/>
      <c r="W1134" s="17"/>
      <c r="X1134" s="17"/>
      <c r="Y1134" s="17"/>
      <c r="Z1134" s="17"/>
    </row>
    <row r="1135">
      <c r="A1135" s="18">
        <v>1164.0</v>
      </c>
      <c r="B1135" s="18" t="s">
        <v>419</v>
      </c>
      <c r="C1135" s="18" t="s">
        <v>15</v>
      </c>
      <c r="D1135" s="19">
        <v>41274.0</v>
      </c>
      <c r="E1135" s="20">
        <v>1.7194E10</v>
      </c>
      <c r="F1135" s="20">
        <v>1.2151E10</v>
      </c>
      <c r="G1135" s="21">
        <v>1.654E9</v>
      </c>
      <c r="H1135" s="22">
        <v>0.0</v>
      </c>
      <c r="I1135" s="22">
        <v>0.0</v>
      </c>
      <c r="J1135" s="18" t="s">
        <v>86</v>
      </c>
      <c r="K1135" s="18" t="s">
        <v>117</v>
      </c>
      <c r="L1135" s="23">
        <f t="shared" si="1"/>
        <v>2012</v>
      </c>
      <c r="M1135" s="24">
        <f t="shared" si="2"/>
        <v>5043000000</v>
      </c>
      <c r="N1135" s="25">
        <f t="shared" si="3"/>
        <v>1654000000</v>
      </c>
      <c r="O1135" s="24">
        <f t="shared" si="4"/>
        <v>15540000000</v>
      </c>
      <c r="P1135" s="17">
        <f t="shared" si="5"/>
        <v>0.2932999884</v>
      </c>
      <c r="Q1135" s="17">
        <f t="shared" si="6"/>
        <v>0.9038036524</v>
      </c>
      <c r="R1135" s="17"/>
      <c r="S1135" s="17"/>
      <c r="T1135" s="17"/>
      <c r="U1135" s="17"/>
      <c r="V1135" s="17"/>
      <c r="W1135" s="17"/>
      <c r="X1135" s="17"/>
      <c r="Y1135" s="17"/>
      <c r="Z1135" s="17"/>
    </row>
    <row r="1136">
      <c r="A1136" s="18">
        <v>1165.0</v>
      </c>
      <c r="B1136" s="18" t="s">
        <v>419</v>
      </c>
      <c r="C1136" s="18" t="s">
        <v>18</v>
      </c>
      <c r="D1136" s="19">
        <v>41639.0</v>
      </c>
      <c r="E1136" s="20">
        <v>1.9221E10</v>
      </c>
      <c r="F1136" s="20">
        <v>1.4117E10</v>
      </c>
      <c r="G1136" s="21">
        <v>1.905E9</v>
      </c>
      <c r="H1136" s="22">
        <v>0.0</v>
      </c>
      <c r="I1136" s="22">
        <v>0.0</v>
      </c>
      <c r="J1136" s="18" t="s">
        <v>86</v>
      </c>
      <c r="K1136" s="18" t="s">
        <v>117</v>
      </c>
      <c r="L1136" s="23">
        <f t="shared" si="1"/>
        <v>2013</v>
      </c>
      <c r="M1136" s="24">
        <f t="shared" si="2"/>
        <v>5104000000</v>
      </c>
      <c r="N1136" s="25">
        <f t="shared" si="3"/>
        <v>1905000000</v>
      </c>
      <c r="O1136" s="24">
        <f t="shared" si="4"/>
        <v>17316000000</v>
      </c>
      <c r="P1136" s="17">
        <f t="shared" si="5"/>
        <v>0.2655428958</v>
      </c>
      <c r="Q1136" s="17">
        <f t="shared" si="6"/>
        <v>0.9008896519</v>
      </c>
      <c r="R1136" s="17"/>
      <c r="S1136" s="17"/>
      <c r="T1136" s="17"/>
      <c r="U1136" s="17"/>
      <c r="V1136" s="17"/>
      <c r="W1136" s="17"/>
      <c r="X1136" s="17"/>
      <c r="Y1136" s="17"/>
      <c r="Z1136" s="17"/>
    </row>
    <row r="1137">
      <c r="A1137" s="18">
        <v>1166.0</v>
      </c>
      <c r="B1137" s="18" t="s">
        <v>419</v>
      </c>
      <c r="C1137" s="18" t="s">
        <v>19</v>
      </c>
      <c r="D1137" s="19">
        <v>42004.0</v>
      </c>
      <c r="E1137" s="20">
        <v>2.144E10</v>
      </c>
      <c r="F1137" s="20">
        <v>1.5631E10</v>
      </c>
      <c r="G1137" s="21">
        <v>2.092E9</v>
      </c>
      <c r="H1137" s="22">
        <v>0.0</v>
      </c>
      <c r="I1137" s="22">
        <v>0.0</v>
      </c>
      <c r="J1137" s="18" t="s">
        <v>86</v>
      </c>
      <c r="K1137" s="18" t="s">
        <v>117</v>
      </c>
      <c r="L1137" s="23">
        <f t="shared" si="1"/>
        <v>2014</v>
      </c>
      <c r="M1137" s="24">
        <f t="shared" si="2"/>
        <v>5809000000</v>
      </c>
      <c r="N1137" s="25">
        <f t="shared" si="3"/>
        <v>2092000000</v>
      </c>
      <c r="O1137" s="24">
        <f t="shared" si="4"/>
        <v>19348000000</v>
      </c>
      <c r="P1137" s="17">
        <f t="shared" si="5"/>
        <v>0.2709421642</v>
      </c>
      <c r="Q1137" s="17">
        <f t="shared" si="6"/>
        <v>0.9024253731</v>
      </c>
      <c r="R1137" s="17"/>
      <c r="S1137" s="17"/>
      <c r="T1137" s="17"/>
      <c r="U1137" s="17"/>
      <c r="V1137" s="17"/>
      <c r="W1137" s="17"/>
      <c r="X1137" s="17"/>
      <c r="Y1137" s="17"/>
      <c r="Z1137" s="17"/>
    </row>
    <row r="1138">
      <c r="A1138" s="18">
        <v>1167.0</v>
      </c>
      <c r="B1138" s="18" t="s">
        <v>419</v>
      </c>
      <c r="C1138" s="18" t="s">
        <v>20</v>
      </c>
      <c r="D1138" s="19">
        <v>42369.0</v>
      </c>
      <c r="E1138" s="20">
        <v>1.4757E10</v>
      </c>
      <c r="F1138" s="20">
        <v>1.1694E10</v>
      </c>
      <c r="G1138" s="21">
        <v>1.764E9</v>
      </c>
      <c r="H1138" s="22">
        <v>0.0</v>
      </c>
      <c r="I1138" s="22">
        <v>0.0</v>
      </c>
      <c r="J1138" s="18" t="s">
        <v>86</v>
      </c>
      <c r="K1138" s="18" t="s">
        <v>117</v>
      </c>
      <c r="L1138" s="23">
        <f t="shared" si="1"/>
        <v>2015</v>
      </c>
      <c r="M1138" s="24">
        <f t="shared" si="2"/>
        <v>3063000000</v>
      </c>
      <c r="N1138" s="25">
        <f t="shared" si="3"/>
        <v>1764000000</v>
      </c>
      <c r="O1138" s="24">
        <f t="shared" si="4"/>
        <v>12993000000</v>
      </c>
      <c r="P1138" s="17">
        <f t="shared" si="5"/>
        <v>0.2075625127</v>
      </c>
      <c r="Q1138" s="17">
        <f t="shared" si="6"/>
        <v>0.8804635088</v>
      </c>
      <c r="R1138" s="17"/>
      <c r="S1138" s="17"/>
      <c r="T1138" s="17"/>
      <c r="U1138" s="17"/>
      <c r="V1138" s="17"/>
      <c r="W1138" s="17"/>
      <c r="X1138" s="17"/>
      <c r="Y1138" s="17"/>
      <c r="Z1138" s="17"/>
    </row>
    <row r="1139">
      <c r="A1139" s="18">
        <v>1168.0</v>
      </c>
      <c r="B1139" s="18" t="s">
        <v>420</v>
      </c>
      <c r="C1139" s="18" t="s">
        <v>15</v>
      </c>
      <c r="D1139" s="19">
        <v>41639.0</v>
      </c>
      <c r="E1139" s="20">
        <v>1.1245E10</v>
      </c>
      <c r="F1139" s="20">
        <v>4.07E9</v>
      </c>
      <c r="G1139" s="21">
        <v>3.002E9</v>
      </c>
      <c r="H1139" s="22">
        <v>0.0</v>
      </c>
      <c r="I1139" s="22">
        <v>9.16E8</v>
      </c>
      <c r="J1139" s="18" t="s">
        <v>16</v>
      </c>
      <c r="K1139" s="18" t="s">
        <v>181</v>
      </c>
      <c r="L1139" s="23">
        <f t="shared" si="1"/>
        <v>2013</v>
      </c>
      <c r="M1139" s="24">
        <f t="shared" si="2"/>
        <v>7175000000</v>
      </c>
      <c r="N1139" s="25">
        <f t="shared" si="3"/>
        <v>3918000000</v>
      </c>
      <c r="O1139" s="24">
        <f t="shared" si="4"/>
        <v>7327000000</v>
      </c>
      <c r="P1139" s="17">
        <f t="shared" si="5"/>
        <v>0.6380613606</v>
      </c>
      <c r="Q1139" s="17">
        <f t="shared" si="6"/>
        <v>0.6515784793</v>
      </c>
      <c r="R1139" s="17"/>
      <c r="S1139" s="17"/>
      <c r="T1139" s="17"/>
      <c r="U1139" s="17"/>
      <c r="V1139" s="17"/>
      <c r="W1139" s="17"/>
      <c r="X1139" s="17"/>
      <c r="Y1139" s="17"/>
      <c r="Z1139" s="17"/>
    </row>
    <row r="1140">
      <c r="A1140" s="18">
        <v>1169.0</v>
      </c>
      <c r="B1140" s="18" t="s">
        <v>420</v>
      </c>
      <c r="C1140" s="18" t="s">
        <v>18</v>
      </c>
      <c r="D1140" s="19">
        <v>42004.0</v>
      </c>
      <c r="E1140" s="20">
        <v>1.1624E10</v>
      </c>
      <c r="F1140" s="20">
        <v>4.201E9</v>
      </c>
      <c r="G1140" s="21">
        <v>2.897E9</v>
      </c>
      <c r="H1140" s="22">
        <v>0.0</v>
      </c>
      <c r="I1140" s="22">
        <v>9.51E8</v>
      </c>
      <c r="J1140" s="18" t="s">
        <v>16</v>
      </c>
      <c r="K1140" s="18" t="s">
        <v>181</v>
      </c>
      <c r="L1140" s="23">
        <f t="shared" si="1"/>
        <v>2014</v>
      </c>
      <c r="M1140" s="24">
        <f t="shared" si="2"/>
        <v>7423000000</v>
      </c>
      <c r="N1140" s="25">
        <f t="shared" si="3"/>
        <v>3848000000</v>
      </c>
      <c r="O1140" s="24">
        <f t="shared" si="4"/>
        <v>7776000000</v>
      </c>
      <c r="P1140" s="17">
        <f t="shared" si="5"/>
        <v>0.6385925671</v>
      </c>
      <c r="Q1140" s="17">
        <f t="shared" si="6"/>
        <v>0.6689607708</v>
      </c>
      <c r="R1140" s="17"/>
      <c r="S1140" s="17"/>
      <c r="T1140" s="17"/>
      <c r="U1140" s="17"/>
      <c r="V1140" s="17"/>
      <c r="W1140" s="17"/>
      <c r="X1140" s="17"/>
      <c r="Y1140" s="17"/>
      <c r="Z1140" s="17"/>
    </row>
    <row r="1141">
      <c r="A1141" s="18">
        <v>1170.0</v>
      </c>
      <c r="B1141" s="18" t="s">
        <v>420</v>
      </c>
      <c r="C1141" s="18" t="s">
        <v>19</v>
      </c>
      <c r="D1141" s="19">
        <v>42369.0</v>
      </c>
      <c r="E1141" s="20">
        <v>1.0511E10</v>
      </c>
      <c r="F1141" s="20">
        <v>3.662E9</v>
      </c>
      <c r="G1141" s="21">
        <v>2.911E9</v>
      </c>
      <c r="H1141" s="22">
        <v>0.0</v>
      </c>
      <c r="I1141" s="22">
        <v>1.054E9</v>
      </c>
      <c r="J1141" s="18" t="s">
        <v>16</v>
      </c>
      <c r="K1141" s="18" t="s">
        <v>181</v>
      </c>
      <c r="L1141" s="23">
        <f t="shared" si="1"/>
        <v>2015</v>
      </c>
      <c r="M1141" s="24">
        <f t="shared" si="2"/>
        <v>6849000000</v>
      </c>
      <c r="N1141" s="25">
        <f t="shared" si="3"/>
        <v>3965000000</v>
      </c>
      <c r="O1141" s="24">
        <f t="shared" si="4"/>
        <v>6546000000</v>
      </c>
      <c r="P1141" s="17">
        <f t="shared" si="5"/>
        <v>0.6516030825</v>
      </c>
      <c r="Q1141" s="17">
        <f t="shared" si="6"/>
        <v>0.6227761393</v>
      </c>
      <c r="R1141" s="17"/>
      <c r="S1141" s="17"/>
      <c r="T1141" s="17"/>
      <c r="U1141" s="17"/>
      <c r="V1141" s="17"/>
      <c r="W1141" s="17"/>
      <c r="X1141" s="17"/>
      <c r="Y1141" s="17"/>
      <c r="Z1141" s="17"/>
    </row>
    <row r="1142">
      <c r="A1142" s="18">
        <v>1171.0</v>
      </c>
      <c r="B1142" s="18" t="s">
        <v>420</v>
      </c>
      <c r="C1142" s="18" t="s">
        <v>20</v>
      </c>
      <c r="D1142" s="19">
        <v>42735.0</v>
      </c>
      <c r="E1142" s="20">
        <v>9.888E9</v>
      </c>
      <c r="F1142" s="20">
        <v>3.045E9</v>
      </c>
      <c r="G1142" s="21">
        <v>2.743E9</v>
      </c>
      <c r="H1142" s="22">
        <v>0.0</v>
      </c>
      <c r="I1142" s="22">
        <v>1.026E9</v>
      </c>
      <c r="J1142" s="18" t="s">
        <v>16</v>
      </c>
      <c r="K1142" s="18" t="s">
        <v>181</v>
      </c>
      <c r="L1142" s="23">
        <f t="shared" si="1"/>
        <v>2016</v>
      </c>
      <c r="M1142" s="24">
        <f t="shared" si="2"/>
        <v>6843000000</v>
      </c>
      <c r="N1142" s="25">
        <f t="shared" si="3"/>
        <v>3769000000</v>
      </c>
      <c r="O1142" s="24">
        <f t="shared" si="4"/>
        <v>6119000000</v>
      </c>
      <c r="P1142" s="17">
        <f t="shared" si="5"/>
        <v>0.6920509709</v>
      </c>
      <c r="Q1142" s="17">
        <f t="shared" si="6"/>
        <v>0.6188309061</v>
      </c>
      <c r="R1142" s="17"/>
      <c r="S1142" s="17"/>
      <c r="T1142" s="17"/>
      <c r="U1142" s="17"/>
      <c r="V1142" s="17"/>
      <c r="W1142" s="17"/>
      <c r="X1142" s="17"/>
      <c r="Y1142" s="17"/>
      <c r="Z1142" s="17"/>
    </row>
    <row r="1143">
      <c r="A1143" s="18">
        <v>1172.0</v>
      </c>
      <c r="B1143" s="18" t="s">
        <v>421</v>
      </c>
      <c r="C1143" s="18" t="s">
        <v>15</v>
      </c>
      <c r="D1143" s="19">
        <v>41390.0</v>
      </c>
      <c r="E1143" s="20">
        <v>6.3324E9</v>
      </c>
      <c r="F1143" s="20">
        <v>2.5713E9</v>
      </c>
      <c r="G1143" s="21">
        <v>2.2474E9</v>
      </c>
      <c r="H1143" s="22">
        <v>9.042E8</v>
      </c>
      <c r="I1143" s="22">
        <v>0.0</v>
      </c>
      <c r="J1143" s="18" t="s">
        <v>25</v>
      </c>
      <c r="K1143" s="18" t="s">
        <v>60</v>
      </c>
      <c r="L1143" s="23">
        <f t="shared" si="1"/>
        <v>2013</v>
      </c>
      <c r="M1143" s="24">
        <f t="shared" si="2"/>
        <v>3761100000</v>
      </c>
      <c r="N1143" s="25">
        <f t="shared" si="3"/>
        <v>3151600000</v>
      </c>
      <c r="O1143" s="24">
        <f t="shared" si="4"/>
        <v>3180800000</v>
      </c>
      <c r="P1143" s="17">
        <f t="shared" si="5"/>
        <v>0.5939454235</v>
      </c>
      <c r="Q1143" s="17">
        <f t="shared" si="6"/>
        <v>0.5023056029</v>
      </c>
      <c r="R1143" s="17"/>
      <c r="S1143" s="17"/>
      <c r="T1143" s="17"/>
      <c r="U1143" s="17"/>
      <c r="V1143" s="17"/>
      <c r="W1143" s="17"/>
      <c r="X1143" s="17"/>
      <c r="Y1143" s="17"/>
      <c r="Z1143" s="17"/>
    </row>
    <row r="1144">
      <c r="A1144" s="18">
        <v>1173.0</v>
      </c>
      <c r="B1144" s="18" t="s">
        <v>421</v>
      </c>
      <c r="C1144" s="18" t="s">
        <v>18</v>
      </c>
      <c r="D1144" s="19">
        <v>41754.0</v>
      </c>
      <c r="E1144" s="20">
        <v>6.325E9</v>
      </c>
      <c r="F1144" s="20">
        <v>2.406E9</v>
      </c>
      <c r="G1144" s="21">
        <v>2.179E9</v>
      </c>
      <c r="H1144" s="22">
        <v>9.18E8</v>
      </c>
      <c r="I1144" s="22">
        <v>0.0</v>
      </c>
      <c r="J1144" s="18" t="s">
        <v>25</v>
      </c>
      <c r="K1144" s="18" t="s">
        <v>60</v>
      </c>
      <c r="L1144" s="23">
        <f t="shared" si="1"/>
        <v>2014</v>
      </c>
      <c r="M1144" s="24">
        <f t="shared" si="2"/>
        <v>3919000000</v>
      </c>
      <c r="N1144" s="25">
        <f t="shared" si="3"/>
        <v>3097000000</v>
      </c>
      <c r="O1144" s="24">
        <f t="shared" si="4"/>
        <v>3228000000</v>
      </c>
      <c r="P1144" s="17">
        <f t="shared" si="5"/>
        <v>0.6196047431</v>
      </c>
      <c r="Q1144" s="17">
        <f t="shared" si="6"/>
        <v>0.5103557312</v>
      </c>
      <c r="R1144" s="17"/>
      <c r="S1144" s="17"/>
      <c r="T1144" s="17"/>
      <c r="U1144" s="17"/>
      <c r="V1144" s="17"/>
      <c r="W1144" s="17"/>
      <c r="X1144" s="17"/>
      <c r="Y1144" s="17"/>
      <c r="Z1144" s="17"/>
    </row>
    <row r="1145">
      <c r="A1145" s="18">
        <v>1174.0</v>
      </c>
      <c r="B1145" s="18" t="s">
        <v>421</v>
      </c>
      <c r="C1145" s="18" t="s">
        <v>19</v>
      </c>
      <c r="D1145" s="19">
        <v>42118.0</v>
      </c>
      <c r="E1145" s="20">
        <v>6.123E9</v>
      </c>
      <c r="F1145" s="20">
        <v>2.29E9</v>
      </c>
      <c r="G1145" s="21">
        <v>2.197E9</v>
      </c>
      <c r="H1145" s="22">
        <v>9.2E8</v>
      </c>
      <c r="I1145" s="22">
        <v>0.0</v>
      </c>
      <c r="J1145" s="18" t="s">
        <v>25</v>
      </c>
      <c r="K1145" s="18" t="s">
        <v>60</v>
      </c>
      <c r="L1145" s="23">
        <f t="shared" si="1"/>
        <v>2015</v>
      </c>
      <c r="M1145" s="24">
        <f t="shared" si="2"/>
        <v>3833000000</v>
      </c>
      <c r="N1145" s="25">
        <f t="shared" si="3"/>
        <v>3117000000</v>
      </c>
      <c r="O1145" s="24">
        <f t="shared" si="4"/>
        <v>3006000000</v>
      </c>
      <c r="P1145" s="17">
        <f t="shared" si="5"/>
        <v>0.6260003266</v>
      </c>
      <c r="Q1145" s="17">
        <f t="shared" si="6"/>
        <v>0.4909358158</v>
      </c>
      <c r="R1145" s="17"/>
      <c r="S1145" s="17"/>
      <c r="T1145" s="17"/>
      <c r="U1145" s="17"/>
      <c r="V1145" s="17"/>
      <c r="W1145" s="17"/>
      <c r="X1145" s="17"/>
      <c r="Y1145" s="17"/>
      <c r="Z1145" s="17"/>
    </row>
    <row r="1146">
      <c r="A1146" s="18">
        <v>1175.0</v>
      </c>
      <c r="B1146" s="18" t="s">
        <v>421</v>
      </c>
      <c r="C1146" s="18" t="s">
        <v>20</v>
      </c>
      <c r="D1146" s="19">
        <v>42489.0</v>
      </c>
      <c r="E1146" s="20">
        <v>5.546E9</v>
      </c>
      <c r="F1146" s="20">
        <v>2.173E9</v>
      </c>
      <c r="G1146" s="21">
        <v>2.099E9</v>
      </c>
      <c r="H1146" s="22">
        <v>8.61E8</v>
      </c>
      <c r="I1146" s="22">
        <v>0.0</v>
      </c>
      <c r="J1146" s="18" t="s">
        <v>25</v>
      </c>
      <c r="K1146" s="18" t="s">
        <v>60</v>
      </c>
      <c r="L1146" s="23">
        <f t="shared" si="1"/>
        <v>2016</v>
      </c>
      <c r="M1146" s="24">
        <f t="shared" si="2"/>
        <v>3373000000</v>
      </c>
      <c r="N1146" s="25">
        <f t="shared" si="3"/>
        <v>2960000000</v>
      </c>
      <c r="O1146" s="24">
        <f t="shared" si="4"/>
        <v>2586000000</v>
      </c>
      <c r="P1146" s="17">
        <f t="shared" si="5"/>
        <v>0.6081860801</v>
      </c>
      <c r="Q1146" s="17">
        <f t="shared" si="6"/>
        <v>0.466282005</v>
      </c>
      <c r="R1146" s="17"/>
      <c r="S1146" s="17"/>
      <c r="T1146" s="17"/>
      <c r="U1146" s="17"/>
      <c r="V1146" s="17"/>
      <c r="W1146" s="17"/>
      <c r="X1146" s="17"/>
      <c r="Y1146" s="17"/>
      <c r="Z1146" s="17"/>
    </row>
    <row r="1147">
      <c r="A1147" s="18">
        <v>1180.0</v>
      </c>
      <c r="B1147" s="18" t="s">
        <v>422</v>
      </c>
      <c r="C1147" s="18" t="s">
        <v>15</v>
      </c>
      <c r="D1147" s="19">
        <v>41274.0</v>
      </c>
      <c r="E1147" s="20">
        <v>1.9429273E10</v>
      </c>
      <c r="F1147" s="20">
        <v>1.7915735E10</v>
      </c>
      <c r="G1147" s="21">
        <v>4.549E8</v>
      </c>
      <c r="H1147" s="22">
        <v>0.0</v>
      </c>
      <c r="I1147" s="22">
        <v>0.0</v>
      </c>
      <c r="J1147" s="18" t="s">
        <v>62</v>
      </c>
      <c r="K1147" s="18" t="s">
        <v>423</v>
      </c>
      <c r="L1147" s="23">
        <f t="shared" si="1"/>
        <v>2012</v>
      </c>
      <c r="M1147" s="24">
        <f t="shared" si="2"/>
        <v>1513538000</v>
      </c>
      <c r="N1147" s="25">
        <f t="shared" si="3"/>
        <v>454900000</v>
      </c>
      <c r="O1147" s="24">
        <f t="shared" si="4"/>
        <v>18974373000</v>
      </c>
      <c r="P1147" s="17">
        <f t="shared" si="5"/>
        <v>0.07789987819</v>
      </c>
      <c r="Q1147" s="17">
        <f t="shared" si="6"/>
        <v>0.9765868749</v>
      </c>
      <c r="R1147" s="17"/>
      <c r="S1147" s="17"/>
      <c r="T1147" s="17"/>
      <c r="U1147" s="17"/>
      <c r="V1147" s="17"/>
      <c r="W1147" s="17"/>
      <c r="X1147" s="17"/>
      <c r="Y1147" s="17"/>
      <c r="Z1147" s="17"/>
    </row>
    <row r="1148">
      <c r="A1148" s="18">
        <v>1181.0</v>
      </c>
      <c r="B1148" s="18" t="s">
        <v>422</v>
      </c>
      <c r="C1148" s="18" t="s">
        <v>18</v>
      </c>
      <c r="D1148" s="19">
        <v>41639.0</v>
      </c>
      <c r="E1148" s="20">
        <v>1.9052046E10</v>
      </c>
      <c r="F1148" s="20">
        <v>1.7641421E10</v>
      </c>
      <c r="G1148" s="21">
        <v>4.67904E8</v>
      </c>
      <c r="H1148" s="22">
        <v>0.0</v>
      </c>
      <c r="I1148" s="22">
        <v>0.0</v>
      </c>
      <c r="J1148" s="18" t="s">
        <v>62</v>
      </c>
      <c r="K1148" s="18" t="s">
        <v>423</v>
      </c>
      <c r="L1148" s="23">
        <f t="shared" si="1"/>
        <v>2013</v>
      </c>
      <c r="M1148" s="24">
        <f t="shared" si="2"/>
        <v>1410625000</v>
      </c>
      <c r="N1148" s="25">
        <f t="shared" si="3"/>
        <v>467904000</v>
      </c>
      <c r="O1148" s="24">
        <f t="shared" si="4"/>
        <v>18584142000</v>
      </c>
      <c r="P1148" s="17">
        <f t="shared" si="5"/>
        <v>0.07404060435</v>
      </c>
      <c r="Q1148" s="17">
        <f t="shared" si="6"/>
        <v>0.9754407479</v>
      </c>
      <c r="R1148" s="17"/>
      <c r="S1148" s="17"/>
      <c r="T1148" s="17"/>
      <c r="U1148" s="17"/>
      <c r="V1148" s="17"/>
      <c r="W1148" s="17"/>
      <c r="X1148" s="17"/>
      <c r="Y1148" s="17"/>
      <c r="Z1148" s="17"/>
    </row>
    <row r="1149">
      <c r="A1149" s="18">
        <v>1182.0</v>
      </c>
      <c r="B1149" s="18" t="s">
        <v>422</v>
      </c>
      <c r="C1149" s="18" t="s">
        <v>19</v>
      </c>
      <c r="D1149" s="19">
        <v>42004.0</v>
      </c>
      <c r="E1149" s="20">
        <v>2.1105141E10</v>
      </c>
      <c r="F1149" s="20">
        <v>1.9198615E10</v>
      </c>
      <c r="G1149" s="21">
        <v>5.20805E8</v>
      </c>
      <c r="H1149" s="22">
        <v>0.0</v>
      </c>
      <c r="I1149" s="22">
        <v>0.0</v>
      </c>
      <c r="J1149" s="18" t="s">
        <v>62</v>
      </c>
      <c r="K1149" s="18" t="s">
        <v>423</v>
      </c>
      <c r="L1149" s="23">
        <f t="shared" si="1"/>
        <v>2014</v>
      </c>
      <c r="M1149" s="24">
        <f t="shared" si="2"/>
        <v>1906526000</v>
      </c>
      <c r="N1149" s="25">
        <f t="shared" si="3"/>
        <v>520805000</v>
      </c>
      <c r="O1149" s="24">
        <f t="shared" si="4"/>
        <v>20584336000</v>
      </c>
      <c r="P1149" s="17">
        <f t="shared" si="5"/>
        <v>0.09033467249</v>
      </c>
      <c r="Q1149" s="17">
        <f t="shared" si="6"/>
        <v>0.975323311</v>
      </c>
      <c r="R1149" s="17"/>
      <c r="S1149" s="17"/>
      <c r="T1149" s="17"/>
      <c r="U1149" s="17"/>
      <c r="V1149" s="17"/>
      <c r="W1149" s="17"/>
      <c r="X1149" s="17"/>
      <c r="Y1149" s="17"/>
      <c r="Z1149" s="17"/>
    </row>
    <row r="1150">
      <c r="A1150" s="18">
        <v>1183.0</v>
      </c>
      <c r="B1150" s="18" t="s">
        <v>422</v>
      </c>
      <c r="C1150" s="18" t="s">
        <v>20</v>
      </c>
      <c r="D1150" s="19">
        <v>42369.0</v>
      </c>
      <c r="E1150" s="20">
        <v>1.6439276E10</v>
      </c>
      <c r="F1150" s="20">
        <v>1.4858014E10</v>
      </c>
      <c r="G1150" s="21">
        <v>4.58989E8</v>
      </c>
      <c r="H1150" s="22">
        <v>0.0</v>
      </c>
      <c r="I1150" s="22">
        <v>0.0</v>
      </c>
      <c r="J1150" s="18" t="s">
        <v>62</v>
      </c>
      <c r="K1150" s="18" t="s">
        <v>423</v>
      </c>
      <c r="L1150" s="23">
        <f t="shared" si="1"/>
        <v>2015</v>
      </c>
      <c r="M1150" s="24">
        <f t="shared" si="2"/>
        <v>1581262000</v>
      </c>
      <c r="N1150" s="25">
        <f t="shared" si="3"/>
        <v>458989000</v>
      </c>
      <c r="O1150" s="24">
        <f t="shared" si="4"/>
        <v>15980287000</v>
      </c>
      <c r="P1150" s="17">
        <f t="shared" si="5"/>
        <v>0.09618805597</v>
      </c>
      <c r="Q1150" s="17">
        <f t="shared" si="6"/>
        <v>0.9720797315</v>
      </c>
      <c r="R1150" s="17"/>
      <c r="S1150" s="17"/>
      <c r="T1150" s="17"/>
      <c r="U1150" s="17"/>
      <c r="V1150" s="17"/>
      <c r="W1150" s="17"/>
      <c r="X1150" s="17"/>
      <c r="Y1150" s="17"/>
      <c r="Z1150" s="17"/>
    </row>
    <row r="1151">
      <c r="A1151" s="18">
        <v>1184.0</v>
      </c>
      <c r="B1151" s="18" t="s">
        <v>424</v>
      </c>
      <c r="C1151" s="18" t="s">
        <v>15</v>
      </c>
      <c r="D1151" s="19">
        <v>41301.0</v>
      </c>
      <c r="E1151" s="20">
        <v>4.280159E9</v>
      </c>
      <c r="F1151" s="20">
        <v>2.053816E9</v>
      </c>
      <c r="G1151" s="21">
        <v>4.30822E8</v>
      </c>
      <c r="H1151" s="22">
        <v>1.147282E9</v>
      </c>
      <c r="I1151" s="22">
        <v>0.0</v>
      </c>
      <c r="J1151" s="18" t="s">
        <v>25</v>
      </c>
      <c r="K1151" s="18" t="s">
        <v>37</v>
      </c>
      <c r="L1151" s="23">
        <f t="shared" si="1"/>
        <v>2013</v>
      </c>
      <c r="M1151" s="24">
        <f t="shared" si="2"/>
        <v>2226343000</v>
      </c>
      <c r="N1151" s="25">
        <f t="shared" si="3"/>
        <v>1578104000</v>
      </c>
      <c r="O1151" s="24">
        <f t="shared" si="4"/>
        <v>2702055000</v>
      </c>
      <c r="P1151" s="17">
        <f t="shared" si="5"/>
        <v>0.5201542746</v>
      </c>
      <c r="Q1151" s="17">
        <f t="shared" si="6"/>
        <v>0.6312978093</v>
      </c>
      <c r="R1151" s="17"/>
      <c r="S1151" s="17"/>
      <c r="T1151" s="17"/>
      <c r="U1151" s="17"/>
      <c r="V1151" s="17"/>
      <c r="W1151" s="17"/>
      <c r="X1151" s="17"/>
      <c r="Y1151" s="17"/>
      <c r="Z1151" s="17"/>
    </row>
    <row r="1152">
      <c r="A1152" s="18">
        <v>1185.0</v>
      </c>
      <c r="B1152" s="18" t="s">
        <v>424</v>
      </c>
      <c r="C1152" s="18" t="s">
        <v>18</v>
      </c>
      <c r="D1152" s="19">
        <v>41665.0</v>
      </c>
      <c r="E1152" s="20">
        <v>4.13E9</v>
      </c>
      <c r="F1152" s="20">
        <v>1.862E9</v>
      </c>
      <c r="G1152" s="21">
        <v>4.36E8</v>
      </c>
      <c r="H1152" s="22">
        <v>1.336E9</v>
      </c>
      <c r="I1152" s="22">
        <v>0.0</v>
      </c>
      <c r="J1152" s="18" t="s">
        <v>25</v>
      </c>
      <c r="K1152" s="18" t="s">
        <v>37</v>
      </c>
      <c r="L1152" s="23">
        <f t="shared" si="1"/>
        <v>2014</v>
      </c>
      <c r="M1152" s="24">
        <f t="shared" si="2"/>
        <v>2268000000</v>
      </c>
      <c r="N1152" s="25">
        <f t="shared" si="3"/>
        <v>1772000000</v>
      </c>
      <c r="O1152" s="24">
        <f t="shared" si="4"/>
        <v>2358000000</v>
      </c>
      <c r="P1152" s="17">
        <f t="shared" si="5"/>
        <v>0.5491525424</v>
      </c>
      <c r="Q1152" s="17">
        <f t="shared" si="6"/>
        <v>0.5709443099</v>
      </c>
      <c r="R1152" s="17"/>
      <c r="S1152" s="17"/>
      <c r="T1152" s="17"/>
      <c r="U1152" s="17"/>
      <c r="V1152" s="17"/>
      <c r="W1152" s="17"/>
      <c r="X1152" s="17"/>
      <c r="Y1152" s="17"/>
      <c r="Z1152" s="17"/>
    </row>
    <row r="1153">
      <c r="A1153" s="18">
        <v>1186.0</v>
      </c>
      <c r="B1153" s="18" t="s">
        <v>424</v>
      </c>
      <c r="C1153" s="18" t="s">
        <v>19</v>
      </c>
      <c r="D1153" s="19">
        <v>42029.0</v>
      </c>
      <c r="E1153" s="20">
        <v>4.682E9</v>
      </c>
      <c r="F1153" s="20">
        <v>2.083E9</v>
      </c>
      <c r="G1153" s="21">
        <v>4.8E8</v>
      </c>
      <c r="H1153" s="22">
        <v>1.36E9</v>
      </c>
      <c r="I1153" s="22">
        <v>0.0</v>
      </c>
      <c r="J1153" s="18" t="s">
        <v>25</v>
      </c>
      <c r="K1153" s="18" t="s">
        <v>37</v>
      </c>
      <c r="L1153" s="23">
        <f t="shared" si="1"/>
        <v>2015</v>
      </c>
      <c r="M1153" s="24">
        <f t="shared" si="2"/>
        <v>2599000000</v>
      </c>
      <c r="N1153" s="25">
        <f t="shared" si="3"/>
        <v>1840000000</v>
      </c>
      <c r="O1153" s="24">
        <f t="shared" si="4"/>
        <v>2842000000</v>
      </c>
      <c r="P1153" s="17">
        <f t="shared" si="5"/>
        <v>0.5551046561</v>
      </c>
      <c r="Q1153" s="17">
        <f t="shared" si="6"/>
        <v>0.6070055532</v>
      </c>
      <c r="R1153" s="17"/>
      <c r="S1153" s="17"/>
      <c r="T1153" s="17"/>
      <c r="U1153" s="17"/>
      <c r="V1153" s="17"/>
      <c r="W1153" s="17"/>
      <c r="X1153" s="17"/>
      <c r="Y1153" s="17"/>
      <c r="Z1153" s="17"/>
    </row>
    <row r="1154">
      <c r="A1154" s="18">
        <v>1187.0</v>
      </c>
      <c r="B1154" s="18" t="s">
        <v>424</v>
      </c>
      <c r="C1154" s="18" t="s">
        <v>20</v>
      </c>
      <c r="D1154" s="19">
        <v>42400.0</v>
      </c>
      <c r="E1154" s="20">
        <v>5.01E9</v>
      </c>
      <c r="F1154" s="20">
        <v>2.199E9</v>
      </c>
      <c r="G1154" s="21">
        <v>6.02E8</v>
      </c>
      <c r="H1154" s="22">
        <v>1.331E9</v>
      </c>
      <c r="I1154" s="22">
        <v>0.0</v>
      </c>
      <c r="J1154" s="18" t="s">
        <v>25</v>
      </c>
      <c r="K1154" s="18" t="s">
        <v>37</v>
      </c>
      <c r="L1154" s="23">
        <f t="shared" si="1"/>
        <v>2016</v>
      </c>
      <c r="M1154" s="24">
        <f t="shared" si="2"/>
        <v>2811000000</v>
      </c>
      <c r="N1154" s="25">
        <f t="shared" si="3"/>
        <v>1933000000</v>
      </c>
      <c r="O1154" s="24">
        <f t="shared" si="4"/>
        <v>3077000000</v>
      </c>
      <c r="P1154" s="17">
        <f t="shared" si="5"/>
        <v>0.5610778443</v>
      </c>
      <c r="Q1154" s="17">
        <f t="shared" si="6"/>
        <v>0.6141716567</v>
      </c>
      <c r="R1154" s="17"/>
      <c r="S1154" s="17"/>
      <c r="T1154" s="17"/>
      <c r="U1154" s="17"/>
      <c r="V1154" s="17"/>
      <c r="W1154" s="17"/>
      <c r="X1154" s="17"/>
      <c r="Y1154" s="17"/>
      <c r="Z1154" s="17"/>
    </row>
    <row r="1155">
      <c r="A1155" s="18">
        <v>1188.0</v>
      </c>
      <c r="B1155" s="18" t="s">
        <v>425</v>
      </c>
      <c r="C1155" s="18" t="s">
        <v>15</v>
      </c>
      <c r="D1155" s="19">
        <v>41274.0</v>
      </c>
      <c r="E1155" s="20">
        <v>5.5085E9</v>
      </c>
      <c r="F1155" s="20">
        <v>3.4144E9</v>
      </c>
      <c r="G1155" s="21">
        <v>1.4035E9</v>
      </c>
      <c r="H1155" s="22">
        <v>0.0</v>
      </c>
      <c r="I1155" s="22">
        <v>0.0</v>
      </c>
      <c r="J1155" s="18" t="s">
        <v>22</v>
      </c>
      <c r="K1155" s="18" t="s">
        <v>426</v>
      </c>
      <c r="L1155" s="23">
        <f t="shared" si="1"/>
        <v>2012</v>
      </c>
      <c r="M1155" s="24">
        <f t="shared" si="2"/>
        <v>2094100000</v>
      </c>
      <c r="N1155" s="25">
        <f t="shared" si="3"/>
        <v>1403500000</v>
      </c>
      <c r="O1155" s="24">
        <f t="shared" si="4"/>
        <v>4105000000</v>
      </c>
      <c r="P1155" s="17">
        <f t="shared" si="5"/>
        <v>0.3801579377</v>
      </c>
      <c r="Q1155" s="17">
        <f t="shared" si="6"/>
        <v>0.7452119452</v>
      </c>
      <c r="R1155" s="17"/>
      <c r="S1155" s="17"/>
      <c r="T1155" s="17"/>
      <c r="U1155" s="17"/>
      <c r="V1155" s="17"/>
      <c r="W1155" s="17"/>
      <c r="X1155" s="17"/>
      <c r="Y1155" s="17"/>
      <c r="Z1155" s="17"/>
    </row>
    <row r="1156">
      <c r="A1156" s="18">
        <v>1189.0</v>
      </c>
      <c r="B1156" s="18" t="s">
        <v>425</v>
      </c>
      <c r="C1156" s="18" t="s">
        <v>18</v>
      </c>
      <c r="D1156" s="19">
        <v>41639.0</v>
      </c>
      <c r="E1156" s="20">
        <v>5.607E9</v>
      </c>
      <c r="F1156" s="20">
        <v>3.4821E9</v>
      </c>
      <c r="G1156" s="21">
        <v>1.3995E9</v>
      </c>
      <c r="H1156" s="22">
        <v>0.0</v>
      </c>
      <c r="I1156" s="22">
        <v>0.0</v>
      </c>
      <c r="J1156" s="18" t="s">
        <v>22</v>
      </c>
      <c r="K1156" s="18" t="s">
        <v>426</v>
      </c>
      <c r="L1156" s="23">
        <f t="shared" si="1"/>
        <v>2013</v>
      </c>
      <c r="M1156" s="24">
        <f t="shared" si="2"/>
        <v>2124900000</v>
      </c>
      <c r="N1156" s="25">
        <f t="shared" si="3"/>
        <v>1399500000</v>
      </c>
      <c r="O1156" s="24">
        <f t="shared" si="4"/>
        <v>4207500000</v>
      </c>
      <c r="P1156" s="17">
        <f t="shared" si="5"/>
        <v>0.3789727127</v>
      </c>
      <c r="Q1156" s="17">
        <f t="shared" si="6"/>
        <v>0.7504012841</v>
      </c>
      <c r="R1156" s="17"/>
      <c r="S1156" s="17"/>
      <c r="T1156" s="17"/>
      <c r="U1156" s="17"/>
      <c r="V1156" s="17"/>
      <c r="W1156" s="17"/>
      <c r="X1156" s="17"/>
      <c r="Y1156" s="17"/>
      <c r="Z1156" s="17"/>
    </row>
    <row r="1157">
      <c r="A1157" s="18">
        <v>1190.0</v>
      </c>
      <c r="B1157" s="18" t="s">
        <v>425</v>
      </c>
      <c r="C1157" s="18" t="s">
        <v>19</v>
      </c>
      <c r="D1157" s="19">
        <v>42004.0</v>
      </c>
      <c r="E1157" s="20">
        <v>5.727E9</v>
      </c>
      <c r="F1157" s="20">
        <v>3.5236E9</v>
      </c>
      <c r="G1157" s="21">
        <v>1.5459E9</v>
      </c>
      <c r="H1157" s="22">
        <v>0.0</v>
      </c>
      <c r="I1157" s="22">
        <v>0.0</v>
      </c>
      <c r="J1157" s="18" t="s">
        <v>22</v>
      </c>
      <c r="K1157" s="18" t="s">
        <v>426</v>
      </c>
      <c r="L1157" s="23">
        <f t="shared" si="1"/>
        <v>2014</v>
      </c>
      <c r="M1157" s="24">
        <f t="shared" si="2"/>
        <v>2203400000</v>
      </c>
      <c r="N1157" s="25">
        <f t="shared" si="3"/>
        <v>1545900000</v>
      </c>
      <c r="O1157" s="24">
        <f t="shared" si="4"/>
        <v>4181100000</v>
      </c>
      <c r="P1157" s="17">
        <f t="shared" si="5"/>
        <v>0.3847389558</v>
      </c>
      <c r="Q1157" s="17">
        <f t="shared" si="6"/>
        <v>0.7300680985</v>
      </c>
      <c r="R1157" s="17"/>
      <c r="S1157" s="17"/>
      <c r="T1157" s="17"/>
      <c r="U1157" s="17"/>
      <c r="V1157" s="17"/>
      <c r="W1157" s="17"/>
      <c r="X1157" s="17"/>
      <c r="Y1157" s="17"/>
      <c r="Z1157" s="17"/>
    </row>
    <row r="1158">
      <c r="A1158" s="18">
        <v>1191.0</v>
      </c>
      <c r="B1158" s="18" t="s">
        <v>425</v>
      </c>
      <c r="C1158" s="18" t="s">
        <v>20</v>
      </c>
      <c r="D1158" s="19">
        <v>42369.0</v>
      </c>
      <c r="E1158" s="20">
        <v>5.9157E9</v>
      </c>
      <c r="F1158" s="20">
        <v>3.6111E9</v>
      </c>
      <c r="G1158" s="21">
        <v>1.626E9</v>
      </c>
      <c r="H1158" s="22">
        <v>0.0</v>
      </c>
      <c r="I1158" s="22">
        <v>0.0</v>
      </c>
      <c r="J1158" s="18" t="s">
        <v>22</v>
      </c>
      <c r="K1158" s="18" t="s">
        <v>426</v>
      </c>
      <c r="L1158" s="23">
        <f t="shared" si="1"/>
        <v>2015</v>
      </c>
      <c r="M1158" s="24">
        <f t="shared" si="2"/>
        <v>2304600000</v>
      </c>
      <c r="N1158" s="25">
        <f t="shared" si="3"/>
        <v>1626000000</v>
      </c>
      <c r="O1158" s="24">
        <f t="shared" si="4"/>
        <v>4289700000</v>
      </c>
      <c r="P1158" s="17">
        <f t="shared" si="5"/>
        <v>0.3895735078</v>
      </c>
      <c r="Q1158" s="17">
        <f t="shared" si="6"/>
        <v>0.7251381916</v>
      </c>
      <c r="R1158" s="17"/>
      <c r="S1158" s="17"/>
      <c r="T1158" s="17"/>
      <c r="U1158" s="17"/>
      <c r="V1158" s="17"/>
      <c r="W1158" s="17"/>
      <c r="X1158" s="17"/>
      <c r="Y1158" s="17"/>
      <c r="Z1158" s="17"/>
    </row>
    <row r="1159">
      <c r="A1159" s="18">
        <v>1200.0</v>
      </c>
      <c r="B1159" s="18" t="s">
        <v>427</v>
      </c>
      <c r="C1159" s="18" t="s">
        <v>15</v>
      </c>
      <c r="D1159" s="19">
        <v>41274.0</v>
      </c>
      <c r="E1159" s="20">
        <v>4.84581E8</v>
      </c>
      <c r="F1159" s="20">
        <v>2.1306E7</v>
      </c>
      <c r="G1159" s="21">
        <v>3.8123E7</v>
      </c>
      <c r="H1159" s="22">
        <v>0.0</v>
      </c>
      <c r="I1159" s="22">
        <v>1.47515E8</v>
      </c>
      <c r="J1159" s="18" t="s">
        <v>55</v>
      </c>
      <c r="K1159" s="18" t="s">
        <v>268</v>
      </c>
      <c r="L1159" s="23">
        <f t="shared" si="1"/>
        <v>2012</v>
      </c>
      <c r="M1159" s="24">
        <f t="shared" si="2"/>
        <v>463275000</v>
      </c>
      <c r="N1159" s="25">
        <f t="shared" si="3"/>
        <v>185638000</v>
      </c>
      <c r="O1159" s="24">
        <f t="shared" si="4"/>
        <v>298943000</v>
      </c>
      <c r="P1159" s="17">
        <f t="shared" si="5"/>
        <v>0.9560321185</v>
      </c>
      <c r="Q1159" s="17">
        <f t="shared" si="6"/>
        <v>0.6169102792</v>
      </c>
      <c r="R1159" s="17"/>
      <c r="S1159" s="17"/>
      <c r="T1159" s="17"/>
      <c r="U1159" s="17"/>
      <c r="V1159" s="17"/>
      <c r="W1159" s="17"/>
      <c r="X1159" s="17"/>
      <c r="Y1159" s="17"/>
      <c r="Z1159" s="17"/>
    </row>
    <row r="1160">
      <c r="A1160" s="18">
        <v>1201.0</v>
      </c>
      <c r="B1160" s="18" t="s">
        <v>427</v>
      </c>
      <c r="C1160" s="18" t="s">
        <v>18</v>
      </c>
      <c r="D1160" s="19">
        <v>41639.0</v>
      </c>
      <c r="E1160" s="20">
        <v>7.80209E8</v>
      </c>
      <c r="F1160" s="20">
        <v>3.8851E7</v>
      </c>
      <c r="G1160" s="21">
        <v>5.6881E7</v>
      </c>
      <c r="H1160" s="22">
        <v>0.0</v>
      </c>
      <c r="I1160" s="22">
        <v>3.06769E8</v>
      </c>
      <c r="J1160" s="18" t="s">
        <v>55</v>
      </c>
      <c r="K1160" s="18" t="s">
        <v>268</v>
      </c>
      <c r="L1160" s="23">
        <f t="shared" si="1"/>
        <v>2013</v>
      </c>
      <c r="M1160" s="24">
        <f t="shared" si="2"/>
        <v>741358000</v>
      </c>
      <c r="N1160" s="25">
        <f t="shared" si="3"/>
        <v>363650000</v>
      </c>
      <c r="O1160" s="24">
        <f t="shared" si="4"/>
        <v>416559000</v>
      </c>
      <c r="P1160" s="17">
        <f t="shared" si="5"/>
        <v>0.9502043683</v>
      </c>
      <c r="Q1160" s="17">
        <f t="shared" si="6"/>
        <v>0.5339069403</v>
      </c>
      <c r="R1160" s="17"/>
      <c r="S1160" s="17"/>
      <c r="T1160" s="17"/>
      <c r="U1160" s="17"/>
      <c r="V1160" s="17"/>
      <c r="W1160" s="17"/>
      <c r="X1160" s="17"/>
      <c r="Y1160" s="17"/>
      <c r="Z1160" s="17"/>
    </row>
    <row r="1161">
      <c r="A1161" s="18">
        <v>1202.0</v>
      </c>
      <c r="B1161" s="18" t="s">
        <v>427</v>
      </c>
      <c r="C1161" s="18" t="s">
        <v>19</v>
      </c>
      <c r="D1161" s="19">
        <v>42004.0</v>
      </c>
      <c r="E1161" s="20">
        <v>9.33505E8</v>
      </c>
      <c r="F1161" s="20">
        <v>5.3871E7</v>
      </c>
      <c r="G1161" s="21">
        <v>5.1085E7</v>
      </c>
      <c r="H1161" s="22">
        <v>0.0</v>
      </c>
      <c r="I1161" s="22">
        <v>3.74661E8</v>
      </c>
      <c r="J1161" s="18" t="s">
        <v>55</v>
      </c>
      <c r="K1161" s="18" t="s">
        <v>268</v>
      </c>
      <c r="L1161" s="23">
        <f t="shared" si="1"/>
        <v>2014</v>
      </c>
      <c r="M1161" s="24">
        <f t="shared" si="2"/>
        <v>879634000</v>
      </c>
      <c r="N1161" s="25">
        <f t="shared" si="3"/>
        <v>425746000</v>
      </c>
      <c r="O1161" s="24">
        <f t="shared" si="4"/>
        <v>507759000</v>
      </c>
      <c r="P1161" s="17">
        <f t="shared" si="5"/>
        <v>0.9422916856</v>
      </c>
      <c r="Q1161" s="17">
        <f t="shared" si="6"/>
        <v>0.5439274562</v>
      </c>
      <c r="R1161" s="17"/>
      <c r="S1161" s="17"/>
      <c r="T1161" s="17"/>
      <c r="U1161" s="17"/>
      <c r="V1161" s="17"/>
      <c r="W1161" s="17"/>
      <c r="X1161" s="17"/>
      <c r="Y1161" s="17"/>
      <c r="Z1161" s="17"/>
    </row>
    <row r="1162">
      <c r="A1162" s="18">
        <v>1203.0</v>
      </c>
      <c r="B1162" s="18" t="s">
        <v>427</v>
      </c>
      <c r="C1162" s="18" t="s">
        <v>20</v>
      </c>
      <c r="D1162" s="19">
        <v>42369.0</v>
      </c>
      <c r="E1162" s="20">
        <v>1.023285E9</v>
      </c>
      <c r="F1162" s="20">
        <v>5.5352E7</v>
      </c>
      <c r="G1162" s="21">
        <v>4.9298E7</v>
      </c>
      <c r="H1162" s="22">
        <v>0.0</v>
      </c>
      <c r="I1162" s="22">
        <v>4.09215E8</v>
      </c>
      <c r="J1162" s="18" t="s">
        <v>55</v>
      </c>
      <c r="K1162" s="18" t="s">
        <v>268</v>
      </c>
      <c r="L1162" s="23">
        <f t="shared" si="1"/>
        <v>2015</v>
      </c>
      <c r="M1162" s="24">
        <f t="shared" si="2"/>
        <v>967933000</v>
      </c>
      <c r="N1162" s="25">
        <f t="shared" si="3"/>
        <v>458513000</v>
      </c>
      <c r="O1162" s="24">
        <f t="shared" si="4"/>
        <v>564772000</v>
      </c>
      <c r="P1162" s="17">
        <f t="shared" si="5"/>
        <v>0.9459075429</v>
      </c>
      <c r="Q1162" s="17">
        <f t="shared" si="6"/>
        <v>0.5519205304</v>
      </c>
      <c r="R1162" s="17"/>
      <c r="S1162" s="17"/>
      <c r="T1162" s="17"/>
      <c r="U1162" s="17"/>
      <c r="V1162" s="17"/>
      <c r="W1162" s="17"/>
      <c r="X1162" s="17"/>
      <c r="Y1162" s="17"/>
      <c r="Z1162" s="17"/>
    </row>
    <row r="1163">
      <c r="A1163" s="18">
        <v>1204.0</v>
      </c>
      <c r="B1163" s="18" t="s">
        <v>428</v>
      </c>
      <c r="C1163" s="18" t="s">
        <v>15</v>
      </c>
      <c r="D1163" s="19">
        <v>41274.0</v>
      </c>
      <c r="E1163" s="20">
        <v>1.0184121E10</v>
      </c>
      <c r="F1163" s="20">
        <v>8.540319E9</v>
      </c>
      <c r="G1163" s="21">
        <v>4.91725E8</v>
      </c>
      <c r="H1163" s="22">
        <v>0.0</v>
      </c>
      <c r="I1163" s="22">
        <v>2.05334E8</v>
      </c>
      <c r="J1163" s="18" t="s">
        <v>86</v>
      </c>
      <c r="K1163" s="18" t="s">
        <v>87</v>
      </c>
      <c r="L1163" s="23">
        <f t="shared" si="1"/>
        <v>2012</v>
      </c>
      <c r="M1163" s="24">
        <f t="shared" si="2"/>
        <v>1643802000</v>
      </c>
      <c r="N1163" s="25">
        <f t="shared" si="3"/>
        <v>697059000</v>
      </c>
      <c r="O1163" s="24">
        <f t="shared" si="4"/>
        <v>9487062000</v>
      </c>
      <c r="P1163" s="17">
        <f t="shared" si="5"/>
        <v>0.1614083336</v>
      </c>
      <c r="Q1163" s="17">
        <f t="shared" si="6"/>
        <v>0.9315543285</v>
      </c>
      <c r="R1163" s="17"/>
      <c r="S1163" s="17"/>
      <c r="T1163" s="17"/>
      <c r="U1163" s="17"/>
      <c r="V1163" s="17"/>
      <c r="W1163" s="17"/>
      <c r="X1163" s="17"/>
      <c r="Y1163" s="17"/>
      <c r="Z1163" s="17"/>
    </row>
    <row r="1164">
      <c r="A1164" s="18">
        <v>1205.0</v>
      </c>
      <c r="B1164" s="18" t="s">
        <v>428</v>
      </c>
      <c r="C1164" s="18" t="s">
        <v>18</v>
      </c>
      <c r="D1164" s="19">
        <v>41639.0</v>
      </c>
      <c r="E1164" s="20">
        <v>1.1871879E10</v>
      </c>
      <c r="F1164" s="20">
        <v>1.0222213E10</v>
      </c>
      <c r="G1164" s="21">
        <v>5.41586E8</v>
      </c>
      <c r="H1164" s="22">
        <v>0.0</v>
      </c>
      <c r="I1164" s="22">
        <v>2.39343E8</v>
      </c>
      <c r="J1164" s="18" t="s">
        <v>86</v>
      </c>
      <c r="K1164" s="18" t="s">
        <v>87</v>
      </c>
      <c r="L1164" s="23">
        <f t="shared" si="1"/>
        <v>2013</v>
      </c>
      <c r="M1164" s="24">
        <f t="shared" si="2"/>
        <v>1649666000</v>
      </c>
      <c r="N1164" s="25">
        <f t="shared" si="3"/>
        <v>780929000</v>
      </c>
      <c r="O1164" s="24">
        <f t="shared" si="4"/>
        <v>11090950000</v>
      </c>
      <c r="P1164" s="17">
        <f t="shared" si="5"/>
        <v>0.1389557626</v>
      </c>
      <c r="Q1164" s="17">
        <f t="shared" si="6"/>
        <v>0.9342202696</v>
      </c>
      <c r="R1164" s="17"/>
      <c r="S1164" s="17"/>
      <c r="T1164" s="17"/>
      <c r="U1164" s="17"/>
      <c r="V1164" s="17"/>
      <c r="W1164" s="17"/>
      <c r="X1164" s="17"/>
      <c r="Y1164" s="17"/>
      <c r="Z1164" s="17"/>
    </row>
    <row r="1165">
      <c r="A1165" s="18">
        <v>1206.0</v>
      </c>
      <c r="B1165" s="18" t="s">
        <v>428</v>
      </c>
      <c r="C1165" s="18" t="s">
        <v>19</v>
      </c>
      <c r="D1165" s="19">
        <v>42004.0</v>
      </c>
      <c r="E1165" s="20">
        <v>1.2195091E10</v>
      </c>
      <c r="F1165" s="20">
        <v>1.0088548E10</v>
      </c>
      <c r="G1165" s="21">
        <v>6.74887E8</v>
      </c>
      <c r="H1165" s="22">
        <v>0.0</v>
      </c>
      <c r="I1165" s="22">
        <v>2.94684E8</v>
      </c>
      <c r="J1165" s="18" t="s">
        <v>86</v>
      </c>
      <c r="K1165" s="18" t="s">
        <v>87</v>
      </c>
      <c r="L1165" s="23">
        <f t="shared" si="1"/>
        <v>2014</v>
      </c>
      <c r="M1165" s="24">
        <f t="shared" si="2"/>
        <v>2106543000</v>
      </c>
      <c r="N1165" s="25">
        <f t="shared" si="3"/>
        <v>969571000</v>
      </c>
      <c r="O1165" s="24">
        <f t="shared" si="4"/>
        <v>11225520000</v>
      </c>
      <c r="P1165" s="17">
        <f t="shared" si="5"/>
        <v>0.1727369644</v>
      </c>
      <c r="Q1165" s="17">
        <f t="shared" si="6"/>
        <v>0.9204949762</v>
      </c>
      <c r="R1165" s="17"/>
      <c r="S1165" s="17"/>
      <c r="T1165" s="17"/>
      <c r="U1165" s="17"/>
      <c r="V1165" s="17"/>
      <c r="W1165" s="17"/>
      <c r="X1165" s="17"/>
      <c r="Y1165" s="17"/>
      <c r="Z1165" s="17"/>
    </row>
    <row r="1166">
      <c r="A1166" s="18">
        <v>1207.0</v>
      </c>
      <c r="B1166" s="18" t="s">
        <v>428</v>
      </c>
      <c r="C1166" s="18" t="s">
        <v>20</v>
      </c>
      <c r="D1166" s="19">
        <v>42369.0</v>
      </c>
      <c r="E1166" s="20">
        <v>7.763206E9</v>
      </c>
      <c r="F1166" s="20">
        <v>5.641052E9</v>
      </c>
      <c r="G1166" s="21">
        <v>6.93331E8</v>
      </c>
      <c r="H1166" s="22">
        <v>0.0</v>
      </c>
      <c r="I1166" s="22">
        <v>3.5462E8</v>
      </c>
      <c r="J1166" s="18" t="s">
        <v>86</v>
      </c>
      <c r="K1166" s="18" t="s">
        <v>87</v>
      </c>
      <c r="L1166" s="23">
        <f t="shared" si="1"/>
        <v>2015</v>
      </c>
      <c r="M1166" s="24">
        <f t="shared" si="2"/>
        <v>2122154000</v>
      </c>
      <c r="N1166" s="25">
        <f t="shared" si="3"/>
        <v>1047951000</v>
      </c>
      <c r="O1166" s="24">
        <f t="shared" si="4"/>
        <v>6715255000</v>
      </c>
      <c r="P1166" s="17">
        <f t="shared" si="5"/>
        <v>0.2733605163</v>
      </c>
      <c r="Q1166" s="17">
        <f t="shared" si="6"/>
        <v>0.8650105382</v>
      </c>
      <c r="R1166" s="17"/>
      <c r="S1166" s="17"/>
      <c r="T1166" s="17"/>
      <c r="U1166" s="17"/>
      <c r="V1166" s="17"/>
      <c r="W1166" s="17"/>
      <c r="X1166" s="17"/>
      <c r="Y1166" s="17"/>
      <c r="Z1166" s="17"/>
    </row>
    <row r="1167">
      <c r="A1167" s="18">
        <v>1209.0</v>
      </c>
      <c r="B1167" s="18" t="s">
        <v>429</v>
      </c>
      <c r="C1167" s="18" t="s">
        <v>15</v>
      </c>
      <c r="D1167" s="19">
        <v>42004.0</v>
      </c>
      <c r="E1167" s="20">
        <v>1.53178E10</v>
      </c>
      <c r="F1167" s="20">
        <v>1.26021E10</v>
      </c>
      <c r="G1167" s="21">
        <v>4.772E8</v>
      </c>
      <c r="H1167" s="22">
        <v>0.0</v>
      </c>
      <c r="I1167" s="22">
        <v>2.944E8</v>
      </c>
      <c r="J1167" s="18" t="s">
        <v>22</v>
      </c>
      <c r="K1167" s="18" t="s">
        <v>326</v>
      </c>
      <c r="L1167" s="23">
        <f t="shared" si="1"/>
        <v>2014</v>
      </c>
      <c r="M1167" s="24">
        <f t="shared" si="2"/>
        <v>2715700000</v>
      </c>
      <c r="N1167" s="25">
        <f t="shared" si="3"/>
        <v>771600000</v>
      </c>
      <c r="O1167" s="24">
        <f t="shared" si="4"/>
        <v>14546200000</v>
      </c>
      <c r="P1167" s="17">
        <f t="shared" si="5"/>
        <v>0.1772904725</v>
      </c>
      <c r="Q1167" s="17">
        <f t="shared" si="6"/>
        <v>0.9496272311</v>
      </c>
      <c r="R1167" s="17"/>
      <c r="S1167" s="17"/>
      <c r="T1167" s="17"/>
      <c r="U1167" s="17"/>
      <c r="V1167" s="17"/>
      <c r="W1167" s="17"/>
      <c r="X1167" s="17"/>
      <c r="Y1167" s="17"/>
      <c r="Z1167" s="17"/>
    </row>
    <row r="1168">
      <c r="A1168" s="18">
        <v>1210.0</v>
      </c>
      <c r="B1168" s="18" t="s">
        <v>429</v>
      </c>
      <c r="C1168" s="18" t="s">
        <v>18</v>
      </c>
      <c r="D1168" s="19">
        <v>42369.0</v>
      </c>
      <c r="E1168" s="20">
        <v>1.51344E10</v>
      </c>
      <c r="F1168" s="20">
        <v>1.24914E10</v>
      </c>
      <c r="G1168" s="21">
        <v>4.318E8</v>
      </c>
      <c r="H1168" s="22">
        <v>0.0</v>
      </c>
      <c r="I1168" s="22">
        <v>2.911E8</v>
      </c>
      <c r="J1168" s="18" t="s">
        <v>22</v>
      </c>
      <c r="K1168" s="18" t="s">
        <v>326</v>
      </c>
      <c r="L1168" s="23">
        <f t="shared" si="1"/>
        <v>2015</v>
      </c>
      <c r="M1168" s="24">
        <f t="shared" si="2"/>
        <v>2643000000</v>
      </c>
      <c r="N1168" s="25">
        <f t="shared" si="3"/>
        <v>722900000</v>
      </c>
      <c r="O1168" s="24">
        <f t="shared" si="4"/>
        <v>14411500000</v>
      </c>
      <c r="P1168" s="17">
        <f t="shared" si="5"/>
        <v>0.174635268</v>
      </c>
      <c r="Q1168" s="17">
        <f t="shared" si="6"/>
        <v>0.9522346443</v>
      </c>
      <c r="R1168" s="17"/>
      <c r="S1168" s="17"/>
      <c r="T1168" s="17"/>
      <c r="U1168" s="17"/>
      <c r="V1168" s="17"/>
      <c r="W1168" s="17"/>
      <c r="X1168" s="17"/>
      <c r="Y1168" s="17"/>
      <c r="Z1168" s="17"/>
    </row>
    <row r="1169">
      <c r="A1169" s="18">
        <v>1211.0</v>
      </c>
      <c r="B1169" s="18" t="s">
        <v>429</v>
      </c>
      <c r="C1169" s="18" t="s">
        <v>19</v>
      </c>
      <c r="D1169" s="19">
        <v>42735.0</v>
      </c>
      <c r="E1169" s="20">
        <v>1.54169E10</v>
      </c>
      <c r="F1169" s="20">
        <v>1.26712E10</v>
      </c>
      <c r="G1169" s="21">
        <v>4.439E8</v>
      </c>
      <c r="H1169" s="22">
        <v>0.0</v>
      </c>
      <c r="I1169" s="22">
        <v>2.929E8</v>
      </c>
      <c r="J1169" s="18" t="s">
        <v>22</v>
      </c>
      <c r="K1169" s="18" t="s">
        <v>326</v>
      </c>
      <c r="L1169" s="23">
        <f t="shared" si="1"/>
        <v>2016</v>
      </c>
      <c r="M1169" s="24">
        <f t="shared" si="2"/>
        <v>2745700000</v>
      </c>
      <c r="N1169" s="25">
        <f t="shared" si="3"/>
        <v>736800000</v>
      </c>
      <c r="O1169" s="24">
        <f t="shared" si="4"/>
        <v>14680100000</v>
      </c>
      <c r="P1169" s="17">
        <f t="shared" si="5"/>
        <v>0.1780967639</v>
      </c>
      <c r="Q1169" s="17">
        <f t="shared" si="6"/>
        <v>0.9522082909</v>
      </c>
      <c r="R1169" s="17"/>
      <c r="S1169" s="17"/>
      <c r="T1169" s="17"/>
      <c r="U1169" s="17"/>
      <c r="V1169" s="17"/>
      <c r="W1169" s="17"/>
      <c r="X1169" s="17"/>
      <c r="Y1169" s="17"/>
      <c r="Z1169" s="17"/>
    </row>
    <row r="1170">
      <c r="A1170" s="18">
        <v>1212.0</v>
      </c>
      <c r="B1170" s="18" t="s">
        <v>430</v>
      </c>
      <c r="C1170" s="18" t="s">
        <v>15</v>
      </c>
      <c r="D1170" s="19">
        <v>41274.0</v>
      </c>
      <c r="E1170" s="20">
        <v>6.182184E9</v>
      </c>
      <c r="F1170" s="20">
        <v>3.084766E9</v>
      </c>
      <c r="G1170" s="21">
        <v>2.120025E9</v>
      </c>
      <c r="H1170" s="22">
        <v>0.0</v>
      </c>
      <c r="I1170" s="22">
        <v>0.0</v>
      </c>
      <c r="J1170" s="18" t="s">
        <v>22</v>
      </c>
      <c r="K1170" s="18" t="s">
        <v>82</v>
      </c>
      <c r="L1170" s="23">
        <f t="shared" si="1"/>
        <v>2012</v>
      </c>
      <c r="M1170" s="24">
        <f t="shared" si="2"/>
        <v>3097418000</v>
      </c>
      <c r="N1170" s="25">
        <f t="shared" si="3"/>
        <v>2120025000</v>
      </c>
      <c r="O1170" s="24">
        <f t="shared" si="4"/>
        <v>4062159000</v>
      </c>
      <c r="P1170" s="17">
        <f t="shared" si="5"/>
        <v>0.501023263</v>
      </c>
      <c r="Q1170" s="17">
        <f t="shared" si="6"/>
        <v>0.6570750725</v>
      </c>
      <c r="R1170" s="17"/>
      <c r="S1170" s="17"/>
      <c r="T1170" s="17"/>
      <c r="U1170" s="17"/>
      <c r="V1170" s="17"/>
      <c r="W1170" s="17"/>
      <c r="X1170" s="17"/>
      <c r="Y1170" s="17"/>
      <c r="Z1170" s="17"/>
    </row>
    <row r="1171">
      <c r="A1171" s="18">
        <v>1213.0</v>
      </c>
      <c r="B1171" s="18" t="s">
        <v>430</v>
      </c>
      <c r="C1171" s="18" t="s">
        <v>18</v>
      </c>
      <c r="D1171" s="19">
        <v>41639.0</v>
      </c>
      <c r="E1171" s="20">
        <v>6.649237E9</v>
      </c>
      <c r="F1171" s="20">
        <v>3.280236E9</v>
      </c>
      <c r="G1171" s="21">
        <v>2.265516E9</v>
      </c>
      <c r="H1171" s="22">
        <v>0.0</v>
      </c>
      <c r="I1171" s="22">
        <v>0.0</v>
      </c>
      <c r="J1171" s="18" t="s">
        <v>22</v>
      </c>
      <c r="K1171" s="18" t="s">
        <v>82</v>
      </c>
      <c r="L1171" s="23">
        <f t="shared" si="1"/>
        <v>2013</v>
      </c>
      <c r="M1171" s="24">
        <f t="shared" si="2"/>
        <v>3369001000</v>
      </c>
      <c r="N1171" s="25">
        <f t="shared" si="3"/>
        <v>2265516000</v>
      </c>
      <c r="O1171" s="24">
        <f t="shared" si="4"/>
        <v>4383721000</v>
      </c>
      <c r="P1171" s="17">
        <f t="shared" si="5"/>
        <v>0.506674826</v>
      </c>
      <c r="Q1171" s="17">
        <f t="shared" si="6"/>
        <v>0.6592818093</v>
      </c>
      <c r="R1171" s="17"/>
      <c r="S1171" s="17"/>
      <c r="T1171" s="17"/>
      <c r="U1171" s="17"/>
      <c r="V1171" s="17"/>
      <c r="W1171" s="17"/>
      <c r="X1171" s="17"/>
      <c r="Y1171" s="17"/>
      <c r="Z1171" s="17"/>
    </row>
    <row r="1172">
      <c r="A1172" s="18">
        <v>1214.0</v>
      </c>
      <c r="B1172" s="18" t="s">
        <v>430</v>
      </c>
      <c r="C1172" s="18" t="s">
        <v>19</v>
      </c>
      <c r="D1172" s="19">
        <v>42004.0</v>
      </c>
      <c r="E1172" s="20">
        <v>7.216081E9</v>
      </c>
      <c r="F1172" s="20">
        <v>3.50718E9</v>
      </c>
      <c r="G1172" s="21">
        <v>2.438527E9</v>
      </c>
      <c r="H1172" s="22">
        <v>0.0</v>
      </c>
      <c r="I1172" s="22">
        <v>0.0</v>
      </c>
      <c r="J1172" s="18" t="s">
        <v>22</v>
      </c>
      <c r="K1172" s="18" t="s">
        <v>82</v>
      </c>
      <c r="L1172" s="23">
        <f t="shared" si="1"/>
        <v>2014</v>
      </c>
      <c r="M1172" s="24">
        <f t="shared" si="2"/>
        <v>3708901000</v>
      </c>
      <c r="N1172" s="25">
        <f t="shared" si="3"/>
        <v>2438527000</v>
      </c>
      <c r="O1172" s="24">
        <f t="shared" si="4"/>
        <v>4777554000</v>
      </c>
      <c r="P1172" s="17">
        <f t="shared" si="5"/>
        <v>0.5139771851</v>
      </c>
      <c r="Q1172" s="17">
        <f t="shared" si="6"/>
        <v>0.6620704507</v>
      </c>
      <c r="R1172" s="17"/>
      <c r="S1172" s="17"/>
      <c r="T1172" s="17"/>
      <c r="U1172" s="17"/>
      <c r="V1172" s="17"/>
      <c r="W1172" s="17"/>
      <c r="X1172" s="17"/>
      <c r="Y1172" s="17"/>
      <c r="Z1172" s="17"/>
    </row>
    <row r="1173">
      <c r="A1173" s="18">
        <v>1215.0</v>
      </c>
      <c r="B1173" s="18" t="s">
        <v>430</v>
      </c>
      <c r="C1173" s="18" t="s">
        <v>20</v>
      </c>
      <c r="D1173" s="19">
        <v>42369.0</v>
      </c>
      <c r="E1173" s="20">
        <v>7.966674E9</v>
      </c>
      <c r="F1173" s="20">
        <v>3.804031E9</v>
      </c>
      <c r="G1173" s="21">
        <v>2.648622E9</v>
      </c>
      <c r="H1173" s="22">
        <v>0.0</v>
      </c>
      <c r="I1173" s="22">
        <v>0.0</v>
      </c>
      <c r="J1173" s="18" t="s">
        <v>22</v>
      </c>
      <c r="K1173" s="18" t="s">
        <v>82</v>
      </c>
      <c r="L1173" s="23">
        <f t="shared" si="1"/>
        <v>2015</v>
      </c>
      <c r="M1173" s="24">
        <f t="shared" si="2"/>
        <v>4162643000</v>
      </c>
      <c r="N1173" s="25">
        <f t="shared" si="3"/>
        <v>2648622000</v>
      </c>
      <c r="O1173" s="24">
        <f t="shared" si="4"/>
        <v>5318052000</v>
      </c>
      <c r="P1173" s="17">
        <f t="shared" si="5"/>
        <v>0.5225070086</v>
      </c>
      <c r="Q1173" s="17">
        <f t="shared" si="6"/>
        <v>0.6675372935</v>
      </c>
      <c r="R1173" s="17"/>
      <c r="S1173" s="17"/>
      <c r="T1173" s="17"/>
      <c r="U1173" s="17"/>
      <c r="V1173" s="17"/>
      <c r="W1173" s="17"/>
      <c r="X1173" s="17"/>
      <c r="Y1173" s="17"/>
      <c r="Z1173" s="17"/>
    </row>
    <row r="1174">
      <c r="A1174" s="18">
        <v>1216.0</v>
      </c>
      <c r="B1174" s="18" t="s">
        <v>431</v>
      </c>
      <c r="C1174" s="18" t="s">
        <v>15</v>
      </c>
      <c r="D1174" s="19">
        <v>41274.0</v>
      </c>
      <c r="E1174" s="20">
        <v>2.01E10</v>
      </c>
      <c r="F1174" s="20">
        <v>6.53E9</v>
      </c>
      <c r="G1174" s="21">
        <v>1.879E9</v>
      </c>
      <c r="H1174" s="22">
        <v>0.0</v>
      </c>
      <c r="I1174" s="22">
        <v>3.585E9</v>
      </c>
      <c r="J1174" s="18" t="s">
        <v>86</v>
      </c>
      <c r="K1174" s="18" t="s">
        <v>87</v>
      </c>
      <c r="L1174" s="23">
        <f t="shared" si="1"/>
        <v>2012</v>
      </c>
      <c r="M1174" s="24">
        <f t="shared" si="2"/>
        <v>13570000000</v>
      </c>
      <c r="N1174" s="25">
        <f t="shared" si="3"/>
        <v>5464000000</v>
      </c>
      <c r="O1174" s="24">
        <f t="shared" si="4"/>
        <v>14636000000</v>
      </c>
      <c r="P1174" s="17">
        <f t="shared" si="5"/>
        <v>0.6751243781</v>
      </c>
      <c r="Q1174" s="17">
        <f t="shared" si="6"/>
        <v>0.728159204</v>
      </c>
      <c r="R1174" s="17"/>
      <c r="S1174" s="17"/>
      <c r="T1174" s="17"/>
      <c r="U1174" s="17"/>
      <c r="V1174" s="17"/>
      <c r="W1174" s="17"/>
      <c r="X1174" s="17"/>
      <c r="Y1174" s="17"/>
      <c r="Z1174" s="17"/>
    </row>
    <row r="1175">
      <c r="A1175" s="18">
        <v>1217.0</v>
      </c>
      <c r="B1175" s="18" t="s">
        <v>431</v>
      </c>
      <c r="C1175" s="18" t="s">
        <v>18</v>
      </c>
      <c r="D1175" s="19">
        <v>41639.0</v>
      </c>
      <c r="E1175" s="20">
        <v>2.017E10</v>
      </c>
      <c r="F1175" s="20">
        <v>6.497E9</v>
      </c>
      <c r="G1175" s="21">
        <v>2.108E9</v>
      </c>
      <c r="H1175" s="22">
        <v>0.0</v>
      </c>
      <c r="I1175" s="22">
        <v>4.203E9</v>
      </c>
      <c r="J1175" s="18" t="s">
        <v>86</v>
      </c>
      <c r="K1175" s="18" t="s">
        <v>87</v>
      </c>
      <c r="L1175" s="23">
        <f t="shared" si="1"/>
        <v>2013</v>
      </c>
      <c r="M1175" s="24">
        <f t="shared" si="2"/>
        <v>13673000000</v>
      </c>
      <c r="N1175" s="25">
        <f t="shared" si="3"/>
        <v>6311000000</v>
      </c>
      <c r="O1175" s="24">
        <f t="shared" si="4"/>
        <v>13859000000</v>
      </c>
      <c r="P1175" s="17">
        <f t="shared" si="5"/>
        <v>0.6778879524</v>
      </c>
      <c r="Q1175" s="17">
        <f t="shared" si="6"/>
        <v>0.6871095687</v>
      </c>
      <c r="R1175" s="17"/>
      <c r="S1175" s="17"/>
      <c r="T1175" s="17"/>
      <c r="U1175" s="17"/>
      <c r="V1175" s="17"/>
      <c r="W1175" s="17"/>
      <c r="X1175" s="17"/>
      <c r="Y1175" s="17"/>
      <c r="Z1175" s="17"/>
    </row>
    <row r="1176">
      <c r="A1176" s="18">
        <v>1218.0</v>
      </c>
      <c r="B1176" s="18" t="s">
        <v>431</v>
      </c>
      <c r="C1176" s="18" t="s">
        <v>19</v>
      </c>
      <c r="D1176" s="19">
        <v>42004.0</v>
      </c>
      <c r="E1176" s="20">
        <v>1.9312E10</v>
      </c>
      <c r="F1176" s="20">
        <v>6.803E9</v>
      </c>
      <c r="G1176" s="21">
        <v>2.053E9</v>
      </c>
      <c r="H1176" s="22">
        <v>0.0</v>
      </c>
      <c r="I1176" s="22">
        <v>4.261E9</v>
      </c>
      <c r="J1176" s="18" t="s">
        <v>86</v>
      </c>
      <c r="K1176" s="18" t="s">
        <v>87</v>
      </c>
      <c r="L1176" s="23">
        <f t="shared" si="1"/>
        <v>2014</v>
      </c>
      <c r="M1176" s="24">
        <f t="shared" si="2"/>
        <v>12509000000</v>
      </c>
      <c r="N1176" s="25">
        <f t="shared" si="3"/>
        <v>6314000000</v>
      </c>
      <c r="O1176" s="24">
        <f t="shared" si="4"/>
        <v>12998000000</v>
      </c>
      <c r="P1176" s="17">
        <f t="shared" si="5"/>
        <v>0.6477319801</v>
      </c>
      <c r="Q1176" s="17">
        <f t="shared" si="6"/>
        <v>0.673053024</v>
      </c>
      <c r="R1176" s="17"/>
      <c r="S1176" s="17"/>
      <c r="T1176" s="17"/>
      <c r="U1176" s="17"/>
      <c r="V1176" s="17"/>
      <c r="W1176" s="17"/>
      <c r="X1176" s="17"/>
      <c r="Y1176" s="17"/>
      <c r="Z1176" s="17"/>
    </row>
    <row r="1177">
      <c r="A1177" s="18">
        <v>1219.0</v>
      </c>
      <c r="B1177" s="18" t="s">
        <v>431</v>
      </c>
      <c r="C1177" s="18" t="s">
        <v>20</v>
      </c>
      <c r="D1177" s="19">
        <v>42369.0</v>
      </c>
      <c r="E1177" s="20">
        <v>1.248E10</v>
      </c>
      <c r="F1177" s="20">
        <v>5.804E9</v>
      </c>
      <c r="G1177" s="21">
        <v>1.613E9</v>
      </c>
      <c r="H1177" s="22">
        <v>0.0</v>
      </c>
      <c r="I1177" s="22">
        <v>4.544E9</v>
      </c>
      <c r="J1177" s="18" t="s">
        <v>86</v>
      </c>
      <c r="K1177" s="18" t="s">
        <v>87</v>
      </c>
      <c r="L1177" s="23">
        <f t="shared" si="1"/>
        <v>2015</v>
      </c>
      <c r="M1177" s="24">
        <f t="shared" si="2"/>
        <v>6676000000</v>
      </c>
      <c r="N1177" s="25">
        <f t="shared" si="3"/>
        <v>6157000000</v>
      </c>
      <c r="O1177" s="24">
        <f t="shared" si="4"/>
        <v>6323000000</v>
      </c>
      <c r="P1177" s="17">
        <f t="shared" si="5"/>
        <v>0.5349358974</v>
      </c>
      <c r="Q1177" s="17">
        <f t="shared" si="6"/>
        <v>0.506650641</v>
      </c>
      <c r="R1177" s="17"/>
      <c r="S1177" s="17"/>
      <c r="T1177" s="17"/>
      <c r="U1177" s="17"/>
      <c r="V1177" s="17"/>
      <c r="W1177" s="17"/>
      <c r="X1177" s="17"/>
      <c r="Y1177" s="17"/>
      <c r="Z1177" s="17"/>
    </row>
    <row r="1178">
      <c r="A1178" s="18">
        <v>1224.0</v>
      </c>
      <c r="B1178" s="18" t="s">
        <v>432</v>
      </c>
      <c r="C1178" s="18" t="s">
        <v>15</v>
      </c>
      <c r="D1178" s="19">
        <v>41274.0</v>
      </c>
      <c r="E1178" s="20">
        <v>1.3553E9</v>
      </c>
      <c r="F1178" s="20">
        <v>9.08E7</v>
      </c>
      <c r="G1178" s="21">
        <v>8.038E8</v>
      </c>
      <c r="H1178" s="22">
        <v>0.0</v>
      </c>
      <c r="I1178" s="22">
        <v>7.6E7</v>
      </c>
      <c r="J1178" s="18" t="s">
        <v>50</v>
      </c>
      <c r="K1178" s="18" t="s">
        <v>433</v>
      </c>
      <c r="L1178" s="23">
        <f t="shared" si="1"/>
        <v>2012</v>
      </c>
      <c r="M1178" s="24">
        <f t="shared" si="2"/>
        <v>1264500000</v>
      </c>
      <c r="N1178" s="25">
        <f t="shared" si="3"/>
        <v>879800000</v>
      </c>
      <c r="O1178" s="24">
        <f t="shared" si="4"/>
        <v>475500000</v>
      </c>
      <c r="P1178" s="17">
        <f t="shared" si="5"/>
        <v>0.933003763</v>
      </c>
      <c r="Q1178" s="17">
        <f t="shared" si="6"/>
        <v>0.3508448314</v>
      </c>
      <c r="R1178" s="17"/>
      <c r="S1178" s="17"/>
      <c r="T1178" s="17"/>
      <c r="U1178" s="17"/>
      <c r="V1178" s="17"/>
      <c r="W1178" s="17"/>
      <c r="X1178" s="17"/>
      <c r="Y1178" s="17"/>
      <c r="Z1178" s="17"/>
    </row>
    <row r="1179">
      <c r="A1179" s="18">
        <v>1225.0</v>
      </c>
      <c r="B1179" s="18" t="s">
        <v>432</v>
      </c>
      <c r="C1179" s="18" t="s">
        <v>18</v>
      </c>
      <c r="D1179" s="19">
        <v>41639.0</v>
      </c>
      <c r="E1179" s="20">
        <v>1.3461E9</v>
      </c>
      <c r="F1179" s="20">
        <v>8.11E7</v>
      </c>
      <c r="G1179" s="21">
        <v>8.128E8</v>
      </c>
      <c r="H1179" s="22">
        <v>0.0</v>
      </c>
      <c r="I1179" s="22">
        <v>6.99E7</v>
      </c>
      <c r="J1179" s="18" t="s">
        <v>50</v>
      </c>
      <c r="K1179" s="18" t="s">
        <v>433</v>
      </c>
      <c r="L1179" s="23">
        <f t="shared" si="1"/>
        <v>2013</v>
      </c>
      <c r="M1179" s="24">
        <f t="shared" si="2"/>
        <v>1265000000</v>
      </c>
      <c r="N1179" s="25">
        <f t="shared" si="3"/>
        <v>882700000</v>
      </c>
      <c r="O1179" s="24">
        <f t="shared" si="4"/>
        <v>463400000</v>
      </c>
      <c r="P1179" s="17">
        <f t="shared" si="5"/>
        <v>0.9397518758</v>
      </c>
      <c r="Q1179" s="17">
        <f t="shared" si="6"/>
        <v>0.3442537702</v>
      </c>
      <c r="R1179" s="17"/>
      <c r="S1179" s="17"/>
      <c r="T1179" s="17"/>
      <c r="U1179" s="17"/>
      <c r="V1179" s="17"/>
      <c r="W1179" s="17"/>
      <c r="X1179" s="17"/>
      <c r="Y1179" s="17"/>
      <c r="Z1179" s="17"/>
    </row>
    <row r="1180">
      <c r="A1180" s="18">
        <v>1226.0</v>
      </c>
      <c r="B1180" s="18" t="s">
        <v>432</v>
      </c>
      <c r="C1180" s="18" t="s">
        <v>19</v>
      </c>
      <c r="D1180" s="19">
        <v>42004.0</v>
      </c>
      <c r="E1180" s="20">
        <v>1.3814E9</v>
      </c>
      <c r="F1180" s="20">
        <v>8.09E7</v>
      </c>
      <c r="G1180" s="21">
        <v>8.167E8</v>
      </c>
      <c r="H1180" s="22">
        <v>0.0</v>
      </c>
      <c r="I1180" s="22">
        <v>6.54E7</v>
      </c>
      <c r="J1180" s="18" t="s">
        <v>50</v>
      </c>
      <c r="K1180" s="18" t="s">
        <v>433</v>
      </c>
      <c r="L1180" s="23">
        <f t="shared" si="1"/>
        <v>2014</v>
      </c>
      <c r="M1180" s="24">
        <f t="shared" si="2"/>
        <v>1300500000</v>
      </c>
      <c r="N1180" s="25">
        <f t="shared" si="3"/>
        <v>882100000</v>
      </c>
      <c r="O1180" s="24">
        <f t="shared" si="4"/>
        <v>499300000</v>
      </c>
      <c r="P1180" s="17">
        <f t="shared" si="5"/>
        <v>0.9414362241</v>
      </c>
      <c r="Q1180" s="17">
        <f t="shared" si="6"/>
        <v>0.361444911</v>
      </c>
      <c r="R1180" s="17"/>
      <c r="S1180" s="17"/>
      <c r="T1180" s="17"/>
      <c r="U1180" s="17"/>
      <c r="V1180" s="17"/>
      <c r="W1180" s="17"/>
      <c r="X1180" s="17"/>
      <c r="Y1180" s="17"/>
      <c r="Z1180" s="17"/>
    </row>
    <row r="1181">
      <c r="A1181" s="18">
        <v>1227.0</v>
      </c>
      <c r="B1181" s="18" t="s">
        <v>432</v>
      </c>
      <c r="C1181" s="18" t="s">
        <v>20</v>
      </c>
      <c r="D1181" s="19">
        <v>42369.0</v>
      </c>
      <c r="E1181" s="20">
        <v>1.4213E9</v>
      </c>
      <c r="F1181" s="20">
        <v>9.55E7</v>
      </c>
      <c r="G1181" s="21">
        <v>8.367E8</v>
      </c>
      <c r="H1181" s="22">
        <v>0.0</v>
      </c>
      <c r="I1181" s="22">
        <v>5.73E7</v>
      </c>
      <c r="J1181" s="18" t="s">
        <v>50</v>
      </c>
      <c r="K1181" s="18" t="s">
        <v>433</v>
      </c>
      <c r="L1181" s="23">
        <f t="shared" si="1"/>
        <v>2015</v>
      </c>
      <c r="M1181" s="24">
        <f t="shared" si="2"/>
        <v>1325800000</v>
      </c>
      <c r="N1181" s="25">
        <f t="shared" si="3"/>
        <v>894000000</v>
      </c>
      <c r="O1181" s="24">
        <f t="shared" si="4"/>
        <v>527300000</v>
      </c>
      <c r="P1181" s="17">
        <f t="shared" si="5"/>
        <v>0.9328079927</v>
      </c>
      <c r="Q1181" s="17">
        <f t="shared" si="6"/>
        <v>0.3709983818</v>
      </c>
      <c r="R1181" s="17"/>
      <c r="S1181" s="17"/>
      <c r="T1181" s="17"/>
      <c r="U1181" s="17"/>
      <c r="V1181" s="17"/>
      <c r="W1181" s="17"/>
      <c r="X1181" s="17"/>
      <c r="Y1181" s="17"/>
      <c r="Z1181" s="17"/>
    </row>
    <row r="1182">
      <c r="A1182" s="18">
        <v>1228.0</v>
      </c>
      <c r="B1182" s="18" t="s">
        <v>434</v>
      </c>
      <c r="C1182" s="18" t="s">
        <v>15</v>
      </c>
      <c r="D1182" s="19">
        <v>41274.0</v>
      </c>
      <c r="E1182" s="20">
        <v>3.823713E9</v>
      </c>
      <c r="F1182" s="20">
        <v>1.582398E9</v>
      </c>
      <c r="G1182" s="21">
        <v>1.489735E9</v>
      </c>
      <c r="H1182" s="22">
        <v>1.1425E8</v>
      </c>
      <c r="I1182" s="22">
        <v>0.0</v>
      </c>
      <c r="J1182" s="18" t="s">
        <v>16</v>
      </c>
      <c r="K1182" s="18" t="s">
        <v>435</v>
      </c>
      <c r="L1182" s="23">
        <f t="shared" si="1"/>
        <v>2012</v>
      </c>
      <c r="M1182" s="24">
        <f t="shared" si="2"/>
        <v>2241315000</v>
      </c>
      <c r="N1182" s="25">
        <f t="shared" si="3"/>
        <v>1603985000</v>
      </c>
      <c r="O1182" s="24">
        <f t="shared" si="4"/>
        <v>2219728000</v>
      </c>
      <c r="P1182" s="17">
        <f t="shared" si="5"/>
        <v>0.5861619321</v>
      </c>
      <c r="Q1182" s="17">
        <f t="shared" si="6"/>
        <v>0.5805163724</v>
      </c>
      <c r="R1182" s="17"/>
      <c r="S1182" s="17"/>
      <c r="T1182" s="17"/>
      <c r="U1182" s="17"/>
      <c r="V1182" s="17"/>
      <c r="W1182" s="17"/>
      <c r="X1182" s="17"/>
      <c r="Y1182" s="17"/>
      <c r="Z1182" s="17"/>
    </row>
    <row r="1183">
      <c r="A1183" s="18">
        <v>1229.0</v>
      </c>
      <c r="B1183" s="18" t="s">
        <v>434</v>
      </c>
      <c r="C1183" s="18" t="s">
        <v>18</v>
      </c>
      <c r="D1183" s="19">
        <v>41639.0</v>
      </c>
      <c r="E1183" s="20">
        <v>3.791335E9</v>
      </c>
      <c r="F1183" s="20">
        <v>1.650622E9</v>
      </c>
      <c r="G1183" s="21">
        <v>1.420096E9</v>
      </c>
      <c r="H1183" s="22">
        <v>1.10412E8</v>
      </c>
      <c r="I1183" s="22">
        <v>0.0</v>
      </c>
      <c r="J1183" s="18" t="s">
        <v>16</v>
      </c>
      <c r="K1183" s="18" t="s">
        <v>435</v>
      </c>
      <c r="L1183" s="23">
        <f t="shared" si="1"/>
        <v>2013</v>
      </c>
      <c r="M1183" s="24">
        <f t="shared" si="2"/>
        <v>2140713000</v>
      </c>
      <c r="N1183" s="25">
        <f t="shared" si="3"/>
        <v>1530508000</v>
      </c>
      <c r="O1183" s="24">
        <f t="shared" si="4"/>
        <v>2260827000</v>
      </c>
      <c r="P1183" s="17">
        <f t="shared" si="5"/>
        <v>0.5646330382</v>
      </c>
      <c r="Q1183" s="17">
        <f t="shared" si="6"/>
        <v>0.596314227</v>
      </c>
      <c r="R1183" s="17"/>
      <c r="S1183" s="17"/>
      <c r="T1183" s="17"/>
      <c r="U1183" s="17"/>
      <c r="V1183" s="17"/>
      <c r="W1183" s="17"/>
      <c r="X1183" s="17"/>
      <c r="Y1183" s="17"/>
      <c r="Z1183" s="17"/>
    </row>
    <row r="1184">
      <c r="A1184" s="18">
        <v>1230.0</v>
      </c>
      <c r="B1184" s="18" t="s">
        <v>434</v>
      </c>
      <c r="C1184" s="18" t="s">
        <v>19</v>
      </c>
      <c r="D1184" s="19">
        <v>42004.0</v>
      </c>
      <c r="E1184" s="20">
        <v>3.821504E9</v>
      </c>
      <c r="F1184" s="20">
        <v>1.680791E9</v>
      </c>
      <c r="G1184" s="21">
        <v>1.3784E9</v>
      </c>
      <c r="H1184" s="22">
        <v>1.09931E8</v>
      </c>
      <c r="I1184" s="22">
        <v>0.0</v>
      </c>
      <c r="J1184" s="18" t="s">
        <v>16</v>
      </c>
      <c r="K1184" s="18" t="s">
        <v>435</v>
      </c>
      <c r="L1184" s="23">
        <f t="shared" si="1"/>
        <v>2014</v>
      </c>
      <c r="M1184" s="24">
        <f t="shared" si="2"/>
        <v>2140713000</v>
      </c>
      <c r="N1184" s="25">
        <f t="shared" si="3"/>
        <v>1488331000</v>
      </c>
      <c r="O1184" s="24">
        <f t="shared" si="4"/>
        <v>2333173000</v>
      </c>
      <c r="P1184" s="17">
        <f t="shared" si="5"/>
        <v>0.5601755225</v>
      </c>
      <c r="Q1184" s="17">
        <f t="shared" si="6"/>
        <v>0.6105378929</v>
      </c>
      <c r="R1184" s="17"/>
      <c r="S1184" s="17"/>
      <c r="T1184" s="17"/>
      <c r="U1184" s="17"/>
      <c r="V1184" s="17"/>
      <c r="W1184" s="17"/>
      <c r="X1184" s="17"/>
      <c r="Y1184" s="17"/>
      <c r="Z1184" s="17"/>
    </row>
    <row r="1185">
      <c r="A1185" s="18">
        <v>1231.0</v>
      </c>
      <c r="B1185" s="18" t="s">
        <v>434</v>
      </c>
      <c r="C1185" s="18" t="s">
        <v>20</v>
      </c>
      <c r="D1185" s="19">
        <v>42369.0</v>
      </c>
      <c r="E1185" s="20">
        <v>3.57806E9</v>
      </c>
      <c r="F1185" s="20">
        <v>1.558591E9</v>
      </c>
      <c r="G1185" s="21">
        <v>1.279961E9</v>
      </c>
      <c r="H1185" s="22">
        <v>1.10156E8</v>
      </c>
      <c r="I1185" s="22">
        <v>0.0</v>
      </c>
      <c r="J1185" s="18" t="s">
        <v>16</v>
      </c>
      <c r="K1185" s="18" t="s">
        <v>435</v>
      </c>
      <c r="L1185" s="23">
        <f t="shared" si="1"/>
        <v>2015</v>
      </c>
      <c r="M1185" s="24">
        <f t="shared" si="2"/>
        <v>2019469000</v>
      </c>
      <c r="N1185" s="25">
        <f t="shared" si="3"/>
        <v>1390117000</v>
      </c>
      <c r="O1185" s="24">
        <f t="shared" si="4"/>
        <v>2187943000</v>
      </c>
      <c r="P1185" s="17">
        <f t="shared" si="5"/>
        <v>0.5644033359</v>
      </c>
      <c r="Q1185" s="17">
        <f t="shared" si="6"/>
        <v>0.6114886279</v>
      </c>
      <c r="R1185" s="17"/>
      <c r="S1185" s="17"/>
      <c r="T1185" s="17"/>
      <c r="U1185" s="17"/>
      <c r="V1185" s="17"/>
      <c r="W1185" s="17"/>
      <c r="X1185" s="17"/>
      <c r="Y1185" s="17"/>
      <c r="Z1185" s="17"/>
    </row>
    <row r="1186">
      <c r="A1186" s="18">
        <v>1232.0</v>
      </c>
      <c r="B1186" s="18" t="s">
        <v>436</v>
      </c>
      <c r="C1186" s="18" t="s">
        <v>15</v>
      </c>
      <c r="D1186" s="19">
        <v>41274.0</v>
      </c>
      <c r="E1186" s="20">
        <v>1.65968E10</v>
      </c>
      <c r="F1186" s="20">
        <v>1.39083E10</v>
      </c>
      <c r="G1186" s="21">
        <v>5.716E8</v>
      </c>
      <c r="H1186" s="22">
        <v>2.793E8</v>
      </c>
      <c r="I1186" s="22">
        <v>5.174E8</v>
      </c>
      <c r="J1186" s="18" t="s">
        <v>16</v>
      </c>
      <c r="K1186" s="18" t="s">
        <v>130</v>
      </c>
      <c r="L1186" s="23">
        <f t="shared" si="1"/>
        <v>2012</v>
      </c>
      <c r="M1186" s="24">
        <f t="shared" si="2"/>
        <v>2688500000</v>
      </c>
      <c r="N1186" s="25">
        <f t="shared" si="3"/>
        <v>1368300000</v>
      </c>
      <c r="O1186" s="24">
        <f t="shared" si="4"/>
        <v>15228500000</v>
      </c>
      <c r="P1186" s="17">
        <f t="shared" si="5"/>
        <v>0.1619890581</v>
      </c>
      <c r="Q1186" s="17">
        <f t="shared" si="6"/>
        <v>0.9175563964</v>
      </c>
      <c r="R1186" s="17"/>
      <c r="S1186" s="17"/>
      <c r="T1186" s="17"/>
      <c r="U1186" s="17"/>
      <c r="V1186" s="17"/>
      <c r="W1186" s="17"/>
      <c r="X1186" s="17"/>
      <c r="Y1186" s="17"/>
      <c r="Z1186" s="17"/>
    </row>
    <row r="1187">
      <c r="A1187" s="18">
        <v>1233.0</v>
      </c>
      <c r="B1187" s="18" t="s">
        <v>436</v>
      </c>
      <c r="C1187" s="18" t="s">
        <v>18</v>
      </c>
      <c r="D1187" s="19">
        <v>41639.0</v>
      </c>
      <c r="E1187" s="20">
        <v>1.6661E10</v>
      </c>
      <c r="F1187" s="20">
        <v>1.39007E10</v>
      </c>
      <c r="G1187" s="21">
        <v>5.595E8</v>
      </c>
      <c r="H1187" s="22">
        <v>2.514E8</v>
      </c>
      <c r="I1187" s="22">
        <v>5.717E8</v>
      </c>
      <c r="J1187" s="18" t="s">
        <v>16</v>
      </c>
      <c r="K1187" s="18" t="s">
        <v>130</v>
      </c>
      <c r="L1187" s="23">
        <f t="shared" si="1"/>
        <v>2013</v>
      </c>
      <c r="M1187" s="24">
        <f t="shared" si="2"/>
        <v>2760300000</v>
      </c>
      <c r="N1187" s="25">
        <f t="shared" si="3"/>
        <v>1382600000</v>
      </c>
      <c r="O1187" s="24">
        <f t="shared" si="4"/>
        <v>15278400000</v>
      </c>
      <c r="P1187" s="17">
        <f t="shared" si="5"/>
        <v>0.1656743293</v>
      </c>
      <c r="Q1187" s="17">
        <f t="shared" si="6"/>
        <v>0.9170157854</v>
      </c>
      <c r="R1187" s="17"/>
      <c r="S1187" s="17"/>
      <c r="T1187" s="17"/>
      <c r="U1187" s="17"/>
      <c r="V1187" s="17"/>
      <c r="W1187" s="17"/>
      <c r="X1187" s="17"/>
      <c r="Y1187" s="17"/>
      <c r="Z1187" s="17"/>
    </row>
    <row r="1188">
      <c r="A1188" s="18">
        <v>1234.0</v>
      </c>
      <c r="B1188" s="18" t="s">
        <v>436</v>
      </c>
      <c r="C1188" s="18" t="s">
        <v>19</v>
      </c>
      <c r="D1188" s="19">
        <v>42004.0</v>
      </c>
      <c r="E1188" s="20">
        <v>1.85344E10</v>
      </c>
      <c r="F1188" s="20">
        <v>1.54816E10</v>
      </c>
      <c r="G1188" s="21">
        <v>5.614E8</v>
      </c>
      <c r="H1188" s="22">
        <v>2.156E8</v>
      </c>
      <c r="I1188" s="22">
        <v>5.885E8</v>
      </c>
      <c r="J1188" s="18" t="s">
        <v>16</v>
      </c>
      <c r="K1188" s="18" t="s">
        <v>130</v>
      </c>
      <c r="L1188" s="23">
        <f t="shared" si="1"/>
        <v>2014</v>
      </c>
      <c r="M1188" s="24">
        <f t="shared" si="2"/>
        <v>3052800000</v>
      </c>
      <c r="N1188" s="25">
        <f t="shared" si="3"/>
        <v>1365500000</v>
      </c>
      <c r="O1188" s="24">
        <f t="shared" si="4"/>
        <v>17168900000</v>
      </c>
      <c r="P1188" s="17">
        <f t="shared" si="5"/>
        <v>0.1647099448</v>
      </c>
      <c r="Q1188" s="17">
        <f t="shared" si="6"/>
        <v>0.9263261827</v>
      </c>
      <c r="R1188" s="17"/>
      <c r="S1188" s="17"/>
      <c r="T1188" s="17"/>
      <c r="U1188" s="17"/>
      <c r="V1188" s="17"/>
      <c r="W1188" s="17"/>
      <c r="X1188" s="17"/>
      <c r="Y1188" s="17"/>
      <c r="Z1188" s="17"/>
    </row>
    <row r="1189">
      <c r="A1189" s="18">
        <v>1235.0</v>
      </c>
      <c r="B1189" s="18" t="s">
        <v>436</v>
      </c>
      <c r="C1189" s="18" t="s">
        <v>20</v>
      </c>
      <c r="D1189" s="19">
        <v>42369.0</v>
      </c>
      <c r="E1189" s="20">
        <v>1.86713E10</v>
      </c>
      <c r="F1189" s="20">
        <v>1.52921E10</v>
      </c>
      <c r="G1189" s="21">
        <v>5.415E8</v>
      </c>
      <c r="H1189" s="22">
        <v>2.398E8</v>
      </c>
      <c r="I1189" s="22">
        <v>5.837E8</v>
      </c>
      <c r="J1189" s="18" t="s">
        <v>16</v>
      </c>
      <c r="K1189" s="18" t="s">
        <v>130</v>
      </c>
      <c r="L1189" s="23">
        <f t="shared" si="1"/>
        <v>2015</v>
      </c>
      <c r="M1189" s="24">
        <f t="shared" si="2"/>
        <v>3379200000</v>
      </c>
      <c r="N1189" s="25">
        <f t="shared" si="3"/>
        <v>1365000000</v>
      </c>
      <c r="O1189" s="24">
        <f t="shared" si="4"/>
        <v>17306300000</v>
      </c>
      <c r="P1189" s="17">
        <f t="shared" si="5"/>
        <v>0.1809836487</v>
      </c>
      <c r="Q1189" s="17">
        <f t="shared" si="6"/>
        <v>0.9268931462</v>
      </c>
      <c r="R1189" s="17"/>
      <c r="S1189" s="17"/>
      <c r="T1189" s="17"/>
      <c r="U1189" s="17"/>
      <c r="V1189" s="17"/>
      <c r="W1189" s="17"/>
      <c r="X1189" s="17"/>
      <c r="Y1189" s="17"/>
      <c r="Z1189" s="17"/>
    </row>
    <row r="1190">
      <c r="A1190" s="18">
        <v>1236.0</v>
      </c>
      <c r="B1190" s="18" t="s">
        <v>437</v>
      </c>
      <c r="C1190" s="18" t="s">
        <v>15</v>
      </c>
      <c r="D1190" s="19">
        <v>41639.0</v>
      </c>
      <c r="E1190" s="20">
        <v>1.5598E10</v>
      </c>
      <c r="F1190" s="20">
        <v>1.1759E10</v>
      </c>
      <c r="G1190" s="21">
        <v>0.0</v>
      </c>
      <c r="H1190" s="22">
        <v>0.0</v>
      </c>
      <c r="I1190" s="22">
        <v>2.077E9</v>
      </c>
      <c r="J1190" s="18" t="s">
        <v>45</v>
      </c>
      <c r="K1190" s="18" t="s">
        <v>46</v>
      </c>
      <c r="L1190" s="23">
        <f t="shared" si="1"/>
        <v>2013</v>
      </c>
      <c r="M1190" s="24">
        <f t="shared" si="2"/>
        <v>3839000000</v>
      </c>
      <c r="N1190" s="25">
        <f t="shared" si="3"/>
        <v>2077000000</v>
      </c>
      <c r="O1190" s="24">
        <f t="shared" si="4"/>
        <v>13521000000</v>
      </c>
      <c r="P1190" s="17">
        <f t="shared" si="5"/>
        <v>0.2461212976</v>
      </c>
      <c r="Q1190" s="17">
        <f t="shared" si="6"/>
        <v>0.8668419028</v>
      </c>
      <c r="R1190" s="17"/>
      <c r="S1190" s="17"/>
      <c r="T1190" s="17"/>
      <c r="U1190" s="17"/>
      <c r="V1190" s="17"/>
      <c r="W1190" s="17"/>
      <c r="X1190" s="17"/>
      <c r="Y1190" s="17"/>
      <c r="Z1190" s="17"/>
    </row>
    <row r="1191">
      <c r="A1191" s="18">
        <v>1237.0</v>
      </c>
      <c r="B1191" s="18" t="s">
        <v>437</v>
      </c>
      <c r="C1191" s="18" t="s">
        <v>18</v>
      </c>
      <c r="D1191" s="19">
        <v>42004.0</v>
      </c>
      <c r="E1191" s="20">
        <v>1.709E10</v>
      </c>
      <c r="F1191" s="20">
        <v>1.2207E10</v>
      </c>
      <c r="G1191" s="21">
        <v>0.0</v>
      </c>
      <c r="H1191" s="22">
        <v>0.0</v>
      </c>
      <c r="I1191" s="22">
        <v>2.433E9</v>
      </c>
      <c r="J1191" s="18" t="s">
        <v>45</v>
      </c>
      <c r="K1191" s="18" t="s">
        <v>46</v>
      </c>
      <c r="L1191" s="23">
        <f t="shared" si="1"/>
        <v>2014</v>
      </c>
      <c r="M1191" s="24">
        <f t="shared" si="2"/>
        <v>4883000000</v>
      </c>
      <c r="N1191" s="25">
        <f t="shared" si="3"/>
        <v>2433000000</v>
      </c>
      <c r="O1191" s="24">
        <f t="shared" si="4"/>
        <v>14657000000</v>
      </c>
      <c r="P1191" s="17">
        <f t="shared" si="5"/>
        <v>0.2857226448</v>
      </c>
      <c r="Q1191" s="17">
        <f t="shared" si="6"/>
        <v>0.8576360445</v>
      </c>
      <c r="R1191" s="17"/>
      <c r="S1191" s="17"/>
      <c r="T1191" s="17"/>
      <c r="U1191" s="17"/>
      <c r="V1191" s="17"/>
      <c r="W1191" s="17"/>
      <c r="X1191" s="17"/>
      <c r="Y1191" s="17"/>
      <c r="Z1191" s="17"/>
    </row>
    <row r="1192">
      <c r="A1192" s="18">
        <v>1238.0</v>
      </c>
      <c r="B1192" s="18" t="s">
        <v>437</v>
      </c>
      <c r="C1192" s="18" t="s">
        <v>19</v>
      </c>
      <c r="D1192" s="19">
        <v>42369.0</v>
      </c>
      <c r="E1192" s="20">
        <v>1.6833E10</v>
      </c>
      <c r="F1192" s="20">
        <v>1.2713E10</v>
      </c>
      <c r="G1192" s="21">
        <v>0.0</v>
      </c>
      <c r="H1192" s="22">
        <v>0.0</v>
      </c>
      <c r="I1192" s="22">
        <v>2.612E9</v>
      </c>
      <c r="J1192" s="18" t="s">
        <v>45</v>
      </c>
      <c r="K1192" s="18" t="s">
        <v>46</v>
      </c>
      <c r="L1192" s="23">
        <f t="shared" si="1"/>
        <v>2015</v>
      </c>
      <c r="M1192" s="24">
        <f t="shared" si="2"/>
        <v>4120000000</v>
      </c>
      <c r="N1192" s="25">
        <f t="shared" si="3"/>
        <v>2612000000</v>
      </c>
      <c r="O1192" s="24">
        <f t="shared" si="4"/>
        <v>14221000000</v>
      </c>
      <c r="P1192" s="17">
        <f t="shared" si="5"/>
        <v>0.2447573219</v>
      </c>
      <c r="Q1192" s="17">
        <f t="shared" si="6"/>
        <v>0.8448286105</v>
      </c>
      <c r="R1192" s="17"/>
      <c r="S1192" s="17"/>
      <c r="T1192" s="17"/>
      <c r="U1192" s="17"/>
      <c r="V1192" s="17"/>
      <c r="W1192" s="17"/>
      <c r="X1192" s="17"/>
      <c r="Y1192" s="17"/>
      <c r="Z1192" s="17"/>
    </row>
    <row r="1193">
      <c r="A1193" s="18">
        <v>1239.0</v>
      </c>
      <c r="B1193" s="18" t="s">
        <v>437</v>
      </c>
      <c r="C1193" s="18" t="s">
        <v>20</v>
      </c>
      <c r="D1193" s="19">
        <v>42735.0</v>
      </c>
      <c r="E1193" s="20">
        <v>1.7666E10</v>
      </c>
      <c r="F1193" s="20">
        <v>1.2734E10</v>
      </c>
      <c r="G1193" s="21">
        <v>0.0</v>
      </c>
      <c r="H1193" s="22">
        <v>0.0</v>
      </c>
      <c r="I1193" s="22">
        <v>2.755E9</v>
      </c>
      <c r="J1193" s="18" t="s">
        <v>45</v>
      </c>
      <c r="K1193" s="18" t="s">
        <v>46</v>
      </c>
      <c r="L1193" s="23">
        <f t="shared" si="1"/>
        <v>2016</v>
      </c>
      <c r="M1193" s="24">
        <f t="shared" si="2"/>
        <v>4932000000</v>
      </c>
      <c r="N1193" s="25">
        <f t="shared" si="3"/>
        <v>2755000000</v>
      </c>
      <c r="O1193" s="24">
        <f t="shared" si="4"/>
        <v>14911000000</v>
      </c>
      <c r="P1193" s="17">
        <f t="shared" si="5"/>
        <v>0.2791803464</v>
      </c>
      <c r="Q1193" s="17">
        <f t="shared" si="6"/>
        <v>0.8440507189</v>
      </c>
      <c r="R1193" s="17"/>
      <c r="S1193" s="17"/>
      <c r="T1193" s="17"/>
      <c r="U1193" s="17"/>
      <c r="V1193" s="17"/>
      <c r="W1193" s="17"/>
      <c r="X1193" s="17"/>
      <c r="Y1193" s="17"/>
      <c r="Z1193" s="17"/>
    </row>
    <row r="1194">
      <c r="A1194" s="18">
        <v>1240.0</v>
      </c>
      <c r="B1194" s="18" t="s">
        <v>438</v>
      </c>
      <c r="C1194" s="18" t="s">
        <v>15</v>
      </c>
      <c r="D1194" s="19">
        <v>41274.0</v>
      </c>
      <c r="E1194" s="20">
        <v>5.260956E9</v>
      </c>
      <c r="F1194" s="20">
        <v>1.177275E9</v>
      </c>
      <c r="G1194" s="21">
        <v>2.188747E9</v>
      </c>
      <c r="H1194" s="22">
        <v>0.0</v>
      </c>
      <c r="I1194" s="22">
        <v>6.5141E7</v>
      </c>
      <c r="J1194" s="18" t="s">
        <v>22</v>
      </c>
      <c r="K1194" s="18" t="s">
        <v>80</v>
      </c>
      <c r="L1194" s="23">
        <f t="shared" si="1"/>
        <v>2012</v>
      </c>
      <c r="M1194" s="24">
        <f t="shared" si="2"/>
        <v>4083681000</v>
      </c>
      <c r="N1194" s="25">
        <f t="shared" si="3"/>
        <v>2253888000</v>
      </c>
      <c r="O1194" s="24">
        <f t="shared" si="4"/>
        <v>3007068000</v>
      </c>
      <c r="P1194" s="17">
        <f t="shared" si="5"/>
        <v>0.7762241311</v>
      </c>
      <c r="Q1194" s="17">
        <f t="shared" si="6"/>
        <v>0.5715820471</v>
      </c>
      <c r="R1194" s="17"/>
      <c r="S1194" s="17"/>
      <c r="T1194" s="17"/>
      <c r="U1194" s="17"/>
      <c r="V1194" s="17"/>
      <c r="W1194" s="17"/>
      <c r="X1194" s="17"/>
      <c r="Y1194" s="17"/>
      <c r="Z1194" s="17"/>
    </row>
    <row r="1195">
      <c r="A1195" s="18">
        <v>1241.0</v>
      </c>
      <c r="B1195" s="18" t="s">
        <v>438</v>
      </c>
      <c r="C1195" s="18" t="s">
        <v>18</v>
      </c>
      <c r="D1195" s="19">
        <v>41639.0</v>
      </c>
      <c r="E1195" s="20">
        <v>6.793306E9</v>
      </c>
      <c r="F1195" s="20">
        <v>1.07742E9</v>
      </c>
      <c r="G1195" s="21">
        <v>3.185497E9</v>
      </c>
      <c r="H1195" s="22">
        <v>0.0</v>
      </c>
      <c r="I1195" s="22">
        <v>1.17975E8</v>
      </c>
      <c r="J1195" s="18" t="s">
        <v>22</v>
      </c>
      <c r="K1195" s="18" t="s">
        <v>80</v>
      </c>
      <c r="L1195" s="23">
        <f t="shared" si="1"/>
        <v>2013</v>
      </c>
      <c r="M1195" s="24">
        <f t="shared" si="2"/>
        <v>5715886000</v>
      </c>
      <c r="N1195" s="25">
        <f t="shared" si="3"/>
        <v>3303472000</v>
      </c>
      <c r="O1195" s="24">
        <f t="shared" si="4"/>
        <v>3489834000</v>
      </c>
      <c r="P1195" s="17">
        <f t="shared" si="5"/>
        <v>0.8413997544</v>
      </c>
      <c r="Q1195" s="17">
        <f t="shared" si="6"/>
        <v>0.513716591</v>
      </c>
      <c r="R1195" s="17"/>
      <c r="S1195" s="17"/>
      <c r="T1195" s="17"/>
      <c r="U1195" s="17"/>
      <c r="V1195" s="17"/>
      <c r="W1195" s="17"/>
      <c r="X1195" s="17"/>
      <c r="Y1195" s="17"/>
      <c r="Z1195" s="17"/>
    </row>
    <row r="1196">
      <c r="A1196" s="18">
        <v>1242.0</v>
      </c>
      <c r="B1196" s="18" t="s">
        <v>438</v>
      </c>
      <c r="C1196" s="18" t="s">
        <v>19</v>
      </c>
      <c r="D1196" s="19">
        <v>42004.0</v>
      </c>
      <c r="E1196" s="20">
        <v>8.441971E9</v>
      </c>
      <c r="F1196" s="20">
        <v>8.57841E8</v>
      </c>
      <c r="G1196" s="21">
        <v>4.302998E9</v>
      </c>
      <c r="H1196" s="22">
        <v>0.0</v>
      </c>
      <c r="I1196" s="22">
        <v>2.0782E8</v>
      </c>
      <c r="J1196" s="18" t="s">
        <v>22</v>
      </c>
      <c r="K1196" s="18" t="s">
        <v>80</v>
      </c>
      <c r="L1196" s="23">
        <f t="shared" si="1"/>
        <v>2014</v>
      </c>
      <c r="M1196" s="24">
        <f t="shared" si="2"/>
        <v>7584130000</v>
      </c>
      <c r="N1196" s="25">
        <f t="shared" si="3"/>
        <v>4510818000</v>
      </c>
      <c r="O1196" s="24">
        <f t="shared" si="4"/>
        <v>3931153000</v>
      </c>
      <c r="P1196" s="17">
        <f t="shared" si="5"/>
        <v>0.8983838016</v>
      </c>
      <c r="Q1196" s="17">
        <f t="shared" si="6"/>
        <v>0.4656676741</v>
      </c>
      <c r="R1196" s="17"/>
      <c r="S1196" s="17"/>
      <c r="T1196" s="17"/>
      <c r="U1196" s="17"/>
      <c r="V1196" s="17"/>
      <c r="W1196" s="17"/>
      <c r="X1196" s="17"/>
      <c r="Y1196" s="17"/>
      <c r="Z1196" s="17"/>
    </row>
    <row r="1197">
      <c r="A1197" s="18">
        <v>1243.0</v>
      </c>
      <c r="B1197" s="18" t="s">
        <v>438</v>
      </c>
      <c r="C1197" s="18" t="s">
        <v>20</v>
      </c>
      <c r="D1197" s="19">
        <v>42369.0</v>
      </c>
      <c r="E1197" s="20">
        <v>9.223987E9</v>
      </c>
      <c r="F1197" s="20">
        <v>6.3218E8</v>
      </c>
      <c r="G1197" s="21">
        <v>5.060406E9</v>
      </c>
      <c r="H1197" s="22">
        <v>0.0</v>
      </c>
      <c r="I1197" s="22">
        <v>2.72494E8</v>
      </c>
      <c r="J1197" s="18" t="s">
        <v>22</v>
      </c>
      <c r="K1197" s="18" t="s">
        <v>80</v>
      </c>
      <c r="L1197" s="23">
        <f t="shared" si="1"/>
        <v>2015</v>
      </c>
      <c r="M1197" s="24">
        <f t="shared" si="2"/>
        <v>8591807000</v>
      </c>
      <c r="N1197" s="25">
        <f t="shared" si="3"/>
        <v>5332900000</v>
      </c>
      <c r="O1197" s="24">
        <f t="shared" si="4"/>
        <v>3891087000</v>
      </c>
      <c r="P1197" s="17">
        <f t="shared" si="5"/>
        <v>0.9314634767</v>
      </c>
      <c r="Q1197" s="17">
        <f t="shared" si="6"/>
        <v>0.4218443716</v>
      </c>
      <c r="R1197" s="17"/>
      <c r="S1197" s="17"/>
      <c r="T1197" s="17"/>
      <c r="U1197" s="17"/>
      <c r="V1197" s="17"/>
      <c r="W1197" s="17"/>
      <c r="X1197" s="17"/>
      <c r="Y1197" s="17"/>
      <c r="Z1197" s="17"/>
    </row>
    <row r="1198">
      <c r="A1198" s="18">
        <v>1244.0</v>
      </c>
      <c r="B1198" s="18" t="s">
        <v>439</v>
      </c>
      <c r="C1198" s="18" t="s">
        <v>15</v>
      </c>
      <c r="D1198" s="19">
        <v>41391.0</v>
      </c>
      <c r="E1198" s="20">
        <v>3.637212E9</v>
      </c>
      <c r="F1198" s="20">
        <v>2.446443E9</v>
      </c>
      <c r="G1198" s="21">
        <v>0.0</v>
      </c>
      <c r="H1198" s="22">
        <v>0.0</v>
      </c>
      <c r="I1198" s="22">
        <v>0.0</v>
      </c>
      <c r="J1198" s="18" t="s">
        <v>28</v>
      </c>
      <c r="K1198" s="18" t="s">
        <v>169</v>
      </c>
      <c r="L1198" s="23">
        <f t="shared" si="1"/>
        <v>2013</v>
      </c>
      <c r="M1198" s="24">
        <f t="shared" si="2"/>
        <v>1190769000</v>
      </c>
      <c r="N1198" s="25">
        <f t="shared" si="3"/>
        <v>0</v>
      </c>
      <c r="O1198" s="24">
        <f t="shared" si="4"/>
        <v>3637212000</v>
      </c>
      <c r="P1198" s="17">
        <f t="shared" si="5"/>
        <v>0.3273850961</v>
      </c>
      <c r="Q1198" s="17">
        <f t="shared" si="6"/>
        <v>1</v>
      </c>
      <c r="R1198" s="17"/>
      <c r="S1198" s="17"/>
      <c r="T1198" s="17"/>
      <c r="U1198" s="17"/>
      <c r="V1198" s="17"/>
      <c r="W1198" s="17"/>
      <c r="X1198" s="17"/>
      <c r="Y1198" s="17"/>
      <c r="Z1198" s="17"/>
    </row>
    <row r="1199">
      <c r="A1199" s="18">
        <v>1245.0</v>
      </c>
      <c r="B1199" s="18" t="s">
        <v>439</v>
      </c>
      <c r="C1199" s="18" t="s">
        <v>18</v>
      </c>
      <c r="D1199" s="19">
        <v>41755.0</v>
      </c>
      <c r="E1199" s="20">
        <v>3.585141E9</v>
      </c>
      <c r="F1199" s="20">
        <v>2.566444E9</v>
      </c>
      <c r="G1199" s="21">
        <v>0.0</v>
      </c>
      <c r="H1199" s="22">
        <v>0.0</v>
      </c>
      <c r="I1199" s="22">
        <v>0.0</v>
      </c>
      <c r="J1199" s="18" t="s">
        <v>28</v>
      </c>
      <c r="K1199" s="18" t="s">
        <v>169</v>
      </c>
      <c r="L1199" s="23">
        <f t="shared" si="1"/>
        <v>2014</v>
      </c>
      <c r="M1199" s="24">
        <f t="shared" si="2"/>
        <v>1018697000</v>
      </c>
      <c r="N1199" s="25">
        <f t="shared" si="3"/>
        <v>0</v>
      </c>
      <c r="O1199" s="24">
        <f t="shared" si="4"/>
        <v>3585141000</v>
      </c>
      <c r="P1199" s="17">
        <f t="shared" si="5"/>
        <v>0.284144194</v>
      </c>
      <c r="Q1199" s="17">
        <f t="shared" si="6"/>
        <v>1</v>
      </c>
      <c r="R1199" s="17"/>
      <c r="S1199" s="17"/>
      <c r="T1199" s="17"/>
      <c r="U1199" s="17"/>
      <c r="V1199" s="17"/>
      <c r="W1199" s="17"/>
      <c r="X1199" s="17"/>
      <c r="Y1199" s="17"/>
      <c r="Z1199" s="17"/>
    </row>
    <row r="1200">
      <c r="A1200" s="18">
        <v>1246.0</v>
      </c>
      <c r="B1200" s="18" t="s">
        <v>439</v>
      </c>
      <c r="C1200" s="18" t="s">
        <v>19</v>
      </c>
      <c r="D1200" s="19">
        <v>42119.0</v>
      </c>
      <c r="E1200" s="20">
        <v>3.910865E9</v>
      </c>
      <c r="F1200" s="20">
        <v>2.850316E9</v>
      </c>
      <c r="G1200" s="21">
        <v>0.0</v>
      </c>
      <c r="H1200" s="22">
        <v>0.0</v>
      </c>
      <c r="I1200" s="22">
        <v>0.0</v>
      </c>
      <c r="J1200" s="18" t="s">
        <v>28</v>
      </c>
      <c r="K1200" s="18" t="s">
        <v>169</v>
      </c>
      <c r="L1200" s="23">
        <f t="shared" si="1"/>
        <v>2015</v>
      </c>
      <c r="M1200" s="24">
        <f t="shared" si="2"/>
        <v>1060549000</v>
      </c>
      <c r="N1200" s="25">
        <f t="shared" si="3"/>
        <v>0</v>
      </c>
      <c r="O1200" s="24">
        <f t="shared" si="4"/>
        <v>3910865000</v>
      </c>
      <c r="P1200" s="17">
        <f t="shared" si="5"/>
        <v>0.2711801609</v>
      </c>
      <c r="Q1200" s="17">
        <f t="shared" si="6"/>
        <v>1</v>
      </c>
      <c r="R1200" s="17"/>
      <c r="S1200" s="17"/>
      <c r="T1200" s="17"/>
      <c r="U1200" s="17"/>
      <c r="V1200" s="17"/>
      <c r="W1200" s="17"/>
      <c r="X1200" s="17"/>
      <c r="Y1200" s="17"/>
      <c r="Z1200" s="17"/>
    </row>
    <row r="1201">
      <c r="A1201" s="18">
        <v>1247.0</v>
      </c>
      <c r="B1201" s="18" t="s">
        <v>439</v>
      </c>
      <c r="C1201" s="18" t="s">
        <v>20</v>
      </c>
      <c r="D1201" s="19">
        <v>42490.0</v>
      </c>
      <c r="E1201" s="20">
        <v>5.386703E9</v>
      </c>
      <c r="F1201" s="20">
        <v>4.063955E9</v>
      </c>
      <c r="G1201" s="21">
        <v>0.0</v>
      </c>
      <c r="H1201" s="22">
        <v>0.0</v>
      </c>
      <c r="I1201" s="22">
        <v>0.0</v>
      </c>
      <c r="J1201" s="18" t="s">
        <v>28</v>
      </c>
      <c r="K1201" s="18" t="s">
        <v>169</v>
      </c>
      <c r="L1201" s="23">
        <f t="shared" si="1"/>
        <v>2016</v>
      </c>
      <c r="M1201" s="24">
        <f t="shared" si="2"/>
        <v>1322748000</v>
      </c>
      <c r="N1201" s="25">
        <f t="shared" si="3"/>
        <v>0</v>
      </c>
      <c r="O1201" s="24">
        <f t="shared" si="4"/>
        <v>5386703000</v>
      </c>
      <c r="P1201" s="17">
        <f t="shared" si="5"/>
        <v>0.2455579972</v>
      </c>
      <c r="Q1201" s="17">
        <f t="shared" si="6"/>
        <v>1</v>
      </c>
      <c r="R1201" s="17"/>
      <c r="S1201" s="17"/>
      <c r="T1201" s="17"/>
      <c r="U1201" s="17"/>
      <c r="V1201" s="17"/>
      <c r="W1201" s="17"/>
      <c r="X1201" s="17"/>
      <c r="Y1201" s="17"/>
      <c r="Z1201" s="17"/>
    </row>
    <row r="1202">
      <c r="A1202" s="18">
        <v>1248.0</v>
      </c>
      <c r="B1202" s="18" t="s">
        <v>440</v>
      </c>
      <c r="C1202" s="18" t="s">
        <v>15</v>
      </c>
      <c r="D1202" s="19">
        <v>41274.0</v>
      </c>
      <c r="E1202" s="20">
        <v>9.781E9</v>
      </c>
      <c r="F1202" s="20">
        <v>6.351E9</v>
      </c>
      <c r="G1202" s="21">
        <v>9.8E7</v>
      </c>
      <c r="H1202" s="22">
        <v>0.0</v>
      </c>
      <c r="I1202" s="22">
        <v>1.054E9</v>
      </c>
      <c r="J1202" s="18" t="s">
        <v>45</v>
      </c>
      <c r="K1202" s="18" t="s">
        <v>48</v>
      </c>
      <c r="L1202" s="23">
        <f t="shared" si="1"/>
        <v>2012</v>
      </c>
      <c r="M1202" s="24">
        <f t="shared" si="2"/>
        <v>3430000000</v>
      </c>
      <c r="N1202" s="25">
        <f t="shared" si="3"/>
        <v>1152000000</v>
      </c>
      <c r="O1202" s="24">
        <f t="shared" si="4"/>
        <v>8629000000</v>
      </c>
      <c r="P1202" s="17">
        <f t="shared" si="5"/>
        <v>0.3506798896</v>
      </c>
      <c r="Q1202" s="17">
        <f t="shared" si="6"/>
        <v>0.8822206318</v>
      </c>
      <c r="R1202" s="17"/>
      <c r="S1202" s="17"/>
      <c r="T1202" s="17"/>
      <c r="U1202" s="17"/>
      <c r="V1202" s="17"/>
      <c r="W1202" s="17"/>
      <c r="X1202" s="17"/>
      <c r="Y1202" s="17"/>
      <c r="Z1202" s="17"/>
    </row>
    <row r="1203">
      <c r="A1203" s="18">
        <v>1249.0</v>
      </c>
      <c r="B1203" s="18" t="s">
        <v>440</v>
      </c>
      <c r="C1203" s="18" t="s">
        <v>18</v>
      </c>
      <c r="D1203" s="19">
        <v>41639.0</v>
      </c>
      <c r="E1203" s="20">
        <v>9.968E9</v>
      </c>
      <c r="F1203" s="20">
        <v>6.423E9</v>
      </c>
      <c r="G1203" s="21">
        <v>6.8E7</v>
      </c>
      <c r="H1203" s="22">
        <v>0.0</v>
      </c>
      <c r="I1203" s="22">
        <v>1.178E9</v>
      </c>
      <c r="J1203" s="18" t="s">
        <v>45</v>
      </c>
      <c r="K1203" s="18" t="s">
        <v>48</v>
      </c>
      <c r="L1203" s="23">
        <f t="shared" si="1"/>
        <v>2013</v>
      </c>
      <c r="M1203" s="24">
        <f t="shared" si="2"/>
        <v>3545000000</v>
      </c>
      <c r="N1203" s="25">
        <f t="shared" si="3"/>
        <v>1246000000</v>
      </c>
      <c r="O1203" s="24">
        <f t="shared" si="4"/>
        <v>8722000000</v>
      </c>
      <c r="P1203" s="17">
        <f t="shared" si="5"/>
        <v>0.3556380417</v>
      </c>
      <c r="Q1203" s="17">
        <f t="shared" si="6"/>
        <v>0.875</v>
      </c>
      <c r="R1203" s="17"/>
      <c r="S1203" s="17"/>
      <c r="T1203" s="17"/>
      <c r="U1203" s="17"/>
      <c r="V1203" s="17"/>
      <c r="W1203" s="17"/>
      <c r="X1203" s="17"/>
      <c r="Y1203" s="17"/>
      <c r="Z1203" s="17"/>
    </row>
    <row r="1204">
      <c r="A1204" s="18">
        <v>1250.0</v>
      </c>
      <c r="B1204" s="18" t="s">
        <v>440</v>
      </c>
      <c r="C1204" s="18" t="s">
        <v>19</v>
      </c>
      <c r="D1204" s="19">
        <v>42004.0</v>
      </c>
      <c r="E1204" s="20">
        <v>1.0886E10</v>
      </c>
      <c r="F1204" s="20">
        <v>7.036E9</v>
      </c>
      <c r="G1204" s="21">
        <v>0.0</v>
      </c>
      <c r="H1204" s="22">
        <v>0.0</v>
      </c>
      <c r="I1204" s="22">
        <v>1.227E9</v>
      </c>
      <c r="J1204" s="18" t="s">
        <v>45</v>
      </c>
      <c r="K1204" s="18" t="s">
        <v>48</v>
      </c>
      <c r="L1204" s="23">
        <f t="shared" si="1"/>
        <v>2014</v>
      </c>
      <c r="M1204" s="24">
        <f t="shared" si="2"/>
        <v>3850000000</v>
      </c>
      <c r="N1204" s="25">
        <f t="shared" si="3"/>
        <v>1227000000</v>
      </c>
      <c r="O1204" s="24">
        <f t="shared" si="4"/>
        <v>9659000000</v>
      </c>
      <c r="P1204" s="17">
        <f t="shared" si="5"/>
        <v>0.3536652581</v>
      </c>
      <c r="Q1204" s="17">
        <f t="shared" si="6"/>
        <v>0.8872864229</v>
      </c>
      <c r="R1204" s="17"/>
      <c r="S1204" s="17"/>
      <c r="T1204" s="17"/>
      <c r="U1204" s="17"/>
      <c r="V1204" s="17"/>
      <c r="W1204" s="17"/>
      <c r="X1204" s="17"/>
      <c r="Y1204" s="17"/>
      <c r="Z1204" s="17"/>
    </row>
    <row r="1205">
      <c r="A1205" s="18">
        <v>1251.0</v>
      </c>
      <c r="B1205" s="18" t="s">
        <v>440</v>
      </c>
      <c r="C1205" s="18" t="s">
        <v>20</v>
      </c>
      <c r="D1205" s="19">
        <v>42369.0</v>
      </c>
      <c r="E1205" s="20">
        <v>1.0415E10</v>
      </c>
      <c r="F1205" s="20">
        <v>6.239E9</v>
      </c>
      <c r="G1205" s="21">
        <v>0.0</v>
      </c>
      <c r="H1205" s="22">
        <v>0.0</v>
      </c>
      <c r="I1205" s="22">
        <v>1.214E9</v>
      </c>
      <c r="J1205" s="18" t="s">
        <v>45</v>
      </c>
      <c r="K1205" s="18" t="s">
        <v>48</v>
      </c>
      <c r="L1205" s="23">
        <f t="shared" si="1"/>
        <v>2015</v>
      </c>
      <c r="M1205" s="24">
        <f t="shared" si="2"/>
        <v>4176000000</v>
      </c>
      <c r="N1205" s="25">
        <f t="shared" si="3"/>
        <v>1214000000</v>
      </c>
      <c r="O1205" s="24">
        <f t="shared" si="4"/>
        <v>9201000000</v>
      </c>
      <c r="P1205" s="17">
        <f t="shared" si="5"/>
        <v>0.4009601536</v>
      </c>
      <c r="Q1205" s="17">
        <f t="shared" si="6"/>
        <v>0.88343735</v>
      </c>
      <c r="R1205" s="17"/>
      <c r="S1205" s="17"/>
      <c r="T1205" s="17"/>
      <c r="U1205" s="17"/>
      <c r="V1205" s="17"/>
      <c r="W1205" s="17"/>
      <c r="X1205" s="17"/>
      <c r="Y1205" s="17"/>
      <c r="Z1205" s="17"/>
    </row>
    <row r="1206">
      <c r="A1206" s="18">
        <v>1252.0</v>
      </c>
      <c r="B1206" s="18" t="s">
        <v>441</v>
      </c>
      <c r="C1206" s="18" t="s">
        <v>15</v>
      </c>
      <c r="D1206" s="19">
        <v>41636.0</v>
      </c>
      <c r="E1206" s="20">
        <v>6.6415E10</v>
      </c>
      <c r="F1206" s="20">
        <v>3.1243E10</v>
      </c>
      <c r="G1206" s="21">
        <v>2.5357E10</v>
      </c>
      <c r="H1206" s="22">
        <v>0.0</v>
      </c>
      <c r="I1206" s="22">
        <v>1.1E8</v>
      </c>
      <c r="J1206" s="18" t="s">
        <v>39</v>
      </c>
      <c r="K1206" s="18" t="s">
        <v>217</v>
      </c>
      <c r="L1206" s="23">
        <f t="shared" si="1"/>
        <v>2013</v>
      </c>
      <c r="M1206" s="24">
        <f t="shared" si="2"/>
        <v>35172000000</v>
      </c>
      <c r="N1206" s="25">
        <f t="shared" si="3"/>
        <v>25467000000</v>
      </c>
      <c r="O1206" s="24">
        <f t="shared" si="4"/>
        <v>40948000000</v>
      </c>
      <c r="P1206" s="17">
        <f t="shared" si="5"/>
        <v>0.5295791613</v>
      </c>
      <c r="Q1206" s="17">
        <f t="shared" si="6"/>
        <v>0.6165474667</v>
      </c>
      <c r="R1206" s="17"/>
      <c r="S1206" s="17"/>
      <c r="T1206" s="17"/>
      <c r="U1206" s="17"/>
      <c r="V1206" s="17"/>
      <c r="W1206" s="17"/>
      <c r="X1206" s="17"/>
      <c r="Y1206" s="17"/>
      <c r="Z1206" s="17"/>
    </row>
    <row r="1207">
      <c r="A1207" s="18">
        <v>1253.0</v>
      </c>
      <c r="B1207" s="18" t="s">
        <v>441</v>
      </c>
      <c r="C1207" s="18" t="s">
        <v>18</v>
      </c>
      <c r="D1207" s="19">
        <v>42000.0</v>
      </c>
      <c r="E1207" s="20">
        <v>6.6683E10</v>
      </c>
      <c r="F1207" s="20">
        <v>3.1238E10</v>
      </c>
      <c r="G1207" s="21">
        <v>2.5772E10</v>
      </c>
      <c r="H1207" s="22">
        <v>0.0</v>
      </c>
      <c r="I1207" s="22">
        <v>9.2E7</v>
      </c>
      <c r="J1207" s="18" t="s">
        <v>39</v>
      </c>
      <c r="K1207" s="18" t="s">
        <v>217</v>
      </c>
      <c r="L1207" s="23">
        <f t="shared" si="1"/>
        <v>2014</v>
      </c>
      <c r="M1207" s="24">
        <f t="shared" si="2"/>
        <v>35445000000</v>
      </c>
      <c r="N1207" s="25">
        <f t="shared" si="3"/>
        <v>25864000000</v>
      </c>
      <c r="O1207" s="24">
        <f t="shared" si="4"/>
        <v>40819000000</v>
      </c>
      <c r="P1207" s="17">
        <f t="shared" si="5"/>
        <v>0.5315447715</v>
      </c>
      <c r="Q1207" s="17">
        <f t="shared" si="6"/>
        <v>0.6121350269</v>
      </c>
      <c r="R1207" s="17"/>
      <c r="S1207" s="17"/>
      <c r="T1207" s="17"/>
      <c r="U1207" s="17"/>
      <c r="V1207" s="17"/>
      <c r="W1207" s="17"/>
      <c r="X1207" s="17"/>
      <c r="Y1207" s="17"/>
      <c r="Z1207" s="17"/>
    </row>
    <row r="1208">
      <c r="A1208" s="18">
        <v>1254.0</v>
      </c>
      <c r="B1208" s="18" t="s">
        <v>441</v>
      </c>
      <c r="C1208" s="18" t="s">
        <v>19</v>
      </c>
      <c r="D1208" s="19">
        <v>42364.0</v>
      </c>
      <c r="E1208" s="20">
        <v>6.3056E10</v>
      </c>
      <c r="F1208" s="20">
        <v>2.8731E10</v>
      </c>
      <c r="G1208" s="21">
        <v>2.4538E10</v>
      </c>
      <c r="H1208" s="22">
        <v>0.0</v>
      </c>
      <c r="I1208" s="22">
        <v>7.5E7</v>
      </c>
      <c r="J1208" s="18" t="s">
        <v>39</v>
      </c>
      <c r="K1208" s="18" t="s">
        <v>217</v>
      </c>
      <c r="L1208" s="23">
        <f t="shared" si="1"/>
        <v>2015</v>
      </c>
      <c r="M1208" s="24">
        <f t="shared" si="2"/>
        <v>34325000000</v>
      </c>
      <c r="N1208" s="25">
        <f t="shared" si="3"/>
        <v>24613000000</v>
      </c>
      <c r="O1208" s="24">
        <f t="shared" si="4"/>
        <v>38443000000</v>
      </c>
      <c r="P1208" s="17">
        <f t="shared" si="5"/>
        <v>0.5443573966</v>
      </c>
      <c r="Q1208" s="17">
        <f t="shared" si="6"/>
        <v>0.6096644253</v>
      </c>
      <c r="R1208" s="17"/>
      <c r="S1208" s="17"/>
      <c r="T1208" s="17"/>
      <c r="U1208" s="17"/>
      <c r="V1208" s="17"/>
      <c r="W1208" s="17"/>
      <c r="X1208" s="17"/>
      <c r="Y1208" s="17"/>
      <c r="Z1208" s="17"/>
    </row>
    <row r="1209">
      <c r="A1209" s="18">
        <v>1255.0</v>
      </c>
      <c r="B1209" s="18" t="s">
        <v>441</v>
      </c>
      <c r="C1209" s="18" t="s">
        <v>20</v>
      </c>
      <c r="D1209" s="19">
        <v>42735.0</v>
      </c>
      <c r="E1209" s="20">
        <v>6.2799E10</v>
      </c>
      <c r="F1209" s="20">
        <v>2.8209E10</v>
      </c>
      <c r="G1209" s="21">
        <v>2.4735E10</v>
      </c>
      <c r="H1209" s="22">
        <v>0.0</v>
      </c>
      <c r="I1209" s="22">
        <v>7.0E7</v>
      </c>
      <c r="J1209" s="18" t="s">
        <v>39</v>
      </c>
      <c r="K1209" s="18" t="s">
        <v>217</v>
      </c>
      <c r="L1209" s="23">
        <f t="shared" si="1"/>
        <v>2016</v>
      </c>
      <c r="M1209" s="24">
        <f t="shared" si="2"/>
        <v>34590000000</v>
      </c>
      <c r="N1209" s="25">
        <f t="shared" si="3"/>
        <v>24805000000</v>
      </c>
      <c r="O1209" s="24">
        <f t="shared" si="4"/>
        <v>37994000000</v>
      </c>
      <c r="P1209" s="17">
        <f t="shared" si="5"/>
        <v>0.5508049491</v>
      </c>
      <c r="Q1209" s="17">
        <f t="shared" si="6"/>
        <v>0.6050096339</v>
      </c>
      <c r="R1209" s="17"/>
      <c r="S1209" s="17"/>
      <c r="T1209" s="17"/>
      <c r="U1209" s="17"/>
      <c r="V1209" s="17"/>
      <c r="W1209" s="17"/>
      <c r="X1209" s="17"/>
      <c r="Y1209" s="17"/>
      <c r="Z1209" s="17"/>
    </row>
    <row r="1210">
      <c r="A1210" s="18">
        <v>1256.0</v>
      </c>
      <c r="B1210" s="18" t="s">
        <v>442</v>
      </c>
      <c r="C1210" s="18" t="s">
        <v>15</v>
      </c>
      <c r="D1210" s="19">
        <v>41274.0</v>
      </c>
      <c r="E1210" s="20">
        <v>5.4657E10</v>
      </c>
      <c r="F1210" s="20">
        <v>9.821E9</v>
      </c>
      <c r="G1210" s="21">
        <v>1.5171E10</v>
      </c>
      <c r="H1210" s="22">
        <v>7.482E9</v>
      </c>
      <c r="I1210" s="22">
        <v>5.109E9</v>
      </c>
      <c r="J1210" s="18" t="s">
        <v>28</v>
      </c>
      <c r="K1210" s="18" t="s">
        <v>29</v>
      </c>
      <c r="L1210" s="23">
        <f t="shared" si="1"/>
        <v>2012</v>
      </c>
      <c r="M1210" s="24">
        <f t="shared" si="2"/>
        <v>44836000000</v>
      </c>
      <c r="N1210" s="25">
        <f t="shared" si="3"/>
        <v>27762000000</v>
      </c>
      <c r="O1210" s="24">
        <f t="shared" si="4"/>
        <v>26895000000</v>
      </c>
      <c r="P1210" s="17">
        <f t="shared" si="5"/>
        <v>0.8203157875</v>
      </c>
      <c r="Q1210" s="17">
        <f t="shared" si="6"/>
        <v>0.4920687195</v>
      </c>
      <c r="R1210" s="17"/>
      <c r="S1210" s="17"/>
      <c r="T1210" s="17"/>
      <c r="U1210" s="17"/>
      <c r="V1210" s="17"/>
      <c r="W1210" s="17"/>
      <c r="X1210" s="17"/>
      <c r="Y1210" s="17"/>
      <c r="Z1210" s="17"/>
    </row>
    <row r="1211">
      <c r="A1211" s="18">
        <v>1257.0</v>
      </c>
      <c r="B1211" s="18" t="s">
        <v>442</v>
      </c>
      <c r="C1211" s="18" t="s">
        <v>18</v>
      </c>
      <c r="D1211" s="19">
        <v>41639.0</v>
      </c>
      <c r="E1211" s="20">
        <v>5.1584E10</v>
      </c>
      <c r="F1211" s="20">
        <v>9.586E9</v>
      </c>
      <c r="G1211" s="21">
        <v>1.4355E10</v>
      </c>
      <c r="H1211" s="22">
        <v>6.678E9</v>
      </c>
      <c r="I1211" s="22">
        <v>4.599E9</v>
      </c>
      <c r="J1211" s="18" t="s">
        <v>28</v>
      </c>
      <c r="K1211" s="18" t="s">
        <v>29</v>
      </c>
      <c r="L1211" s="23">
        <f t="shared" si="1"/>
        <v>2013</v>
      </c>
      <c r="M1211" s="24">
        <f t="shared" si="2"/>
        <v>41998000000</v>
      </c>
      <c r="N1211" s="25">
        <f t="shared" si="3"/>
        <v>25632000000</v>
      </c>
      <c r="O1211" s="24">
        <f t="shared" si="4"/>
        <v>25952000000</v>
      </c>
      <c r="P1211" s="17">
        <f t="shared" si="5"/>
        <v>0.8141671836</v>
      </c>
      <c r="Q1211" s="17">
        <f t="shared" si="6"/>
        <v>0.503101737</v>
      </c>
      <c r="R1211" s="17"/>
      <c r="S1211" s="17"/>
      <c r="T1211" s="17"/>
      <c r="U1211" s="17"/>
      <c r="V1211" s="17"/>
      <c r="W1211" s="17"/>
      <c r="X1211" s="17"/>
      <c r="Y1211" s="17"/>
      <c r="Z1211" s="17"/>
    </row>
    <row r="1212">
      <c r="A1212" s="18">
        <v>1258.0</v>
      </c>
      <c r="B1212" s="18" t="s">
        <v>442</v>
      </c>
      <c r="C1212" s="18" t="s">
        <v>19</v>
      </c>
      <c r="D1212" s="19">
        <v>42004.0</v>
      </c>
      <c r="E1212" s="20">
        <v>4.9605E10</v>
      </c>
      <c r="F1212" s="20">
        <v>9.577E9</v>
      </c>
      <c r="G1212" s="21">
        <v>1.4097E10</v>
      </c>
      <c r="H1212" s="22">
        <v>8.393E9</v>
      </c>
      <c r="I1212" s="22">
        <v>4.039E9</v>
      </c>
      <c r="J1212" s="18" t="s">
        <v>28</v>
      </c>
      <c r="K1212" s="18" t="s">
        <v>29</v>
      </c>
      <c r="L1212" s="23">
        <f t="shared" si="1"/>
        <v>2014</v>
      </c>
      <c r="M1212" s="24">
        <f t="shared" si="2"/>
        <v>40028000000</v>
      </c>
      <c r="N1212" s="25">
        <f t="shared" si="3"/>
        <v>26529000000</v>
      </c>
      <c r="O1212" s="24">
        <f t="shared" si="4"/>
        <v>23076000000</v>
      </c>
      <c r="P1212" s="17">
        <f t="shared" si="5"/>
        <v>0.8069347848</v>
      </c>
      <c r="Q1212" s="17">
        <f t="shared" si="6"/>
        <v>0.4651950408</v>
      </c>
      <c r="R1212" s="17"/>
      <c r="S1212" s="17"/>
      <c r="T1212" s="17"/>
      <c r="U1212" s="17"/>
      <c r="V1212" s="17"/>
      <c r="W1212" s="17"/>
      <c r="X1212" s="17"/>
      <c r="Y1212" s="17"/>
      <c r="Z1212" s="17"/>
    </row>
    <row r="1213">
      <c r="A1213" s="18">
        <v>1259.0</v>
      </c>
      <c r="B1213" s="18" t="s">
        <v>442</v>
      </c>
      <c r="C1213" s="18" t="s">
        <v>20</v>
      </c>
      <c r="D1213" s="19">
        <v>42369.0</v>
      </c>
      <c r="E1213" s="20">
        <v>4.8851E10</v>
      </c>
      <c r="F1213" s="20">
        <v>9.648E9</v>
      </c>
      <c r="G1213" s="21">
        <v>1.4809E10</v>
      </c>
      <c r="H1213" s="22">
        <v>7.69E9</v>
      </c>
      <c r="I1213" s="22">
        <v>3.728E9</v>
      </c>
      <c r="J1213" s="18" t="s">
        <v>28</v>
      </c>
      <c r="K1213" s="18" t="s">
        <v>29</v>
      </c>
      <c r="L1213" s="23">
        <f t="shared" si="1"/>
        <v>2015</v>
      </c>
      <c r="M1213" s="24">
        <f t="shared" si="2"/>
        <v>39203000000</v>
      </c>
      <c r="N1213" s="25">
        <f t="shared" si="3"/>
        <v>26227000000</v>
      </c>
      <c r="O1213" s="24">
        <f t="shared" si="4"/>
        <v>22624000000</v>
      </c>
      <c r="P1213" s="17">
        <f t="shared" si="5"/>
        <v>0.8025014841</v>
      </c>
      <c r="Q1213" s="17">
        <f t="shared" si="6"/>
        <v>0.4631225563</v>
      </c>
      <c r="R1213" s="17"/>
      <c r="S1213" s="17"/>
      <c r="T1213" s="17"/>
      <c r="U1213" s="17"/>
      <c r="V1213" s="17"/>
      <c r="W1213" s="17"/>
      <c r="X1213" s="17"/>
      <c r="Y1213" s="17"/>
      <c r="Z1213" s="17"/>
    </row>
    <row r="1214">
      <c r="A1214" s="18">
        <v>1260.0</v>
      </c>
      <c r="B1214" s="18" t="s">
        <v>443</v>
      </c>
      <c r="C1214" s="18" t="s">
        <v>15</v>
      </c>
      <c r="D1214" s="19">
        <v>41639.0</v>
      </c>
      <c r="E1214" s="20">
        <v>9.2895E9</v>
      </c>
      <c r="F1214" s="20">
        <v>4.6836E9</v>
      </c>
      <c r="G1214" s="21">
        <v>1.89E8</v>
      </c>
      <c r="H1214" s="22">
        <v>0.0</v>
      </c>
      <c r="I1214" s="22">
        <v>3.2929E9</v>
      </c>
      <c r="J1214" s="18" t="s">
        <v>50</v>
      </c>
      <c r="K1214" s="18" t="s">
        <v>382</v>
      </c>
      <c r="L1214" s="23">
        <f t="shared" si="1"/>
        <v>2013</v>
      </c>
      <c r="M1214" s="24">
        <f t="shared" si="2"/>
        <v>4605900000</v>
      </c>
      <c r="N1214" s="25">
        <f t="shared" si="3"/>
        <v>3481900000</v>
      </c>
      <c r="O1214" s="24">
        <f t="shared" si="4"/>
        <v>5807600000</v>
      </c>
      <c r="P1214" s="17">
        <f t="shared" si="5"/>
        <v>0.4958178589</v>
      </c>
      <c r="Q1214" s="17">
        <f t="shared" si="6"/>
        <v>0.6251789655</v>
      </c>
      <c r="R1214" s="17"/>
      <c r="S1214" s="17"/>
      <c r="T1214" s="17"/>
      <c r="U1214" s="17"/>
      <c r="V1214" s="17"/>
      <c r="W1214" s="17"/>
      <c r="X1214" s="17"/>
      <c r="Y1214" s="17"/>
      <c r="Z1214" s="17"/>
    </row>
    <row r="1215">
      <c r="A1215" s="18">
        <v>1261.0</v>
      </c>
      <c r="B1215" s="18" t="s">
        <v>443</v>
      </c>
      <c r="C1215" s="18" t="s">
        <v>18</v>
      </c>
      <c r="D1215" s="19">
        <v>42004.0</v>
      </c>
      <c r="E1215" s="20">
        <v>1.04776E10</v>
      </c>
      <c r="F1215" s="20">
        <v>5.231E9</v>
      </c>
      <c r="G1215" s="21">
        <v>1.774E8</v>
      </c>
      <c r="H1215" s="22">
        <v>0.0</v>
      </c>
      <c r="I1215" s="22">
        <v>3.5743E9</v>
      </c>
      <c r="J1215" s="18" t="s">
        <v>50</v>
      </c>
      <c r="K1215" s="18" t="s">
        <v>382</v>
      </c>
      <c r="L1215" s="23">
        <f t="shared" si="1"/>
        <v>2014</v>
      </c>
      <c r="M1215" s="24">
        <f t="shared" si="2"/>
        <v>5246600000</v>
      </c>
      <c r="N1215" s="25">
        <f t="shared" si="3"/>
        <v>3751700000</v>
      </c>
      <c r="O1215" s="24">
        <f t="shared" si="4"/>
        <v>6725900000</v>
      </c>
      <c r="P1215" s="17">
        <f t="shared" si="5"/>
        <v>0.5007444453</v>
      </c>
      <c r="Q1215" s="17">
        <f t="shared" si="6"/>
        <v>0.6419313583</v>
      </c>
      <c r="R1215" s="17"/>
      <c r="S1215" s="17"/>
      <c r="T1215" s="17"/>
      <c r="U1215" s="17"/>
      <c r="V1215" s="17"/>
      <c r="W1215" s="17"/>
      <c r="X1215" s="17"/>
      <c r="Y1215" s="17"/>
      <c r="Z1215" s="17"/>
    </row>
    <row r="1216">
      <c r="A1216" s="18">
        <v>1262.0</v>
      </c>
      <c r="B1216" s="18" t="s">
        <v>443</v>
      </c>
      <c r="C1216" s="18" t="s">
        <v>19</v>
      </c>
      <c r="D1216" s="19">
        <v>42369.0</v>
      </c>
      <c r="E1216" s="20">
        <v>1.19644E10</v>
      </c>
      <c r="F1216" s="20">
        <v>6.6977E9</v>
      </c>
      <c r="G1216" s="21">
        <v>1.635E8</v>
      </c>
      <c r="H1216" s="22">
        <v>0.0</v>
      </c>
      <c r="I1216" s="22">
        <v>3.6724E9</v>
      </c>
      <c r="J1216" s="18" t="s">
        <v>50</v>
      </c>
      <c r="K1216" s="18" t="s">
        <v>382</v>
      </c>
      <c r="L1216" s="23">
        <f t="shared" si="1"/>
        <v>2015</v>
      </c>
      <c r="M1216" s="24">
        <f t="shared" si="2"/>
        <v>5266700000</v>
      </c>
      <c r="N1216" s="25">
        <f t="shared" si="3"/>
        <v>3835900000</v>
      </c>
      <c r="O1216" s="24">
        <f t="shared" si="4"/>
        <v>8128500000</v>
      </c>
      <c r="P1216" s="17">
        <f t="shared" si="5"/>
        <v>0.4401975862</v>
      </c>
      <c r="Q1216" s="17">
        <f t="shared" si="6"/>
        <v>0.6793905252</v>
      </c>
      <c r="R1216" s="17"/>
      <c r="S1216" s="17"/>
      <c r="T1216" s="17"/>
      <c r="U1216" s="17"/>
      <c r="V1216" s="17"/>
      <c r="W1216" s="17"/>
      <c r="X1216" s="17"/>
      <c r="Y1216" s="17"/>
      <c r="Z1216" s="17"/>
    </row>
    <row r="1217">
      <c r="A1217" s="18">
        <v>1263.0</v>
      </c>
      <c r="B1217" s="18" t="s">
        <v>443</v>
      </c>
      <c r="C1217" s="18" t="s">
        <v>20</v>
      </c>
      <c r="D1217" s="19">
        <v>42735.0</v>
      </c>
      <c r="E1217" s="20">
        <v>1.23941E10</v>
      </c>
      <c r="F1217" s="20">
        <v>6.9132E9</v>
      </c>
      <c r="G1217" s="21">
        <v>1.566E8</v>
      </c>
      <c r="H1217" s="22">
        <v>0.0</v>
      </c>
      <c r="I1217" s="22">
        <v>3.7326E9</v>
      </c>
      <c r="J1217" s="18" t="s">
        <v>50</v>
      </c>
      <c r="K1217" s="18" t="s">
        <v>382</v>
      </c>
      <c r="L1217" s="23">
        <f t="shared" si="1"/>
        <v>2016</v>
      </c>
      <c r="M1217" s="24">
        <f t="shared" si="2"/>
        <v>5480900000</v>
      </c>
      <c r="N1217" s="25">
        <f t="shared" si="3"/>
        <v>3889200000</v>
      </c>
      <c r="O1217" s="24">
        <f t="shared" si="4"/>
        <v>8504900000</v>
      </c>
      <c r="P1217" s="17">
        <f t="shared" si="5"/>
        <v>0.4422184749</v>
      </c>
      <c r="Q1217" s="17">
        <f t="shared" si="6"/>
        <v>0.6862055333</v>
      </c>
      <c r="R1217" s="17"/>
      <c r="S1217" s="17"/>
      <c r="T1217" s="17"/>
      <c r="U1217" s="17"/>
      <c r="V1217" s="17"/>
      <c r="W1217" s="17"/>
      <c r="X1217" s="17"/>
      <c r="Y1217" s="17"/>
      <c r="Z1217" s="17"/>
    </row>
    <row r="1218">
      <c r="A1218" s="18">
        <v>1264.0</v>
      </c>
      <c r="B1218" s="18" t="s">
        <v>444</v>
      </c>
      <c r="C1218" s="18" t="s">
        <v>15</v>
      </c>
      <c r="D1218" s="19">
        <v>41639.0</v>
      </c>
      <c r="E1218" s="20">
        <v>2.104745E9</v>
      </c>
      <c r="F1218" s="20">
        <v>1.55355E8</v>
      </c>
      <c r="G1218" s="21">
        <v>3.46393E8</v>
      </c>
      <c r="H1218" s="22">
        <v>8.59947E8</v>
      </c>
      <c r="I1218" s="22">
        <v>0.0</v>
      </c>
      <c r="J1218" s="18" t="s">
        <v>39</v>
      </c>
      <c r="K1218" s="18" t="s">
        <v>173</v>
      </c>
      <c r="L1218" s="23">
        <f t="shared" si="1"/>
        <v>2013</v>
      </c>
      <c r="M1218" s="24">
        <f t="shared" si="2"/>
        <v>1949390000</v>
      </c>
      <c r="N1218" s="25">
        <f t="shared" si="3"/>
        <v>1206340000</v>
      </c>
      <c r="O1218" s="24">
        <f t="shared" si="4"/>
        <v>898405000</v>
      </c>
      <c r="P1218" s="17">
        <f t="shared" si="5"/>
        <v>0.9261882081</v>
      </c>
      <c r="Q1218" s="17">
        <f t="shared" si="6"/>
        <v>0.4268474328</v>
      </c>
      <c r="R1218" s="17"/>
      <c r="S1218" s="17"/>
      <c r="T1218" s="17"/>
      <c r="U1218" s="17"/>
      <c r="V1218" s="17"/>
      <c r="W1218" s="17"/>
      <c r="X1218" s="17"/>
      <c r="Y1218" s="17"/>
      <c r="Z1218" s="17"/>
    </row>
    <row r="1219">
      <c r="A1219" s="18">
        <v>1265.0</v>
      </c>
      <c r="B1219" s="18" t="s">
        <v>444</v>
      </c>
      <c r="C1219" s="18" t="s">
        <v>18</v>
      </c>
      <c r="D1219" s="19">
        <v>42004.0</v>
      </c>
      <c r="E1219" s="20">
        <v>2.819557E9</v>
      </c>
      <c r="F1219" s="20">
        <v>2.05018E8</v>
      </c>
      <c r="G1219" s="21">
        <v>5.19267E8</v>
      </c>
      <c r="H1219" s="22">
        <v>1.271353E9</v>
      </c>
      <c r="I1219" s="22">
        <v>0.0</v>
      </c>
      <c r="J1219" s="18" t="s">
        <v>39</v>
      </c>
      <c r="K1219" s="18" t="s">
        <v>173</v>
      </c>
      <c r="L1219" s="23">
        <f t="shared" si="1"/>
        <v>2014</v>
      </c>
      <c r="M1219" s="24">
        <f t="shared" si="2"/>
        <v>2614539000</v>
      </c>
      <c r="N1219" s="25">
        <f t="shared" si="3"/>
        <v>1790620000</v>
      </c>
      <c r="O1219" s="24">
        <f t="shared" si="4"/>
        <v>1028937000</v>
      </c>
      <c r="P1219" s="17">
        <f t="shared" si="5"/>
        <v>0.9272871589</v>
      </c>
      <c r="Q1219" s="17">
        <f t="shared" si="6"/>
        <v>0.364928604</v>
      </c>
      <c r="R1219" s="17"/>
      <c r="S1219" s="17"/>
      <c r="T1219" s="17"/>
      <c r="U1219" s="17"/>
      <c r="V1219" s="17"/>
      <c r="W1219" s="17"/>
      <c r="X1219" s="17"/>
      <c r="Y1219" s="17"/>
      <c r="Z1219" s="17"/>
    </row>
    <row r="1220">
      <c r="A1220" s="18">
        <v>1266.0</v>
      </c>
      <c r="B1220" s="18" t="s">
        <v>444</v>
      </c>
      <c r="C1220" s="18" t="s">
        <v>19</v>
      </c>
      <c r="D1220" s="19">
        <v>42369.0</v>
      </c>
      <c r="E1220" s="20">
        <v>4.103728E9</v>
      </c>
      <c r="F1220" s="20">
        <v>3.92709E8</v>
      </c>
      <c r="G1220" s="21">
        <v>8.38526E8</v>
      </c>
      <c r="H1220" s="22">
        <v>1.620577E9</v>
      </c>
      <c r="I1220" s="22">
        <v>0.0</v>
      </c>
      <c r="J1220" s="18" t="s">
        <v>39</v>
      </c>
      <c r="K1220" s="18" t="s">
        <v>173</v>
      </c>
      <c r="L1220" s="23">
        <f t="shared" si="1"/>
        <v>2015</v>
      </c>
      <c r="M1220" s="24">
        <f t="shared" si="2"/>
        <v>3711019000</v>
      </c>
      <c r="N1220" s="25">
        <f t="shared" si="3"/>
        <v>2459103000</v>
      </c>
      <c r="O1220" s="24">
        <f t="shared" si="4"/>
        <v>1644625000</v>
      </c>
      <c r="P1220" s="17">
        <f t="shared" si="5"/>
        <v>0.9043043301</v>
      </c>
      <c r="Q1220" s="17">
        <f t="shared" si="6"/>
        <v>0.4007636471</v>
      </c>
      <c r="R1220" s="17"/>
      <c r="S1220" s="17"/>
      <c r="T1220" s="17"/>
      <c r="U1220" s="17"/>
      <c r="V1220" s="17"/>
      <c r="W1220" s="17"/>
      <c r="X1220" s="17"/>
      <c r="Y1220" s="17"/>
      <c r="Z1220" s="17"/>
    </row>
    <row r="1221">
      <c r="A1221" s="18">
        <v>1267.0</v>
      </c>
      <c r="B1221" s="18" t="s">
        <v>444</v>
      </c>
      <c r="C1221" s="18" t="s">
        <v>20</v>
      </c>
      <c r="D1221" s="19">
        <v>42735.0</v>
      </c>
      <c r="E1221" s="20">
        <v>4.860427E9</v>
      </c>
      <c r="F1221" s="20">
        <v>2.99694E8</v>
      </c>
      <c r="G1221" s="21">
        <v>1.177697E9</v>
      </c>
      <c r="H1221" s="22">
        <v>2.052295E9</v>
      </c>
      <c r="I1221" s="22">
        <v>0.0</v>
      </c>
      <c r="J1221" s="18" t="s">
        <v>39</v>
      </c>
      <c r="K1221" s="18" t="s">
        <v>173</v>
      </c>
      <c r="L1221" s="23">
        <f t="shared" si="1"/>
        <v>2016</v>
      </c>
      <c r="M1221" s="24">
        <f t="shared" si="2"/>
        <v>4560733000</v>
      </c>
      <c r="N1221" s="25">
        <f t="shared" si="3"/>
        <v>3229992000</v>
      </c>
      <c r="O1221" s="24">
        <f t="shared" si="4"/>
        <v>1630435000</v>
      </c>
      <c r="P1221" s="17">
        <f t="shared" si="5"/>
        <v>0.9383399854</v>
      </c>
      <c r="Q1221" s="17">
        <f t="shared" si="6"/>
        <v>0.3354509799</v>
      </c>
      <c r="R1221" s="17"/>
      <c r="S1221" s="17"/>
      <c r="T1221" s="17"/>
      <c r="U1221" s="17"/>
      <c r="V1221" s="17"/>
      <c r="W1221" s="17"/>
      <c r="X1221" s="17"/>
      <c r="Y1221" s="17"/>
      <c r="Z1221" s="17"/>
    </row>
    <row r="1222">
      <c r="A1222" s="18">
        <v>1268.0</v>
      </c>
      <c r="B1222" s="18" t="s">
        <v>445</v>
      </c>
      <c r="C1222" s="18" t="s">
        <v>15</v>
      </c>
      <c r="D1222" s="19">
        <v>41274.0</v>
      </c>
      <c r="E1222" s="20">
        <v>1.70839E10</v>
      </c>
      <c r="F1222" s="20">
        <v>1.55909E10</v>
      </c>
      <c r="G1222" s="21">
        <v>1.54E7</v>
      </c>
      <c r="H1222" s="22">
        <v>0.0</v>
      </c>
      <c r="I1222" s="22">
        <v>3.61E7</v>
      </c>
      <c r="J1222" s="18" t="s">
        <v>50</v>
      </c>
      <c r="K1222" s="18" t="s">
        <v>53</v>
      </c>
      <c r="L1222" s="23">
        <f t="shared" si="1"/>
        <v>2012</v>
      </c>
      <c r="M1222" s="24">
        <f t="shared" si="2"/>
        <v>1493000000</v>
      </c>
      <c r="N1222" s="25">
        <f t="shared" si="3"/>
        <v>51500000</v>
      </c>
      <c r="O1222" s="24">
        <f t="shared" si="4"/>
        <v>17032400000</v>
      </c>
      <c r="P1222" s="17">
        <f t="shared" si="5"/>
        <v>0.08739222309</v>
      </c>
      <c r="Q1222" s="17">
        <f t="shared" si="6"/>
        <v>0.9969854658</v>
      </c>
      <c r="R1222" s="17"/>
      <c r="S1222" s="17"/>
      <c r="T1222" s="17"/>
      <c r="U1222" s="17"/>
      <c r="V1222" s="17"/>
      <c r="W1222" s="17"/>
      <c r="X1222" s="17"/>
      <c r="Y1222" s="17"/>
      <c r="Z1222" s="17"/>
    </row>
    <row r="1223">
      <c r="A1223" s="18">
        <v>1269.0</v>
      </c>
      <c r="B1223" s="18" t="s">
        <v>445</v>
      </c>
      <c r="C1223" s="18" t="s">
        <v>18</v>
      </c>
      <c r="D1223" s="19">
        <v>41639.0</v>
      </c>
      <c r="E1223" s="20">
        <v>1.81709E10</v>
      </c>
      <c r="F1223" s="20">
        <v>1.62751E10</v>
      </c>
      <c r="G1223" s="21">
        <v>1.88E7</v>
      </c>
      <c r="H1223" s="22">
        <v>0.0</v>
      </c>
      <c r="I1223" s="22">
        <v>3.88E7</v>
      </c>
      <c r="J1223" s="18" t="s">
        <v>50</v>
      </c>
      <c r="K1223" s="18" t="s">
        <v>53</v>
      </c>
      <c r="L1223" s="23">
        <f t="shared" si="1"/>
        <v>2013</v>
      </c>
      <c r="M1223" s="24">
        <f t="shared" si="2"/>
        <v>1895800000</v>
      </c>
      <c r="N1223" s="25">
        <f t="shared" si="3"/>
        <v>57600000</v>
      </c>
      <c r="O1223" s="24">
        <f t="shared" si="4"/>
        <v>18113300000</v>
      </c>
      <c r="P1223" s="17">
        <f t="shared" si="5"/>
        <v>0.1043316512</v>
      </c>
      <c r="Q1223" s="17">
        <f t="shared" si="6"/>
        <v>0.9968300965</v>
      </c>
      <c r="R1223" s="17"/>
      <c r="S1223" s="17"/>
      <c r="T1223" s="17"/>
      <c r="U1223" s="17"/>
      <c r="V1223" s="17"/>
      <c r="W1223" s="17"/>
      <c r="X1223" s="17"/>
      <c r="Y1223" s="17"/>
      <c r="Z1223" s="17"/>
    </row>
    <row r="1224">
      <c r="A1224" s="18">
        <v>1270.0</v>
      </c>
      <c r="B1224" s="18" t="s">
        <v>445</v>
      </c>
      <c r="C1224" s="18" t="s">
        <v>19</v>
      </c>
      <c r="D1224" s="19">
        <v>42004.0</v>
      </c>
      <c r="E1224" s="20">
        <v>1.93914E10</v>
      </c>
      <c r="F1224" s="20">
        <v>1.72973E10</v>
      </c>
      <c r="G1224" s="21">
        <v>1.89E7</v>
      </c>
      <c r="H1224" s="22">
        <v>0.0</v>
      </c>
      <c r="I1224" s="22">
        <v>5.09E7</v>
      </c>
      <c r="J1224" s="18" t="s">
        <v>50</v>
      </c>
      <c r="K1224" s="18" t="s">
        <v>53</v>
      </c>
      <c r="L1224" s="23">
        <f t="shared" si="1"/>
        <v>2014</v>
      </c>
      <c r="M1224" s="24">
        <f t="shared" si="2"/>
        <v>2094100000</v>
      </c>
      <c r="N1224" s="25">
        <f t="shared" si="3"/>
        <v>69800000</v>
      </c>
      <c r="O1224" s="24">
        <f t="shared" si="4"/>
        <v>19321600000</v>
      </c>
      <c r="P1224" s="17">
        <f t="shared" si="5"/>
        <v>0.1079911713</v>
      </c>
      <c r="Q1224" s="17">
        <f t="shared" si="6"/>
        <v>0.9964004662</v>
      </c>
      <c r="R1224" s="17"/>
      <c r="S1224" s="17"/>
      <c r="T1224" s="17"/>
      <c r="U1224" s="17"/>
      <c r="V1224" s="17"/>
      <c r="W1224" s="17"/>
      <c r="X1224" s="17"/>
      <c r="Y1224" s="17"/>
      <c r="Z1224" s="17"/>
    </row>
    <row r="1225">
      <c r="A1225" s="18">
        <v>1271.0</v>
      </c>
      <c r="B1225" s="18" t="s">
        <v>445</v>
      </c>
      <c r="C1225" s="18" t="s">
        <v>20</v>
      </c>
      <c r="D1225" s="19">
        <v>42369.0</v>
      </c>
      <c r="E1225" s="20">
        <v>2.08538E10</v>
      </c>
      <c r="F1225" s="20">
        <v>1.87059E10</v>
      </c>
      <c r="G1225" s="21">
        <v>2.28E7</v>
      </c>
      <c r="H1225" s="22">
        <v>0.0</v>
      </c>
      <c r="I1225" s="22">
        <v>7.75E7</v>
      </c>
      <c r="J1225" s="18" t="s">
        <v>50</v>
      </c>
      <c r="K1225" s="18" t="s">
        <v>53</v>
      </c>
      <c r="L1225" s="23">
        <f t="shared" si="1"/>
        <v>2015</v>
      </c>
      <c r="M1225" s="24">
        <f t="shared" si="2"/>
        <v>2147900000</v>
      </c>
      <c r="N1225" s="25">
        <f t="shared" si="3"/>
        <v>100300000</v>
      </c>
      <c r="O1225" s="24">
        <f t="shared" si="4"/>
        <v>20753500000</v>
      </c>
      <c r="P1225" s="17">
        <f t="shared" si="5"/>
        <v>0.1029980148</v>
      </c>
      <c r="Q1225" s="17">
        <f t="shared" si="6"/>
        <v>0.995190325</v>
      </c>
      <c r="R1225" s="17"/>
      <c r="S1225" s="17"/>
      <c r="T1225" s="17"/>
      <c r="U1225" s="17"/>
      <c r="V1225" s="17"/>
      <c r="W1225" s="17"/>
      <c r="X1225" s="17"/>
      <c r="Y1225" s="17"/>
      <c r="Z1225" s="17"/>
    </row>
    <row r="1226">
      <c r="A1226" s="18">
        <v>1272.0</v>
      </c>
      <c r="B1226" s="18" t="s">
        <v>446</v>
      </c>
      <c r="C1226" s="18" t="s">
        <v>15</v>
      </c>
      <c r="D1226" s="19">
        <v>41455.0</v>
      </c>
      <c r="E1226" s="20">
        <v>1.3015704E10</v>
      </c>
      <c r="F1226" s="20">
        <v>1.0086675E10</v>
      </c>
      <c r="G1226" s="21">
        <v>1.554973E9</v>
      </c>
      <c r="H1226" s="22">
        <v>0.0</v>
      </c>
      <c r="I1226" s="22">
        <v>0.0</v>
      </c>
      <c r="J1226" s="18" t="s">
        <v>16</v>
      </c>
      <c r="K1226" s="18" t="s">
        <v>167</v>
      </c>
      <c r="L1226" s="23">
        <f t="shared" si="1"/>
        <v>2013</v>
      </c>
      <c r="M1226" s="24">
        <f t="shared" si="2"/>
        <v>2929029000</v>
      </c>
      <c r="N1226" s="25">
        <f t="shared" si="3"/>
        <v>1554973000</v>
      </c>
      <c r="O1226" s="24">
        <f t="shared" si="4"/>
        <v>11460731000</v>
      </c>
      <c r="P1226" s="17">
        <f t="shared" si="5"/>
        <v>0.2250380771</v>
      </c>
      <c r="Q1226" s="17">
        <f t="shared" si="6"/>
        <v>0.8805310108</v>
      </c>
      <c r="R1226" s="17"/>
      <c r="S1226" s="17"/>
      <c r="T1226" s="17"/>
      <c r="U1226" s="17"/>
      <c r="V1226" s="17"/>
      <c r="W1226" s="17"/>
      <c r="X1226" s="17"/>
      <c r="Y1226" s="17"/>
      <c r="Z1226" s="17"/>
    </row>
    <row r="1227">
      <c r="A1227" s="18">
        <v>1273.0</v>
      </c>
      <c r="B1227" s="18" t="s">
        <v>446</v>
      </c>
      <c r="C1227" s="18" t="s">
        <v>18</v>
      </c>
      <c r="D1227" s="19">
        <v>41820.0</v>
      </c>
      <c r="E1227" s="20">
        <v>1.3215971E10</v>
      </c>
      <c r="F1227" s="20">
        <v>1.0188227E10</v>
      </c>
      <c r="G1227" s="21">
        <v>1.633992E9</v>
      </c>
      <c r="H1227" s="22">
        <v>0.0</v>
      </c>
      <c r="I1227" s="22">
        <v>0.0</v>
      </c>
      <c r="J1227" s="18" t="s">
        <v>16</v>
      </c>
      <c r="K1227" s="18" t="s">
        <v>167</v>
      </c>
      <c r="L1227" s="23">
        <f t="shared" si="1"/>
        <v>2014</v>
      </c>
      <c r="M1227" s="24">
        <f t="shared" si="2"/>
        <v>3027744000</v>
      </c>
      <c r="N1227" s="25">
        <f t="shared" si="3"/>
        <v>1633992000</v>
      </c>
      <c r="O1227" s="24">
        <f t="shared" si="4"/>
        <v>11581979000</v>
      </c>
      <c r="P1227" s="17">
        <f t="shared" si="5"/>
        <v>0.229097355</v>
      </c>
      <c r="Q1227" s="17">
        <f t="shared" si="6"/>
        <v>0.8763623195</v>
      </c>
      <c r="R1227" s="17"/>
      <c r="S1227" s="17"/>
      <c r="T1227" s="17"/>
      <c r="U1227" s="17"/>
      <c r="V1227" s="17"/>
      <c r="W1227" s="17"/>
      <c r="X1227" s="17"/>
      <c r="Y1227" s="17"/>
      <c r="Z1227" s="17"/>
    </row>
    <row r="1228">
      <c r="A1228" s="18">
        <v>1274.0</v>
      </c>
      <c r="B1228" s="18" t="s">
        <v>446</v>
      </c>
      <c r="C1228" s="18" t="s">
        <v>19</v>
      </c>
      <c r="D1228" s="19">
        <v>42185.0</v>
      </c>
      <c r="E1228" s="20">
        <v>1.2711744E10</v>
      </c>
      <c r="F1228" s="20">
        <v>9.655245E9</v>
      </c>
      <c r="G1228" s="21">
        <v>1.544746E9</v>
      </c>
      <c r="H1228" s="22">
        <v>0.0</v>
      </c>
      <c r="I1228" s="22">
        <v>0.0</v>
      </c>
      <c r="J1228" s="18" t="s">
        <v>16</v>
      </c>
      <c r="K1228" s="18" t="s">
        <v>167</v>
      </c>
      <c r="L1228" s="23">
        <f t="shared" si="1"/>
        <v>2015</v>
      </c>
      <c r="M1228" s="24">
        <f t="shared" si="2"/>
        <v>3056499000</v>
      </c>
      <c r="N1228" s="25">
        <f t="shared" si="3"/>
        <v>1544746000</v>
      </c>
      <c r="O1228" s="24">
        <f t="shared" si="4"/>
        <v>11166998000</v>
      </c>
      <c r="P1228" s="17">
        <f t="shared" si="5"/>
        <v>0.2404468655</v>
      </c>
      <c r="Q1228" s="17">
        <f t="shared" si="6"/>
        <v>0.8784788303</v>
      </c>
      <c r="R1228" s="17"/>
      <c r="S1228" s="17"/>
      <c r="T1228" s="17"/>
      <c r="U1228" s="17"/>
      <c r="V1228" s="17"/>
      <c r="W1228" s="17"/>
      <c r="X1228" s="17"/>
      <c r="Y1228" s="17"/>
      <c r="Z1228" s="17"/>
    </row>
    <row r="1229">
      <c r="A1229" s="18">
        <v>1275.0</v>
      </c>
      <c r="B1229" s="18" t="s">
        <v>446</v>
      </c>
      <c r="C1229" s="18" t="s">
        <v>20</v>
      </c>
      <c r="D1229" s="19">
        <v>42551.0</v>
      </c>
      <c r="E1229" s="20">
        <v>1.1360753E10</v>
      </c>
      <c r="F1229" s="20">
        <v>8.823384E9</v>
      </c>
      <c r="G1229" s="21">
        <v>1.35936E9</v>
      </c>
      <c r="H1229" s="22">
        <v>0.0</v>
      </c>
      <c r="I1229" s="22">
        <v>0.0</v>
      </c>
      <c r="J1229" s="18" t="s">
        <v>16</v>
      </c>
      <c r="K1229" s="18" t="s">
        <v>167</v>
      </c>
      <c r="L1229" s="23">
        <f t="shared" si="1"/>
        <v>2016</v>
      </c>
      <c r="M1229" s="24">
        <f t="shared" si="2"/>
        <v>2537369000</v>
      </c>
      <c r="N1229" s="25">
        <f t="shared" si="3"/>
        <v>1359360000</v>
      </c>
      <c r="O1229" s="24">
        <f t="shared" si="4"/>
        <v>10001393000</v>
      </c>
      <c r="P1229" s="17">
        <f t="shared" si="5"/>
        <v>0.2233451427</v>
      </c>
      <c r="Q1229" s="17">
        <f t="shared" si="6"/>
        <v>0.8803459595</v>
      </c>
      <c r="R1229" s="17"/>
      <c r="S1229" s="17"/>
      <c r="T1229" s="17"/>
      <c r="U1229" s="17"/>
      <c r="V1229" s="17"/>
      <c r="W1229" s="17"/>
      <c r="X1229" s="17"/>
      <c r="Y1229" s="17"/>
      <c r="Z1229" s="17"/>
    </row>
    <row r="1230">
      <c r="A1230" s="18">
        <v>1276.0</v>
      </c>
      <c r="B1230" s="18" t="s">
        <v>447</v>
      </c>
      <c r="C1230" s="18" t="s">
        <v>15</v>
      </c>
      <c r="D1230" s="19">
        <v>41639.0</v>
      </c>
      <c r="E1230" s="20">
        <v>5.679595E9</v>
      </c>
      <c r="F1230" s="20">
        <v>4.507196E9</v>
      </c>
      <c r="G1230" s="21">
        <v>5.685E8</v>
      </c>
      <c r="H1230" s="22">
        <v>0.0</v>
      </c>
      <c r="I1230" s="22">
        <v>0.0</v>
      </c>
      <c r="J1230" s="18" t="s">
        <v>22</v>
      </c>
      <c r="K1230" s="18" t="s">
        <v>204</v>
      </c>
      <c r="L1230" s="23">
        <f t="shared" si="1"/>
        <v>2013</v>
      </c>
      <c r="M1230" s="24">
        <f t="shared" si="2"/>
        <v>1172399000</v>
      </c>
      <c r="N1230" s="25">
        <f t="shared" si="3"/>
        <v>568500000</v>
      </c>
      <c r="O1230" s="24">
        <f t="shared" si="4"/>
        <v>5111095000</v>
      </c>
      <c r="P1230" s="17">
        <f t="shared" si="5"/>
        <v>0.2064229932</v>
      </c>
      <c r="Q1230" s="17">
        <f t="shared" si="6"/>
        <v>0.8999048348</v>
      </c>
      <c r="R1230" s="17"/>
      <c r="S1230" s="17"/>
      <c r="T1230" s="17"/>
      <c r="U1230" s="17"/>
      <c r="V1230" s="17"/>
      <c r="W1230" s="17"/>
      <c r="X1230" s="17"/>
      <c r="Y1230" s="17"/>
      <c r="Z1230" s="17"/>
    </row>
    <row r="1231">
      <c r="A1231" s="18">
        <v>1277.0</v>
      </c>
      <c r="B1231" s="18" t="s">
        <v>447</v>
      </c>
      <c r="C1231" s="18" t="s">
        <v>18</v>
      </c>
      <c r="D1231" s="19">
        <v>42004.0</v>
      </c>
      <c r="E1231" s="20">
        <v>5.822363E9</v>
      </c>
      <c r="F1231" s="20">
        <v>4.244479E9</v>
      </c>
      <c r="G1231" s="21">
        <v>8.6139E8</v>
      </c>
      <c r="H1231" s="22">
        <v>0.0</v>
      </c>
      <c r="I1231" s="22">
        <v>0.0</v>
      </c>
      <c r="J1231" s="18" t="s">
        <v>22</v>
      </c>
      <c r="K1231" s="18" t="s">
        <v>204</v>
      </c>
      <c r="L1231" s="23">
        <f t="shared" si="1"/>
        <v>2014</v>
      </c>
      <c r="M1231" s="24">
        <f t="shared" si="2"/>
        <v>1577884000</v>
      </c>
      <c r="N1231" s="25">
        <f t="shared" si="3"/>
        <v>861390000</v>
      </c>
      <c r="O1231" s="24">
        <f t="shared" si="4"/>
        <v>4960973000</v>
      </c>
      <c r="P1231" s="17">
        <f t="shared" si="5"/>
        <v>0.271004058</v>
      </c>
      <c r="Q1231" s="17">
        <f t="shared" si="6"/>
        <v>0.8520549131</v>
      </c>
      <c r="R1231" s="17"/>
      <c r="S1231" s="17"/>
      <c r="T1231" s="17"/>
      <c r="U1231" s="17"/>
      <c r="V1231" s="17"/>
      <c r="W1231" s="17"/>
      <c r="X1231" s="17"/>
      <c r="Y1231" s="17"/>
      <c r="Z1231" s="17"/>
    </row>
    <row r="1232">
      <c r="A1232" s="18">
        <v>1278.0</v>
      </c>
      <c r="B1232" s="18" t="s">
        <v>447</v>
      </c>
      <c r="C1232" s="18" t="s">
        <v>19</v>
      </c>
      <c r="D1232" s="19">
        <v>42369.0</v>
      </c>
      <c r="E1232" s="20">
        <v>5.981964E9</v>
      </c>
      <c r="F1232" s="20">
        <v>4.35385E9</v>
      </c>
      <c r="G1232" s="21">
        <v>7.94728E8</v>
      </c>
      <c r="H1232" s="22">
        <v>0.0</v>
      </c>
      <c r="I1232" s="22">
        <v>0.0</v>
      </c>
      <c r="J1232" s="18" t="s">
        <v>22</v>
      </c>
      <c r="K1232" s="18" t="s">
        <v>204</v>
      </c>
      <c r="L1232" s="23">
        <f t="shared" si="1"/>
        <v>2015</v>
      </c>
      <c r="M1232" s="24">
        <f t="shared" si="2"/>
        <v>1628114000</v>
      </c>
      <c r="N1232" s="25">
        <f t="shared" si="3"/>
        <v>794728000</v>
      </c>
      <c r="O1232" s="24">
        <f t="shared" si="4"/>
        <v>5187236000</v>
      </c>
      <c r="P1232" s="17">
        <f t="shared" si="5"/>
        <v>0.2721704778</v>
      </c>
      <c r="Q1232" s="17">
        <f t="shared" si="6"/>
        <v>0.8671459741</v>
      </c>
      <c r="R1232" s="17"/>
      <c r="S1232" s="17"/>
      <c r="T1232" s="17"/>
      <c r="U1232" s="17"/>
      <c r="V1232" s="17"/>
      <c r="W1232" s="17"/>
      <c r="X1232" s="17"/>
      <c r="Y1232" s="17"/>
      <c r="Z1232" s="17"/>
    </row>
    <row r="1233">
      <c r="A1233" s="18">
        <v>1279.0</v>
      </c>
      <c r="B1233" s="18" t="s">
        <v>447</v>
      </c>
      <c r="C1233" s="18" t="s">
        <v>20</v>
      </c>
      <c r="D1233" s="19">
        <v>42735.0</v>
      </c>
      <c r="E1233" s="20">
        <v>7.668476E9</v>
      </c>
      <c r="F1233" s="20">
        <v>5.728662E9</v>
      </c>
      <c r="G1233" s="21">
        <v>9.5715E8</v>
      </c>
      <c r="H1233" s="22">
        <v>0.0</v>
      </c>
      <c r="I1233" s="22">
        <v>0.0</v>
      </c>
      <c r="J1233" s="18" t="s">
        <v>22</v>
      </c>
      <c r="K1233" s="18" t="s">
        <v>204</v>
      </c>
      <c r="L1233" s="23">
        <f t="shared" si="1"/>
        <v>2016</v>
      </c>
      <c r="M1233" s="24">
        <f t="shared" si="2"/>
        <v>1939814000</v>
      </c>
      <c r="N1233" s="25">
        <f t="shared" si="3"/>
        <v>957150000</v>
      </c>
      <c r="O1233" s="24">
        <f t="shared" si="4"/>
        <v>6711326000</v>
      </c>
      <c r="P1233" s="17">
        <f t="shared" si="5"/>
        <v>0.2529595189</v>
      </c>
      <c r="Q1233" s="17">
        <f t="shared" si="6"/>
        <v>0.8751838044</v>
      </c>
      <c r="R1233" s="17"/>
      <c r="S1233" s="17"/>
      <c r="T1233" s="17"/>
      <c r="U1233" s="17"/>
      <c r="V1233" s="17"/>
      <c r="W1233" s="17"/>
      <c r="X1233" s="17"/>
      <c r="Y1233" s="17"/>
      <c r="Z1233" s="17"/>
    </row>
    <row r="1234">
      <c r="A1234" s="18">
        <v>1280.0</v>
      </c>
      <c r="B1234" s="18" t="s">
        <v>448</v>
      </c>
      <c r="C1234" s="18" t="s">
        <v>15</v>
      </c>
      <c r="D1234" s="19">
        <v>41273.0</v>
      </c>
      <c r="E1234" s="20">
        <v>2.105188E9</v>
      </c>
      <c r="F1234" s="20">
        <v>1.143659E9</v>
      </c>
      <c r="G1234" s="21">
        <v>6.2737E8</v>
      </c>
      <c r="H1234" s="22">
        <v>1.31835E8</v>
      </c>
      <c r="I1234" s="22">
        <v>0.0</v>
      </c>
      <c r="J1234" s="18" t="s">
        <v>28</v>
      </c>
      <c r="K1234" s="18" t="s">
        <v>33</v>
      </c>
      <c r="L1234" s="23">
        <f t="shared" si="1"/>
        <v>2012</v>
      </c>
      <c r="M1234" s="24">
        <f t="shared" si="2"/>
        <v>961529000</v>
      </c>
      <c r="N1234" s="25">
        <f t="shared" si="3"/>
        <v>759205000</v>
      </c>
      <c r="O1234" s="24">
        <f t="shared" si="4"/>
        <v>1345983000</v>
      </c>
      <c r="P1234" s="17">
        <f t="shared" si="5"/>
        <v>0.4567425807</v>
      </c>
      <c r="Q1234" s="17">
        <f t="shared" si="6"/>
        <v>0.6393647503</v>
      </c>
      <c r="R1234" s="17"/>
      <c r="S1234" s="17"/>
      <c r="T1234" s="17"/>
      <c r="U1234" s="17"/>
      <c r="V1234" s="17"/>
      <c r="W1234" s="17"/>
      <c r="X1234" s="17"/>
      <c r="Y1234" s="17"/>
      <c r="Z1234" s="17"/>
    </row>
    <row r="1235">
      <c r="A1235" s="18">
        <v>1281.0</v>
      </c>
      <c r="B1235" s="18" t="s">
        <v>448</v>
      </c>
      <c r="C1235" s="18" t="s">
        <v>18</v>
      </c>
      <c r="D1235" s="19">
        <v>41637.0</v>
      </c>
      <c r="E1235" s="20">
        <v>2.157586E9</v>
      </c>
      <c r="F1235" s="20">
        <v>1.181444E9</v>
      </c>
      <c r="G1235" s="21">
        <v>5.81898E8</v>
      </c>
      <c r="H1235" s="22">
        <v>1.324E8</v>
      </c>
      <c r="I1235" s="22">
        <v>0.0</v>
      </c>
      <c r="J1235" s="18" t="s">
        <v>28</v>
      </c>
      <c r="K1235" s="18" t="s">
        <v>33</v>
      </c>
      <c r="L1235" s="23">
        <f t="shared" si="1"/>
        <v>2013</v>
      </c>
      <c r="M1235" s="24">
        <f t="shared" si="2"/>
        <v>976142000</v>
      </c>
      <c r="N1235" s="25">
        <f t="shared" si="3"/>
        <v>714298000</v>
      </c>
      <c r="O1235" s="24">
        <f t="shared" si="4"/>
        <v>1443288000</v>
      </c>
      <c r="P1235" s="17">
        <f t="shared" si="5"/>
        <v>0.4524232174</v>
      </c>
      <c r="Q1235" s="17">
        <f t="shared" si="6"/>
        <v>0.6689364874</v>
      </c>
      <c r="R1235" s="17"/>
      <c r="S1235" s="17"/>
      <c r="T1235" s="17"/>
      <c r="U1235" s="17"/>
      <c r="V1235" s="17"/>
      <c r="W1235" s="17"/>
      <c r="X1235" s="17"/>
      <c r="Y1235" s="17"/>
      <c r="Z1235" s="17"/>
    </row>
    <row r="1236">
      <c r="A1236" s="18">
        <v>1282.0</v>
      </c>
      <c r="B1236" s="18" t="s">
        <v>448</v>
      </c>
      <c r="C1236" s="18" t="s">
        <v>19</v>
      </c>
      <c r="D1236" s="19">
        <v>42001.0</v>
      </c>
      <c r="E1236" s="20">
        <v>2.237219E9</v>
      </c>
      <c r="F1236" s="20">
        <v>1.232611E9</v>
      </c>
      <c r="G1236" s="21">
        <v>6.59335E8</v>
      </c>
      <c r="H1236" s="22">
        <v>1.21141E8</v>
      </c>
      <c r="I1236" s="22">
        <v>0.0</v>
      </c>
      <c r="J1236" s="18" t="s">
        <v>28</v>
      </c>
      <c r="K1236" s="18" t="s">
        <v>33</v>
      </c>
      <c r="L1236" s="23">
        <f t="shared" si="1"/>
        <v>2014</v>
      </c>
      <c r="M1236" s="24">
        <f t="shared" si="2"/>
        <v>1004608000</v>
      </c>
      <c r="N1236" s="25">
        <f t="shared" si="3"/>
        <v>780476000</v>
      </c>
      <c r="O1236" s="24">
        <f t="shared" si="4"/>
        <v>1456743000</v>
      </c>
      <c r="P1236" s="17">
        <f t="shared" si="5"/>
        <v>0.4490432094</v>
      </c>
      <c r="Q1236" s="17">
        <f t="shared" si="6"/>
        <v>0.6511400985</v>
      </c>
      <c r="R1236" s="17"/>
      <c r="S1236" s="17"/>
      <c r="T1236" s="17"/>
      <c r="U1236" s="17"/>
      <c r="V1236" s="17"/>
      <c r="W1236" s="17"/>
      <c r="X1236" s="17"/>
      <c r="Y1236" s="17"/>
      <c r="Z1236" s="17"/>
    </row>
    <row r="1237">
      <c r="A1237" s="18">
        <v>1283.0</v>
      </c>
      <c r="B1237" s="18" t="s">
        <v>448</v>
      </c>
      <c r="C1237" s="18" t="s">
        <v>20</v>
      </c>
      <c r="D1237" s="19">
        <v>42372.0</v>
      </c>
      <c r="E1237" s="20">
        <v>2.262359E9</v>
      </c>
      <c r="F1237" s="20">
        <v>1.237859E9</v>
      </c>
      <c r="G1237" s="21">
        <v>5.98848E8</v>
      </c>
      <c r="H1237" s="22">
        <v>1.25928E8</v>
      </c>
      <c r="I1237" s="22">
        <v>0.0</v>
      </c>
      <c r="J1237" s="18" t="s">
        <v>28</v>
      </c>
      <c r="K1237" s="18" t="s">
        <v>33</v>
      </c>
      <c r="L1237" s="23">
        <f t="shared" si="1"/>
        <v>2016</v>
      </c>
      <c r="M1237" s="24">
        <f t="shared" si="2"/>
        <v>1024500000</v>
      </c>
      <c r="N1237" s="25">
        <f t="shared" si="3"/>
        <v>724776000</v>
      </c>
      <c r="O1237" s="24">
        <f t="shared" si="4"/>
        <v>1537583000</v>
      </c>
      <c r="P1237" s="17">
        <f t="shared" si="5"/>
        <v>0.4528459011</v>
      </c>
      <c r="Q1237" s="17">
        <f t="shared" si="6"/>
        <v>0.6796370514</v>
      </c>
      <c r="R1237" s="17"/>
      <c r="S1237" s="17"/>
      <c r="T1237" s="17"/>
      <c r="U1237" s="17"/>
      <c r="V1237" s="17"/>
      <c r="W1237" s="17"/>
      <c r="X1237" s="17"/>
      <c r="Y1237" s="17"/>
      <c r="Z1237" s="17"/>
    </row>
    <row r="1238">
      <c r="A1238" s="18">
        <v>1284.0</v>
      </c>
      <c r="B1238" s="18" t="s">
        <v>449</v>
      </c>
      <c r="C1238" s="18" t="s">
        <v>15</v>
      </c>
      <c r="D1238" s="19">
        <v>41639.0</v>
      </c>
      <c r="E1238" s="20">
        <v>8.0029E10</v>
      </c>
      <c r="F1238" s="20">
        <v>5.9222E10</v>
      </c>
      <c r="G1238" s="21">
        <v>6.89E9</v>
      </c>
      <c r="H1238" s="22">
        <v>0.0</v>
      </c>
      <c r="I1238" s="22">
        <v>9.3E7</v>
      </c>
      <c r="J1238" s="18" t="s">
        <v>39</v>
      </c>
      <c r="K1238" s="18" t="s">
        <v>396</v>
      </c>
      <c r="L1238" s="23">
        <f t="shared" si="1"/>
        <v>2013</v>
      </c>
      <c r="M1238" s="24">
        <f t="shared" si="2"/>
        <v>20807000000</v>
      </c>
      <c r="N1238" s="25">
        <f t="shared" si="3"/>
        <v>6983000000</v>
      </c>
      <c r="O1238" s="24">
        <f t="shared" si="4"/>
        <v>73046000000</v>
      </c>
      <c r="P1238" s="17">
        <f t="shared" si="5"/>
        <v>0.2599932524</v>
      </c>
      <c r="Q1238" s="17">
        <f t="shared" si="6"/>
        <v>0.9127441303</v>
      </c>
      <c r="R1238" s="17"/>
      <c r="S1238" s="17"/>
      <c r="T1238" s="17"/>
      <c r="U1238" s="17"/>
      <c r="V1238" s="17"/>
      <c r="W1238" s="17"/>
      <c r="X1238" s="17"/>
      <c r="Y1238" s="17"/>
      <c r="Z1238" s="17"/>
    </row>
    <row r="1239">
      <c r="A1239" s="18">
        <v>1285.0</v>
      </c>
      <c r="B1239" s="18" t="s">
        <v>449</v>
      </c>
      <c r="C1239" s="18" t="s">
        <v>18</v>
      </c>
      <c r="D1239" s="19">
        <v>42004.0</v>
      </c>
      <c r="E1239" s="20">
        <v>8.0106E10</v>
      </c>
      <c r="F1239" s="20">
        <v>6.0775E10</v>
      </c>
      <c r="G1239" s="21">
        <v>7.001E9</v>
      </c>
      <c r="H1239" s="22">
        <v>0.0</v>
      </c>
      <c r="I1239" s="22">
        <v>9.3E7</v>
      </c>
      <c r="J1239" s="18" t="s">
        <v>39</v>
      </c>
      <c r="K1239" s="18" t="s">
        <v>396</v>
      </c>
      <c r="L1239" s="23">
        <f t="shared" si="1"/>
        <v>2014</v>
      </c>
      <c r="M1239" s="24">
        <f t="shared" si="2"/>
        <v>19331000000</v>
      </c>
      <c r="N1239" s="25">
        <f t="shared" si="3"/>
        <v>7094000000</v>
      </c>
      <c r="O1239" s="24">
        <f t="shared" si="4"/>
        <v>73012000000</v>
      </c>
      <c r="P1239" s="17">
        <f t="shared" si="5"/>
        <v>0.241317754</v>
      </c>
      <c r="Q1239" s="17">
        <f t="shared" si="6"/>
        <v>0.9114423389</v>
      </c>
      <c r="R1239" s="17"/>
      <c r="S1239" s="17"/>
      <c r="T1239" s="17"/>
      <c r="U1239" s="17"/>
      <c r="V1239" s="17"/>
      <c r="W1239" s="17"/>
      <c r="X1239" s="17"/>
      <c r="Y1239" s="17"/>
      <c r="Z1239" s="17"/>
    </row>
    <row r="1240">
      <c r="A1240" s="18">
        <v>1286.0</v>
      </c>
      <c r="B1240" s="18" t="s">
        <v>449</v>
      </c>
      <c r="C1240" s="18" t="s">
        <v>19</v>
      </c>
      <c r="D1240" s="19">
        <v>42369.0</v>
      </c>
      <c r="E1240" s="20">
        <v>7.3908E10</v>
      </c>
      <c r="F1240" s="20">
        <v>5.6479E10</v>
      </c>
      <c r="G1240" s="21">
        <v>6.656E9</v>
      </c>
      <c r="H1240" s="22">
        <v>0.0</v>
      </c>
      <c r="I1240" s="22">
        <v>8.2E7</v>
      </c>
      <c r="J1240" s="18" t="s">
        <v>39</v>
      </c>
      <c r="K1240" s="18" t="s">
        <v>396</v>
      </c>
      <c r="L1240" s="23">
        <f t="shared" si="1"/>
        <v>2015</v>
      </c>
      <c r="M1240" s="24">
        <f t="shared" si="2"/>
        <v>17429000000</v>
      </c>
      <c r="N1240" s="25">
        <f t="shared" si="3"/>
        <v>6738000000</v>
      </c>
      <c r="O1240" s="24">
        <f t="shared" si="4"/>
        <v>67170000000</v>
      </c>
      <c r="P1240" s="17">
        <f t="shared" si="5"/>
        <v>0.2358202089</v>
      </c>
      <c r="Q1240" s="17">
        <f t="shared" si="6"/>
        <v>0.9088326027</v>
      </c>
      <c r="R1240" s="17"/>
      <c r="S1240" s="17"/>
      <c r="T1240" s="17"/>
      <c r="U1240" s="17"/>
      <c r="V1240" s="17"/>
      <c r="W1240" s="17"/>
      <c r="X1240" s="17"/>
      <c r="Y1240" s="17"/>
      <c r="Z1240" s="17"/>
    </row>
    <row r="1241">
      <c r="A1241" s="18">
        <v>1287.0</v>
      </c>
      <c r="B1241" s="18" t="s">
        <v>449</v>
      </c>
      <c r="C1241" s="18" t="s">
        <v>20</v>
      </c>
      <c r="D1241" s="19">
        <v>42735.0</v>
      </c>
      <c r="E1241" s="20">
        <v>7.4953E10</v>
      </c>
      <c r="F1241" s="20">
        <v>5.7659E10</v>
      </c>
      <c r="G1241" s="21">
        <v>6.405E9</v>
      </c>
      <c r="H1241" s="22">
        <v>0.0</v>
      </c>
      <c r="I1241" s="22">
        <v>7.4E7</v>
      </c>
      <c r="J1241" s="18" t="s">
        <v>39</v>
      </c>
      <c r="K1241" s="18" t="s">
        <v>396</v>
      </c>
      <c r="L1241" s="23">
        <f t="shared" si="1"/>
        <v>2016</v>
      </c>
      <c r="M1241" s="24">
        <f t="shared" si="2"/>
        <v>17294000000</v>
      </c>
      <c r="N1241" s="25">
        <f t="shared" si="3"/>
        <v>6479000000</v>
      </c>
      <c r="O1241" s="24">
        <f t="shared" si="4"/>
        <v>68474000000</v>
      </c>
      <c r="P1241" s="17">
        <f t="shared" si="5"/>
        <v>0.2307312583</v>
      </c>
      <c r="Q1241" s="17">
        <f t="shared" si="6"/>
        <v>0.9135591637</v>
      </c>
      <c r="R1241" s="17"/>
      <c r="S1241" s="17"/>
      <c r="T1241" s="17"/>
      <c r="U1241" s="17"/>
      <c r="V1241" s="17"/>
      <c r="W1241" s="17"/>
      <c r="X1241" s="17"/>
      <c r="Y1241" s="17"/>
      <c r="Z1241" s="17"/>
    </row>
    <row r="1242">
      <c r="A1242" s="18">
        <v>1288.0</v>
      </c>
      <c r="B1242" s="18" t="s">
        <v>450</v>
      </c>
      <c r="C1242" s="18" t="s">
        <v>15</v>
      </c>
      <c r="D1242" s="19">
        <v>41274.0</v>
      </c>
      <c r="E1242" s="20">
        <v>1.6606E10</v>
      </c>
      <c r="F1242" s="20">
        <v>3.86E8</v>
      </c>
      <c r="G1242" s="21">
        <v>1.0486E10</v>
      </c>
      <c r="H1242" s="22">
        <v>0.0</v>
      </c>
      <c r="I1242" s="22">
        <v>9.87E8</v>
      </c>
      <c r="J1242" s="18" t="s">
        <v>50</v>
      </c>
      <c r="K1242" s="18" t="s">
        <v>108</v>
      </c>
      <c r="L1242" s="23">
        <f t="shared" si="1"/>
        <v>2012</v>
      </c>
      <c r="M1242" s="24">
        <f t="shared" si="2"/>
        <v>16220000000</v>
      </c>
      <c r="N1242" s="25">
        <f t="shared" si="3"/>
        <v>11473000000</v>
      </c>
      <c r="O1242" s="24">
        <f t="shared" si="4"/>
        <v>5133000000</v>
      </c>
      <c r="P1242" s="17">
        <f t="shared" si="5"/>
        <v>0.9767553896</v>
      </c>
      <c r="Q1242" s="17">
        <f t="shared" si="6"/>
        <v>0.3091051427</v>
      </c>
      <c r="R1242" s="17"/>
      <c r="S1242" s="17"/>
      <c r="T1242" s="17"/>
      <c r="U1242" s="17"/>
      <c r="V1242" s="17"/>
      <c r="W1242" s="17"/>
      <c r="X1242" s="17"/>
      <c r="Y1242" s="17"/>
      <c r="Z1242" s="17"/>
    </row>
    <row r="1243">
      <c r="A1243" s="18">
        <v>1289.0</v>
      </c>
      <c r="B1243" s="18" t="s">
        <v>450</v>
      </c>
      <c r="C1243" s="18" t="s">
        <v>18</v>
      </c>
      <c r="D1243" s="19">
        <v>41639.0</v>
      </c>
      <c r="E1243" s="20">
        <v>1.6872E10</v>
      </c>
      <c r="F1243" s="20">
        <v>3.44E8</v>
      </c>
      <c r="G1243" s="21">
        <v>9.681E9</v>
      </c>
      <c r="H1243" s="22">
        <v>0.0</v>
      </c>
      <c r="I1243" s="22">
        <v>6.43E8</v>
      </c>
      <c r="J1243" s="18" t="s">
        <v>50</v>
      </c>
      <c r="K1243" s="18" t="s">
        <v>108</v>
      </c>
      <c r="L1243" s="23">
        <f t="shared" si="1"/>
        <v>2013</v>
      </c>
      <c r="M1243" s="24">
        <f t="shared" si="2"/>
        <v>16528000000</v>
      </c>
      <c r="N1243" s="25">
        <f t="shared" si="3"/>
        <v>10324000000</v>
      </c>
      <c r="O1243" s="24">
        <f t="shared" si="4"/>
        <v>6548000000</v>
      </c>
      <c r="P1243" s="17">
        <f t="shared" si="5"/>
        <v>0.9796111901</v>
      </c>
      <c r="Q1243" s="17">
        <f t="shared" si="6"/>
        <v>0.3880986249</v>
      </c>
      <c r="R1243" s="17"/>
      <c r="S1243" s="17"/>
      <c r="T1243" s="17"/>
      <c r="U1243" s="17"/>
      <c r="V1243" s="17"/>
      <c r="W1243" s="17"/>
      <c r="X1243" s="17"/>
      <c r="Y1243" s="17"/>
      <c r="Z1243" s="17"/>
    </row>
    <row r="1244">
      <c r="A1244" s="18">
        <v>1290.0</v>
      </c>
      <c r="B1244" s="18" t="s">
        <v>450</v>
      </c>
      <c r="C1244" s="18" t="s">
        <v>19</v>
      </c>
      <c r="D1244" s="19">
        <v>42004.0</v>
      </c>
      <c r="E1244" s="20">
        <v>1.6281E10</v>
      </c>
      <c r="F1244" s="20">
        <v>3.25E8</v>
      </c>
      <c r="G1244" s="21">
        <v>9.488E9</v>
      </c>
      <c r="H1244" s="22">
        <v>0.0</v>
      </c>
      <c r="I1244" s="22">
        <v>2.73E8</v>
      </c>
      <c r="J1244" s="18" t="s">
        <v>50</v>
      </c>
      <c r="K1244" s="18" t="s">
        <v>108</v>
      </c>
      <c r="L1244" s="23">
        <f t="shared" si="1"/>
        <v>2014</v>
      </c>
      <c r="M1244" s="24">
        <f t="shared" si="2"/>
        <v>15956000000</v>
      </c>
      <c r="N1244" s="25">
        <f t="shared" si="3"/>
        <v>9761000000</v>
      </c>
      <c r="O1244" s="24">
        <f t="shared" si="4"/>
        <v>6520000000</v>
      </c>
      <c r="P1244" s="17">
        <f t="shared" si="5"/>
        <v>0.9800380812</v>
      </c>
      <c r="Q1244" s="17">
        <f t="shared" si="6"/>
        <v>0.4004668018</v>
      </c>
      <c r="R1244" s="17"/>
      <c r="S1244" s="17"/>
      <c r="T1244" s="17"/>
      <c r="U1244" s="17"/>
      <c r="V1244" s="17"/>
      <c r="W1244" s="17"/>
      <c r="X1244" s="17"/>
      <c r="Y1244" s="17"/>
      <c r="Z1244" s="17"/>
    </row>
    <row r="1245">
      <c r="A1245" s="18">
        <v>1291.0</v>
      </c>
      <c r="B1245" s="18" t="s">
        <v>450</v>
      </c>
      <c r="C1245" s="18" t="s">
        <v>20</v>
      </c>
      <c r="D1245" s="19">
        <v>42369.0</v>
      </c>
      <c r="E1245" s="20">
        <v>1.627E10</v>
      </c>
      <c r="F1245" s="20">
        <v>4.03E8</v>
      </c>
      <c r="G1245" s="21">
        <v>9.463E9</v>
      </c>
      <c r="H1245" s="22">
        <v>0.0</v>
      </c>
      <c r="I1245" s="22">
        <v>2.55E8</v>
      </c>
      <c r="J1245" s="18" t="s">
        <v>50</v>
      </c>
      <c r="K1245" s="18" t="s">
        <v>108</v>
      </c>
      <c r="L1245" s="23">
        <f t="shared" si="1"/>
        <v>2015</v>
      </c>
      <c r="M1245" s="24">
        <f t="shared" si="2"/>
        <v>15867000000</v>
      </c>
      <c r="N1245" s="25">
        <f t="shared" si="3"/>
        <v>9718000000</v>
      </c>
      <c r="O1245" s="24">
        <f t="shared" si="4"/>
        <v>6552000000</v>
      </c>
      <c r="P1245" s="17">
        <f t="shared" si="5"/>
        <v>0.9752304856</v>
      </c>
      <c r="Q1245" s="17">
        <f t="shared" si="6"/>
        <v>0.4027043639</v>
      </c>
      <c r="R1245" s="17"/>
      <c r="S1245" s="17"/>
      <c r="T1245" s="17"/>
      <c r="U1245" s="17"/>
      <c r="V1245" s="17"/>
      <c r="W1245" s="17"/>
      <c r="X1245" s="17"/>
      <c r="Y1245" s="17"/>
      <c r="Z1245" s="17"/>
    </row>
    <row r="1246">
      <c r="A1246" s="18">
        <v>1292.0</v>
      </c>
      <c r="B1246" s="18" t="s">
        <v>451</v>
      </c>
      <c r="C1246" s="18" t="s">
        <v>15</v>
      </c>
      <c r="D1246" s="19">
        <v>41274.0</v>
      </c>
      <c r="E1246" s="20">
        <v>4.3068E9</v>
      </c>
      <c r="F1246" s="20">
        <v>3.0409E9</v>
      </c>
      <c r="G1246" s="21">
        <v>1.1177E9</v>
      </c>
      <c r="H1246" s="22">
        <v>9.23E7</v>
      </c>
      <c r="I1246" s="22">
        <v>0.0</v>
      </c>
      <c r="J1246" s="18" t="s">
        <v>16</v>
      </c>
      <c r="K1246" s="18" t="s">
        <v>160</v>
      </c>
      <c r="L1246" s="23">
        <f t="shared" si="1"/>
        <v>2012</v>
      </c>
      <c r="M1246" s="24">
        <f t="shared" si="2"/>
        <v>1265900000</v>
      </c>
      <c r="N1246" s="25">
        <f t="shared" si="3"/>
        <v>1210000000</v>
      </c>
      <c r="O1246" s="24">
        <f t="shared" si="4"/>
        <v>3096800000</v>
      </c>
      <c r="P1246" s="17">
        <f t="shared" si="5"/>
        <v>0.2939305285</v>
      </c>
      <c r="Q1246" s="17">
        <f t="shared" si="6"/>
        <v>0.7190489459</v>
      </c>
      <c r="R1246" s="17"/>
      <c r="S1246" s="17"/>
      <c r="T1246" s="17"/>
      <c r="U1246" s="17"/>
      <c r="V1246" s="17"/>
      <c r="W1246" s="17"/>
      <c r="X1246" s="17"/>
      <c r="Y1246" s="17"/>
      <c r="Z1246" s="17"/>
    </row>
    <row r="1247">
      <c r="A1247" s="18">
        <v>1293.0</v>
      </c>
      <c r="B1247" s="18" t="s">
        <v>451</v>
      </c>
      <c r="C1247" s="18" t="s">
        <v>18</v>
      </c>
      <c r="D1247" s="19">
        <v>41639.0</v>
      </c>
      <c r="E1247" s="20">
        <v>6.9997E9</v>
      </c>
      <c r="F1247" s="20">
        <v>4.6296E9</v>
      </c>
      <c r="G1247" s="21">
        <v>1.4937E9</v>
      </c>
      <c r="H1247" s="22">
        <v>1.228E8</v>
      </c>
      <c r="I1247" s="22">
        <v>0.0</v>
      </c>
      <c r="J1247" s="18" t="s">
        <v>16</v>
      </c>
      <c r="K1247" s="18" t="s">
        <v>160</v>
      </c>
      <c r="L1247" s="23">
        <f t="shared" si="1"/>
        <v>2013</v>
      </c>
      <c r="M1247" s="24">
        <f t="shared" si="2"/>
        <v>2370100000</v>
      </c>
      <c r="N1247" s="25">
        <f t="shared" si="3"/>
        <v>1616500000</v>
      </c>
      <c r="O1247" s="24">
        <f t="shared" si="4"/>
        <v>5383200000</v>
      </c>
      <c r="P1247" s="17">
        <f t="shared" si="5"/>
        <v>0.3386002257</v>
      </c>
      <c r="Q1247" s="17">
        <f t="shared" si="6"/>
        <v>0.7690615312</v>
      </c>
      <c r="R1247" s="17"/>
      <c r="S1247" s="17"/>
      <c r="T1247" s="17"/>
      <c r="U1247" s="17"/>
      <c r="V1247" s="17"/>
      <c r="W1247" s="17"/>
      <c r="X1247" s="17"/>
      <c r="Y1247" s="17"/>
      <c r="Z1247" s="17"/>
    </row>
    <row r="1248">
      <c r="A1248" s="18">
        <v>1294.0</v>
      </c>
      <c r="B1248" s="18" t="s">
        <v>451</v>
      </c>
      <c r="C1248" s="18" t="s">
        <v>19</v>
      </c>
      <c r="D1248" s="19">
        <v>42004.0</v>
      </c>
      <c r="E1248" s="20">
        <v>7.039E9</v>
      </c>
      <c r="F1248" s="20">
        <v>4.576E9</v>
      </c>
      <c r="G1248" s="21">
        <v>1.4938E9</v>
      </c>
      <c r="H1248" s="22">
        <v>1.173E8</v>
      </c>
      <c r="I1248" s="22">
        <v>0.0</v>
      </c>
      <c r="J1248" s="18" t="s">
        <v>16</v>
      </c>
      <c r="K1248" s="18" t="s">
        <v>160</v>
      </c>
      <c r="L1248" s="23">
        <f t="shared" si="1"/>
        <v>2014</v>
      </c>
      <c r="M1248" s="24">
        <f t="shared" si="2"/>
        <v>2463000000</v>
      </c>
      <c r="N1248" s="25">
        <f t="shared" si="3"/>
        <v>1611100000</v>
      </c>
      <c r="O1248" s="24">
        <f t="shared" si="4"/>
        <v>5427900000</v>
      </c>
      <c r="P1248" s="17">
        <f t="shared" si="5"/>
        <v>0.3499076573</v>
      </c>
      <c r="Q1248" s="17">
        <f t="shared" si="6"/>
        <v>0.7711180565</v>
      </c>
      <c r="R1248" s="17"/>
      <c r="S1248" s="17"/>
      <c r="T1248" s="17"/>
      <c r="U1248" s="17"/>
      <c r="V1248" s="17"/>
      <c r="W1248" s="17"/>
      <c r="X1248" s="17"/>
      <c r="Y1248" s="17"/>
      <c r="Z1248" s="17"/>
    </row>
    <row r="1249">
      <c r="A1249" s="18">
        <v>1295.0</v>
      </c>
      <c r="B1249" s="18" t="s">
        <v>451</v>
      </c>
      <c r="C1249" s="18" t="s">
        <v>20</v>
      </c>
      <c r="D1249" s="19">
        <v>42369.0</v>
      </c>
      <c r="E1249" s="20">
        <v>6.449E9</v>
      </c>
      <c r="F1249" s="20">
        <v>4.2632E9</v>
      </c>
      <c r="G1249" s="21">
        <v>1.3343E9</v>
      </c>
      <c r="H1249" s="22">
        <v>1.196E8</v>
      </c>
      <c r="I1249" s="22">
        <v>0.0</v>
      </c>
      <c r="J1249" s="18" t="s">
        <v>16</v>
      </c>
      <c r="K1249" s="18" t="s">
        <v>160</v>
      </c>
      <c r="L1249" s="23">
        <f t="shared" si="1"/>
        <v>2015</v>
      </c>
      <c r="M1249" s="24">
        <f t="shared" si="2"/>
        <v>2185800000</v>
      </c>
      <c r="N1249" s="25">
        <f t="shared" si="3"/>
        <v>1453900000</v>
      </c>
      <c r="O1249" s="24">
        <f t="shared" si="4"/>
        <v>4995100000</v>
      </c>
      <c r="P1249" s="17">
        <f t="shared" si="5"/>
        <v>0.3389362692</v>
      </c>
      <c r="Q1249" s="17">
        <f t="shared" si="6"/>
        <v>0.7745541944</v>
      </c>
      <c r="R1249" s="17"/>
      <c r="S1249" s="17"/>
      <c r="T1249" s="17"/>
      <c r="U1249" s="17"/>
      <c r="V1249" s="17"/>
      <c r="W1249" s="17"/>
      <c r="X1249" s="17"/>
      <c r="Y1249" s="17"/>
      <c r="Z1249" s="17"/>
    </row>
    <row r="1250">
      <c r="A1250" s="18">
        <v>1296.0</v>
      </c>
      <c r="B1250" s="18" t="s">
        <v>452</v>
      </c>
      <c r="C1250" s="18" t="s">
        <v>15</v>
      </c>
      <c r="D1250" s="19">
        <v>41274.0</v>
      </c>
      <c r="E1250" s="20">
        <v>3.301804E9</v>
      </c>
      <c r="F1250" s="20">
        <v>1.879559E9</v>
      </c>
      <c r="G1250" s="21">
        <v>1.66154E8</v>
      </c>
      <c r="H1250" s="22">
        <v>0.0</v>
      </c>
      <c r="I1250" s="22">
        <v>4.04336E8</v>
      </c>
      <c r="J1250" s="18" t="s">
        <v>45</v>
      </c>
      <c r="K1250" s="18" t="s">
        <v>46</v>
      </c>
      <c r="L1250" s="23">
        <f t="shared" si="1"/>
        <v>2012</v>
      </c>
      <c r="M1250" s="24">
        <f t="shared" si="2"/>
        <v>1422245000</v>
      </c>
      <c r="N1250" s="25">
        <f t="shared" si="3"/>
        <v>570490000</v>
      </c>
      <c r="O1250" s="24">
        <f t="shared" si="4"/>
        <v>2731314000</v>
      </c>
      <c r="P1250" s="17">
        <f t="shared" si="5"/>
        <v>0.4307478578</v>
      </c>
      <c r="Q1250" s="17">
        <f t="shared" si="6"/>
        <v>0.8272186962</v>
      </c>
      <c r="R1250" s="17"/>
      <c r="S1250" s="17"/>
      <c r="T1250" s="17"/>
      <c r="U1250" s="17"/>
      <c r="V1250" s="17"/>
      <c r="W1250" s="17"/>
      <c r="X1250" s="17"/>
      <c r="Y1250" s="17"/>
      <c r="Z1250" s="17"/>
    </row>
    <row r="1251">
      <c r="A1251" s="18">
        <v>1297.0</v>
      </c>
      <c r="B1251" s="18" t="s">
        <v>452</v>
      </c>
      <c r="C1251" s="18" t="s">
        <v>18</v>
      </c>
      <c r="D1251" s="19">
        <v>41639.0</v>
      </c>
      <c r="E1251" s="20">
        <v>3.454628E9</v>
      </c>
      <c r="F1251" s="20">
        <v>2.020436E9</v>
      </c>
      <c r="G1251" s="21">
        <v>1.72161E8</v>
      </c>
      <c r="H1251" s="22">
        <v>0.0</v>
      </c>
      <c r="I1251" s="22">
        <v>4.15708E8</v>
      </c>
      <c r="J1251" s="18" t="s">
        <v>45</v>
      </c>
      <c r="K1251" s="18" t="s">
        <v>46</v>
      </c>
      <c r="L1251" s="23">
        <f t="shared" si="1"/>
        <v>2013</v>
      </c>
      <c r="M1251" s="24">
        <f t="shared" si="2"/>
        <v>1434192000</v>
      </c>
      <c r="N1251" s="25">
        <f t="shared" si="3"/>
        <v>587869000</v>
      </c>
      <c r="O1251" s="24">
        <f t="shared" si="4"/>
        <v>2866759000</v>
      </c>
      <c r="P1251" s="17">
        <f t="shared" si="5"/>
        <v>0.4151509222</v>
      </c>
      <c r="Q1251" s="17">
        <f t="shared" si="6"/>
        <v>0.8298314609</v>
      </c>
      <c r="R1251" s="17"/>
      <c r="S1251" s="17"/>
      <c r="T1251" s="17"/>
      <c r="U1251" s="17"/>
      <c r="V1251" s="17"/>
      <c r="W1251" s="17"/>
      <c r="X1251" s="17"/>
      <c r="Y1251" s="17"/>
      <c r="Z1251" s="17"/>
    </row>
    <row r="1252">
      <c r="A1252" s="18">
        <v>1298.0</v>
      </c>
      <c r="B1252" s="18" t="s">
        <v>452</v>
      </c>
      <c r="C1252" s="18" t="s">
        <v>19</v>
      </c>
      <c r="D1252" s="19">
        <v>42004.0</v>
      </c>
      <c r="E1252" s="20">
        <v>3.491632E9</v>
      </c>
      <c r="F1252" s="20">
        <v>2.087854E9</v>
      </c>
      <c r="G1252" s="21">
        <v>1.75178E8</v>
      </c>
      <c r="H1252" s="22">
        <v>0.0</v>
      </c>
      <c r="I1252" s="22">
        <v>4.17358E8</v>
      </c>
      <c r="J1252" s="18" t="s">
        <v>45</v>
      </c>
      <c r="K1252" s="18" t="s">
        <v>46</v>
      </c>
      <c r="L1252" s="23">
        <f t="shared" si="1"/>
        <v>2014</v>
      </c>
      <c r="M1252" s="24">
        <f t="shared" si="2"/>
        <v>1403778000</v>
      </c>
      <c r="N1252" s="25">
        <f t="shared" si="3"/>
        <v>592536000</v>
      </c>
      <c r="O1252" s="24">
        <f t="shared" si="4"/>
        <v>2899096000</v>
      </c>
      <c r="P1252" s="17">
        <f t="shared" si="5"/>
        <v>0.4020406503</v>
      </c>
      <c r="Q1252" s="17">
        <f t="shared" si="6"/>
        <v>0.8302982674</v>
      </c>
      <c r="R1252" s="17"/>
      <c r="S1252" s="17"/>
      <c r="T1252" s="17"/>
      <c r="U1252" s="17"/>
      <c r="V1252" s="17"/>
      <c r="W1252" s="17"/>
      <c r="X1252" s="17"/>
      <c r="Y1252" s="17"/>
      <c r="Z1252" s="17"/>
    </row>
    <row r="1253">
      <c r="A1253" s="18">
        <v>1299.0</v>
      </c>
      <c r="B1253" s="18" t="s">
        <v>452</v>
      </c>
      <c r="C1253" s="18" t="s">
        <v>20</v>
      </c>
      <c r="D1253" s="19">
        <v>42369.0</v>
      </c>
      <c r="E1253" s="20">
        <v>3.495443E9</v>
      </c>
      <c r="F1253" s="20">
        <v>1.969675E9</v>
      </c>
      <c r="G1253" s="21">
        <v>1.76744E8</v>
      </c>
      <c r="H1253" s="22">
        <v>0.0</v>
      </c>
      <c r="I1253" s="22">
        <v>4.94422E8</v>
      </c>
      <c r="J1253" s="18" t="s">
        <v>45</v>
      </c>
      <c r="K1253" s="18" t="s">
        <v>46</v>
      </c>
      <c r="L1253" s="23">
        <f t="shared" si="1"/>
        <v>2015</v>
      </c>
      <c r="M1253" s="24">
        <f t="shared" si="2"/>
        <v>1525768000</v>
      </c>
      <c r="N1253" s="25">
        <f t="shared" si="3"/>
        <v>671166000</v>
      </c>
      <c r="O1253" s="24">
        <f t="shared" si="4"/>
        <v>2824277000</v>
      </c>
      <c r="P1253" s="17">
        <f t="shared" si="5"/>
        <v>0.4365020399</v>
      </c>
      <c r="Q1253" s="17">
        <f t="shared" si="6"/>
        <v>0.8079882865</v>
      </c>
      <c r="R1253" s="17"/>
      <c r="S1253" s="17"/>
      <c r="T1253" s="17"/>
      <c r="U1253" s="17"/>
      <c r="V1253" s="17"/>
      <c r="W1253" s="17"/>
      <c r="X1253" s="17"/>
      <c r="Y1253" s="17"/>
      <c r="Z1253" s="17"/>
    </row>
    <row r="1254">
      <c r="A1254" s="18">
        <v>1300.0</v>
      </c>
      <c r="B1254" s="18" t="s">
        <v>453</v>
      </c>
      <c r="C1254" s="18" t="s">
        <v>15</v>
      </c>
      <c r="D1254" s="19">
        <v>41639.0</v>
      </c>
      <c r="E1254" s="20">
        <v>1.4265E10</v>
      </c>
      <c r="F1254" s="20">
        <v>8.314E9</v>
      </c>
      <c r="G1254" s="21">
        <v>3.486E9</v>
      </c>
      <c r="H1254" s="22">
        <v>4.63E8</v>
      </c>
      <c r="I1254" s="22">
        <v>4.52E8</v>
      </c>
      <c r="J1254" s="18" t="s">
        <v>62</v>
      </c>
      <c r="K1254" s="18" t="s">
        <v>196</v>
      </c>
      <c r="L1254" s="23">
        <f t="shared" si="1"/>
        <v>2013</v>
      </c>
      <c r="M1254" s="24">
        <f t="shared" si="2"/>
        <v>5951000000</v>
      </c>
      <c r="N1254" s="25">
        <f t="shared" si="3"/>
        <v>4401000000</v>
      </c>
      <c r="O1254" s="24">
        <f t="shared" si="4"/>
        <v>9864000000</v>
      </c>
      <c r="P1254" s="17">
        <f t="shared" si="5"/>
        <v>0.4171749036</v>
      </c>
      <c r="Q1254" s="17">
        <f t="shared" si="6"/>
        <v>0.6914826498</v>
      </c>
      <c r="R1254" s="17"/>
      <c r="S1254" s="17"/>
      <c r="T1254" s="17"/>
      <c r="U1254" s="17"/>
      <c r="V1254" s="17"/>
      <c r="W1254" s="17"/>
      <c r="X1254" s="17"/>
      <c r="Y1254" s="17"/>
      <c r="Z1254" s="17"/>
    </row>
    <row r="1255">
      <c r="A1255" s="18">
        <v>1301.0</v>
      </c>
      <c r="B1255" s="18" t="s">
        <v>453</v>
      </c>
      <c r="C1255" s="18" t="s">
        <v>18</v>
      </c>
      <c r="D1255" s="19">
        <v>42004.0</v>
      </c>
      <c r="E1255" s="20">
        <v>1.4791E10</v>
      </c>
      <c r="F1255" s="20">
        <v>8.348E9</v>
      </c>
      <c r="G1255" s="21">
        <v>4.013E9</v>
      </c>
      <c r="H1255" s="22">
        <v>4.83E8</v>
      </c>
      <c r="I1255" s="22">
        <v>4.5E8</v>
      </c>
      <c r="J1255" s="18" t="s">
        <v>62</v>
      </c>
      <c r="K1255" s="18" t="s">
        <v>196</v>
      </c>
      <c r="L1255" s="23">
        <f t="shared" si="1"/>
        <v>2014</v>
      </c>
      <c r="M1255" s="24">
        <f t="shared" si="2"/>
        <v>6443000000</v>
      </c>
      <c r="N1255" s="25">
        <f t="shared" si="3"/>
        <v>4946000000</v>
      </c>
      <c r="O1255" s="24">
        <f t="shared" si="4"/>
        <v>9845000000</v>
      </c>
      <c r="P1255" s="17">
        <f t="shared" si="5"/>
        <v>0.4356027314</v>
      </c>
      <c r="Q1255" s="17">
        <f t="shared" si="6"/>
        <v>0.665607464</v>
      </c>
      <c r="R1255" s="17"/>
      <c r="S1255" s="17"/>
      <c r="T1255" s="17"/>
      <c r="U1255" s="17"/>
      <c r="V1255" s="17"/>
      <c r="W1255" s="17"/>
      <c r="X1255" s="17"/>
      <c r="Y1255" s="17"/>
      <c r="Z1255" s="17"/>
    </row>
    <row r="1256">
      <c r="A1256" s="18">
        <v>1302.0</v>
      </c>
      <c r="B1256" s="18" t="s">
        <v>453</v>
      </c>
      <c r="C1256" s="18" t="s">
        <v>19</v>
      </c>
      <c r="D1256" s="19">
        <v>42369.0</v>
      </c>
      <c r="E1256" s="20">
        <v>1.4766E10</v>
      </c>
      <c r="F1256" s="20">
        <v>8.206E9</v>
      </c>
      <c r="G1256" s="21">
        <v>3.624E9</v>
      </c>
      <c r="H1256" s="22">
        <v>4.76E8</v>
      </c>
      <c r="I1256" s="22">
        <v>4.71E8</v>
      </c>
      <c r="J1256" s="18" t="s">
        <v>62</v>
      </c>
      <c r="K1256" s="18" t="s">
        <v>196</v>
      </c>
      <c r="L1256" s="23">
        <f t="shared" si="1"/>
        <v>2015</v>
      </c>
      <c r="M1256" s="24">
        <f t="shared" si="2"/>
        <v>6560000000</v>
      </c>
      <c r="N1256" s="25">
        <f t="shared" si="3"/>
        <v>4571000000</v>
      </c>
      <c r="O1256" s="24">
        <f t="shared" si="4"/>
        <v>10195000000</v>
      </c>
      <c r="P1256" s="17">
        <f t="shared" si="5"/>
        <v>0.4442638494</v>
      </c>
      <c r="Q1256" s="17">
        <f t="shared" si="6"/>
        <v>0.6904374915</v>
      </c>
      <c r="R1256" s="17"/>
      <c r="S1256" s="17"/>
      <c r="T1256" s="17"/>
      <c r="U1256" s="17"/>
      <c r="V1256" s="17"/>
      <c r="W1256" s="17"/>
      <c r="X1256" s="17"/>
      <c r="Y1256" s="17"/>
      <c r="Z1256" s="17"/>
    </row>
    <row r="1257">
      <c r="A1257" s="18">
        <v>1303.0</v>
      </c>
      <c r="B1257" s="18" t="s">
        <v>453</v>
      </c>
      <c r="C1257" s="18" t="s">
        <v>20</v>
      </c>
      <c r="D1257" s="19">
        <v>42735.0</v>
      </c>
      <c r="E1257" s="20">
        <v>1.4751E10</v>
      </c>
      <c r="F1257" s="20">
        <v>8.063E9</v>
      </c>
      <c r="G1257" s="21">
        <v>4.63E9</v>
      </c>
      <c r="H1257" s="22">
        <v>4.66E8</v>
      </c>
      <c r="I1257" s="22">
        <v>4.62E8</v>
      </c>
      <c r="J1257" s="18" t="s">
        <v>62</v>
      </c>
      <c r="K1257" s="18" t="s">
        <v>196</v>
      </c>
      <c r="L1257" s="23">
        <f t="shared" si="1"/>
        <v>2016</v>
      </c>
      <c r="M1257" s="24">
        <f t="shared" si="2"/>
        <v>6688000000</v>
      </c>
      <c r="N1257" s="25">
        <f t="shared" si="3"/>
        <v>5558000000</v>
      </c>
      <c r="O1257" s="24">
        <f t="shared" si="4"/>
        <v>9193000000</v>
      </c>
      <c r="P1257" s="17">
        <f t="shared" si="5"/>
        <v>0.4533929903</v>
      </c>
      <c r="Q1257" s="17">
        <f t="shared" si="6"/>
        <v>0.6232119856</v>
      </c>
      <c r="R1257" s="17"/>
      <c r="S1257" s="17"/>
      <c r="T1257" s="17"/>
      <c r="U1257" s="17"/>
      <c r="V1257" s="17"/>
      <c r="W1257" s="17"/>
      <c r="X1257" s="17"/>
      <c r="Y1257" s="17"/>
      <c r="Z1257" s="17"/>
    </row>
    <row r="1258">
      <c r="A1258" s="18">
        <v>1304.0</v>
      </c>
      <c r="B1258" s="18" t="s">
        <v>454</v>
      </c>
      <c r="C1258" s="18" t="s">
        <v>15</v>
      </c>
      <c r="D1258" s="19">
        <v>41274.0</v>
      </c>
      <c r="E1258" s="20">
        <v>1.2132E10</v>
      </c>
      <c r="F1258" s="20">
        <v>4.876E9</v>
      </c>
      <c r="G1258" s="21">
        <v>3.143E9</v>
      </c>
      <c r="H1258" s="22">
        <v>0.0</v>
      </c>
      <c r="I1258" s="22">
        <v>1.087E9</v>
      </c>
      <c r="J1258" s="18" t="s">
        <v>45</v>
      </c>
      <c r="K1258" s="18" t="s">
        <v>48</v>
      </c>
      <c r="L1258" s="23">
        <f t="shared" si="1"/>
        <v>2012</v>
      </c>
      <c r="M1258" s="24">
        <f t="shared" si="2"/>
        <v>7256000000</v>
      </c>
      <c r="N1258" s="25">
        <f t="shared" si="3"/>
        <v>4230000000</v>
      </c>
      <c r="O1258" s="24">
        <f t="shared" si="4"/>
        <v>7902000000</v>
      </c>
      <c r="P1258" s="17">
        <f t="shared" si="5"/>
        <v>0.5980877019</v>
      </c>
      <c r="Q1258" s="17">
        <f t="shared" si="6"/>
        <v>0.6513353116</v>
      </c>
      <c r="R1258" s="17"/>
      <c r="S1258" s="17"/>
      <c r="T1258" s="17"/>
      <c r="U1258" s="17"/>
      <c r="V1258" s="17"/>
      <c r="W1258" s="17"/>
      <c r="X1258" s="17"/>
      <c r="Y1258" s="17"/>
      <c r="Z1258" s="17"/>
    </row>
    <row r="1259">
      <c r="A1259" s="18">
        <v>1305.0</v>
      </c>
      <c r="B1259" s="18" t="s">
        <v>454</v>
      </c>
      <c r="C1259" s="18" t="s">
        <v>18</v>
      </c>
      <c r="D1259" s="19">
        <v>41639.0</v>
      </c>
      <c r="E1259" s="20">
        <v>7.263E9</v>
      </c>
      <c r="F1259" s="20">
        <v>1.751E9</v>
      </c>
      <c r="G1259" s="21">
        <v>2.108E9</v>
      </c>
      <c r="H1259" s="22">
        <v>0.0</v>
      </c>
      <c r="I1259" s="22">
        <v>8.43E8</v>
      </c>
      <c r="J1259" s="18" t="s">
        <v>45</v>
      </c>
      <c r="K1259" s="18" t="s">
        <v>48</v>
      </c>
      <c r="L1259" s="23">
        <f t="shared" si="1"/>
        <v>2013</v>
      </c>
      <c r="M1259" s="24">
        <f t="shared" si="2"/>
        <v>5512000000</v>
      </c>
      <c r="N1259" s="25">
        <f t="shared" si="3"/>
        <v>2951000000</v>
      </c>
      <c r="O1259" s="24">
        <f t="shared" si="4"/>
        <v>4312000000</v>
      </c>
      <c r="P1259" s="17">
        <f t="shared" si="5"/>
        <v>0.7589150489</v>
      </c>
      <c r="Q1259" s="17">
        <f t="shared" si="6"/>
        <v>0.5936940658</v>
      </c>
      <c r="R1259" s="17"/>
      <c r="S1259" s="17"/>
      <c r="T1259" s="17"/>
      <c r="U1259" s="17"/>
      <c r="V1259" s="17"/>
      <c r="W1259" s="17"/>
      <c r="X1259" s="17"/>
      <c r="Y1259" s="17"/>
      <c r="Z1259" s="17"/>
    </row>
    <row r="1260">
      <c r="A1260" s="18">
        <v>1306.0</v>
      </c>
      <c r="B1260" s="18" t="s">
        <v>454</v>
      </c>
      <c r="C1260" s="18" t="s">
        <v>19</v>
      </c>
      <c r="D1260" s="19">
        <v>42004.0</v>
      </c>
      <c r="E1260" s="20">
        <v>7.852E9</v>
      </c>
      <c r="F1260" s="20">
        <v>1.889E9</v>
      </c>
      <c r="G1260" s="21">
        <v>2.173E9</v>
      </c>
      <c r="H1260" s="22">
        <v>0.0</v>
      </c>
      <c r="I1260" s="22">
        <v>9.23E8</v>
      </c>
      <c r="J1260" s="18" t="s">
        <v>45</v>
      </c>
      <c r="K1260" s="18" t="s">
        <v>48</v>
      </c>
      <c r="L1260" s="23">
        <f t="shared" si="1"/>
        <v>2014</v>
      </c>
      <c r="M1260" s="24">
        <f t="shared" si="2"/>
        <v>5963000000</v>
      </c>
      <c r="N1260" s="25">
        <f t="shared" si="3"/>
        <v>3096000000</v>
      </c>
      <c r="O1260" s="24">
        <f t="shared" si="4"/>
        <v>4756000000</v>
      </c>
      <c r="P1260" s="17">
        <f t="shared" si="5"/>
        <v>0.7594243505</v>
      </c>
      <c r="Q1260" s="17">
        <f t="shared" si="6"/>
        <v>0.6057055527</v>
      </c>
      <c r="R1260" s="17"/>
      <c r="S1260" s="17"/>
      <c r="T1260" s="17"/>
      <c r="U1260" s="17"/>
      <c r="V1260" s="17"/>
      <c r="W1260" s="17"/>
      <c r="X1260" s="17"/>
      <c r="Y1260" s="17"/>
      <c r="Z1260" s="17"/>
    </row>
    <row r="1261">
      <c r="A1261" s="18">
        <v>1307.0</v>
      </c>
      <c r="B1261" s="18" t="s">
        <v>454</v>
      </c>
      <c r="C1261" s="18" t="s">
        <v>20</v>
      </c>
      <c r="D1261" s="19">
        <v>42369.0</v>
      </c>
      <c r="E1261" s="20">
        <v>7.669E9</v>
      </c>
      <c r="F1261" s="20">
        <v>1.718E9</v>
      </c>
      <c r="G1261" s="21">
        <v>2.237E9</v>
      </c>
      <c r="H1261" s="22">
        <v>0.0</v>
      </c>
      <c r="I1261" s="22">
        <v>8.83E8</v>
      </c>
      <c r="J1261" s="18" t="s">
        <v>45</v>
      </c>
      <c r="K1261" s="18" t="s">
        <v>48</v>
      </c>
      <c r="L1261" s="23">
        <f t="shared" si="1"/>
        <v>2015</v>
      </c>
      <c r="M1261" s="24">
        <f t="shared" si="2"/>
        <v>5951000000</v>
      </c>
      <c r="N1261" s="25">
        <f t="shared" si="3"/>
        <v>3120000000</v>
      </c>
      <c r="O1261" s="24">
        <f t="shared" si="4"/>
        <v>4549000000</v>
      </c>
      <c r="P1261" s="17">
        <f t="shared" si="5"/>
        <v>0.7759812231</v>
      </c>
      <c r="Q1261" s="17">
        <f t="shared" si="6"/>
        <v>0.5931672969</v>
      </c>
      <c r="R1261" s="17"/>
      <c r="S1261" s="17"/>
      <c r="T1261" s="17"/>
      <c r="U1261" s="17"/>
      <c r="V1261" s="17"/>
      <c r="W1261" s="17"/>
      <c r="X1261" s="17"/>
      <c r="Y1261" s="17"/>
      <c r="Z1261" s="17"/>
    </row>
    <row r="1262">
      <c r="A1262" s="18">
        <v>1308.0</v>
      </c>
      <c r="B1262" s="18" t="s">
        <v>455</v>
      </c>
      <c r="C1262" s="18" t="s">
        <v>15</v>
      </c>
      <c r="D1262" s="19">
        <v>41274.0</v>
      </c>
      <c r="E1262" s="20">
        <v>8.4847E10</v>
      </c>
      <c r="F1262" s="20">
        <v>6.6635E10</v>
      </c>
      <c r="G1262" s="21">
        <v>1.7504E10</v>
      </c>
      <c r="H1262" s="22">
        <v>0.0</v>
      </c>
      <c r="I1262" s="22">
        <v>0.0</v>
      </c>
      <c r="J1262" s="18" t="s">
        <v>50</v>
      </c>
      <c r="K1262" s="18" t="s">
        <v>382</v>
      </c>
      <c r="L1262" s="23">
        <f t="shared" si="1"/>
        <v>2012</v>
      </c>
      <c r="M1262" s="24">
        <f t="shared" si="2"/>
        <v>18212000000</v>
      </c>
      <c r="N1262" s="25">
        <f t="shared" si="3"/>
        <v>17504000000</v>
      </c>
      <c r="O1262" s="24">
        <f t="shared" si="4"/>
        <v>67343000000</v>
      </c>
      <c r="P1262" s="17">
        <f t="shared" si="5"/>
        <v>0.2146451849</v>
      </c>
      <c r="Q1262" s="17">
        <f t="shared" si="6"/>
        <v>0.7936992469</v>
      </c>
      <c r="R1262" s="17"/>
      <c r="S1262" s="17"/>
      <c r="T1262" s="17"/>
      <c r="U1262" s="17"/>
      <c r="V1262" s="17"/>
      <c r="W1262" s="17"/>
      <c r="X1262" s="17"/>
      <c r="Y1262" s="17"/>
      <c r="Z1262" s="17"/>
    </row>
    <row r="1263">
      <c r="A1263" s="18">
        <v>1309.0</v>
      </c>
      <c r="B1263" s="18" t="s">
        <v>455</v>
      </c>
      <c r="C1263" s="18" t="s">
        <v>18</v>
      </c>
      <c r="D1263" s="19">
        <v>41639.0</v>
      </c>
      <c r="E1263" s="20">
        <v>4.1461E10</v>
      </c>
      <c r="F1263" s="20">
        <v>2.6973E10</v>
      </c>
      <c r="G1263" s="21">
        <v>1.6172E10</v>
      </c>
      <c r="H1263" s="22">
        <v>0.0</v>
      </c>
      <c r="I1263" s="22">
        <v>0.0</v>
      </c>
      <c r="J1263" s="18" t="s">
        <v>50</v>
      </c>
      <c r="K1263" s="18" t="s">
        <v>382</v>
      </c>
      <c r="L1263" s="23">
        <f t="shared" si="1"/>
        <v>2013</v>
      </c>
      <c r="M1263" s="24">
        <f t="shared" si="2"/>
        <v>14488000000</v>
      </c>
      <c r="N1263" s="25">
        <f t="shared" si="3"/>
        <v>16172000000</v>
      </c>
      <c r="O1263" s="24">
        <f t="shared" si="4"/>
        <v>25289000000</v>
      </c>
      <c r="P1263" s="17">
        <f t="shared" si="5"/>
        <v>0.3494368201</v>
      </c>
      <c r="Q1263" s="17">
        <f t="shared" si="6"/>
        <v>0.6099466969</v>
      </c>
      <c r="R1263" s="17"/>
      <c r="S1263" s="17"/>
      <c r="T1263" s="17"/>
      <c r="U1263" s="17"/>
      <c r="V1263" s="17"/>
      <c r="W1263" s="17"/>
      <c r="X1263" s="17"/>
      <c r="Y1263" s="17"/>
      <c r="Z1263" s="17"/>
    </row>
    <row r="1264">
      <c r="A1264" s="18">
        <v>1310.0</v>
      </c>
      <c r="B1264" s="18" t="s">
        <v>455</v>
      </c>
      <c r="C1264" s="18" t="s">
        <v>19</v>
      </c>
      <c r="D1264" s="19">
        <v>42004.0</v>
      </c>
      <c r="E1264" s="20">
        <v>5.4105E10</v>
      </c>
      <c r="F1264" s="20">
        <v>3.356E10</v>
      </c>
      <c r="G1264" s="21">
        <v>1.8786E10</v>
      </c>
      <c r="H1264" s="22">
        <v>0.0</v>
      </c>
      <c r="I1264" s="22">
        <v>0.0</v>
      </c>
      <c r="J1264" s="18" t="s">
        <v>50</v>
      </c>
      <c r="K1264" s="18" t="s">
        <v>382</v>
      </c>
      <c r="L1264" s="23">
        <f t="shared" si="1"/>
        <v>2014</v>
      </c>
      <c r="M1264" s="24">
        <f t="shared" si="2"/>
        <v>20545000000</v>
      </c>
      <c r="N1264" s="25">
        <f t="shared" si="3"/>
        <v>18786000000</v>
      </c>
      <c r="O1264" s="24">
        <f t="shared" si="4"/>
        <v>35319000000</v>
      </c>
      <c r="P1264" s="17">
        <f t="shared" si="5"/>
        <v>0.3797246096</v>
      </c>
      <c r="Q1264" s="17">
        <f t="shared" si="6"/>
        <v>0.652786249</v>
      </c>
      <c r="R1264" s="17"/>
      <c r="S1264" s="17"/>
      <c r="T1264" s="17"/>
      <c r="U1264" s="17"/>
      <c r="V1264" s="17"/>
      <c r="W1264" s="17"/>
      <c r="X1264" s="17"/>
      <c r="Y1264" s="17"/>
      <c r="Z1264" s="17"/>
    </row>
    <row r="1265">
      <c r="A1265" s="18">
        <v>1311.0</v>
      </c>
      <c r="B1265" s="18" t="s">
        <v>455</v>
      </c>
      <c r="C1265" s="18" t="s">
        <v>20</v>
      </c>
      <c r="D1265" s="19">
        <v>42369.0</v>
      </c>
      <c r="E1265" s="20">
        <v>5.7119E10</v>
      </c>
      <c r="F1265" s="20">
        <v>3.2747E10</v>
      </c>
      <c r="G1265" s="21">
        <v>1.6603E10</v>
      </c>
      <c r="H1265" s="22">
        <v>0.0</v>
      </c>
      <c r="I1265" s="22">
        <v>0.0</v>
      </c>
      <c r="J1265" s="18" t="s">
        <v>50</v>
      </c>
      <c r="K1265" s="18" t="s">
        <v>382</v>
      </c>
      <c r="L1265" s="23">
        <f t="shared" si="1"/>
        <v>2015</v>
      </c>
      <c r="M1265" s="24">
        <f t="shared" si="2"/>
        <v>24372000000</v>
      </c>
      <c r="N1265" s="25">
        <f t="shared" si="3"/>
        <v>16603000000</v>
      </c>
      <c r="O1265" s="24">
        <f t="shared" si="4"/>
        <v>40516000000</v>
      </c>
      <c r="P1265" s="17">
        <f t="shared" si="5"/>
        <v>0.4266881423</v>
      </c>
      <c r="Q1265" s="17">
        <f t="shared" si="6"/>
        <v>0.7093261437</v>
      </c>
      <c r="R1265" s="17"/>
      <c r="S1265" s="17"/>
      <c r="T1265" s="17"/>
      <c r="U1265" s="17"/>
      <c r="V1265" s="17"/>
      <c r="W1265" s="17"/>
      <c r="X1265" s="17"/>
      <c r="Y1265" s="17"/>
      <c r="Z1265" s="17"/>
    </row>
    <row r="1266">
      <c r="A1266" s="18">
        <v>1312.0</v>
      </c>
      <c r="B1266" s="18" t="s">
        <v>456</v>
      </c>
      <c r="C1266" s="18" t="s">
        <v>15</v>
      </c>
      <c r="D1266" s="19">
        <v>41274.0</v>
      </c>
      <c r="E1266" s="20">
        <v>1.7929E11</v>
      </c>
      <c r="F1266" s="20">
        <v>1.58446E11</v>
      </c>
      <c r="G1266" s="21">
        <v>1.5443E10</v>
      </c>
      <c r="H1266" s="22">
        <v>0.0</v>
      </c>
      <c r="I1266" s="22">
        <v>9.31E8</v>
      </c>
      <c r="J1266" s="18" t="s">
        <v>86</v>
      </c>
      <c r="K1266" s="18" t="s">
        <v>344</v>
      </c>
      <c r="L1266" s="23">
        <f t="shared" si="1"/>
        <v>2012</v>
      </c>
      <c r="M1266" s="24">
        <f t="shared" si="2"/>
        <v>20844000000</v>
      </c>
      <c r="N1266" s="25">
        <f t="shared" si="3"/>
        <v>16374000000</v>
      </c>
      <c r="O1266" s="24">
        <f t="shared" si="4"/>
        <v>162916000000</v>
      </c>
      <c r="P1266" s="17">
        <f t="shared" si="5"/>
        <v>0.1162585755</v>
      </c>
      <c r="Q1266" s="17">
        <f t="shared" si="6"/>
        <v>0.9086730994</v>
      </c>
      <c r="R1266" s="17"/>
      <c r="S1266" s="17"/>
      <c r="T1266" s="17"/>
      <c r="U1266" s="17"/>
      <c r="V1266" s="17"/>
      <c r="W1266" s="17"/>
      <c r="X1266" s="17"/>
      <c r="Y1266" s="17"/>
      <c r="Z1266" s="17"/>
    </row>
    <row r="1267">
      <c r="A1267" s="18">
        <v>1313.0</v>
      </c>
      <c r="B1267" s="18" t="s">
        <v>456</v>
      </c>
      <c r="C1267" s="18" t="s">
        <v>18</v>
      </c>
      <c r="D1267" s="19">
        <v>41639.0</v>
      </c>
      <c r="E1267" s="20">
        <v>1.71596E11</v>
      </c>
      <c r="F1267" s="20">
        <v>1.52451E11</v>
      </c>
      <c r="G1267" s="21">
        <v>1.5597E10</v>
      </c>
      <c r="H1267" s="22">
        <v>0.0</v>
      </c>
      <c r="I1267" s="22">
        <v>9.71E8</v>
      </c>
      <c r="J1267" s="18" t="s">
        <v>86</v>
      </c>
      <c r="K1267" s="18" t="s">
        <v>344</v>
      </c>
      <c r="L1267" s="23">
        <f t="shared" si="1"/>
        <v>2013</v>
      </c>
      <c r="M1267" s="24">
        <f t="shared" si="2"/>
        <v>19145000000</v>
      </c>
      <c r="N1267" s="25">
        <f t="shared" si="3"/>
        <v>16568000000</v>
      </c>
      <c r="O1267" s="24">
        <f t="shared" si="4"/>
        <v>155028000000</v>
      </c>
      <c r="P1267" s="17">
        <f t="shared" si="5"/>
        <v>0.1115701998</v>
      </c>
      <c r="Q1267" s="17">
        <f t="shared" si="6"/>
        <v>0.9034476328</v>
      </c>
      <c r="R1267" s="17"/>
      <c r="S1267" s="17"/>
      <c r="T1267" s="17"/>
      <c r="U1267" s="17"/>
      <c r="V1267" s="17"/>
      <c r="W1267" s="17"/>
      <c r="X1267" s="17"/>
      <c r="Y1267" s="17"/>
      <c r="Z1267" s="17"/>
    </row>
    <row r="1268">
      <c r="A1268" s="18">
        <v>1314.0</v>
      </c>
      <c r="B1268" s="18" t="s">
        <v>456</v>
      </c>
      <c r="C1268" s="18" t="s">
        <v>19</v>
      </c>
      <c r="D1268" s="19">
        <v>42004.0</v>
      </c>
      <c r="E1268" s="20">
        <v>1.61212E11</v>
      </c>
      <c r="F1268" s="20">
        <v>1.40183E11</v>
      </c>
      <c r="G1268" s="21">
        <v>1.6703E10</v>
      </c>
      <c r="H1268" s="22">
        <v>0.0</v>
      </c>
      <c r="I1268" s="22">
        <v>1.019E9</v>
      </c>
      <c r="J1268" s="18" t="s">
        <v>86</v>
      </c>
      <c r="K1268" s="18" t="s">
        <v>344</v>
      </c>
      <c r="L1268" s="23">
        <f t="shared" si="1"/>
        <v>2014</v>
      </c>
      <c r="M1268" s="24">
        <f t="shared" si="2"/>
        <v>21029000000</v>
      </c>
      <c r="N1268" s="25">
        <f t="shared" si="3"/>
        <v>17722000000</v>
      </c>
      <c r="O1268" s="24">
        <f t="shared" si="4"/>
        <v>143490000000</v>
      </c>
      <c r="P1268" s="17">
        <f t="shared" si="5"/>
        <v>0.1304431432</v>
      </c>
      <c r="Q1268" s="17">
        <f t="shared" si="6"/>
        <v>0.8900702181</v>
      </c>
      <c r="R1268" s="17"/>
      <c r="S1268" s="17"/>
      <c r="T1268" s="17"/>
      <c r="U1268" s="17"/>
      <c r="V1268" s="17"/>
      <c r="W1268" s="17"/>
      <c r="X1268" s="17"/>
      <c r="Y1268" s="17"/>
      <c r="Z1268" s="17"/>
    </row>
    <row r="1269">
      <c r="A1269" s="18">
        <v>1315.0</v>
      </c>
      <c r="B1269" s="18" t="s">
        <v>456</v>
      </c>
      <c r="C1269" s="18" t="s">
        <v>20</v>
      </c>
      <c r="D1269" s="19">
        <v>42369.0</v>
      </c>
      <c r="E1269" s="20">
        <v>9.8975E10</v>
      </c>
      <c r="F1269" s="20">
        <v>7.7693E10</v>
      </c>
      <c r="G1269" s="21">
        <v>1.5747E10</v>
      </c>
      <c r="H1269" s="22">
        <v>0.0</v>
      </c>
      <c r="I1269" s="22">
        <v>1.099E9</v>
      </c>
      <c r="J1269" s="18" t="s">
        <v>86</v>
      </c>
      <c r="K1269" s="18" t="s">
        <v>344</v>
      </c>
      <c r="L1269" s="23">
        <f t="shared" si="1"/>
        <v>2015</v>
      </c>
      <c r="M1269" s="24">
        <f t="shared" si="2"/>
        <v>21282000000</v>
      </c>
      <c r="N1269" s="25">
        <f t="shared" si="3"/>
        <v>16846000000</v>
      </c>
      <c r="O1269" s="24">
        <f t="shared" si="4"/>
        <v>82129000000</v>
      </c>
      <c r="P1269" s="17">
        <f t="shared" si="5"/>
        <v>0.215023996</v>
      </c>
      <c r="Q1269" s="17">
        <f t="shared" si="6"/>
        <v>0.8297954029</v>
      </c>
      <c r="R1269" s="17"/>
      <c r="S1269" s="17"/>
      <c r="T1269" s="17"/>
      <c r="U1269" s="17"/>
      <c r="V1269" s="17"/>
      <c r="W1269" s="17"/>
      <c r="X1269" s="17"/>
      <c r="Y1269" s="17"/>
      <c r="Z1269" s="17"/>
    </row>
    <row r="1270">
      <c r="A1270" s="18">
        <v>1316.0</v>
      </c>
      <c r="B1270" s="18" t="s">
        <v>457</v>
      </c>
      <c r="C1270" s="18" t="s">
        <v>15</v>
      </c>
      <c r="D1270" s="19">
        <v>41308.0</v>
      </c>
      <c r="E1270" s="20">
        <v>6.043E9</v>
      </c>
      <c r="F1270" s="20">
        <v>2.7938E9</v>
      </c>
      <c r="G1270" s="21">
        <v>2.5943E9</v>
      </c>
      <c r="H1270" s="22">
        <v>0.0</v>
      </c>
      <c r="I1270" s="22">
        <v>0.0</v>
      </c>
      <c r="J1270" s="18" t="s">
        <v>22</v>
      </c>
      <c r="K1270" s="18" t="s">
        <v>292</v>
      </c>
      <c r="L1270" s="23">
        <f t="shared" si="1"/>
        <v>2013</v>
      </c>
      <c r="M1270" s="24">
        <f t="shared" si="2"/>
        <v>3249200000</v>
      </c>
      <c r="N1270" s="25">
        <f t="shared" si="3"/>
        <v>2594300000</v>
      </c>
      <c r="O1270" s="24">
        <f t="shared" si="4"/>
        <v>3448700000</v>
      </c>
      <c r="P1270" s="17">
        <f t="shared" si="5"/>
        <v>0.5376799603</v>
      </c>
      <c r="Q1270" s="17">
        <f t="shared" si="6"/>
        <v>0.5706933642</v>
      </c>
      <c r="R1270" s="17"/>
      <c r="S1270" s="17"/>
      <c r="T1270" s="17"/>
      <c r="U1270" s="17"/>
      <c r="V1270" s="17"/>
      <c r="W1270" s="17"/>
      <c r="X1270" s="17"/>
      <c r="Y1270" s="17"/>
      <c r="Z1270" s="17"/>
    </row>
    <row r="1271">
      <c r="A1271" s="18">
        <v>1317.0</v>
      </c>
      <c r="B1271" s="18" t="s">
        <v>457</v>
      </c>
      <c r="C1271" s="18" t="s">
        <v>18</v>
      </c>
      <c r="D1271" s="19">
        <v>41672.0</v>
      </c>
      <c r="E1271" s="20">
        <v>8.1864E9</v>
      </c>
      <c r="F1271" s="20">
        <v>3.9671E9</v>
      </c>
      <c r="G1271" s="21">
        <v>3.6735E9</v>
      </c>
      <c r="H1271" s="22">
        <v>0.0</v>
      </c>
      <c r="I1271" s="22">
        <v>0.0</v>
      </c>
      <c r="J1271" s="18" t="s">
        <v>22</v>
      </c>
      <c r="K1271" s="18" t="s">
        <v>292</v>
      </c>
      <c r="L1271" s="23">
        <f t="shared" si="1"/>
        <v>2014</v>
      </c>
      <c r="M1271" s="24">
        <f t="shared" si="2"/>
        <v>4219300000</v>
      </c>
      <c r="N1271" s="25">
        <f t="shared" si="3"/>
        <v>3673500000</v>
      </c>
      <c r="O1271" s="24">
        <f t="shared" si="4"/>
        <v>4512900000</v>
      </c>
      <c r="P1271" s="17">
        <f t="shared" si="5"/>
        <v>0.5154035962</v>
      </c>
      <c r="Q1271" s="17">
        <f t="shared" si="6"/>
        <v>0.5512679566</v>
      </c>
      <c r="R1271" s="17"/>
      <c r="S1271" s="17"/>
      <c r="T1271" s="17"/>
      <c r="U1271" s="17"/>
      <c r="V1271" s="17"/>
      <c r="W1271" s="17"/>
      <c r="X1271" s="17"/>
      <c r="Y1271" s="17"/>
      <c r="Z1271" s="17"/>
    </row>
    <row r="1272">
      <c r="A1272" s="18">
        <v>1318.0</v>
      </c>
      <c r="B1272" s="18" t="s">
        <v>457</v>
      </c>
      <c r="C1272" s="18" t="s">
        <v>19</v>
      </c>
      <c r="D1272" s="19">
        <v>42036.0</v>
      </c>
      <c r="E1272" s="20">
        <v>8.2412E9</v>
      </c>
      <c r="F1272" s="20">
        <v>3.9145E9</v>
      </c>
      <c r="G1272" s="21">
        <v>3.7136E9</v>
      </c>
      <c r="H1272" s="22">
        <v>0.0</v>
      </c>
      <c r="I1272" s="22">
        <v>0.0</v>
      </c>
      <c r="J1272" s="18" t="s">
        <v>22</v>
      </c>
      <c r="K1272" s="18" t="s">
        <v>292</v>
      </c>
      <c r="L1272" s="23">
        <f t="shared" si="1"/>
        <v>2015</v>
      </c>
      <c r="M1272" s="24">
        <f t="shared" si="2"/>
        <v>4326700000</v>
      </c>
      <c r="N1272" s="25">
        <f t="shared" si="3"/>
        <v>3713600000</v>
      </c>
      <c r="O1272" s="24">
        <f t="shared" si="4"/>
        <v>4527600000</v>
      </c>
      <c r="P1272" s="17">
        <f t="shared" si="5"/>
        <v>0.5250084939</v>
      </c>
      <c r="Q1272" s="17">
        <f t="shared" si="6"/>
        <v>0.5493860117</v>
      </c>
      <c r="R1272" s="17"/>
      <c r="S1272" s="17"/>
      <c r="T1272" s="17"/>
      <c r="U1272" s="17"/>
      <c r="V1272" s="17"/>
      <c r="W1272" s="17"/>
      <c r="X1272" s="17"/>
      <c r="Y1272" s="17"/>
      <c r="Z1272" s="17"/>
    </row>
    <row r="1273">
      <c r="A1273" s="18">
        <v>1319.0</v>
      </c>
      <c r="B1273" s="18" t="s">
        <v>457</v>
      </c>
      <c r="C1273" s="18" t="s">
        <v>20</v>
      </c>
      <c r="D1273" s="19">
        <v>42400.0</v>
      </c>
      <c r="E1273" s="20">
        <v>8.0203E9</v>
      </c>
      <c r="F1273" s="20">
        <v>3.8587E9</v>
      </c>
      <c r="G1273" s="21">
        <v>3.4177E9</v>
      </c>
      <c r="H1273" s="22">
        <v>0.0</v>
      </c>
      <c r="I1273" s="22">
        <v>0.0</v>
      </c>
      <c r="J1273" s="18" t="s">
        <v>22</v>
      </c>
      <c r="K1273" s="18" t="s">
        <v>292</v>
      </c>
      <c r="L1273" s="23">
        <f t="shared" si="1"/>
        <v>2016</v>
      </c>
      <c r="M1273" s="24">
        <f t="shared" si="2"/>
        <v>4161600000</v>
      </c>
      <c r="N1273" s="25">
        <f t="shared" si="3"/>
        <v>3417700000</v>
      </c>
      <c r="O1273" s="24">
        <f t="shared" si="4"/>
        <v>4602600000</v>
      </c>
      <c r="P1273" s="17">
        <f t="shared" si="5"/>
        <v>0.5188833335</v>
      </c>
      <c r="Q1273" s="17">
        <f t="shared" si="6"/>
        <v>0.5738688079</v>
      </c>
      <c r="R1273" s="17"/>
      <c r="S1273" s="17"/>
      <c r="T1273" s="17"/>
      <c r="U1273" s="17"/>
      <c r="V1273" s="17"/>
      <c r="W1273" s="17"/>
      <c r="X1273" s="17"/>
      <c r="Y1273" s="17"/>
      <c r="Z1273" s="17"/>
    </row>
    <row r="1274">
      <c r="A1274" s="18">
        <v>1320.0</v>
      </c>
      <c r="B1274" s="18" t="s">
        <v>458</v>
      </c>
      <c r="C1274" s="18" t="s">
        <v>15</v>
      </c>
      <c r="D1274" s="19">
        <v>41274.0</v>
      </c>
      <c r="E1274" s="20">
        <v>5.920269E9</v>
      </c>
      <c r="F1274" s="20">
        <v>4.982562E9</v>
      </c>
      <c r="G1274" s="21">
        <v>4.34894E8</v>
      </c>
      <c r="H1274" s="22">
        <v>0.0</v>
      </c>
      <c r="I1274" s="22">
        <v>3.7691E7</v>
      </c>
      <c r="J1274" s="18" t="s">
        <v>16</v>
      </c>
      <c r="K1274" s="18" t="s">
        <v>167</v>
      </c>
      <c r="L1274" s="23">
        <f t="shared" si="1"/>
        <v>2012</v>
      </c>
      <c r="M1274" s="24">
        <f t="shared" si="2"/>
        <v>937707000</v>
      </c>
      <c r="N1274" s="25">
        <f t="shared" si="3"/>
        <v>472585000</v>
      </c>
      <c r="O1274" s="24">
        <f t="shared" si="4"/>
        <v>5447684000</v>
      </c>
      <c r="P1274" s="17">
        <f t="shared" si="5"/>
        <v>0.1583892556</v>
      </c>
      <c r="Q1274" s="17">
        <f t="shared" si="6"/>
        <v>0.9201750799</v>
      </c>
      <c r="R1274" s="17"/>
      <c r="S1274" s="17"/>
      <c r="T1274" s="17"/>
      <c r="U1274" s="17"/>
      <c r="V1274" s="17"/>
      <c r="W1274" s="17"/>
      <c r="X1274" s="17"/>
      <c r="Y1274" s="17"/>
      <c r="Z1274" s="17"/>
    </row>
    <row r="1275">
      <c r="A1275" s="18">
        <v>1321.0</v>
      </c>
      <c r="B1275" s="18" t="s">
        <v>458</v>
      </c>
      <c r="C1275" s="18" t="s">
        <v>18</v>
      </c>
      <c r="D1275" s="19">
        <v>41639.0</v>
      </c>
      <c r="E1275" s="20">
        <v>6.411577E9</v>
      </c>
      <c r="F1275" s="20">
        <v>5.424644E9</v>
      </c>
      <c r="G1275" s="21">
        <v>4.85069E8</v>
      </c>
      <c r="H1275" s="22">
        <v>0.0</v>
      </c>
      <c r="I1275" s="22">
        <v>2.5865E7</v>
      </c>
      <c r="J1275" s="18" t="s">
        <v>16</v>
      </c>
      <c r="K1275" s="18" t="s">
        <v>167</v>
      </c>
      <c r="L1275" s="23">
        <f t="shared" si="1"/>
        <v>2013</v>
      </c>
      <c r="M1275" s="24">
        <f t="shared" si="2"/>
        <v>986933000</v>
      </c>
      <c r="N1275" s="25">
        <f t="shared" si="3"/>
        <v>510934000</v>
      </c>
      <c r="O1275" s="24">
        <f t="shared" si="4"/>
        <v>5900643000</v>
      </c>
      <c r="P1275" s="17">
        <f t="shared" si="5"/>
        <v>0.1539298366</v>
      </c>
      <c r="Q1275" s="17">
        <f t="shared" si="6"/>
        <v>0.9203107129</v>
      </c>
      <c r="R1275" s="17"/>
      <c r="S1275" s="17"/>
      <c r="T1275" s="17"/>
      <c r="U1275" s="17"/>
      <c r="V1275" s="17"/>
      <c r="W1275" s="17"/>
      <c r="X1275" s="17"/>
      <c r="Y1275" s="17"/>
      <c r="Z1275" s="17"/>
    </row>
    <row r="1276">
      <c r="A1276" s="18">
        <v>1322.0</v>
      </c>
      <c r="B1276" s="18" t="s">
        <v>458</v>
      </c>
      <c r="C1276" s="18" t="s">
        <v>19</v>
      </c>
      <c r="D1276" s="19">
        <v>42004.0</v>
      </c>
      <c r="E1276" s="20">
        <v>7.747229E9</v>
      </c>
      <c r="F1276" s="20">
        <v>6.578435E9</v>
      </c>
      <c r="G1276" s="21">
        <v>7.05477E8</v>
      </c>
      <c r="H1276" s="22">
        <v>0.0</v>
      </c>
      <c r="I1276" s="22">
        <v>3.4257E7</v>
      </c>
      <c r="J1276" s="18" t="s">
        <v>16</v>
      </c>
      <c r="K1276" s="18" t="s">
        <v>167</v>
      </c>
      <c r="L1276" s="23">
        <f t="shared" si="1"/>
        <v>2014</v>
      </c>
      <c r="M1276" s="24">
        <f t="shared" si="2"/>
        <v>1168794000</v>
      </c>
      <c r="N1276" s="25">
        <f t="shared" si="3"/>
        <v>739734000</v>
      </c>
      <c r="O1276" s="24">
        <f t="shared" si="4"/>
        <v>7007495000</v>
      </c>
      <c r="P1276" s="17">
        <f t="shared" si="5"/>
        <v>0.150866071</v>
      </c>
      <c r="Q1276" s="17">
        <f t="shared" si="6"/>
        <v>0.9045163116</v>
      </c>
      <c r="R1276" s="17"/>
      <c r="S1276" s="17"/>
      <c r="T1276" s="17"/>
      <c r="U1276" s="17"/>
      <c r="V1276" s="17"/>
      <c r="W1276" s="17"/>
      <c r="X1276" s="17"/>
      <c r="Y1276" s="17"/>
      <c r="Z1276" s="17"/>
    </row>
    <row r="1277">
      <c r="A1277" s="18">
        <v>1323.0</v>
      </c>
      <c r="B1277" s="18" t="s">
        <v>458</v>
      </c>
      <c r="C1277" s="18" t="s">
        <v>20</v>
      </c>
      <c r="D1277" s="19">
        <v>42369.0</v>
      </c>
      <c r="E1277" s="20">
        <v>7.572436E9</v>
      </c>
      <c r="F1277" s="20">
        <v>6.648771E9</v>
      </c>
      <c r="G1277" s="21">
        <v>5.92863E8</v>
      </c>
      <c r="H1277" s="22">
        <v>0.0</v>
      </c>
      <c r="I1277" s="22">
        <v>3.4848E7</v>
      </c>
      <c r="J1277" s="18" t="s">
        <v>16</v>
      </c>
      <c r="K1277" s="18" t="s">
        <v>167</v>
      </c>
      <c r="L1277" s="23">
        <f t="shared" si="1"/>
        <v>2015</v>
      </c>
      <c r="M1277" s="24">
        <f t="shared" si="2"/>
        <v>923665000</v>
      </c>
      <c r="N1277" s="25">
        <f t="shared" si="3"/>
        <v>627711000</v>
      </c>
      <c r="O1277" s="24">
        <f t="shared" si="4"/>
        <v>6944725000</v>
      </c>
      <c r="P1277" s="17">
        <f t="shared" si="5"/>
        <v>0.1219772607</v>
      </c>
      <c r="Q1277" s="17">
        <f t="shared" si="6"/>
        <v>0.9171058032</v>
      </c>
      <c r="R1277" s="17"/>
      <c r="S1277" s="17"/>
      <c r="T1277" s="17"/>
      <c r="U1277" s="17"/>
      <c r="V1277" s="17"/>
      <c r="W1277" s="17"/>
      <c r="X1277" s="17"/>
      <c r="Y1277" s="17"/>
      <c r="Z1277" s="17"/>
    </row>
    <row r="1278">
      <c r="A1278" s="18">
        <v>1324.0</v>
      </c>
      <c r="B1278" s="18" t="s">
        <v>459</v>
      </c>
      <c r="C1278" s="18" t="s">
        <v>15</v>
      </c>
      <c r="D1278" s="19">
        <v>41274.0</v>
      </c>
      <c r="E1278" s="20">
        <v>1.1224E10</v>
      </c>
      <c r="F1278" s="20">
        <v>6.396E9</v>
      </c>
      <c r="G1278" s="21">
        <v>1.227E9</v>
      </c>
      <c r="H1278" s="22">
        <v>9.8E7</v>
      </c>
      <c r="I1278" s="22">
        <v>1.001E9</v>
      </c>
      <c r="J1278" s="18" t="s">
        <v>62</v>
      </c>
      <c r="K1278" s="18" t="s">
        <v>90</v>
      </c>
      <c r="L1278" s="23">
        <f t="shared" si="1"/>
        <v>2012</v>
      </c>
      <c r="M1278" s="24">
        <f t="shared" si="2"/>
        <v>4828000000</v>
      </c>
      <c r="N1278" s="25">
        <f t="shared" si="3"/>
        <v>2326000000</v>
      </c>
      <c r="O1278" s="24">
        <f t="shared" si="4"/>
        <v>8898000000</v>
      </c>
      <c r="P1278" s="17">
        <f t="shared" si="5"/>
        <v>0.4301496793</v>
      </c>
      <c r="Q1278" s="17">
        <f t="shared" si="6"/>
        <v>0.7927655025</v>
      </c>
      <c r="R1278" s="17"/>
      <c r="S1278" s="17"/>
      <c r="T1278" s="17"/>
      <c r="U1278" s="17"/>
      <c r="V1278" s="17"/>
      <c r="W1278" s="17"/>
      <c r="X1278" s="17"/>
      <c r="Y1278" s="17"/>
      <c r="Z1278" s="17"/>
    </row>
    <row r="1279">
      <c r="A1279" s="18">
        <v>1325.0</v>
      </c>
      <c r="B1279" s="18" t="s">
        <v>459</v>
      </c>
      <c r="C1279" s="18" t="s">
        <v>18</v>
      </c>
      <c r="D1279" s="19">
        <v>41639.0</v>
      </c>
      <c r="E1279" s="20">
        <v>1.1925E10</v>
      </c>
      <c r="F1279" s="20">
        <v>6.744E9</v>
      </c>
      <c r="G1279" s="21">
        <v>1.349E9</v>
      </c>
      <c r="H1279" s="22">
        <v>9.8E7</v>
      </c>
      <c r="I1279" s="22">
        <v>1.109E9</v>
      </c>
      <c r="J1279" s="18" t="s">
        <v>62</v>
      </c>
      <c r="K1279" s="18" t="s">
        <v>90</v>
      </c>
      <c r="L1279" s="23">
        <f t="shared" si="1"/>
        <v>2013</v>
      </c>
      <c r="M1279" s="24">
        <f t="shared" si="2"/>
        <v>5181000000</v>
      </c>
      <c r="N1279" s="25">
        <f t="shared" si="3"/>
        <v>2556000000</v>
      </c>
      <c r="O1279" s="24">
        <f t="shared" si="4"/>
        <v>9369000000</v>
      </c>
      <c r="P1279" s="17">
        <f t="shared" si="5"/>
        <v>0.4344654088</v>
      </c>
      <c r="Q1279" s="17">
        <f t="shared" si="6"/>
        <v>0.7856603774</v>
      </c>
      <c r="R1279" s="17"/>
      <c r="S1279" s="17"/>
      <c r="T1279" s="17"/>
      <c r="U1279" s="17"/>
      <c r="V1279" s="17"/>
      <c r="W1279" s="17"/>
      <c r="X1279" s="17"/>
      <c r="Y1279" s="17"/>
      <c r="Z1279" s="17"/>
    </row>
    <row r="1280">
      <c r="A1280" s="18">
        <v>1326.0</v>
      </c>
      <c r="B1280" s="18" t="s">
        <v>459</v>
      </c>
      <c r="C1280" s="18" t="s">
        <v>19</v>
      </c>
      <c r="D1280" s="19">
        <v>42004.0</v>
      </c>
      <c r="E1280" s="20">
        <v>1.2273E10</v>
      </c>
      <c r="F1280" s="20">
        <v>6.962E9</v>
      </c>
      <c r="G1280" s="21">
        <v>1.437E9</v>
      </c>
      <c r="H1280" s="22">
        <v>9.6E7</v>
      </c>
      <c r="I1280" s="22">
        <v>1.17E9</v>
      </c>
      <c r="J1280" s="18" t="s">
        <v>62</v>
      </c>
      <c r="K1280" s="18" t="s">
        <v>90</v>
      </c>
      <c r="L1280" s="23">
        <f t="shared" si="1"/>
        <v>2014</v>
      </c>
      <c r="M1280" s="24">
        <f t="shared" si="2"/>
        <v>5311000000</v>
      </c>
      <c r="N1280" s="25">
        <f t="shared" si="3"/>
        <v>2703000000</v>
      </c>
      <c r="O1280" s="24">
        <f t="shared" si="4"/>
        <v>9570000000</v>
      </c>
      <c r="P1280" s="17">
        <f t="shared" si="5"/>
        <v>0.4327385317</v>
      </c>
      <c r="Q1280" s="17">
        <f t="shared" si="6"/>
        <v>0.7797604498</v>
      </c>
      <c r="R1280" s="17"/>
      <c r="S1280" s="17"/>
      <c r="T1280" s="17"/>
      <c r="U1280" s="17"/>
      <c r="V1280" s="17"/>
      <c r="W1280" s="17"/>
      <c r="X1280" s="17"/>
      <c r="Y1280" s="17"/>
      <c r="Z1280" s="17"/>
    </row>
    <row r="1281">
      <c r="A1281" s="18">
        <v>1327.0</v>
      </c>
      <c r="B1281" s="18" t="s">
        <v>459</v>
      </c>
      <c r="C1281" s="18" t="s">
        <v>20</v>
      </c>
      <c r="D1281" s="19">
        <v>42369.0</v>
      </c>
      <c r="E1281" s="20">
        <v>1.0776E10</v>
      </c>
      <c r="F1281" s="20">
        <v>5.96E9</v>
      </c>
      <c r="G1281" s="21">
        <v>1.296E9</v>
      </c>
      <c r="H1281" s="22">
        <v>9.3E7</v>
      </c>
      <c r="I1281" s="22">
        <v>1.106E9</v>
      </c>
      <c r="J1281" s="18" t="s">
        <v>62</v>
      </c>
      <c r="K1281" s="18" t="s">
        <v>90</v>
      </c>
      <c r="L1281" s="23">
        <f t="shared" si="1"/>
        <v>2015</v>
      </c>
      <c r="M1281" s="24">
        <f t="shared" si="2"/>
        <v>4816000000</v>
      </c>
      <c r="N1281" s="25">
        <f t="shared" si="3"/>
        <v>2495000000</v>
      </c>
      <c r="O1281" s="24">
        <f t="shared" si="4"/>
        <v>8281000000</v>
      </c>
      <c r="P1281" s="17">
        <f t="shared" si="5"/>
        <v>0.4469190794</v>
      </c>
      <c r="Q1281" s="17">
        <f t="shared" si="6"/>
        <v>0.7684669636</v>
      </c>
      <c r="R1281" s="17"/>
      <c r="S1281" s="17"/>
      <c r="T1281" s="17"/>
      <c r="U1281" s="17"/>
      <c r="V1281" s="17"/>
      <c r="W1281" s="17"/>
      <c r="X1281" s="17"/>
      <c r="Y1281" s="17"/>
      <c r="Z1281" s="17"/>
    </row>
    <row r="1282">
      <c r="A1282" s="18">
        <v>1331.0</v>
      </c>
      <c r="B1282" s="18" t="s">
        <v>460</v>
      </c>
      <c r="C1282" s="18" t="s">
        <v>15</v>
      </c>
      <c r="D1282" s="19">
        <v>41546.0</v>
      </c>
      <c r="E1282" s="20">
        <v>2.4866E10</v>
      </c>
      <c r="F1282" s="20">
        <v>9.82E9</v>
      </c>
      <c r="G1282" s="21">
        <v>2.849E9</v>
      </c>
      <c r="H1282" s="22">
        <v>4.967E9</v>
      </c>
      <c r="I1282" s="22">
        <v>0.0</v>
      </c>
      <c r="J1282" s="18" t="s">
        <v>25</v>
      </c>
      <c r="K1282" s="18" t="s">
        <v>37</v>
      </c>
      <c r="L1282" s="23">
        <f t="shared" si="1"/>
        <v>2013</v>
      </c>
      <c r="M1282" s="24">
        <f t="shared" si="2"/>
        <v>15046000000</v>
      </c>
      <c r="N1282" s="25">
        <f t="shared" si="3"/>
        <v>7816000000</v>
      </c>
      <c r="O1282" s="24">
        <f t="shared" si="4"/>
        <v>17050000000</v>
      </c>
      <c r="P1282" s="17">
        <f t="shared" si="5"/>
        <v>0.6050832462</v>
      </c>
      <c r="Q1282" s="17">
        <f t="shared" si="6"/>
        <v>0.6856752192</v>
      </c>
      <c r="R1282" s="17"/>
      <c r="S1282" s="17"/>
      <c r="T1282" s="17"/>
      <c r="U1282" s="17"/>
      <c r="V1282" s="17"/>
      <c r="W1282" s="17"/>
      <c r="X1282" s="17"/>
      <c r="Y1282" s="17"/>
      <c r="Z1282" s="17"/>
    </row>
    <row r="1283">
      <c r="A1283" s="18">
        <v>1332.0</v>
      </c>
      <c r="B1283" s="18" t="s">
        <v>460</v>
      </c>
      <c r="C1283" s="18" t="s">
        <v>18</v>
      </c>
      <c r="D1283" s="19">
        <v>41910.0</v>
      </c>
      <c r="E1283" s="20">
        <v>2.6487E10</v>
      </c>
      <c r="F1283" s="20">
        <v>1.0686E10</v>
      </c>
      <c r="G1283" s="21">
        <v>2.774E9</v>
      </c>
      <c r="H1283" s="22">
        <v>5.477E9</v>
      </c>
      <c r="I1283" s="22">
        <v>0.0</v>
      </c>
      <c r="J1283" s="18" t="s">
        <v>25</v>
      </c>
      <c r="K1283" s="18" t="s">
        <v>37</v>
      </c>
      <c r="L1283" s="23">
        <f t="shared" si="1"/>
        <v>2014</v>
      </c>
      <c r="M1283" s="24">
        <f t="shared" si="2"/>
        <v>15801000000</v>
      </c>
      <c r="N1283" s="25">
        <f t="shared" si="3"/>
        <v>8251000000</v>
      </c>
      <c r="O1283" s="24">
        <f t="shared" si="4"/>
        <v>18236000000</v>
      </c>
      <c r="P1283" s="17">
        <f t="shared" si="5"/>
        <v>0.5965568014</v>
      </c>
      <c r="Q1283" s="17">
        <f t="shared" si="6"/>
        <v>0.6884886926</v>
      </c>
      <c r="R1283" s="17"/>
      <c r="S1283" s="17"/>
      <c r="T1283" s="17"/>
      <c r="U1283" s="17"/>
      <c r="V1283" s="17"/>
      <c r="W1283" s="17"/>
      <c r="X1283" s="17"/>
      <c r="Y1283" s="17"/>
      <c r="Z1283" s="17"/>
    </row>
    <row r="1284">
      <c r="A1284" s="18">
        <v>1333.0</v>
      </c>
      <c r="B1284" s="18" t="s">
        <v>460</v>
      </c>
      <c r="C1284" s="18" t="s">
        <v>19</v>
      </c>
      <c r="D1284" s="19">
        <v>42274.0</v>
      </c>
      <c r="E1284" s="20">
        <v>2.5281E10</v>
      </c>
      <c r="F1284" s="20">
        <v>1.0378E10</v>
      </c>
      <c r="G1284" s="21">
        <v>3.637E9</v>
      </c>
      <c r="H1284" s="22">
        <v>5.49E9</v>
      </c>
      <c r="I1284" s="22">
        <v>0.0</v>
      </c>
      <c r="J1284" s="18" t="s">
        <v>25</v>
      </c>
      <c r="K1284" s="18" t="s">
        <v>37</v>
      </c>
      <c r="L1284" s="23">
        <f t="shared" si="1"/>
        <v>2015</v>
      </c>
      <c r="M1284" s="24">
        <f t="shared" si="2"/>
        <v>14903000000</v>
      </c>
      <c r="N1284" s="25">
        <f t="shared" si="3"/>
        <v>9127000000</v>
      </c>
      <c r="O1284" s="24">
        <f t="shared" si="4"/>
        <v>16154000000</v>
      </c>
      <c r="P1284" s="17">
        <f t="shared" si="5"/>
        <v>0.5894940865</v>
      </c>
      <c r="Q1284" s="17">
        <f t="shared" si="6"/>
        <v>0.6389778885</v>
      </c>
      <c r="R1284" s="17"/>
      <c r="S1284" s="17"/>
      <c r="T1284" s="17"/>
      <c r="U1284" s="17"/>
      <c r="V1284" s="17"/>
      <c r="W1284" s="17"/>
      <c r="X1284" s="17"/>
      <c r="Y1284" s="17"/>
      <c r="Z1284" s="17"/>
    </row>
    <row r="1285">
      <c r="A1285" s="18">
        <v>1334.0</v>
      </c>
      <c r="B1285" s="18" t="s">
        <v>460</v>
      </c>
      <c r="C1285" s="18" t="s">
        <v>20</v>
      </c>
      <c r="D1285" s="19">
        <v>42638.0</v>
      </c>
      <c r="E1285" s="20">
        <v>2.3554E10</v>
      </c>
      <c r="F1285" s="20">
        <v>9.749E9</v>
      </c>
      <c r="G1285" s="21">
        <v>2.159E9</v>
      </c>
      <c r="H1285" s="22">
        <v>5.151E9</v>
      </c>
      <c r="I1285" s="22">
        <v>0.0</v>
      </c>
      <c r="J1285" s="18" t="s">
        <v>25</v>
      </c>
      <c r="K1285" s="18" t="s">
        <v>37</v>
      </c>
      <c r="L1285" s="23">
        <f t="shared" si="1"/>
        <v>2016</v>
      </c>
      <c r="M1285" s="24">
        <f t="shared" si="2"/>
        <v>13805000000</v>
      </c>
      <c r="N1285" s="25">
        <f t="shared" si="3"/>
        <v>7310000000</v>
      </c>
      <c r="O1285" s="24">
        <f t="shared" si="4"/>
        <v>16244000000</v>
      </c>
      <c r="P1285" s="17">
        <f t="shared" si="5"/>
        <v>0.5861000255</v>
      </c>
      <c r="Q1285" s="17">
        <f t="shared" si="6"/>
        <v>0.6896493165</v>
      </c>
      <c r="R1285" s="17"/>
      <c r="S1285" s="17"/>
      <c r="T1285" s="17"/>
      <c r="U1285" s="17"/>
      <c r="V1285" s="17"/>
      <c r="W1285" s="17"/>
      <c r="X1285" s="17"/>
      <c r="Y1285" s="17"/>
      <c r="Z1285" s="17"/>
    </row>
    <row r="1286">
      <c r="A1286" s="18">
        <v>1335.0</v>
      </c>
      <c r="B1286" s="18" t="s">
        <v>461</v>
      </c>
      <c r="C1286" s="18" t="s">
        <v>15</v>
      </c>
      <c r="D1286" s="19">
        <v>41727.0</v>
      </c>
      <c r="E1286" s="20">
        <v>1.148231E9</v>
      </c>
      <c r="F1286" s="20">
        <v>7.43304E8</v>
      </c>
      <c r="G1286" s="21">
        <v>1.80317E8</v>
      </c>
      <c r="H1286" s="22">
        <v>1.97269E8</v>
      </c>
      <c r="I1286" s="22">
        <v>0.0</v>
      </c>
      <c r="J1286" s="18" t="s">
        <v>25</v>
      </c>
      <c r="K1286" s="18" t="s">
        <v>37</v>
      </c>
      <c r="L1286" s="23">
        <f t="shared" si="1"/>
        <v>2014</v>
      </c>
      <c r="M1286" s="24">
        <f t="shared" si="2"/>
        <v>404927000</v>
      </c>
      <c r="N1286" s="25">
        <f t="shared" si="3"/>
        <v>377586000</v>
      </c>
      <c r="O1286" s="24">
        <f t="shared" si="4"/>
        <v>770645000</v>
      </c>
      <c r="P1286" s="17">
        <f t="shared" si="5"/>
        <v>0.3526529069</v>
      </c>
      <c r="Q1286" s="17">
        <f t="shared" si="6"/>
        <v>0.6711585038</v>
      </c>
      <c r="R1286" s="17"/>
      <c r="S1286" s="17"/>
      <c r="T1286" s="17"/>
      <c r="U1286" s="17"/>
      <c r="V1286" s="17"/>
      <c r="W1286" s="17"/>
      <c r="X1286" s="17"/>
      <c r="Y1286" s="17"/>
      <c r="Z1286" s="17"/>
    </row>
    <row r="1287">
      <c r="A1287" s="18">
        <v>1336.0</v>
      </c>
      <c r="B1287" s="18" t="s">
        <v>461</v>
      </c>
      <c r="C1287" s="18" t="s">
        <v>18</v>
      </c>
      <c r="D1287" s="19">
        <v>42091.0</v>
      </c>
      <c r="E1287" s="20">
        <v>1.710966E9</v>
      </c>
      <c r="F1287" s="20">
        <v>1.021658E9</v>
      </c>
      <c r="G1287" s="21">
        <v>3.09348E8</v>
      </c>
      <c r="H1287" s="22">
        <v>2.57494E8</v>
      </c>
      <c r="I1287" s="22">
        <v>0.0</v>
      </c>
      <c r="J1287" s="18" t="s">
        <v>25</v>
      </c>
      <c r="K1287" s="18" t="s">
        <v>37</v>
      </c>
      <c r="L1287" s="23">
        <f t="shared" si="1"/>
        <v>2015</v>
      </c>
      <c r="M1287" s="24">
        <f t="shared" si="2"/>
        <v>689308000</v>
      </c>
      <c r="N1287" s="25">
        <f t="shared" si="3"/>
        <v>566842000</v>
      </c>
      <c r="O1287" s="24">
        <f t="shared" si="4"/>
        <v>1144124000</v>
      </c>
      <c r="P1287" s="17">
        <f t="shared" si="5"/>
        <v>0.4028765037</v>
      </c>
      <c r="Q1287" s="17">
        <f t="shared" si="6"/>
        <v>0.6687006054</v>
      </c>
      <c r="R1287" s="17"/>
      <c r="S1287" s="17"/>
      <c r="T1287" s="17"/>
      <c r="U1287" s="17"/>
      <c r="V1287" s="17"/>
      <c r="W1287" s="17"/>
      <c r="X1287" s="17"/>
      <c r="Y1287" s="17"/>
      <c r="Z1287" s="17"/>
    </row>
    <row r="1288">
      <c r="A1288" s="18">
        <v>1337.0</v>
      </c>
      <c r="B1288" s="18" t="s">
        <v>461</v>
      </c>
      <c r="C1288" s="18" t="s">
        <v>19</v>
      </c>
      <c r="D1288" s="19">
        <v>42462.0</v>
      </c>
      <c r="E1288" s="20">
        <v>2.610726E9</v>
      </c>
      <c r="F1288" s="20">
        <v>1.561173E9</v>
      </c>
      <c r="G1288" s="21">
        <v>5.88822E8</v>
      </c>
      <c r="H1288" s="22">
        <v>4.48763E8</v>
      </c>
      <c r="I1288" s="22">
        <v>0.0</v>
      </c>
      <c r="J1288" s="18" t="s">
        <v>25</v>
      </c>
      <c r="K1288" s="18" t="s">
        <v>37</v>
      </c>
      <c r="L1288" s="23">
        <f t="shared" si="1"/>
        <v>2016</v>
      </c>
      <c r="M1288" s="24">
        <f t="shared" si="2"/>
        <v>1049553000</v>
      </c>
      <c r="N1288" s="25">
        <f t="shared" si="3"/>
        <v>1037585000</v>
      </c>
      <c r="O1288" s="24">
        <f t="shared" si="4"/>
        <v>1573141000</v>
      </c>
      <c r="P1288" s="17">
        <f t="shared" si="5"/>
        <v>0.4020157611</v>
      </c>
      <c r="Q1288" s="17">
        <f t="shared" si="6"/>
        <v>0.6025684043</v>
      </c>
      <c r="R1288" s="17"/>
      <c r="S1288" s="17"/>
      <c r="T1288" s="17"/>
      <c r="U1288" s="17"/>
      <c r="V1288" s="17"/>
      <c r="W1288" s="17"/>
      <c r="X1288" s="17"/>
      <c r="Y1288" s="17"/>
      <c r="Z1288" s="17"/>
    </row>
    <row r="1289">
      <c r="A1289" s="18">
        <v>1338.0</v>
      </c>
      <c r="B1289" s="18" t="s">
        <v>462</v>
      </c>
      <c r="C1289" s="18" t="s">
        <v>15</v>
      </c>
      <c r="D1289" s="19">
        <v>41639.0</v>
      </c>
      <c r="E1289" s="20">
        <v>6.419285E9</v>
      </c>
      <c r="F1289" s="20">
        <v>5.099484E9</v>
      </c>
      <c r="G1289" s="21">
        <v>9.2234E8</v>
      </c>
      <c r="H1289" s="22">
        <v>0.0</v>
      </c>
      <c r="I1289" s="22">
        <v>0.0</v>
      </c>
      <c r="J1289" s="18" t="s">
        <v>16</v>
      </c>
      <c r="K1289" s="18" t="s">
        <v>167</v>
      </c>
      <c r="L1289" s="23">
        <f t="shared" si="1"/>
        <v>2013</v>
      </c>
      <c r="M1289" s="24">
        <f t="shared" si="2"/>
        <v>1319801000</v>
      </c>
      <c r="N1289" s="25">
        <f t="shared" si="3"/>
        <v>922340000</v>
      </c>
      <c r="O1289" s="24">
        <f t="shared" si="4"/>
        <v>5496945000</v>
      </c>
      <c r="P1289" s="17">
        <f t="shared" si="5"/>
        <v>0.2055993775</v>
      </c>
      <c r="Q1289" s="17">
        <f t="shared" si="6"/>
        <v>0.8563173313</v>
      </c>
      <c r="R1289" s="17"/>
      <c r="S1289" s="17"/>
      <c r="T1289" s="17"/>
      <c r="U1289" s="17"/>
      <c r="V1289" s="17"/>
      <c r="W1289" s="17"/>
      <c r="X1289" s="17"/>
      <c r="Y1289" s="17"/>
      <c r="Z1289" s="17"/>
    </row>
    <row r="1290">
      <c r="A1290" s="18">
        <v>1339.0</v>
      </c>
      <c r="B1290" s="18" t="s">
        <v>462</v>
      </c>
      <c r="C1290" s="18" t="s">
        <v>18</v>
      </c>
      <c r="D1290" s="19">
        <v>42004.0</v>
      </c>
      <c r="E1290" s="20">
        <v>6.638774E9</v>
      </c>
      <c r="F1290" s="20">
        <v>5.25304E9</v>
      </c>
      <c r="G1290" s="21">
        <v>1.030014E9</v>
      </c>
      <c r="H1290" s="22">
        <v>0.0</v>
      </c>
      <c r="I1290" s="22">
        <v>0.0</v>
      </c>
      <c r="J1290" s="18" t="s">
        <v>16</v>
      </c>
      <c r="K1290" s="18" t="s">
        <v>167</v>
      </c>
      <c r="L1290" s="23">
        <f t="shared" si="1"/>
        <v>2014</v>
      </c>
      <c r="M1290" s="24">
        <f t="shared" si="2"/>
        <v>1385734000</v>
      </c>
      <c r="N1290" s="25">
        <f t="shared" si="3"/>
        <v>1030014000</v>
      </c>
      <c r="O1290" s="24">
        <f t="shared" si="4"/>
        <v>5608760000</v>
      </c>
      <c r="P1290" s="17">
        <f t="shared" si="5"/>
        <v>0.2087334198</v>
      </c>
      <c r="Q1290" s="17">
        <f t="shared" si="6"/>
        <v>0.8448487627</v>
      </c>
      <c r="R1290" s="17"/>
      <c r="S1290" s="17"/>
      <c r="T1290" s="17"/>
      <c r="U1290" s="17"/>
      <c r="V1290" s="17"/>
      <c r="W1290" s="17"/>
      <c r="X1290" s="17"/>
      <c r="Y1290" s="17"/>
      <c r="Z1290" s="17"/>
    </row>
    <row r="1291">
      <c r="A1291" s="18">
        <v>1340.0</v>
      </c>
      <c r="B1291" s="18" t="s">
        <v>462</v>
      </c>
      <c r="C1291" s="18" t="s">
        <v>19</v>
      </c>
      <c r="D1291" s="19">
        <v>42369.0</v>
      </c>
      <c r="E1291" s="20">
        <v>6.571893E9</v>
      </c>
      <c r="F1291" s="20">
        <v>5.086449E9</v>
      </c>
      <c r="G1291" s="21">
        <v>9.61579E8</v>
      </c>
      <c r="H1291" s="22">
        <v>0.0</v>
      </c>
      <c r="I1291" s="22">
        <v>0.0</v>
      </c>
      <c r="J1291" s="18" t="s">
        <v>16</v>
      </c>
      <c r="K1291" s="18" t="s">
        <v>167</v>
      </c>
      <c r="L1291" s="23">
        <f t="shared" si="1"/>
        <v>2015</v>
      </c>
      <c r="M1291" s="24">
        <f t="shared" si="2"/>
        <v>1485444000</v>
      </c>
      <c r="N1291" s="25">
        <f t="shared" si="3"/>
        <v>961579000</v>
      </c>
      <c r="O1291" s="24">
        <f t="shared" si="4"/>
        <v>5610314000</v>
      </c>
      <c r="P1291" s="17">
        <f t="shared" si="5"/>
        <v>0.2260298517</v>
      </c>
      <c r="Q1291" s="17">
        <f t="shared" si="6"/>
        <v>0.8536831017</v>
      </c>
      <c r="R1291" s="17"/>
      <c r="S1291" s="17"/>
      <c r="T1291" s="17"/>
      <c r="U1291" s="17"/>
      <c r="V1291" s="17"/>
      <c r="W1291" s="17"/>
      <c r="X1291" s="17"/>
      <c r="Y1291" s="17"/>
      <c r="Z1291" s="17"/>
    </row>
    <row r="1292">
      <c r="A1292" s="18">
        <v>1341.0</v>
      </c>
      <c r="B1292" s="18" t="s">
        <v>462</v>
      </c>
      <c r="C1292" s="18" t="s">
        <v>20</v>
      </c>
      <c r="D1292" s="19">
        <v>42735.0</v>
      </c>
      <c r="E1292" s="20">
        <v>6.786984E9</v>
      </c>
      <c r="F1292" s="20">
        <v>5.285568E9</v>
      </c>
      <c r="G1292" s="21">
        <v>9.56158E8</v>
      </c>
      <c r="H1292" s="22">
        <v>0.0</v>
      </c>
      <c r="I1292" s="22">
        <v>0.0</v>
      </c>
      <c r="J1292" s="18" t="s">
        <v>16</v>
      </c>
      <c r="K1292" s="18" t="s">
        <v>167</v>
      </c>
      <c r="L1292" s="23">
        <f t="shared" si="1"/>
        <v>2016</v>
      </c>
      <c r="M1292" s="24">
        <f t="shared" si="2"/>
        <v>1501416000</v>
      </c>
      <c r="N1292" s="25">
        <f t="shared" si="3"/>
        <v>956158000</v>
      </c>
      <c r="O1292" s="24">
        <f t="shared" si="4"/>
        <v>5830826000</v>
      </c>
      <c r="P1292" s="17">
        <f t="shared" si="5"/>
        <v>0.2212199115</v>
      </c>
      <c r="Q1292" s="17">
        <f t="shared" si="6"/>
        <v>0.8591188663</v>
      </c>
      <c r="R1292" s="17"/>
      <c r="S1292" s="17"/>
      <c r="T1292" s="17"/>
      <c r="U1292" s="17"/>
      <c r="V1292" s="17"/>
      <c r="W1292" s="17"/>
      <c r="X1292" s="17"/>
      <c r="Y1292" s="17"/>
      <c r="Z1292" s="17"/>
    </row>
    <row r="1293">
      <c r="A1293" s="18">
        <v>1342.0</v>
      </c>
      <c r="B1293" s="18" t="s">
        <v>463</v>
      </c>
      <c r="C1293" s="18" t="s">
        <v>15</v>
      </c>
      <c r="D1293" s="19">
        <v>41274.0</v>
      </c>
      <c r="E1293" s="20">
        <v>7.688024E9</v>
      </c>
      <c r="F1293" s="20">
        <v>5.157434E9</v>
      </c>
      <c r="G1293" s="21">
        <v>1.011543E9</v>
      </c>
      <c r="H1293" s="22">
        <v>0.0</v>
      </c>
      <c r="I1293" s="22">
        <v>7.30493E8</v>
      </c>
      <c r="J1293" s="18" t="s">
        <v>22</v>
      </c>
      <c r="K1293" s="18" t="s">
        <v>136</v>
      </c>
      <c r="L1293" s="23">
        <f t="shared" si="1"/>
        <v>2012</v>
      </c>
      <c r="M1293" s="24">
        <f t="shared" si="2"/>
        <v>2530590000</v>
      </c>
      <c r="N1293" s="25">
        <f t="shared" si="3"/>
        <v>1742036000</v>
      </c>
      <c r="O1293" s="24">
        <f t="shared" si="4"/>
        <v>5945988000</v>
      </c>
      <c r="P1293" s="17">
        <f t="shared" si="5"/>
        <v>0.3291600026</v>
      </c>
      <c r="Q1293" s="17">
        <f t="shared" si="6"/>
        <v>0.7734091361</v>
      </c>
      <c r="R1293" s="17"/>
      <c r="S1293" s="17"/>
      <c r="T1293" s="17"/>
      <c r="U1293" s="17"/>
      <c r="V1293" s="17"/>
      <c r="W1293" s="17"/>
      <c r="X1293" s="17"/>
      <c r="Y1293" s="17"/>
      <c r="Z1293" s="17"/>
    </row>
    <row r="1294">
      <c r="A1294" s="18">
        <v>1343.0</v>
      </c>
      <c r="B1294" s="18" t="s">
        <v>463</v>
      </c>
      <c r="C1294" s="18" t="s">
        <v>18</v>
      </c>
      <c r="D1294" s="19">
        <v>41639.0</v>
      </c>
      <c r="E1294" s="20">
        <v>7.959894E9</v>
      </c>
      <c r="F1294" s="20">
        <v>5.30527E9</v>
      </c>
      <c r="G1294" s="21">
        <v>1.044819E9</v>
      </c>
      <c r="H1294" s="22">
        <v>0.0</v>
      </c>
      <c r="I1294" s="22">
        <v>7.54711E8</v>
      </c>
      <c r="J1294" s="18" t="s">
        <v>22</v>
      </c>
      <c r="K1294" s="18" t="s">
        <v>136</v>
      </c>
      <c r="L1294" s="23">
        <f t="shared" si="1"/>
        <v>2013</v>
      </c>
      <c r="M1294" s="24">
        <f t="shared" si="2"/>
        <v>2654624000</v>
      </c>
      <c r="N1294" s="25">
        <f t="shared" si="3"/>
        <v>1799530000</v>
      </c>
      <c r="O1294" s="24">
        <f t="shared" si="4"/>
        <v>6160364000</v>
      </c>
      <c r="P1294" s="17">
        <f t="shared" si="5"/>
        <v>0.3334999185</v>
      </c>
      <c r="Q1294" s="17">
        <f t="shared" si="6"/>
        <v>0.7739253814</v>
      </c>
      <c r="R1294" s="17"/>
      <c r="S1294" s="17"/>
      <c r="T1294" s="17"/>
      <c r="U1294" s="17"/>
      <c r="V1294" s="17"/>
      <c r="W1294" s="17"/>
      <c r="X1294" s="17"/>
      <c r="Y1294" s="17"/>
      <c r="Z1294" s="17"/>
    </row>
    <row r="1295">
      <c r="A1295" s="18">
        <v>1344.0</v>
      </c>
      <c r="B1295" s="18" t="s">
        <v>463</v>
      </c>
      <c r="C1295" s="18" t="s">
        <v>19</v>
      </c>
      <c r="D1295" s="19">
        <v>42004.0</v>
      </c>
      <c r="E1295" s="20">
        <v>8.073855E9</v>
      </c>
      <c r="F1295" s="20">
        <v>5.306281E9</v>
      </c>
      <c r="G1295" s="21">
        <v>1.048952E9</v>
      </c>
      <c r="H1295" s="22">
        <v>0.0</v>
      </c>
      <c r="I1295" s="22">
        <v>7.72445E8</v>
      </c>
      <c r="J1295" s="18" t="s">
        <v>22</v>
      </c>
      <c r="K1295" s="18" t="s">
        <v>136</v>
      </c>
      <c r="L1295" s="23">
        <f t="shared" si="1"/>
        <v>2014</v>
      </c>
      <c r="M1295" s="24">
        <f t="shared" si="2"/>
        <v>2767574000</v>
      </c>
      <c r="N1295" s="25">
        <f t="shared" si="3"/>
        <v>1821397000</v>
      </c>
      <c r="O1295" s="24">
        <f t="shared" si="4"/>
        <v>6252458000</v>
      </c>
      <c r="P1295" s="17">
        <f t="shared" si="5"/>
        <v>0.3427822273</v>
      </c>
      <c r="Q1295" s="17">
        <f t="shared" si="6"/>
        <v>0.774408012</v>
      </c>
      <c r="R1295" s="17"/>
      <c r="S1295" s="17"/>
      <c r="T1295" s="17"/>
      <c r="U1295" s="17"/>
      <c r="V1295" s="17"/>
      <c r="W1295" s="17"/>
      <c r="X1295" s="17"/>
      <c r="Y1295" s="17"/>
      <c r="Z1295" s="17"/>
    </row>
    <row r="1296">
      <c r="A1296" s="18">
        <v>1345.0</v>
      </c>
      <c r="B1296" s="18" t="s">
        <v>463</v>
      </c>
      <c r="C1296" s="18" t="s">
        <v>20</v>
      </c>
      <c r="D1296" s="19">
        <v>42369.0</v>
      </c>
      <c r="E1296" s="20">
        <v>8.299074E9</v>
      </c>
      <c r="F1296" s="20">
        <v>5.099393E9</v>
      </c>
      <c r="G1296" s="21">
        <v>1.086504E9</v>
      </c>
      <c r="H1296" s="22">
        <v>0.0</v>
      </c>
      <c r="I1296" s="22">
        <v>8.27008E8</v>
      </c>
      <c r="J1296" s="18" t="s">
        <v>22</v>
      </c>
      <c r="K1296" s="18" t="s">
        <v>136</v>
      </c>
      <c r="L1296" s="23">
        <f t="shared" si="1"/>
        <v>2015</v>
      </c>
      <c r="M1296" s="24">
        <f t="shared" si="2"/>
        <v>3199681000</v>
      </c>
      <c r="N1296" s="25">
        <f t="shared" si="3"/>
        <v>1913512000</v>
      </c>
      <c r="O1296" s="24">
        <f t="shared" si="4"/>
        <v>6385562000</v>
      </c>
      <c r="P1296" s="17">
        <f t="shared" si="5"/>
        <v>0.385546749</v>
      </c>
      <c r="Q1296" s="17">
        <f t="shared" si="6"/>
        <v>0.7694306618</v>
      </c>
      <c r="R1296" s="17"/>
      <c r="S1296" s="17"/>
      <c r="T1296" s="17"/>
      <c r="U1296" s="17"/>
      <c r="V1296" s="17"/>
      <c r="W1296" s="17"/>
      <c r="X1296" s="17"/>
      <c r="Y1296" s="17"/>
      <c r="Z1296" s="17"/>
    </row>
    <row r="1297">
      <c r="A1297" s="18">
        <v>1346.0</v>
      </c>
      <c r="B1297" s="18" t="s">
        <v>464</v>
      </c>
      <c r="C1297" s="18" t="s">
        <v>15</v>
      </c>
      <c r="D1297" s="19">
        <v>41639.0</v>
      </c>
      <c r="E1297" s="20">
        <v>2.104745E9</v>
      </c>
      <c r="F1297" s="20">
        <v>1.55355E8</v>
      </c>
      <c r="G1297" s="21">
        <v>3.46393E8</v>
      </c>
      <c r="H1297" s="22">
        <v>8.59947E8</v>
      </c>
      <c r="I1297" s="22">
        <v>0.0</v>
      </c>
      <c r="J1297" s="18" t="s">
        <v>28</v>
      </c>
      <c r="K1297" s="18" t="s">
        <v>69</v>
      </c>
      <c r="L1297" s="23">
        <f t="shared" si="1"/>
        <v>2013</v>
      </c>
      <c r="M1297" s="24">
        <f t="shared" si="2"/>
        <v>1949390000</v>
      </c>
      <c r="N1297" s="25">
        <f t="shared" si="3"/>
        <v>1206340000</v>
      </c>
      <c r="O1297" s="24">
        <f t="shared" si="4"/>
        <v>898405000</v>
      </c>
      <c r="P1297" s="17">
        <f t="shared" si="5"/>
        <v>0.9261882081</v>
      </c>
      <c r="Q1297" s="17">
        <f t="shared" si="6"/>
        <v>0.4268474328</v>
      </c>
      <c r="R1297" s="17"/>
      <c r="S1297" s="17"/>
      <c r="T1297" s="17"/>
      <c r="U1297" s="17"/>
      <c r="V1297" s="17"/>
      <c r="W1297" s="17"/>
      <c r="X1297" s="17"/>
      <c r="Y1297" s="17"/>
      <c r="Z1297" s="17"/>
    </row>
    <row r="1298">
      <c r="A1298" s="18">
        <v>1347.0</v>
      </c>
      <c r="B1298" s="18" t="s">
        <v>464</v>
      </c>
      <c r="C1298" s="18" t="s">
        <v>18</v>
      </c>
      <c r="D1298" s="19">
        <v>42004.0</v>
      </c>
      <c r="E1298" s="20">
        <v>2.819557E9</v>
      </c>
      <c r="F1298" s="20">
        <v>2.05018E8</v>
      </c>
      <c r="G1298" s="21">
        <v>5.19267E8</v>
      </c>
      <c r="H1298" s="22">
        <v>1.271353E9</v>
      </c>
      <c r="I1298" s="22">
        <v>0.0</v>
      </c>
      <c r="J1298" s="18" t="s">
        <v>28</v>
      </c>
      <c r="K1298" s="18" t="s">
        <v>69</v>
      </c>
      <c r="L1298" s="23">
        <f t="shared" si="1"/>
        <v>2014</v>
      </c>
      <c r="M1298" s="24">
        <f t="shared" si="2"/>
        <v>2614539000</v>
      </c>
      <c r="N1298" s="25">
        <f t="shared" si="3"/>
        <v>1790620000</v>
      </c>
      <c r="O1298" s="24">
        <f t="shared" si="4"/>
        <v>1028937000</v>
      </c>
      <c r="P1298" s="17">
        <f t="shared" si="5"/>
        <v>0.9272871589</v>
      </c>
      <c r="Q1298" s="17">
        <f t="shared" si="6"/>
        <v>0.364928604</v>
      </c>
      <c r="R1298" s="17"/>
      <c r="S1298" s="17"/>
      <c r="T1298" s="17"/>
      <c r="U1298" s="17"/>
      <c r="V1298" s="17"/>
      <c r="W1298" s="17"/>
      <c r="X1298" s="17"/>
      <c r="Y1298" s="17"/>
      <c r="Z1298" s="17"/>
    </row>
    <row r="1299">
      <c r="A1299" s="18">
        <v>1348.0</v>
      </c>
      <c r="B1299" s="18" t="s">
        <v>464</v>
      </c>
      <c r="C1299" s="18" t="s">
        <v>19</v>
      </c>
      <c r="D1299" s="19">
        <v>42369.0</v>
      </c>
      <c r="E1299" s="20">
        <v>4.103728E9</v>
      </c>
      <c r="F1299" s="20">
        <v>3.92709E8</v>
      </c>
      <c r="G1299" s="21">
        <v>8.38526E8</v>
      </c>
      <c r="H1299" s="22">
        <v>1.620577E9</v>
      </c>
      <c r="I1299" s="22">
        <v>0.0</v>
      </c>
      <c r="J1299" s="18" t="s">
        <v>28</v>
      </c>
      <c r="K1299" s="18" t="s">
        <v>69</v>
      </c>
      <c r="L1299" s="23">
        <f t="shared" si="1"/>
        <v>2015</v>
      </c>
      <c r="M1299" s="24">
        <f t="shared" si="2"/>
        <v>3711019000</v>
      </c>
      <c r="N1299" s="25">
        <f t="shared" si="3"/>
        <v>2459103000</v>
      </c>
      <c r="O1299" s="24">
        <f t="shared" si="4"/>
        <v>1644625000</v>
      </c>
      <c r="P1299" s="17">
        <f t="shared" si="5"/>
        <v>0.9043043301</v>
      </c>
      <c r="Q1299" s="17">
        <f t="shared" si="6"/>
        <v>0.4007636471</v>
      </c>
      <c r="R1299" s="17"/>
      <c r="S1299" s="17"/>
      <c r="T1299" s="17"/>
      <c r="U1299" s="17"/>
      <c r="V1299" s="17"/>
      <c r="W1299" s="17"/>
      <c r="X1299" s="17"/>
      <c r="Y1299" s="17"/>
      <c r="Z1299" s="17"/>
    </row>
    <row r="1300">
      <c r="A1300" s="18">
        <v>1349.0</v>
      </c>
      <c r="B1300" s="18" t="s">
        <v>464</v>
      </c>
      <c r="C1300" s="18" t="s">
        <v>20</v>
      </c>
      <c r="D1300" s="19">
        <v>42735.0</v>
      </c>
      <c r="E1300" s="20">
        <v>4.860427E9</v>
      </c>
      <c r="F1300" s="20">
        <v>2.99694E8</v>
      </c>
      <c r="G1300" s="21">
        <v>1.177697E9</v>
      </c>
      <c r="H1300" s="22">
        <v>2.052295E9</v>
      </c>
      <c r="I1300" s="22">
        <v>0.0</v>
      </c>
      <c r="J1300" s="18" t="s">
        <v>28</v>
      </c>
      <c r="K1300" s="18" t="s">
        <v>69</v>
      </c>
      <c r="L1300" s="23">
        <f t="shared" si="1"/>
        <v>2016</v>
      </c>
      <c r="M1300" s="24">
        <f t="shared" si="2"/>
        <v>4560733000</v>
      </c>
      <c r="N1300" s="25">
        <f t="shared" si="3"/>
        <v>3229992000</v>
      </c>
      <c r="O1300" s="24">
        <f t="shared" si="4"/>
        <v>1630435000</v>
      </c>
      <c r="P1300" s="17">
        <f t="shared" si="5"/>
        <v>0.9383399854</v>
      </c>
      <c r="Q1300" s="17">
        <f t="shared" si="6"/>
        <v>0.3354509799</v>
      </c>
      <c r="R1300" s="17"/>
      <c r="S1300" s="17"/>
      <c r="T1300" s="17"/>
      <c r="U1300" s="17"/>
      <c r="V1300" s="17"/>
      <c r="W1300" s="17"/>
      <c r="X1300" s="17"/>
      <c r="Y1300" s="17"/>
      <c r="Z1300" s="17"/>
    </row>
    <row r="1301">
      <c r="A1301" s="18">
        <v>1350.0</v>
      </c>
      <c r="B1301" s="18" t="s">
        <v>465</v>
      </c>
      <c r="C1301" s="18" t="s">
        <v>15</v>
      </c>
      <c r="D1301" s="19">
        <v>41639.0</v>
      </c>
      <c r="E1301" s="20">
        <v>4.245895E9</v>
      </c>
      <c r="F1301" s="20">
        <v>2.522803E9</v>
      </c>
      <c r="G1301" s="21">
        <v>1.324815E9</v>
      </c>
      <c r="H1301" s="22">
        <v>0.0</v>
      </c>
      <c r="I1301" s="22">
        <v>1700000.0</v>
      </c>
      <c r="J1301" s="18" t="s">
        <v>16</v>
      </c>
      <c r="K1301" s="18" t="s">
        <v>466</v>
      </c>
      <c r="L1301" s="23">
        <f t="shared" si="1"/>
        <v>2013</v>
      </c>
      <c r="M1301" s="24">
        <f t="shared" si="2"/>
        <v>1723092000</v>
      </c>
      <c r="N1301" s="25">
        <f t="shared" si="3"/>
        <v>1326515000</v>
      </c>
      <c r="O1301" s="24">
        <f t="shared" si="4"/>
        <v>2919380000</v>
      </c>
      <c r="P1301" s="17">
        <f t="shared" si="5"/>
        <v>0.4058253913</v>
      </c>
      <c r="Q1301" s="17">
        <f t="shared" si="6"/>
        <v>0.6875770597</v>
      </c>
      <c r="R1301" s="17"/>
      <c r="S1301" s="17"/>
      <c r="T1301" s="17"/>
      <c r="U1301" s="17"/>
      <c r="V1301" s="17"/>
      <c r="W1301" s="17"/>
      <c r="X1301" s="17"/>
      <c r="Y1301" s="17"/>
      <c r="Z1301" s="17"/>
    </row>
    <row r="1302">
      <c r="A1302" s="18">
        <v>1351.0</v>
      </c>
      <c r="B1302" s="18" t="s">
        <v>465</v>
      </c>
      <c r="C1302" s="18" t="s">
        <v>18</v>
      </c>
      <c r="D1302" s="19">
        <v>42004.0</v>
      </c>
      <c r="E1302" s="20">
        <v>4.695014E9</v>
      </c>
      <c r="F1302" s="20">
        <v>2.772098E9</v>
      </c>
      <c r="G1302" s="21">
        <v>1.425734E9</v>
      </c>
      <c r="H1302" s="22">
        <v>0.0</v>
      </c>
      <c r="I1302" s="22">
        <v>557000.0</v>
      </c>
      <c r="J1302" s="18" t="s">
        <v>16</v>
      </c>
      <c r="K1302" s="18" t="s">
        <v>466</v>
      </c>
      <c r="L1302" s="23">
        <f t="shared" si="1"/>
        <v>2014</v>
      </c>
      <c r="M1302" s="24">
        <f t="shared" si="2"/>
        <v>1922916000</v>
      </c>
      <c r="N1302" s="25">
        <f t="shared" si="3"/>
        <v>1426291000</v>
      </c>
      <c r="O1302" s="24">
        <f t="shared" si="4"/>
        <v>3268723000</v>
      </c>
      <c r="P1302" s="17">
        <f t="shared" si="5"/>
        <v>0.4095655519</v>
      </c>
      <c r="Q1302" s="17">
        <f t="shared" si="6"/>
        <v>0.6962115555</v>
      </c>
      <c r="R1302" s="17"/>
      <c r="S1302" s="17"/>
      <c r="T1302" s="17"/>
      <c r="U1302" s="17"/>
      <c r="V1302" s="17"/>
      <c r="W1302" s="17"/>
      <c r="X1302" s="17"/>
      <c r="Y1302" s="17"/>
      <c r="Z1302" s="17"/>
    </row>
    <row r="1303">
      <c r="A1303" s="18">
        <v>1352.0</v>
      </c>
      <c r="B1303" s="18" t="s">
        <v>465</v>
      </c>
      <c r="C1303" s="18" t="s">
        <v>19</v>
      </c>
      <c r="D1303" s="19">
        <v>42369.0</v>
      </c>
      <c r="E1303" s="20">
        <v>5.094933E9</v>
      </c>
      <c r="F1303" s="20">
        <v>2.980462E9</v>
      </c>
      <c r="G1303" s="21">
        <v>1.533799E9</v>
      </c>
      <c r="H1303" s="22">
        <v>0.0</v>
      </c>
      <c r="I1303" s="22">
        <v>192000.0</v>
      </c>
      <c r="J1303" s="18" t="s">
        <v>16</v>
      </c>
      <c r="K1303" s="18" t="s">
        <v>466</v>
      </c>
      <c r="L1303" s="23">
        <f t="shared" si="1"/>
        <v>2015</v>
      </c>
      <c r="M1303" s="24">
        <f t="shared" si="2"/>
        <v>2114471000</v>
      </c>
      <c r="N1303" s="25">
        <f t="shared" si="3"/>
        <v>1533991000</v>
      </c>
      <c r="O1303" s="24">
        <f t="shared" si="4"/>
        <v>3560942000</v>
      </c>
      <c r="P1303" s="17">
        <f t="shared" si="5"/>
        <v>0.415014486</v>
      </c>
      <c r="Q1303" s="17">
        <f t="shared" si="6"/>
        <v>0.6989183175</v>
      </c>
      <c r="R1303" s="17"/>
      <c r="S1303" s="17"/>
      <c r="T1303" s="17"/>
      <c r="U1303" s="17"/>
      <c r="V1303" s="17"/>
      <c r="W1303" s="17"/>
      <c r="X1303" s="17"/>
      <c r="Y1303" s="17"/>
      <c r="Z1303" s="17"/>
    </row>
    <row r="1304">
      <c r="A1304" s="18">
        <v>1353.0</v>
      </c>
      <c r="B1304" s="18" t="s">
        <v>465</v>
      </c>
      <c r="C1304" s="18" t="s">
        <v>20</v>
      </c>
      <c r="D1304" s="19">
        <v>42735.0</v>
      </c>
      <c r="E1304" s="20">
        <v>5.250399E9</v>
      </c>
      <c r="F1304" s="20">
        <v>3.089723E9</v>
      </c>
      <c r="G1304" s="21">
        <v>1.606217E9</v>
      </c>
      <c r="H1304" s="22">
        <v>0.0</v>
      </c>
      <c r="I1304" s="22">
        <v>1237000.0</v>
      </c>
      <c r="J1304" s="18" t="s">
        <v>16</v>
      </c>
      <c r="K1304" s="18" t="s">
        <v>466</v>
      </c>
      <c r="L1304" s="23">
        <f t="shared" si="1"/>
        <v>2016</v>
      </c>
      <c r="M1304" s="24">
        <f t="shared" si="2"/>
        <v>2160676000</v>
      </c>
      <c r="N1304" s="25">
        <f t="shared" si="3"/>
        <v>1607454000</v>
      </c>
      <c r="O1304" s="24">
        <f t="shared" si="4"/>
        <v>3642945000</v>
      </c>
      <c r="P1304" s="17">
        <f t="shared" si="5"/>
        <v>0.4115260574</v>
      </c>
      <c r="Q1304" s="17">
        <f t="shared" si="6"/>
        <v>0.6938415538</v>
      </c>
      <c r="R1304" s="17"/>
      <c r="S1304" s="17"/>
      <c r="T1304" s="17"/>
      <c r="U1304" s="17"/>
      <c r="V1304" s="17"/>
      <c r="W1304" s="17"/>
      <c r="X1304" s="17"/>
      <c r="Y1304" s="17"/>
      <c r="Z1304" s="17"/>
    </row>
    <row r="1305">
      <c r="A1305" s="18">
        <v>1354.0</v>
      </c>
      <c r="B1305" s="18" t="s">
        <v>467</v>
      </c>
      <c r="C1305" s="18" t="s">
        <v>15</v>
      </c>
      <c r="D1305" s="19">
        <v>41333.0</v>
      </c>
      <c r="E1305" s="20">
        <v>1.328817E9</v>
      </c>
      <c r="F1305" s="20">
        <v>2.006E8</v>
      </c>
      <c r="G1305" s="21">
        <v>6.60887E8</v>
      </c>
      <c r="H1305" s="22">
        <v>2.6315E8</v>
      </c>
      <c r="I1305" s="22">
        <v>0.0</v>
      </c>
      <c r="J1305" s="18" t="s">
        <v>25</v>
      </c>
      <c r="K1305" s="18" t="s">
        <v>403</v>
      </c>
      <c r="L1305" s="23">
        <f t="shared" si="1"/>
        <v>2013</v>
      </c>
      <c r="M1305" s="24">
        <f t="shared" si="2"/>
        <v>1128217000</v>
      </c>
      <c r="N1305" s="25">
        <f t="shared" si="3"/>
        <v>924037000</v>
      </c>
      <c r="O1305" s="24">
        <f t="shared" si="4"/>
        <v>404780000</v>
      </c>
      <c r="P1305" s="17">
        <f t="shared" si="5"/>
        <v>0.8490386562</v>
      </c>
      <c r="Q1305" s="17">
        <f t="shared" si="6"/>
        <v>0.3046168133</v>
      </c>
      <c r="R1305" s="17"/>
      <c r="S1305" s="17"/>
      <c r="T1305" s="17"/>
      <c r="U1305" s="17"/>
      <c r="V1305" s="17"/>
      <c r="W1305" s="17"/>
      <c r="X1305" s="17"/>
      <c r="Y1305" s="17"/>
      <c r="Z1305" s="17"/>
    </row>
    <row r="1306">
      <c r="A1306" s="18">
        <v>1355.0</v>
      </c>
      <c r="B1306" s="18" t="s">
        <v>467</v>
      </c>
      <c r="C1306" s="18" t="s">
        <v>18</v>
      </c>
      <c r="D1306" s="19">
        <v>41698.0</v>
      </c>
      <c r="E1306" s="20">
        <v>1.534615E9</v>
      </c>
      <c r="F1306" s="20">
        <v>2.326E8</v>
      </c>
      <c r="G1306" s="21">
        <v>7.50292E8</v>
      </c>
      <c r="H1306" s="22">
        <v>3.17263E8</v>
      </c>
      <c r="I1306" s="22">
        <v>0.0</v>
      </c>
      <c r="J1306" s="18" t="s">
        <v>25</v>
      </c>
      <c r="K1306" s="18" t="s">
        <v>403</v>
      </c>
      <c r="L1306" s="23">
        <f t="shared" si="1"/>
        <v>2014</v>
      </c>
      <c r="M1306" s="24">
        <f t="shared" si="2"/>
        <v>1302015000</v>
      </c>
      <c r="N1306" s="25">
        <f t="shared" si="3"/>
        <v>1067555000</v>
      </c>
      <c r="O1306" s="24">
        <f t="shared" si="4"/>
        <v>467060000</v>
      </c>
      <c r="P1306" s="17">
        <f t="shared" si="5"/>
        <v>0.8484310397</v>
      </c>
      <c r="Q1306" s="17">
        <f t="shared" si="6"/>
        <v>0.304349951</v>
      </c>
      <c r="R1306" s="17"/>
      <c r="S1306" s="17"/>
      <c r="T1306" s="17"/>
      <c r="U1306" s="17"/>
      <c r="V1306" s="17"/>
      <c r="W1306" s="17"/>
      <c r="X1306" s="17"/>
      <c r="Y1306" s="17"/>
      <c r="Z1306" s="17"/>
    </row>
    <row r="1307">
      <c r="A1307" s="18">
        <v>1356.0</v>
      </c>
      <c r="B1307" s="18" t="s">
        <v>467</v>
      </c>
      <c r="C1307" s="18" t="s">
        <v>19</v>
      </c>
      <c r="D1307" s="19">
        <v>42063.0</v>
      </c>
      <c r="E1307" s="20">
        <v>1.789489E9</v>
      </c>
      <c r="F1307" s="20">
        <v>2.73199E8</v>
      </c>
      <c r="G1307" s="21">
        <v>8.9844E8</v>
      </c>
      <c r="H1307" s="22">
        <v>3.67856E8</v>
      </c>
      <c r="I1307" s="22">
        <v>0.0</v>
      </c>
      <c r="J1307" s="18" t="s">
        <v>25</v>
      </c>
      <c r="K1307" s="18" t="s">
        <v>403</v>
      </c>
      <c r="L1307" s="23">
        <f t="shared" si="1"/>
        <v>2015</v>
      </c>
      <c r="M1307" s="24">
        <f t="shared" si="2"/>
        <v>1516290000</v>
      </c>
      <c r="N1307" s="25">
        <f t="shared" si="3"/>
        <v>1266296000</v>
      </c>
      <c r="O1307" s="24">
        <f t="shared" si="4"/>
        <v>523193000</v>
      </c>
      <c r="P1307" s="17">
        <f t="shared" si="5"/>
        <v>0.8473312773</v>
      </c>
      <c r="Q1307" s="17">
        <f t="shared" si="6"/>
        <v>0.2923700565</v>
      </c>
      <c r="R1307" s="17"/>
      <c r="S1307" s="17"/>
      <c r="T1307" s="17"/>
      <c r="U1307" s="17"/>
      <c r="V1307" s="17"/>
      <c r="W1307" s="17"/>
      <c r="X1307" s="17"/>
      <c r="Y1307" s="17"/>
      <c r="Z1307" s="17"/>
    </row>
    <row r="1308">
      <c r="A1308" s="18">
        <v>1357.0</v>
      </c>
      <c r="B1308" s="18" t="s">
        <v>467</v>
      </c>
      <c r="C1308" s="18" t="s">
        <v>20</v>
      </c>
      <c r="D1308" s="19">
        <v>42429.0</v>
      </c>
      <c r="E1308" s="20">
        <v>2.05223E9</v>
      </c>
      <c r="F1308" s="20">
        <v>3.09629E8</v>
      </c>
      <c r="G1308" s="21">
        <v>1.041231E9</v>
      </c>
      <c r="H1308" s="22">
        <v>4.13322E8</v>
      </c>
      <c r="I1308" s="22">
        <v>0.0</v>
      </c>
      <c r="J1308" s="18" t="s">
        <v>25</v>
      </c>
      <c r="K1308" s="18" t="s">
        <v>403</v>
      </c>
      <c r="L1308" s="23">
        <f t="shared" si="1"/>
        <v>2016</v>
      </c>
      <c r="M1308" s="24">
        <f t="shared" si="2"/>
        <v>1742601000</v>
      </c>
      <c r="N1308" s="25">
        <f t="shared" si="3"/>
        <v>1454553000</v>
      </c>
      <c r="O1308" s="24">
        <f t="shared" si="4"/>
        <v>597677000</v>
      </c>
      <c r="P1308" s="17">
        <f t="shared" si="5"/>
        <v>0.8491255853</v>
      </c>
      <c r="Q1308" s="17">
        <f t="shared" si="6"/>
        <v>0.2912329515</v>
      </c>
      <c r="R1308" s="17"/>
      <c r="S1308" s="17"/>
      <c r="T1308" s="17"/>
      <c r="U1308" s="17"/>
      <c r="V1308" s="17"/>
      <c r="W1308" s="17"/>
      <c r="X1308" s="17"/>
      <c r="Y1308" s="17"/>
      <c r="Z1308" s="17"/>
    </row>
    <row r="1309">
      <c r="A1309" s="18">
        <v>1358.0</v>
      </c>
      <c r="B1309" s="18" t="s">
        <v>468</v>
      </c>
      <c r="C1309" s="18" t="s">
        <v>15</v>
      </c>
      <c r="D1309" s="19">
        <v>41363.0</v>
      </c>
      <c r="E1309" s="20">
        <v>6.945E9</v>
      </c>
      <c r="F1309" s="20">
        <v>2.789E9</v>
      </c>
      <c r="G1309" s="21">
        <v>2.971E9</v>
      </c>
      <c r="H1309" s="22">
        <v>0.0</v>
      </c>
      <c r="I1309" s="22">
        <v>2.7E7</v>
      </c>
      <c r="J1309" s="18" t="s">
        <v>22</v>
      </c>
      <c r="K1309" s="18" t="s">
        <v>292</v>
      </c>
      <c r="L1309" s="23">
        <f t="shared" si="1"/>
        <v>2013</v>
      </c>
      <c r="M1309" s="24">
        <f t="shared" si="2"/>
        <v>4156000000</v>
      </c>
      <c r="N1309" s="25">
        <f t="shared" si="3"/>
        <v>2998000000</v>
      </c>
      <c r="O1309" s="24">
        <f t="shared" si="4"/>
        <v>3947000000</v>
      </c>
      <c r="P1309" s="17">
        <f t="shared" si="5"/>
        <v>0.5984161267</v>
      </c>
      <c r="Q1309" s="17">
        <f t="shared" si="6"/>
        <v>0.5683225342</v>
      </c>
      <c r="R1309" s="17"/>
      <c r="S1309" s="17"/>
      <c r="T1309" s="17"/>
      <c r="U1309" s="17"/>
      <c r="V1309" s="17"/>
      <c r="W1309" s="17"/>
      <c r="X1309" s="17"/>
      <c r="Y1309" s="17"/>
      <c r="Z1309" s="17"/>
    </row>
    <row r="1310">
      <c r="A1310" s="18">
        <v>1359.0</v>
      </c>
      <c r="B1310" s="18" t="s">
        <v>468</v>
      </c>
      <c r="C1310" s="18" t="s">
        <v>18</v>
      </c>
      <c r="D1310" s="19">
        <v>41727.0</v>
      </c>
      <c r="E1310" s="20">
        <v>7.45E9</v>
      </c>
      <c r="F1310" s="20">
        <v>3.14E9</v>
      </c>
      <c r="G1310" s="21">
        <v>3.142E9</v>
      </c>
      <c r="H1310" s="22">
        <v>0.0</v>
      </c>
      <c r="I1310" s="22">
        <v>3.5E7</v>
      </c>
      <c r="J1310" s="18" t="s">
        <v>22</v>
      </c>
      <c r="K1310" s="18" t="s">
        <v>292</v>
      </c>
      <c r="L1310" s="23">
        <f t="shared" si="1"/>
        <v>2014</v>
      </c>
      <c r="M1310" s="24">
        <f t="shared" si="2"/>
        <v>4310000000</v>
      </c>
      <c r="N1310" s="25">
        <f t="shared" si="3"/>
        <v>3177000000</v>
      </c>
      <c r="O1310" s="24">
        <f t="shared" si="4"/>
        <v>4273000000</v>
      </c>
      <c r="P1310" s="17">
        <f t="shared" si="5"/>
        <v>0.5785234899</v>
      </c>
      <c r="Q1310" s="17">
        <f t="shared" si="6"/>
        <v>0.573557047</v>
      </c>
      <c r="R1310" s="17"/>
      <c r="S1310" s="17"/>
      <c r="T1310" s="17"/>
      <c r="U1310" s="17"/>
      <c r="V1310" s="17"/>
      <c r="W1310" s="17"/>
      <c r="X1310" s="17"/>
      <c r="Y1310" s="17"/>
      <c r="Z1310" s="17"/>
    </row>
    <row r="1311">
      <c r="A1311" s="18">
        <v>1360.0</v>
      </c>
      <c r="B1311" s="18" t="s">
        <v>468</v>
      </c>
      <c r="C1311" s="18" t="s">
        <v>19</v>
      </c>
      <c r="D1311" s="19">
        <v>42091.0</v>
      </c>
      <c r="E1311" s="20">
        <v>7.62E9</v>
      </c>
      <c r="F1311" s="20">
        <v>3.242E9</v>
      </c>
      <c r="G1311" s="21">
        <v>3.301E9</v>
      </c>
      <c r="H1311" s="22">
        <v>0.0</v>
      </c>
      <c r="I1311" s="22">
        <v>2.5E7</v>
      </c>
      <c r="J1311" s="18" t="s">
        <v>22</v>
      </c>
      <c r="K1311" s="18" t="s">
        <v>292</v>
      </c>
      <c r="L1311" s="23">
        <f t="shared" si="1"/>
        <v>2015</v>
      </c>
      <c r="M1311" s="24">
        <f t="shared" si="2"/>
        <v>4378000000</v>
      </c>
      <c r="N1311" s="25">
        <f t="shared" si="3"/>
        <v>3326000000</v>
      </c>
      <c r="O1311" s="24">
        <f t="shared" si="4"/>
        <v>4294000000</v>
      </c>
      <c r="P1311" s="17">
        <f t="shared" si="5"/>
        <v>0.5745406824</v>
      </c>
      <c r="Q1311" s="17">
        <f t="shared" si="6"/>
        <v>0.5635170604</v>
      </c>
      <c r="R1311" s="17"/>
      <c r="S1311" s="17"/>
      <c r="T1311" s="17"/>
      <c r="U1311" s="17"/>
      <c r="V1311" s="17"/>
      <c r="W1311" s="17"/>
      <c r="X1311" s="17"/>
      <c r="Y1311" s="17"/>
      <c r="Z1311" s="17"/>
    </row>
    <row r="1312">
      <c r="A1312" s="18">
        <v>1361.0</v>
      </c>
      <c r="B1312" s="18" t="s">
        <v>468</v>
      </c>
      <c r="C1312" s="18" t="s">
        <v>20</v>
      </c>
      <c r="D1312" s="19">
        <v>42462.0</v>
      </c>
      <c r="E1312" s="20">
        <v>7.405E9</v>
      </c>
      <c r="F1312" s="20">
        <v>3.218E9</v>
      </c>
      <c r="G1312" s="21">
        <v>3.389E9</v>
      </c>
      <c r="H1312" s="22">
        <v>0.0</v>
      </c>
      <c r="I1312" s="22">
        <v>2.4E7</v>
      </c>
      <c r="J1312" s="18" t="s">
        <v>22</v>
      </c>
      <c r="K1312" s="18" t="s">
        <v>292</v>
      </c>
      <c r="L1312" s="23">
        <f t="shared" si="1"/>
        <v>2016</v>
      </c>
      <c r="M1312" s="24">
        <f t="shared" si="2"/>
        <v>4187000000</v>
      </c>
      <c r="N1312" s="25">
        <f t="shared" si="3"/>
        <v>3413000000</v>
      </c>
      <c r="O1312" s="24">
        <f t="shared" si="4"/>
        <v>3992000000</v>
      </c>
      <c r="P1312" s="17">
        <f t="shared" si="5"/>
        <v>0.5654287643</v>
      </c>
      <c r="Q1312" s="17">
        <f t="shared" si="6"/>
        <v>0.5390952059</v>
      </c>
      <c r="R1312" s="17"/>
      <c r="S1312" s="17"/>
      <c r="T1312" s="17"/>
      <c r="U1312" s="17"/>
      <c r="V1312" s="17"/>
      <c r="W1312" s="17"/>
      <c r="X1312" s="17"/>
      <c r="Y1312" s="17"/>
      <c r="Z1312" s="17"/>
    </row>
    <row r="1313">
      <c r="A1313" s="18">
        <v>1362.0</v>
      </c>
      <c r="B1313" s="18" t="s">
        <v>469</v>
      </c>
      <c r="C1313" s="18" t="s">
        <v>15</v>
      </c>
      <c r="D1313" s="19">
        <v>41547.0</v>
      </c>
      <c r="E1313" s="20">
        <v>6.3519E9</v>
      </c>
      <c r="F1313" s="20">
        <v>3.7781E9</v>
      </c>
      <c r="G1313" s="21">
        <v>1.5377E9</v>
      </c>
      <c r="H1313" s="22">
        <v>0.0</v>
      </c>
      <c r="I1313" s="22">
        <v>0.0</v>
      </c>
      <c r="J1313" s="18" t="s">
        <v>16</v>
      </c>
      <c r="K1313" s="18" t="s">
        <v>167</v>
      </c>
      <c r="L1313" s="23">
        <f t="shared" si="1"/>
        <v>2013</v>
      </c>
      <c r="M1313" s="24">
        <f t="shared" si="2"/>
        <v>2573800000</v>
      </c>
      <c r="N1313" s="25">
        <f t="shared" si="3"/>
        <v>1537700000</v>
      </c>
      <c r="O1313" s="24">
        <f t="shared" si="4"/>
        <v>4814200000</v>
      </c>
      <c r="P1313" s="17">
        <f t="shared" si="5"/>
        <v>0.4052015932</v>
      </c>
      <c r="Q1313" s="17">
        <f t="shared" si="6"/>
        <v>0.7579149546</v>
      </c>
      <c r="R1313" s="17"/>
      <c r="S1313" s="17"/>
      <c r="T1313" s="17"/>
      <c r="U1313" s="17"/>
      <c r="V1313" s="17"/>
      <c r="W1313" s="17"/>
      <c r="X1313" s="17"/>
      <c r="Y1313" s="17"/>
      <c r="Z1313" s="17"/>
    </row>
    <row r="1314">
      <c r="A1314" s="18">
        <v>1363.0</v>
      </c>
      <c r="B1314" s="18" t="s">
        <v>469</v>
      </c>
      <c r="C1314" s="18" t="s">
        <v>18</v>
      </c>
      <c r="D1314" s="19">
        <v>41912.0</v>
      </c>
      <c r="E1314" s="20">
        <v>6.6235E9</v>
      </c>
      <c r="F1314" s="20">
        <v>3.8696E9</v>
      </c>
      <c r="G1314" s="21">
        <v>1.5701E9</v>
      </c>
      <c r="H1314" s="22">
        <v>0.0</v>
      </c>
      <c r="I1314" s="22">
        <v>0.0</v>
      </c>
      <c r="J1314" s="18" t="s">
        <v>16</v>
      </c>
      <c r="K1314" s="18" t="s">
        <v>167</v>
      </c>
      <c r="L1314" s="23">
        <f t="shared" si="1"/>
        <v>2014</v>
      </c>
      <c r="M1314" s="24">
        <f t="shared" si="2"/>
        <v>2753900000</v>
      </c>
      <c r="N1314" s="25">
        <f t="shared" si="3"/>
        <v>1570100000</v>
      </c>
      <c r="O1314" s="24">
        <f t="shared" si="4"/>
        <v>5053400000</v>
      </c>
      <c r="P1314" s="17">
        <f t="shared" si="5"/>
        <v>0.4157771571</v>
      </c>
      <c r="Q1314" s="17">
        <f t="shared" si="6"/>
        <v>0.7629501019</v>
      </c>
      <c r="R1314" s="17"/>
      <c r="S1314" s="17"/>
      <c r="T1314" s="17"/>
      <c r="U1314" s="17"/>
      <c r="V1314" s="17"/>
      <c r="W1314" s="17"/>
      <c r="X1314" s="17"/>
      <c r="Y1314" s="17"/>
      <c r="Z1314" s="17"/>
    </row>
    <row r="1315">
      <c r="A1315" s="18">
        <v>1364.0</v>
      </c>
      <c r="B1315" s="18" t="s">
        <v>469</v>
      </c>
      <c r="C1315" s="18" t="s">
        <v>19</v>
      </c>
      <c r="D1315" s="19">
        <v>42277.0</v>
      </c>
      <c r="E1315" s="20">
        <v>6.3079E9</v>
      </c>
      <c r="F1315" s="20">
        <v>3.6048E9</v>
      </c>
      <c r="G1315" s="21">
        <v>1.5064E9</v>
      </c>
      <c r="H1315" s="22">
        <v>0.0</v>
      </c>
      <c r="I1315" s="22">
        <v>0.0</v>
      </c>
      <c r="J1315" s="18" t="s">
        <v>16</v>
      </c>
      <c r="K1315" s="18" t="s">
        <v>167</v>
      </c>
      <c r="L1315" s="23">
        <f t="shared" si="1"/>
        <v>2015</v>
      </c>
      <c r="M1315" s="24">
        <f t="shared" si="2"/>
        <v>2703100000</v>
      </c>
      <c r="N1315" s="25">
        <f t="shared" si="3"/>
        <v>1506400000</v>
      </c>
      <c r="O1315" s="24">
        <f t="shared" si="4"/>
        <v>4801500000</v>
      </c>
      <c r="P1315" s="17">
        <f t="shared" si="5"/>
        <v>0.4285261339</v>
      </c>
      <c r="Q1315" s="17">
        <f t="shared" si="6"/>
        <v>0.7611883511</v>
      </c>
      <c r="R1315" s="17"/>
      <c r="S1315" s="17"/>
      <c r="T1315" s="17"/>
      <c r="U1315" s="17"/>
      <c r="V1315" s="17"/>
      <c r="W1315" s="17"/>
      <c r="X1315" s="17"/>
      <c r="Y1315" s="17"/>
      <c r="Z1315" s="17"/>
    </row>
    <row r="1316">
      <c r="A1316" s="18">
        <v>1365.0</v>
      </c>
      <c r="B1316" s="18" t="s">
        <v>469</v>
      </c>
      <c r="C1316" s="18" t="s">
        <v>20</v>
      </c>
      <c r="D1316" s="19">
        <v>42643.0</v>
      </c>
      <c r="E1316" s="20">
        <v>5.8795E9</v>
      </c>
      <c r="F1316" s="20">
        <v>3.404E9</v>
      </c>
      <c r="G1316" s="21">
        <v>1.4674E9</v>
      </c>
      <c r="H1316" s="22">
        <v>0.0</v>
      </c>
      <c r="I1316" s="22">
        <v>0.0</v>
      </c>
      <c r="J1316" s="18" t="s">
        <v>16</v>
      </c>
      <c r="K1316" s="18" t="s">
        <v>167</v>
      </c>
      <c r="L1316" s="23">
        <f t="shared" si="1"/>
        <v>2016</v>
      </c>
      <c r="M1316" s="24">
        <f t="shared" si="2"/>
        <v>2475500000</v>
      </c>
      <c r="N1316" s="25">
        <f t="shared" si="3"/>
        <v>1467400000</v>
      </c>
      <c r="O1316" s="24">
        <f t="shared" si="4"/>
        <v>4412100000</v>
      </c>
      <c r="P1316" s="17">
        <f t="shared" si="5"/>
        <v>0.421039204</v>
      </c>
      <c r="Q1316" s="17">
        <f t="shared" si="6"/>
        <v>0.7504209542</v>
      </c>
      <c r="R1316" s="17"/>
      <c r="S1316" s="17"/>
      <c r="T1316" s="17"/>
      <c r="U1316" s="17"/>
      <c r="V1316" s="17"/>
      <c r="W1316" s="17"/>
      <c r="X1316" s="17"/>
      <c r="Y1316" s="17"/>
      <c r="Z1316" s="17"/>
    </row>
    <row r="1317">
      <c r="A1317" s="18">
        <v>1366.0</v>
      </c>
      <c r="B1317" s="18" t="s">
        <v>470</v>
      </c>
      <c r="C1317" s="18" t="s">
        <v>15</v>
      </c>
      <c r="D1317" s="19">
        <v>41274.0</v>
      </c>
      <c r="E1317" s="20">
        <v>2.993489E9</v>
      </c>
      <c r="F1317" s="20">
        <v>1.321772E9</v>
      </c>
      <c r="G1317" s="21">
        <v>9.1413E8</v>
      </c>
      <c r="H1317" s="22">
        <v>0.0</v>
      </c>
      <c r="I1317" s="22">
        <v>0.0</v>
      </c>
      <c r="J1317" s="18" t="s">
        <v>16</v>
      </c>
      <c r="K1317" s="18" t="s">
        <v>167</v>
      </c>
      <c r="L1317" s="23">
        <f t="shared" si="1"/>
        <v>2012</v>
      </c>
      <c r="M1317" s="24">
        <f t="shared" si="2"/>
        <v>1671717000</v>
      </c>
      <c r="N1317" s="25">
        <f t="shared" si="3"/>
        <v>914130000</v>
      </c>
      <c r="O1317" s="24">
        <f t="shared" si="4"/>
        <v>2079359000</v>
      </c>
      <c r="P1317" s="17">
        <f t="shared" si="5"/>
        <v>0.5584510249</v>
      </c>
      <c r="Q1317" s="17">
        <f t="shared" si="6"/>
        <v>0.6946272393</v>
      </c>
      <c r="R1317" s="17"/>
      <c r="S1317" s="17"/>
      <c r="T1317" s="17"/>
      <c r="U1317" s="17"/>
      <c r="V1317" s="17"/>
      <c r="W1317" s="17"/>
      <c r="X1317" s="17"/>
      <c r="Y1317" s="17"/>
      <c r="Z1317" s="17"/>
    </row>
    <row r="1318">
      <c r="A1318" s="18">
        <v>1367.0</v>
      </c>
      <c r="B1318" s="18" t="s">
        <v>470</v>
      </c>
      <c r="C1318" s="18" t="s">
        <v>18</v>
      </c>
      <c r="D1318" s="19">
        <v>41639.0</v>
      </c>
      <c r="E1318" s="20">
        <v>3.238128E9</v>
      </c>
      <c r="F1318" s="20">
        <v>1.3552E9</v>
      </c>
      <c r="G1318" s="21">
        <v>1.040567E9</v>
      </c>
      <c r="H1318" s="22">
        <v>0.0</v>
      </c>
      <c r="I1318" s="22">
        <v>0.0</v>
      </c>
      <c r="J1318" s="18" t="s">
        <v>16</v>
      </c>
      <c r="K1318" s="18" t="s">
        <v>167</v>
      </c>
      <c r="L1318" s="23">
        <f t="shared" si="1"/>
        <v>2013</v>
      </c>
      <c r="M1318" s="24">
        <f t="shared" si="2"/>
        <v>1882928000</v>
      </c>
      <c r="N1318" s="25">
        <f t="shared" si="3"/>
        <v>1040567000</v>
      </c>
      <c r="O1318" s="24">
        <f t="shared" si="4"/>
        <v>2197561000</v>
      </c>
      <c r="P1318" s="17">
        <f t="shared" si="5"/>
        <v>0.5814865873</v>
      </c>
      <c r="Q1318" s="17">
        <f t="shared" si="6"/>
        <v>0.6786516778</v>
      </c>
      <c r="R1318" s="17"/>
      <c r="S1318" s="17"/>
      <c r="T1318" s="17"/>
      <c r="U1318" s="17"/>
      <c r="V1318" s="17"/>
      <c r="W1318" s="17"/>
      <c r="X1318" s="17"/>
      <c r="Y1318" s="17"/>
      <c r="Z1318" s="17"/>
    </row>
    <row r="1319">
      <c r="A1319" s="18">
        <v>1368.0</v>
      </c>
      <c r="B1319" s="18" t="s">
        <v>470</v>
      </c>
      <c r="C1319" s="18" t="s">
        <v>19</v>
      </c>
      <c r="D1319" s="19">
        <v>42004.0</v>
      </c>
      <c r="E1319" s="20">
        <v>3.549494E9</v>
      </c>
      <c r="F1319" s="20">
        <v>1.447595E9</v>
      </c>
      <c r="G1319" s="21">
        <v>1.102426E9</v>
      </c>
      <c r="H1319" s="22">
        <v>0.0</v>
      </c>
      <c r="I1319" s="22">
        <v>0.0</v>
      </c>
      <c r="J1319" s="18" t="s">
        <v>16</v>
      </c>
      <c r="K1319" s="18" t="s">
        <v>167</v>
      </c>
      <c r="L1319" s="23">
        <f t="shared" si="1"/>
        <v>2014</v>
      </c>
      <c r="M1319" s="24">
        <f t="shared" si="2"/>
        <v>2101899000</v>
      </c>
      <c r="N1319" s="25">
        <f t="shared" si="3"/>
        <v>1102426000</v>
      </c>
      <c r="O1319" s="24">
        <f t="shared" si="4"/>
        <v>2447068000</v>
      </c>
      <c r="P1319" s="17">
        <f t="shared" si="5"/>
        <v>0.5921686302</v>
      </c>
      <c r="Q1319" s="17">
        <f t="shared" si="6"/>
        <v>0.6894131952</v>
      </c>
      <c r="R1319" s="17"/>
      <c r="S1319" s="17"/>
      <c r="T1319" s="17"/>
      <c r="U1319" s="17"/>
      <c r="V1319" s="17"/>
      <c r="W1319" s="17"/>
      <c r="X1319" s="17"/>
      <c r="Y1319" s="17"/>
      <c r="Z1319" s="17"/>
    </row>
    <row r="1320">
      <c r="A1320" s="18">
        <v>1369.0</v>
      </c>
      <c r="B1320" s="18" t="s">
        <v>470</v>
      </c>
      <c r="C1320" s="18" t="s">
        <v>20</v>
      </c>
      <c r="D1320" s="19">
        <v>42369.0</v>
      </c>
      <c r="E1320" s="20">
        <v>3.582395E9</v>
      </c>
      <c r="F1320" s="20">
        <v>1.417749E9</v>
      </c>
      <c r="G1320" s="21">
        <v>1.136728E9</v>
      </c>
      <c r="H1320" s="22">
        <v>0.0</v>
      </c>
      <c r="I1320" s="22">
        <v>0.0</v>
      </c>
      <c r="J1320" s="18" t="s">
        <v>16</v>
      </c>
      <c r="K1320" s="18" t="s">
        <v>167</v>
      </c>
      <c r="L1320" s="23">
        <f t="shared" si="1"/>
        <v>2015</v>
      </c>
      <c r="M1320" s="24">
        <f t="shared" si="2"/>
        <v>2164646000</v>
      </c>
      <c r="N1320" s="25">
        <f t="shared" si="3"/>
        <v>1136728000</v>
      </c>
      <c r="O1320" s="24">
        <f t="shared" si="4"/>
        <v>2445667000</v>
      </c>
      <c r="P1320" s="17">
        <f t="shared" si="5"/>
        <v>0.6042454838</v>
      </c>
      <c r="Q1320" s="17">
        <f t="shared" si="6"/>
        <v>0.6826904906</v>
      </c>
      <c r="R1320" s="17"/>
      <c r="S1320" s="17"/>
      <c r="T1320" s="17"/>
      <c r="U1320" s="17"/>
      <c r="V1320" s="17"/>
      <c r="W1320" s="17"/>
      <c r="X1320" s="17"/>
      <c r="Y1320" s="17"/>
      <c r="Z1320" s="17"/>
    </row>
    <row r="1321">
      <c r="A1321" s="18">
        <v>1370.0</v>
      </c>
      <c r="B1321" s="18" t="s">
        <v>471</v>
      </c>
      <c r="C1321" s="18" t="s">
        <v>15</v>
      </c>
      <c r="D1321" s="19">
        <v>41307.0</v>
      </c>
      <c r="E1321" s="20">
        <v>9.721065E9</v>
      </c>
      <c r="F1321" s="20">
        <v>7.011428E9</v>
      </c>
      <c r="G1321" s="21">
        <v>1.437886E9</v>
      </c>
      <c r="H1321" s="22">
        <v>0.0</v>
      </c>
      <c r="I1321" s="22">
        <v>0.0</v>
      </c>
      <c r="J1321" s="18" t="s">
        <v>22</v>
      </c>
      <c r="K1321" s="18" t="s">
        <v>260</v>
      </c>
      <c r="L1321" s="23">
        <f t="shared" si="1"/>
        <v>2013</v>
      </c>
      <c r="M1321" s="24">
        <f t="shared" si="2"/>
        <v>2709637000</v>
      </c>
      <c r="N1321" s="25">
        <f t="shared" si="3"/>
        <v>1437886000</v>
      </c>
      <c r="O1321" s="24">
        <f t="shared" si="4"/>
        <v>8283179000</v>
      </c>
      <c r="P1321" s="17">
        <f t="shared" si="5"/>
        <v>0.2787386979</v>
      </c>
      <c r="Q1321" s="17">
        <f t="shared" si="6"/>
        <v>0.8520855482</v>
      </c>
      <c r="R1321" s="17"/>
      <c r="S1321" s="17"/>
      <c r="T1321" s="17"/>
      <c r="U1321" s="17"/>
      <c r="V1321" s="17"/>
      <c r="W1321" s="17"/>
      <c r="X1321" s="17"/>
      <c r="Y1321" s="17"/>
      <c r="Z1321" s="17"/>
    </row>
    <row r="1322">
      <c r="A1322" s="18">
        <v>1371.0</v>
      </c>
      <c r="B1322" s="18" t="s">
        <v>471</v>
      </c>
      <c r="C1322" s="18" t="s">
        <v>18</v>
      </c>
      <c r="D1322" s="19">
        <v>41671.0</v>
      </c>
      <c r="E1322" s="20">
        <v>1.0230353E10</v>
      </c>
      <c r="F1322" s="20">
        <v>7.360924E9</v>
      </c>
      <c r="G1322" s="21">
        <v>1.526366E9</v>
      </c>
      <c r="H1322" s="22">
        <v>0.0</v>
      </c>
      <c r="I1322" s="22">
        <v>0.0</v>
      </c>
      <c r="J1322" s="18" t="s">
        <v>22</v>
      </c>
      <c r="K1322" s="18" t="s">
        <v>260</v>
      </c>
      <c r="L1322" s="23">
        <f t="shared" si="1"/>
        <v>2014</v>
      </c>
      <c r="M1322" s="24">
        <f t="shared" si="2"/>
        <v>2869429000</v>
      </c>
      <c r="N1322" s="25">
        <f t="shared" si="3"/>
        <v>1526366000</v>
      </c>
      <c r="O1322" s="24">
        <f t="shared" si="4"/>
        <v>8703987000</v>
      </c>
      <c r="P1322" s="17">
        <f t="shared" si="5"/>
        <v>0.2804819149</v>
      </c>
      <c r="Q1322" s="17">
        <f t="shared" si="6"/>
        <v>0.8508002608</v>
      </c>
      <c r="R1322" s="17"/>
      <c r="S1322" s="17"/>
      <c r="T1322" s="17"/>
      <c r="U1322" s="17"/>
      <c r="V1322" s="17"/>
      <c r="W1322" s="17"/>
      <c r="X1322" s="17"/>
      <c r="Y1322" s="17"/>
      <c r="Z1322" s="17"/>
    </row>
    <row r="1323">
      <c r="A1323" s="18">
        <v>1372.0</v>
      </c>
      <c r="B1323" s="18" t="s">
        <v>471</v>
      </c>
      <c r="C1323" s="18" t="s">
        <v>19</v>
      </c>
      <c r="D1323" s="19">
        <v>42035.0</v>
      </c>
      <c r="E1323" s="20">
        <v>1.1041677E10</v>
      </c>
      <c r="F1323" s="20">
        <v>7.937956E9</v>
      </c>
      <c r="G1323" s="21">
        <v>1.615371E9</v>
      </c>
      <c r="H1323" s="22">
        <v>0.0</v>
      </c>
      <c r="I1323" s="22">
        <v>0.0</v>
      </c>
      <c r="J1323" s="18" t="s">
        <v>22</v>
      </c>
      <c r="K1323" s="18" t="s">
        <v>260</v>
      </c>
      <c r="L1323" s="23">
        <f t="shared" si="1"/>
        <v>2015</v>
      </c>
      <c r="M1323" s="24">
        <f t="shared" si="2"/>
        <v>3103721000</v>
      </c>
      <c r="N1323" s="25">
        <f t="shared" si="3"/>
        <v>1615371000</v>
      </c>
      <c r="O1323" s="24">
        <f t="shared" si="4"/>
        <v>9426306000</v>
      </c>
      <c r="P1323" s="17">
        <f t="shared" si="5"/>
        <v>0.2810914501</v>
      </c>
      <c r="Q1323" s="17">
        <f t="shared" si="6"/>
        <v>0.853702386</v>
      </c>
      <c r="R1323" s="17"/>
      <c r="S1323" s="17"/>
      <c r="T1323" s="17"/>
      <c r="U1323" s="17"/>
      <c r="V1323" s="17"/>
      <c r="W1323" s="17"/>
      <c r="X1323" s="17"/>
      <c r="Y1323" s="17"/>
      <c r="Z1323" s="17"/>
    </row>
    <row r="1324">
      <c r="A1324" s="18">
        <v>1373.0</v>
      </c>
      <c r="B1324" s="18" t="s">
        <v>471</v>
      </c>
      <c r="C1324" s="18" t="s">
        <v>20</v>
      </c>
      <c r="D1324" s="19">
        <v>42399.0</v>
      </c>
      <c r="E1324" s="20">
        <v>1.1939999E10</v>
      </c>
      <c r="F1324" s="20">
        <v>8.576873E9</v>
      </c>
      <c r="G1324" s="21">
        <v>1.738755E9</v>
      </c>
      <c r="H1324" s="22">
        <v>0.0</v>
      </c>
      <c r="I1324" s="22">
        <v>0.0</v>
      </c>
      <c r="J1324" s="18" t="s">
        <v>22</v>
      </c>
      <c r="K1324" s="18" t="s">
        <v>260</v>
      </c>
      <c r="L1324" s="23">
        <f t="shared" si="1"/>
        <v>2016</v>
      </c>
      <c r="M1324" s="24">
        <f t="shared" si="2"/>
        <v>3363126000</v>
      </c>
      <c r="N1324" s="25">
        <f t="shared" si="3"/>
        <v>1738755000</v>
      </c>
      <c r="O1324" s="24">
        <f t="shared" si="4"/>
        <v>10201244000</v>
      </c>
      <c r="P1324" s="17">
        <f t="shared" si="5"/>
        <v>0.2816688678</v>
      </c>
      <c r="Q1324" s="17">
        <f t="shared" si="6"/>
        <v>0.8543756159</v>
      </c>
      <c r="R1324" s="17"/>
      <c r="S1324" s="17"/>
      <c r="T1324" s="17"/>
      <c r="U1324" s="17"/>
      <c r="V1324" s="17"/>
      <c r="W1324" s="17"/>
      <c r="X1324" s="17"/>
      <c r="Y1324" s="17"/>
      <c r="Z1324" s="17"/>
    </row>
    <row r="1325">
      <c r="A1325" s="18">
        <v>1374.0</v>
      </c>
      <c r="B1325" s="18" t="s">
        <v>472</v>
      </c>
      <c r="C1325" s="18" t="s">
        <v>15</v>
      </c>
      <c r="D1325" s="19">
        <v>41274.0</v>
      </c>
      <c r="E1325" s="20">
        <v>1.367135E9</v>
      </c>
      <c r="F1325" s="20">
        <v>3.28784E8</v>
      </c>
      <c r="G1325" s="21">
        <v>2.48136E8</v>
      </c>
      <c r="H1325" s="22">
        <v>0.0</v>
      </c>
      <c r="I1325" s="22">
        <v>4.45228E8</v>
      </c>
      <c r="J1325" s="18" t="s">
        <v>86</v>
      </c>
      <c r="K1325" s="18" t="s">
        <v>87</v>
      </c>
      <c r="L1325" s="23">
        <f t="shared" si="1"/>
        <v>2012</v>
      </c>
      <c r="M1325" s="24">
        <f t="shared" si="2"/>
        <v>1038351000</v>
      </c>
      <c r="N1325" s="25">
        <f t="shared" si="3"/>
        <v>693364000</v>
      </c>
      <c r="O1325" s="24">
        <f t="shared" si="4"/>
        <v>673771000</v>
      </c>
      <c r="P1325" s="17">
        <f t="shared" si="5"/>
        <v>0.7595087537</v>
      </c>
      <c r="Q1325" s="17">
        <f t="shared" si="6"/>
        <v>0.4928342848</v>
      </c>
      <c r="R1325" s="17"/>
      <c r="S1325" s="17"/>
      <c r="T1325" s="17"/>
      <c r="U1325" s="17"/>
      <c r="V1325" s="17"/>
      <c r="W1325" s="17"/>
      <c r="X1325" s="17"/>
      <c r="Y1325" s="17"/>
      <c r="Z1325" s="17"/>
    </row>
    <row r="1326">
      <c r="A1326" s="18">
        <v>1375.0</v>
      </c>
      <c r="B1326" s="18" t="s">
        <v>472</v>
      </c>
      <c r="C1326" s="18" t="s">
        <v>18</v>
      </c>
      <c r="D1326" s="19">
        <v>41639.0</v>
      </c>
      <c r="E1326" s="20">
        <v>1.832253E9</v>
      </c>
      <c r="F1326" s="20">
        <v>5.16119E8</v>
      </c>
      <c r="G1326" s="21">
        <v>3.91707E8</v>
      </c>
      <c r="H1326" s="22">
        <v>0.0</v>
      </c>
      <c r="I1326" s="22">
        <v>4.92397E8</v>
      </c>
      <c r="J1326" s="18" t="s">
        <v>86</v>
      </c>
      <c r="K1326" s="18" t="s">
        <v>87</v>
      </c>
      <c r="L1326" s="23">
        <f t="shared" si="1"/>
        <v>2013</v>
      </c>
      <c r="M1326" s="24">
        <f t="shared" si="2"/>
        <v>1316134000</v>
      </c>
      <c r="N1326" s="25">
        <f t="shared" si="3"/>
        <v>884104000</v>
      </c>
      <c r="O1326" s="24">
        <f t="shared" si="4"/>
        <v>948149000</v>
      </c>
      <c r="P1326" s="17">
        <f t="shared" si="5"/>
        <v>0.7183145559</v>
      </c>
      <c r="Q1326" s="17">
        <f t="shared" si="6"/>
        <v>0.517477117</v>
      </c>
      <c r="R1326" s="17"/>
      <c r="S1326" s="17"/>
      <c r="T1326" s="17"/>
      <c r="U1326" s="17"/>
      <c r="V1326" s="17"/>
      <c r="W1326" s="17"/>
      <c r="X1326" s="17"/>
      <c r="Y1326" s="17"/>
      <c r="Z1326" s="17"/>
    </row>
    <row r="1327">
      <c r="A1327" s="18">
        <v>1376.0</v>
      </c>
      <c r="B1327" s="18" t="s">
        <v>472</v>
      </c>
      <c r="C1327" s="18" t="s">
        <v>19</v>
      </c>
      <c r="D1327" s="19">
        <v>42004.0</v>
      </c>
      <c r="E1327" s="20">
        <v>2.042537E9</v>
      </c>
      <c r="F1327" s="20">
        <v>6.05752E8</v>
      </c>
      <c r="G1327" s="21">
        <v>1.91802E8</v>
      </c>
      <c r="H1327" s="22">
        <v>0.0</v>
      </c>
      <c r="I1327" s="22">
        <v>5.51032E8</v>
      </c>
      <c r="J1327" s="18" t="s">
        <v>86</v>
      </c>
      <c r="K1327" s="18" t="s">
        <v>87</v>
      </c>
      <c r="L1327" s="23">
        <f t="shared" si="1"/>
        <v>2014</v>
      </c>
      <c r="M1327" s="24">
        <f t="shared" si="2"/>
        <v>1436785000</v>
      </c>
      <c r="N1327" s="25">
        <f t="shared" si="3"/>
        <v>742834000</v>
      </c>
      <c r="O1327" s="24">
        <f t="shared" si="4"/>
        <v>1299703000</v>
      </c>
      <c r="P1327" s="17">
        <f t="shared" si="5"/>
        <v>0.7034315657</v>
      </c>
      <c r="Q1327" s="17">
        <f t="shared" si="6"/>
        <v>0.6363179712</v>
      </c>
      <c r="R1327" s="17"/>
      <c r="S1327" s="17"/>
      <c r="T1327" s="17"/>
      <c r="U1327" s="17"/>
      <c r="V1327" s="17"/>
      <c r="W1327" s="17"/>
      <c r="X1327" s="17"/>
      <c r="Y1327" s="17"/>
      <c r="Z1327" s="17"/>
    </row>
    <row r="1328">
      <c r="A1328" s="18">
        <v>1377.0</v>
      </c>
      <c r="B1328" s="18" t="s">
        <v>472</v>
      </c>
      <c r="C1328" s="18" t="s">
        <v>20</v>
      </c>
      <c r="D1328" s="19">
        <v>42369.0</v>
      </c>
      <c r="E1328" s="20">
        <v>1.181704E9</v>
      </c>
      <c r="F1328" s="20">
        <v>6.48968E8</v>
      </c>
      <c r="G1328" s="21">
        <v>1.65318E8</v>
      </c>
      <c r="H1328" s="22">
        <v>0.0</v>
      </c>
      <c r="I1328" s="22">
        <v>5.81155E8</v>
      </c>
      <c r="J1328" s="18" t="s">
        <v>86</v>
      </c>
      <c r="K1328" s="18" t="s">
        <v>87</v>
      </c>
      <c r="L1328" s="23">
        <f t="shared" si="1"/>
        <v>2015</v>
      </c>
      <c r="M1328" s="24">
        <f t="shared" si="2"/>
        <v>532736000</v>
      </c>
      <c r="N1328" s="25">
        <f t="shared" si="3"/>
        <v>746473000</v>
      </c>
      <c r="O1328" s="24">
        <f t="shared" si="4"/>
        <v>435231000</v>
      </c>
      <c r="P1328" s="17">
        <f t="shared" si="5"/>
        <v>0.4508201715</v>
      </c>
      <c r="Q1328" s="17">
        <f t="shared" si="6"/>
        <v>0.3683079688</v>
      </c>
      <c r="R1328" s="17"/>
      <c r="S1328" s="17"/>
      <c r="T1328" s="17"/>
      <c r="U1328" s="17"/>
      <c r="V1328" s="17"/>
      <c r="W1328" s="17"/>
      <c r="X1328" s="17"/>
      <c r="Y1328" s="17"/>
      <c r="Z1328" s="17"/>
    </row>
    <row r="1329">
      <c r="A1329" s="18">
        <v>1378.0</v>
      </c>
      <c r="B1329" s="18" t="s">
        <v>473</v>
      </c>
      <c r="C1329" s="18" t="s">
        <v>15</v>
      </c>
      <c r="D1329" s="19">
        <v>41639.0</v>
      </c>
      <c r="E1329" s="20">
        <v>8.4172E9</v>
      </c>
      <c r="F1329" s="20">
        <v>5.2347E9</v>
      </c>
      <c r="G1329" s="21">
        <v>1.0881E9</v>
      </c>
      <c r="H1329" s="22">
        <v>0.0</v>
      </c>
      <c r="I1329" s="22">
        <v>8.774E8</v>
      </c>
      <c r="J1329" s="18" t="s">
        <v>16</v>
      </c>
      <c r="K1329" s="18" t="s">
        <v>167</v>
      </c>
      <c r="L1329" s="23">
        <f t="shared" si="1"/>
        <v>2013</v>
      </c>
      <c r="M1329" s="24">
        <f t="shared" si="2"/>
        <v>3182500000</v>
      </c>
      <c r="N1329" s="25">
        <f t="shared" si="3"/>
        <v>1965500000</v>
      </c>
      <c r="O1329" s="24">
        <f t="shared" si="4"/>
        <v>6451700000</v>
      </c>
      <c r="P1329" s="17">
        <f t="shared" si="5"/>
        <v>0.3780948534</v>
      </c>
      <c r="Q1329" s="17">
        <f t="shared" si="6"/>
        <v>0.7664900442</v>
      </c>
      <c r="R1329" s="17"/>
      <c r="S1329" s="17"/>
      <c r="T1329" s="17"/>
      <c r="U1329" s="17"/>
      <c r="V1329" s="17"/>
      <c r="W1329" s="17"/>
      <c r="X1329" s="17"/>
      <c r="Y1329" s="17"/>
      <c r="Z1329" s="17"/>
    </row>
    <row r="1330">
      <c r="A1330" s="18">
        <v>1379.0</v>
      </c>
      <c r="B1330" s="18" t="s">
        <v>473</v>
      </c>
      <c r="C1330" s="18" t="s">
        <v>18</v>
      </c>
      <c r="D1330" s="19">
        <v>42004.0</v>
      </c>
      <c r="E1330" s="20">
        <v>8.8033E9</v>
      </c>
      <c r="F1330" s="20">
        <v>5.6431E9</v>
      </c>
      <c r="G1330" s="21">
        <v>9.984E8</v>
      </c>
      <c r="H1330" s="22">
        <v>0.0</v>
      </c>
      <c r="I1330" s="22">
        <v>9.069E8</v>
      </c>
      <c r="J1330" s="18" t="s">
        <v>16</v>
      </c>
      <c r="K1330" s="18" t="s">
        <v>167</v>
      </c>
      <c r="L1330" s="23">
        <f t="shared" si="1"/>
        <v>2014</v>
      </c>
      <c r="M1330" s="24">
        <f t="shared" si="2"/>
        <v>3160200000</v>
      </c>
      <c r="N1330" s="25">
        <f t="shared" si="3"/>
        <v>1905300000</v>
      </c>
      <c r="O1330" s="24">
        <f t="shared" si="4"/>
        <v>6898000000</v>
      </c>
      <c r="P1330" s="17">
        <f t="shared" si="5"/>
        <v>0.3589790192</v>
      </c>
      <c r="Q1330" s="17">
        <f t="shared" si="6"/>
        <v>0.7835697977</v>
      </c>
      <c r="R1330" s="17"/>
      <c r="S1330" s="17"/>
      <c r="T1330" s="17"/>
      <c r="U1330" s="17"/>
      <c r="V1330" s="17"/>
      <c r="W1330" s="17"/>
      <c r="X1330" s="17"/>
      <c r="Y1330" s="17"/>
      <c r="Z1330" s="17"/>
    </row>
    <row r="1331">
      <c r="A1331" s="18">
        <v>1380.0</v>
      </c>
      <c r="B1331" s="18" t="s">
        <v>473</v>
      </c>
      <c r="C1331" s="18" t="s">
        <v>19</v>
      </c>
      <c r="D1331" s="19">
        <v>42369.0</v>
      </c>
      <c r="E1331" s="20">
        <v>9.115E9</v>
      </c>
      <c r="F1331" s="20">
        <v>5.5186E9</v>
      </c>
      <c r="G1331" s="21">
        <v>1.067E9</v>
      </c>
      <c r="H1331" s="22">
        <v>0.0</v>
      </c>
      <c r="I1331" s="22">
        <v>9.706E8</v>
      </c>
      <c r="J1331" s="18" t="s">
        <v>16</v>
      </c>
      <c r="K1331" s="18" t="s">
        <v>167</v>
      </c>
      <c r="L1331" s="23">
        <f t="shared" si="1"/>
        <v>2015</v>
      </c>
      <c r="M1331" s="24">
        <f t="shared" si="2"/>
        <v>3596400000</v>
      </c>
      <c r="N1331" s="25">
        <f t="shared" si="3"/>
        <v>2037600000</v>
      </c>
      <c r="O1331" s="24">
        <f t="shared" si="4"/>
        <v>7077400000</v>
      </c>
      <c r="P1331" s="17">
        <f t="shared" si="5"/>
        <v>0.3945584202</v>
      </c>
      <c r="Q1331" s="17">
        <f t="shared" si="6"/>
        <v>0.7764563906</v>
      </c>
      <c r="R1331" s="17"/>
      <c r="S1331" s="17"/>
      <c r="T1331" s="17"/>
      <c r="U1331" s="17"/>
      <c r="V1331" s="17"/>
      <c r="W1331" s="17"/>
      <c r="X1331" s="17"/>
      <c r="Y1331" s="17"/>
      <c r="Z1331" s="17"/>
    </row>
    <row r="1332">
      <c r="A1332" s="18">
        <v>1381.0</v>
      </c>
      <c r="B1332" s="18" t="s">
        <v>473</v>
      </c>
      <c r="C1332" s="18" t="s">
        <v>20</v>
      </c>
      <c r="D1332" s="19">
        <v>42735.0</v>
      </c>
      <c r="E1332" s="20">
        <v>9.3877E9</v>
      </c>
      <c r="F1332" s="20">
        <v>5.764E9</v>
      </c>
      <c r="G1332" s="21">
        <v>1.0545E9</v>
      </c>
      <c r="H1332" s="22">
        <v>0.0</v>
      </c>
      <c r="I1332" s="22">
        <v>9.911E8</v>
      </c>
      <c r="J1332" s="18" t="s">
        <v>16</v>
      </c>
      <c r="K1332" s="18" t="s">
        <v>167</v>
      </c>
      <c r="L1332" s="23">
        <f t="shared" si="1"/>
        <v>2016</v>
      </c>
      <c r="M1332" s="24">
        <f t="shared" si="2"/>
        <v>3623700000</v>
      </c>
      <c r="N1332" s="25">
        <f t="shared" si="3"/>
        <v>2045600000</v>
      </c>
      <c r="O1332" s="24">
        <f t="shared" si="4"/>
        <v>7342100000</v>
      </c>
      <c r="P1332" s="17">
        <f t="shared" si="5"/>
        <v>0.3860050918</v>
      </c>
      <c r="Q1332" s="17">
        <f t="shared" si="6"/>
        <v>0.7820978514</v>
      </c>
      <c r="R1332" s="17"/>
      <c r="S1332" s="17"/>
      <c r="T1332" s="17"/>
      <c r="U1332" s="17"/>
      <c r="V1332" s="17"/>
      <c r="W1332" s="17"/>
      <c r="X1332" s="17"/>
      <c r="Y1332" s="17"/>
      <c r="Z1332" s="17"/>
    </row>
    <row r="1333">
      <c r="A1333" s="18">
        <v>1382.0</v>
      </c>
      <c r="B1333" s="18" t="s">
        <v>474</v>
      </c>
      <c r="C1333" s="18" t="s">
        <v>15</v>
      </c>
      <c r="D1333" s="19">
        <v>41546.0</v>
      </c>
      <c r="E1333" s="20">
        <v>1.48668E10</v>
      </c>
      <c r="F1333" s="20">
        <v>6.3823E9</v>
      </c>
      <c r="G1333" s="21">
        <v>5.6558E9</v>
      </c>
      <c r="H1333" s="22">
        <v>0.0</v>
      </c>
      <c r="I1333" s="22">
        <v>6.214E8</v>
      </c>
      <c r="J1333" s="18" t="s">
        <v>22</v>
      </c>
      <c r="K1333" s="18" t="s">
        <v>158</v>
      </c>
      <c r="L1333" s="23">
        <f t="shared" si="1"/>
        <v>2013</v>
      </c>
      <c r="M1333" s="24">
        <f t="shared" si="2"/>
        <v>8484500000</v>
      </c>
      <c r="N1333" s="25">
        <f t="shared" si="3"/>
        <v>6277200000</v>
      </c>
      <c r="O1333" s="24">
        <f t="shared" si="4"/>
        <v>8589600000</v>
      </c>
      <c r="P1333" s="17">
        <f t="shared" si="5"/>
        <v>0.5707011596</v>
      </c>
      <c r="Q1333" s="17">
        <f t="shared" si="6"/>
        <v>0.577770603</v>
      </c>
      <c r="R1333" s="17"/>
      <c r="S1333" s="17"/>
      <c r="T1333" s="17"/>
      <c r="U1333" s="17"/>
      <c r="V1333" s="17"/>
      <c r="W1333" s="17"/>
      <c r="X1333" s="17"/>
      <c r="Y1333" s="17"/>
      <c r="Z1333" s="17"/>
    </row>
    <row r="1334">
      <c r="A1334" s="18">
        <v>1383.0</v>
      </c>
      <c r="B1334" s="18" t="s">
        <v>474</v>
      </c>
      <c r="C1334" s="18" t="s">
        <v>18</v>
      </c>
      <c r="D1334" s="19">
        <v>41910.0</v>
      </c>
      <c r="E1334" s="20">
        <v>1.64478E10</v>
      </c>
      <c r="F1334" s="20">
        <v>6.8588E9</v>
      </c>
      <c r="G1334" s="21">
        <v>6.0868E9</v>
      </c>
      <c r="H1334" s="22">
        <v>0.0</v>
      </c>
      <c r="I1334" s="22">
        <v>7.096E8</v>
      </c>
      <c r="J1334" s="18" t="s">
        <v>22</v>
      </c>
      <c r="K1334" s="18" t="s">
        <v>158</v>
      </c>
      <c r="L1334" s="23">
        <f t="shared" si="1"/>
        <v>2014</v>
      </c>
      <c r="M1334" s="24">
        <f t="shared" si="2"/>
        <v>9589000000</v>
      </c>
      <c r="N1334" s="25">
        <f t="shared" si="3"/>
        <v>6796400000</v>
      </c>
      <c r="O1334" s="24">
        <f t="shared" si="4"/>
        <v>9651400000</v>
      </c>
      <c r="P1334" s="17">
        <f t="shared" si="5"/>
        <v>0.5829959022</v>
      </c>
      <c r="Q1334" s="17">
        <f t="shared" si="6"/>
        <v>0.5867897226</v>
      </c>
      <c r="R1334" s="17"/>
      <c r="S1334" s="17"/>
      <c r="T1334" s="17"/>
      <c r="U1334" s="17"/>
      <c r="V1334" s="17"/>
      <c r="W1334" s="17"/>
      <c r="X1334" s="17"/>
      <c r="Y1334" s="17"/>
      <c r="Z1334" s="17"/>
    </row>
    <row r="1335">
      <c r="A1335" s="18">
        <v>1384.0</v>
      </c>
      <c r="B1335" s="18" t="s">
        <v>474</v>
      </c>
      <c r="C1335" s="18" t="s">
        <v>19</v>
      </c>
      <c r="D1335" s="19">
        <v>42274.0</v>
      </c>
      <c r="E1335" s="20">
        <v>1.91627E10</v>
      </c>
      <c r="F1335" s="20">
        <v>7.7875E9</v>
      </c>
      <c r="G1335" s="21">
        <v>7.1302E9</v>
      </c>
      <c r="H1335" s="22">
        <v>0.0</v>
      </c>
      <c r="I1335" s="22">
        <v>8.939E8</v>
      </c>
      <c r="J1335" s="18" t="s">
        <v>22</v>
      </c>
      <c r="K1335" s="18" t="s">
        <v>158</v>
      </c>
      <c r="L1335" s="23">
        <f t="shared" si="1"/>
        <v>2015</v>
      </c>
      <c r="M1335" s="24">
        <f t="shared" si="2"/>
        <v>11375200000</v>
      </c>
      <c r="N1335" s="25">
        <f t="shared" si="3"/>
        <v>8024100000</v>
      </c>
      <c r="O1335" s="24">
        <f t="shared" si="4"/>
        <v>11138600000</v>
      </c>
      <c r="P1335" s="17">
        <f t="shared" si="5"/>
        <v>0.5936115474</v>
      </c>
      <c r="Q1335" s="17">
        <f t="shared" si="6"/>
        <v>0.5812646443</v>
      </c>
      <c r="R1335" s="17"/>
      <c r="S1335" s="17"/>
      <c r="T1335" s="17"/>
      <c r="U1335" s="17"/>
      <c r="V1335" s="17"/>
      <c r="W1335" s="17"/>
      <c r="X1335" s="17"/>
      <c r="Y1335" s="17"/>
      <c r="Z1335" s="17"/>
    </row>
    <row r="1336">
      <c r="A1336" s="18">
        <v>1385.0</v>
      </c>
      <c r="B1336" s="18" t="s">
        <v>474</v>
      </c>
      <c r="C1336" s="18" t="s">
        <v>20</v>
      </c>
      <c r="D1336" s="19">
        <v>42645.0</v>
      </c>
      <c r="E1336" s="20">
        <v>2.13159E10</v>
      </c>
      <c r="F1336" s="20">
        <v>8.5111E9</v>
      </c>
      <c r="G1336" s="21">
        <v>7.9703E9</v>
      </c>
      <c r="H1336" s="22">
        <v>0.0</v>
      </c>
      <c r="I1336" s="22">
        <v>9.808E8</v>
      </c>
      <c r="J1336" s="18" t="s">
        <v>22</v>
      </c>
      <c r="K1336" s="18" t="s">
        <v>158</v>
      </c>
      <c r="L1336" s="23">
        <f t="shared" si="1"/>
        <v>2016</v>
      </c>
      <c r="M1336" s="24">
        <f t="shared" si="2"/>
        <v>12804800000</v>
      </c>
      <c r="N1336" s="25">
        <f t="shared" si="3"/>
        <v>8951100000</v>
      </c>
      <c r="O1336" s="24">
        <f t="shared" si="4"/>
        <v>12364800000</v>
      </c>
      <c r="P1336" s="17">
        <f t="shared" si="5"/>
        <v>0.6007158975</v>
      </c>
      <c r="Q1336" s="17">
        <f t="shared" si="6"/>
        <v>0.5800740292</v>
      </c>
      <c r="R1336" s="17"/>
      <c r="S1336" s="17"/>
      <c r="T1336" s="17"/>
      <c r="U1336" s="17"/>
      <c r="V1336" s="17"/>
      <c r="W1336" s="17"/>
      <c r="X1336" s="17"/>
      <c r="Y1336" s="17"/>
      <c r="Z1336" s="17"/>
    </row>
    <row r="1337">
      <c r="A1337" s="18">
        <v>1386.0</v>
      </c>
      <c r="B1337" s="18" t="s">
        <v>475</v>
      </c>
      <c r="C1337" s="18" t="s">
        <v>15</v>
      </c>
      <c r="D1337" s="19">
        <v>41274.0</v>
      </c>
      <c r="E1337" s="20">
        <v>4.176E9</v>
      </c>
      <c r="F1337" s="20">
        <v>2.754E9</v>
      </c>
      <c r="G1337" s="21">
        <v>2.07E8</v>
      </c>
      <c r="H1337" s="22">
        <v>0.0</v>
      </c>
      <c r="I1337" s="22">
        <v>3.56E8</v>
      </c>
      <c r="J1337" s="18" t="s">
        <v>45</v>
      </c>
      <c r="K1337" s="18" t="s">
        <v>46</v>
      </c>
      <c r="L1337" s="23">
        <f t="shared" si="1"/>
        <v>2012</v>
      </c>
      <c r="M1337" s="24">
        <f t="shared" si="2"/>
        <v>1422000000</v>
      </c>
      <c r="N1337" s="25">
        <f t="shared" si="3"/>
        <v>563000000</v>
      </c>
      <c r="O1337" s="24">
        <f t="shared" si="4"/>
        <v>3613000000</v>
      </c>
      <c r="P1337" s="17">
        <f t="shared" si="5"/>
        <v>0.3405172414</v>
      </c>
      <c r="Q1337" s="17">
        <f t="shared" si="6"/>
        <v>0.8651819923</v>
      </c>
      <c r="R1337" s="17"/>
      <c r="S1337" s="17"/>
      <c r="T1337" s="17"/>
      <c r="U1337" s="17"/>
      <c r="V1337" s="17"/>
      <c r="W1337" s="17"/>
      <c r="X1337" s="17"/>
      <c r="Y1337" s="17"/>
      <c r="Z1337" s="17"/>
    </row>
    <row r="1338">
      <c r="A1338" s="18">
        <v>1387.0</v>
      </c>
      <c r="B1338" s="18" t="s">
        <v>475</v>
      </c>
      <c r="C1338" s="18" t="s">
        <v>18</v>
      </c>
      <c r="D1338" s="19">
        <v>41639.0</v>
      </c>
      <c r="E1338" s="20">
        <v>4.495E9</v>
      </c>
      <c r="F1338" s="20">
        <v>2.987E9</v>
      </c>
      <c r="G1338" s="21">
        <v>2.2E8</v>
      </c>
      <c r="H1338" s="22">
        <v>0.0</v>
      </c>
      <c r="I1338" s="22">
        <v>3.78E8</v>
      </c>
      <c r="J1338" s="18" t="s">
        <v>45</v>
      </c>
      <c r="K1338" s="18" t="s">
        <v>46</v>
      </c>
      <c r="L1338" s="23">
        <f t="shared" si="1"/>
        <v>2013</v>
      </c>
      <c r="M1338" s="24">
        <f t="shared" si="2"/>
        <v>1508000000</v>
      </c>
      <c r="N1338" s="25">
        <f t="shared" si="3"/>
        <v>598000000</v>
      </c>
      <c r="O1338" s="24">
        <f t="shared" si="4"/>
        <v>3897000000</v>
      </c>
      <c r="P1338" s="17">
        <f t="shared" si="5"/>
        <v>0.335483871</v>
      </c>
      <c r="Q1338" s="17">
        <f t="shared" si="6"/>
        <v>0.8669632925</v>
      </c>
      <c r="R1338" s="17"/>
      <c r="S1338" s="17"/>
      <c r="T1338" s="17"/>
      <c r="U1338" s="17"/>
      <c r="V1338" s="17"/>
      <c r="W1338" s="17"/>
      <c r="X1338" s="17"/>
      <c r="Y1338" s="17"/>
      <c r="Z1338" s="17"/>
    </row>
    <row r="1339">
      <c r="A1339" s="18">
        <v>1388.0</v>
      </c>
      <c r="B1339" s="18" t="s">
        <v>475</v>
      </c>
      <c r="C1339" s="18" t="s">
        <v>19</v>
      </c>
      <c r="D1339" s="19">
        <v>42004.0</v>
      </c>
      <c r="E1339" s="20">
        <v>4.951E9</v>
      </c>
      <c r="F1339" s="20">
        <v>3.331E9</v>
      </c>
      <c r="G1339" s="21">
        <v>2.29E8</v>
      </c>
      <c r="H1339" s="22">
        <v>0.0</v>
      </c>
      <c r="I1339" s="22">
        <v>3.84E8</v>
      </c>
      <c r="J1339" s="18" t="s">
        <v>45</v>
      </c>
      <c r="K1339" s="18" t="s">
        <v>46</v>
      </c>
      <c r="L1339" s="23">
        <f t="shared" si="1"/>
        <v>2014</v>
      </c>
      <c r="M1339" s="24">
        <f t="shared" si="2"/>
        <v>1620000000</v>
      </c>
      <c r="N1339" s="25">
        <f t="shared" si="3"/>
        <v>613000000</v>
      </c>
      <c r="O1339" s="24">
        <f t="shared" si="4"/>
        <v>4338000000</v>
      </c>
      <c r="P1339" s="17">
        <f t="shared" si="5"/>
        <v>0.3272066249</v>
      </c>
      <c r="Q1339" s="17">
        <f t="shared" si="6"/>
        <v>0.876186629</v>
      </c>
      <c r="R1339" s="17"/>
      <c r="S1339" s="17"/>
      <c r="T1339" s="17"/>
      <c r="U1339" s="17"/>
      <c r="V1339" s="17"/>
      <c r="W1339" s="17"/>
      <c r="X1339" s="17"/>
      <c r="Y1339" s="17"/>
      <c r="Z1339" s="17"/>
    </row>
    <row r="1340">
      <c r="A1340" s="18">
        <v>1389.0</v>
      </c>
      <c r="B1340" s="18" t="s">
        <v>475</v>
      </c>
      <c r="C1340" s="18" t="s">
        <v>20</v>
      </c>
      <c r="D1340" s="19">
        <v>42369.0</v>
      </c>
      <c r="E1340" s="20">
        <v>4.38E9</v>
      </c>
      <c r="F1340" s="20">
        <v>2.714E9</v>
      </c>
      <c r="G1340" s="21">
        <v>2.34E8</v>
      </c>
      <c r="H1340" s="22">
        <v>0.0</v>
      </c>
      <c r="I1340" s="22">
        <v>3.58E8</v>
      </c>
      <c r="J1340" s="18" t="s">
        <v>45</v>
      </c>
      <c r="K1340" s="18" t="s">
        <v>46</v>
      </c>
      <c r="L1340" s="23">
        <f t="shared" si="1"/>
        <v>2015</v>
      </c>
      <c r="M1340" s="24">
        <f t="shared" si="2"/>
        <v>1666000000</v>
      </c>
      <c r="N1340" s="25">
        <f t="shared" si="3"/>
        <v>592000000</v>
      </c>
      <c r="O1340" s="24">
        <f t="shared" si="4"/>
        <v>3788000000</v>
      </c>
      <c r="P1340" s="17">
        <f t="shared" si="5"/>
        <v>0.3803652968</v>
      </c>
      <c r="Q1340" s="17">
        <f t="shared" si="6"/>
        <v>0.8648401826</v>
      </c>
      <c r="R1340" s="17"/>
      <c r="S1340" s="17"/>
      <c r="T1340" s="17"/>
      <c r="U1340" s="17"/>
      <c r="V1340" s="17"/>
      <c r="W1340" s="17"/>
      <c r="X1340" s="17"/>
      <c r="Y1340" s="17"/>
      <c r="Z1340" s="17"/>
    </row>
    <row r="1341">
      <c r="A1341" s="18">
        <v>1394.0</v>
      </c>
      <c r="B1341" s="18" t="s">
        <v>476</v>
      </c>
      <c r="C1341" s="18" t="s">
        <v>15</v>
      </c>
      <c r="D1341" s="19">
        <v>41274.0</v>
      </c>
      <c r="E1341" s="20">
        <v>5.075E9</v>
      </c>
      <c r="F1341" s="20">
        <v>2.417E9</v>
      </c>
      <c r="G1341" s="21">
        <v>3.37E8</v>
      </c>
      <c r="H1341" s="22">
        <v>0.0</v>
      </c>
      <c r="I1341" s="22">
        <v>7.46E8</v>
      </c>
      <c r="J1341" s="18" t="s">
        <v>86</v>
      </c>
      <c r="K1341" s="18" t="s">
        <v>344</v>
      </c>
      <c r="L1341" s="23">
        <f t="shared" si="1"/>
        <v>2012</v>
      </c>
      <c r="M1341" s="24">
        <f t="shared" si="2"/>
        <v>2658000000</v>
      </c>
      <c r="N1341" s="25">
        <f t="shared" si="3"/>
        <v>1083000000</v>
      </c>
      <c r="O1341" s="24">
        <f t="shared" si="4"/>
        <v>3992000000</v>
      </c>
      <c r="P1341" s="17">
        <f t="shared" si="5"/>
        <v>0.5237438424</v>
      </c>
      <c r="Q1341" s="17">
        <f t="shared" si="6"/>
        <v>0.7866009852</v>
      </c>
      <c r="R1341" s="17"/>
      <c r="S1341" s="17"/>
      <c r="T1341" s="17"/>
      <c r="U1341" s="17"/>
      <c r="V1341" s="17"/>
      <c r="W1341" s="17"/>
      <c r="X1341" s="17"/>
      <c r="Y1341" s="17"/>
      <c r="Z1341" s="17"/>
    </row>
    <row r="1342">
      <c r="A1342" s="18">
        <v>1395.0</v>
      </c>
      <c r="B1342" s="18" t="s">
        <v>476</v>
      </c>
      <c r="C1342" s="18" t="s">
        <v>18</v>
      </c>
      <c r="D1342" s="19">
        <v>41639.0</v>
      </c>
      <c r="E1342" s="20">
        <v>5.518E9</v>
      </c>
      <c r="F1342" s="20">
        <v>2.707E9</v>
      </c>
      <c r="G1342" s="21">
        <v>3.73E8</v>
      </c>
      <c r="H1342" s="22">
        <v>0.0</v>
      </c>
      <c r="I1342" s="22">
        <v>7.72E8</v>
      </c>
      <c r="J1342" s="18" t="s">
        <v>86</v>
      </c>
      <c r="K1342" s="18" t="s">
        <v>344</v>
      </c>
      <c r="L1342" s="23">
        <f t="shared" si="1"/>
        <v>2013</v>
      </c>
      <c r="M1342" s="24">
        <f t="shared" si="2"/>
        <v>2811000000</v>
      </c>
      <c r="N1342" s="25">
        <f t="shared" si="3"/>
        <v>1145000000</v>
      </c>
      <c r="O1342" s="24">
        <f t="shared" si="4"/>
        <v>4373000000</v>
      </c>
      <c r="P1342" s="17">
        <f t="shared" si="5"/>
        <v>0.5094237042</v>
      </c>
      <c r="Q1342" s="17">
        <f t="shared" si="6"/>
        <v>0.7924972816</v>
      </c>
      <c r="R1342" s="17"/>
      <c r="S1342" s="17"/>
      <c r="T1342" s="17"/>
      <c r="U1342" s="17"/>
      <c r="V1342" s="17"/>
      <c r="W1342" s="17"/>
      <c r="X1342" s="17"/>
      <c r="Y1342" s="17"/>
      <c r="Z1342" s="17"/>
    </row>
    <row r="1343">
      <c r="A1343" s="18">
        <v>1396.0</v>
      </c>
      <c r="B1343" s="18" t="s">
        <v>476</v>
      </c>
      <c r="C1343" s="18" t="s">
        <v>19</v>
      </c>
      <c r="D1343" s="19">
        <v>42004.0</v>
      </c>
      <c r="E1343" s="20">
        <v>5.903E9</v>
      </c>
      <c r="F1343" s="20">
        <v>2.79E9</v>
      </c>
      <c r="G1343" s="21">
        <v>3.93E8</v>
      </c>
      <c r="H1343" s="22">
        <v>0.0</v>
      </c>
      <c r="I1343" s="22">
        <v>7.96E8</v>
      </c>
      <c r="J1343" s="18" t="s">
        <v>86</v>
      </c>
      <c r="K1343" s="18" t="s">
        <v>344</v>
      </c>
      <c r="L1343" s="23">
        <f t="shared" si="1"/>
        <v>2014</v>
      </c>
      <c r="M1343" s="24">
        <f t="shared" si="2"/>
        <v>3113000000</v>
      </c>
      <c r="N1343" s="25">
        <f t="shared" si="3"/>
        <v>1189000000</v>
      </c>
      <c r="O1343" s="24">
        <f t="shared" si="4"/>
        <v>4714000000</v>
      </c>
      <c r="P1343" s="17">
        <f t="shared" si="5"/>
        <v>0.52735897</v>
      </c>
      <c r="Q1343" s="17">
        <f t="shared" si="6"/>
        <v>0.7985769947</v>
      </c>
      <c r="R1343" s="17"/>
      <c r="S1343" s="17"/>
      <c r="T1343" s="17"/>
      <c r="U1343" s="17"/>
      <c r="V1343" s="17"/>
      <c r="W1343" s="17"/>
      <c r="X1343" s="17"/>
      <c r="Y1343" s="17"/>
      <c r="Z1343" s="17"/>
    </row>
    <row r="1344">
      <c r="A1344" s="18">
        <v>1397.0</v>
      </c>
      <c r="B1344" s="18" t="s">
        <v>476</v>
      </c>
      <c r="C1344" s="18" t="s">
        <v>20</v>
      </c>
      <c r="D1344" s="19">
        <v>42369.0</v>
      </c>
      <c r="E1344" s="20">
        <v>5.234E9</v>
      </c>
      <c r="F1344" s="20">
        <v>2.335E9</v>
      </c>
      <c r="G1344" s="21">
        <v>3.53E8</v>
      </c>
      <c r="H1344" s="22">
        <v>0.0</v>
      </c>
      <c r="I1344" s="22">
        <v>7.64E8</v>
      </c>
      <c r="J1344" s="18" t="s">
        <v>86</v>
      </c>
      <c r="K1344" s="18" t="s">
        <v>344</v>
      </c>
      <c r="L1344" s="23">
        <f t="shared" si="1"/>
        <v>2015</v>
      </c>
      <c r="M1344" s="24">
        <f t="shared" si="2"/>
        <v>2899000000</v>
      </c>
      <c r="N1344" s="25">
        <f t="shared" si="3"/>
        <v>1117000000</v>
      </c>
      <c r="O1344" s="24">
        <f t="shared" si="4"/>
        <v>4117000000</v>
      </c>
      <c r="P1344" s="17">
        <f t="shared" si="5"/>
        <v>0.5538784868</v>
      </c>
      <c r="Q1344" s="17">
        <f t="shared" si="6"/>
        <v>0.7865876958</v>
      </c>
      <c r="R1344" s="17"/>
      <c r="S1344" s="17"/>
      <c r="T1344" s="17"/>
      <c r="U1344" s="17"/>
      <c r="V1344" s="17"/>
      <c r="W1344" s="17"/>
      <c r="X1344" s="17"/>
      <c r="Y1344" s="17"/>
      <c r="Z1344" s="17"/>
    </row>
    <row r="1345">
      <c r="A1345" s="18">
        <v>1398.0</v>
      </c>
      <c r="B1345" s="18" t="s">
        <v>477</v>
      </c>
      <c r="C1345" s="18" t="s">
        <v>15</v>
      </c>
      <c r="D1345" s="19">
        <v>41639.0</v>
      </c>
      <c r="E1345" s="20">
        <v>7.6908E9</v>
      </c>
      <c r="F1345" s="20">
        <v>5.1009E9</v>
      </c>
      <c r="G1345" s="21">
        <v>1.7883E9</v>
      </c>
      <c r="H1345" s="22">
        <v>0.0</v>
      </c>
      <c r="I1345" s="22">
        <v>1.232E8</v>
      </c>
      <c r="J1345" s="18" t="s">
        <v>62</v>
      </c>
      <c r="K1345" s="18" t="s">
        <v>99</v>
      </c>
      <c r="L1345" s="23">
        <f t="shared" si="1"/>
        <v>2013</v>
      </c>
      <c r="M1345" s="24">
        <f t="shared" si="2"/>
        <v>2589900000</v>
      </c>
      <c r="N1345" s="25">
        <f t="shared" si="3"/>
        <v>1911500000</v>
      </c>
      <c r="O1345" s="24">
        <f t="shared" si="4"/>
        <v>5779300000</v>
      </c>
      <c r="P1345" s="17">
        <f t="shared" si="5"/>
        <v>0.3367530036</v>
      </c>
      <c r="Q1345" s="17">
        <f t="shared" si="6"/>
        <v>0.7514562854</v>
      </c>
      <c r="R1345" s="17"/>
      <c r="S1345" s="17"/>
      <c r="T1345" s="17"/>
      <c r="U1345" s="17"/>
      <c r="V1345" s="17"/>
      <c r="W1345" s="17"/>
      <c r="X1345" s="17"/>
      <c r="Y1345" s="17"/>
      <c r="Z1345" s="17"/>
    </row>
    <row r="1346">
      <c r="A1346" s="18">
        <v>1399.0</v>
      </c>
      <c r="B1346" s="18" t="s">
        <v>477</v>
      </c>
      <c r="C1346" s="18" t="s">
        <v>18</v>
      </c>
      <c r="D1346" s="19">
        <v>42004.0</v>
      </c>
      <c r="E1346" s="20">
        <v>7.7505E9</v>
      </c>
      <c r="F1346" s="20">
        <v>5.0629E9</v>
      </c>
      <c r="G1346" s="21">
        <v>1.8494E9</v>
      </c>
      <c r="H1346" s="22">
        <v>0.0</v>
      </c>
      <c r="I1346" s="22">
        <v>1.189E8</v>
      </c>
      <c r="J1346" s="18" t="s">
        <v>62</v>
      </c>
      <c r="K1346" s="18" t="s">
        <v>99</v>
      </c>
      <c r="L1346" s="23">
        <f t="shared" si="1"/>
        <v>2014</v>
      </c>
      <c r="M1346" s="24">
        <f t="shared" si="2"/>
        <v>2687600000</v>
      </c>
      <c r="N1346" s="25">
        <f t="shared" si="3"/>
        <v>1968300000</v>
      </c>
      <c r="O1346" s="24">
        <f t="shared" si="4"/>
        <v>5782200000</v>
      </c>
      <c r="P1346" s="17">
        <f t="shared" si="5"/>
        <v>0.3467647249</v>
      </c>
      <c r="Q1346" s="17">
        <f t="shared" si="6"/>
        <v>0.7460421908</v>
      </c>
      <c r="R1346" s="17"/>
      <c r="S1346" s="17"/>
      <c r="T1346" s="17"/>
      <c r="U1346" s="17"/>
      <c r="V1346" s="17"/>
      <c r="W1346" s="17"/>
      <c r="X1346" s="17"/>
      <c r="Y1346" s="17"/>
      <c r="Z1346" s="17"/>
    </row>
    <row r="1347">
      <c r="A1347" s="18">
        <v>1400.0</v>
      </c>
      <c r="B1347" s="18" t="s">
        <v>477</v>
      </c>
      <c r="C1347" s="18" t="s">
        <v>19</v>
      </c>
      <c r="D1347" s="19">
        <v>42369.0</v>
      </c>
      <c r="E1347" s="20">
        <v>7.0315E9</v>
      </c>
      <c r="F1347" s="20">
        <v>4.4449E9</v>
      </c>
      <c r="G1347" s="21">
        <v>1.6562E9</v>
      </c>
      <c r="H1347" s="22">
        <v>0.0</v>
      </c>
      <c r="I1347" s="22">
        <v>8.87E7</v>
      </c>
      <c r="J1347" s="18" t="s">
        <v>62</v>
      </c>
      <c r="K1347" s="18" t="s">
        <v>99</v>
      </c>
      <c r="L1347" s="23">
        <f t="shared" si="1"/>
        <v>2015</v>
      </c>
      <c r="M1347" s="24">
        <f t="shared" si="2"/>
        <v>2586600000</v>
      </c>
      <c r="N1347" s="25">
        <f t="shared" si="3"/>
        <v>1744900000</v>
      </c>
      <c r="O1347" s="24">
        <f t="shared" si="4"/>
        <v>5286600000</v>
      </c>
      <c r="P1347" s="17">
        <f t="shared" si="5"/>
        <v>0.3678589206</v>
      </c>
      <c r="Q1347" s="17">
        <f t="shared" si="6"/>
        <v>0.7518452677</v>
      </c>
      <c r="R1347" s="17"/>
      <c r="S1347" s="17"/>
      <c r="T1347" s="17"/>
      <c r="U1347" s="17"/>
      <c r="V1347" s="17"/>
      <c r="W1347" s="17"/>
      <c r="X1347" s="17"/>
      <c r="Y1347" s="17"/>
      <c r="Z1347" s="17"/>
    </row>
    <row r="1348">
      <c r="A1348" s="18">
        <v>1401.0</v>
      </c>
      <c r="B1348" s="18" t="s">
        <v>477</v>
      </c>
      <c r="C1348" s="18" t="s">
        <v>20</v>
      </c>
      <c r="D1348" s="19">
        <v>42735.0</v>
      </c>
      <c r="E1348" s="20">
        <v>6.7783E9</v>
      </c>
      <c r="F1348" s="20">
        <v>4.2467E9</v>
      </c>
      <c r="G1348" s="21">
        <v>1.6044E9</v>
      </c>
      <c r="H1348" s="22">
        <v>0.0</v>
      </c>
      <c r="I1348" s="22">
        <v>9.49E7</v>
      </c>
      <c r="J1348" s="18" t="s">
        <v>62</v>
      </c>
      <c r="K1348" s="18" t="s">
        <v>99</v>
      </c>
      <c r="L1348" s="23">
        <f t="shared" si="1"/>
        <v>2016</v>
      </c>
      <c r="M1348" s="24">
        <f t="shared" si="2"/>
        <v>2531600000</v>
      </c>
      <c r="N1348" s="25">
        <f t="shared" si="3"/>
        <v>1699300000</v>
      </c>
      <c r="O1348" s="24">
        <f t="shared" si="4"/>
        <v>5079000000</v>
      </c>
      <c r="P1348" s="17">
        <f t="shared" si="5"/>
        <v>0.3734859773</v>
      </c>
      <c r="Q1348" s="17">
        <f t="shared" si="6"/>
        <v>0.7493029226</v>
      </c>
      <c r="R1348" s="17"/>
      <c r="S1348" s="17"/>
      <c r="T1348" s="17"/>
      <c r="U1348" s="17"/>
      <c r="V1348" s="17"/>
      <c r="W1348" s="17"/>
      <c r="X1348" s="17"/>
      <c r="Y1348" s="17"/>
      <c r="Z1348" s="17"/>
    </row>
    <row r="1349">
      <c r="A1349" s="18">
        <v>1402.0</v>
      </c>
      <c r="B1349" s="18" t="s">
        <v>478</v>
      </c>
      <c r="C1349" s="18" t="s">
        <v>15</v>
      </c>
      <c r="D1349" s="19">
        <v>41274.0</v>
      </c>
      <c r="E1349" s="20">
        <v>9.534462E9</v>
      </c>
      <c r="F1349" s="20">
        <v>5.328236E9</v>
      </c>
      <c r="G1349" s="21">
        <v>3.264896E9</v>
      </c>
      <c r="H1349" s="22">
        <v>0.0</v>
      </c>
      <c r="I1349" s="22">
        <v>0.0</v>
      </c>
      <c r="J1349" s="18" t="s">
        <v>62</v>
      </c>
      <c r="K1349" s="18" t="s">
        <v>63</v>
      </c>
      <c r="L1349" s="23">
        <f t="shared" si="1"/>
        <v>2012</v>
      </c>
      <c r="M1349" s="24">
        <f t="shared" si="2"/>
        <v>4206226000</v>
      </c>
      <c r="N1349" s="25">
        <f t="shared" si="3"/>
        <v>3264896000</v>
      </c>
      <c r="O1349" s="24">
        <f t="shared" si="4"/>
        <v>6269566000</v>
      </c>
      <c r="P1349" s="17">
        <f t="shared" si="5"/>
        <v>0.4411602878</v>
      </c>
      <c r="Q1349" s="17">
        <f t="shared" si="6"/>
        <v>0.6575689326</v>
      </c>
      <c r="R1349" s="17"/>
      <c r="S1349" s="17"/>
      <c r="T1349" s="17"/>
      <c r="U1349" s="17"/>
      <c r="V1349" s="17"/>
      <c r="W1349" s="17"/>
      <c r="X1349" s="17"/>
      <c r="Y1349" s="17"/>
      <c r="Z1349" s="17"/>
    </row>
    <row r="1350">
      <c r="A1350" s="18">
        <v>1403.0</v>
      </c>
      <c r="B1350" s="18" t="s">
        <v>478</v>
      </c>
      <c r="C1350" s="18" t="s">
        <v>18</v>
      </c>
      <c r="D1350" s="19">
        <v>41639.0</v>
      </c>
      <c r="E1350" s="20">
        <v>1.0185532E10</v>
      </c>
      <c r="F1350" s="20">
        <v>5.568966E9</v>
      </c>
      <c r="G1350" s="21">
        <v>3.4702E9</v>
      </c>
      <c r="H1350" s="22">
        <v>0.0</v>
      </c>
      <c r="I1350" s="22">
        <v>0.0</v>
      </c>
      <c r="J1350" s="18" t="s">
        <v>62</v>
      </c>
      <c r="K1350" s="18" t="s">
        <v>63</v>
      </c>
      <c r="L1350" s="23">
        <f t="shared" si="1"/>
        <v>2013</v>
      </c>
      <c r="M1350" s="24">
        <f t="shared" si="2"/>
        <v>4616566000</v>
      </c>
      <c r="N1350" s="25">
        <f t="shared" si="3"/>
        <v>3470200000</v>
      </c>
      <c r="O1350" s="24">
        <f t="shared" si="4"/>
        <v>6715332000</v>
      </c>
      <c r="P1350" s="17">
        <f t="shared" si="5"/>
        <v>0.4532474102</v>
      </c>
      <c r="Q1350" s="17">
        <f t="shared" si="6"/>
        <v>0.6593010557</v>
      </c>
      <c r="R1350" s="17"/>
      <c r="S1350" s="17"/>
      <c r="T1350" s="17"/>
      <c r="U1350" s="17"/>
      <c r="V1350" s="17"/>
      <c r="W1350" s="17"/>
      <c r="X1350" s="17"/>
      <c r="Y1350" s="17"/>
      <c r="Z1350" s="17"/>
    </row>
    <row r="1351">
      <c r="A1351" s="18">
        <v>1404.0</v>
      </c>
      <c r="B1351" s="18" t="s">
        <v>478</v>
      </c>
      <c r="C1351" s="18" t="s">
        <v>19</v>
      </c>
      <c r="D1351" s="19">
        <v>42004.0</v>
      </c>
      <c r="E1351" s="20">
        <v>1.1129533E10</v>
      </c>
      <c r="F1351" s="20">
        <v>5.965049E9</v>
      </c>
      <c r="G1351" s="21">
        <v>3.860448E9</v>
      </c>
      <c r="H1351" s="22">
        <v>0.0</v>
      </c>
      <c r="I1351" s="22">
        <v>0.0</v>
      </c>
      <c r="J1351" s="18" t="s">
        <v>62</v>
      </c>
      <c r="K1351" s="18" t="s">
        <v>63</v>
      </c>
      <c r="L1351" s="23">
        <f t="shared" si="1"/>
        <v>2014</v>
      </c>
      <c r="M1351" s="24">
        <f t="shared" si="2"/>
        <v>5164484000</v>
      </c>
      <c r="N1351" s="25">
        <f t="shared" si="3"/>
        <v>3860448000</v>
      </c>
      <c r="O1351" s="24">
        <f t="shared" si="4"/>
        <v>7269085000</v>
      </c>
      <c r="P1351" s="17">
        <f t="shared" si="5"/>
        <v>0.4640342052</v>
      </c>
      <c r="Q1351" s="17">
        <f t="shared" si="6"/>
        <v>0.6531347721</v>
      </c>
      <c r="R1351" s="17"/>
      <c r="S1351" s="17"/>
      <c r="T1351" s="17"/>
      <c r="U1351" s="17"/>
      <c r="V1351" s="17"/>
      <c r="W1351" s="17"/>
      <c r="X1351" s="17"/>
      <c r="Y1351" s="17"/>
      <c r="Z1351" s="17"/>
    </row>
    <row r="1352">
      <c r="A1352" s="18">
        <v>1405.0</v>
      </c>
      <c r="B1352" s="18" t="s">
        <v>478</v>
      </c>
      <c r="C1352" s="18" t="s">
        <v>20</v>
      </c>
      <c r="D1352" s="19">
        <v>42369.0</v>
      </c>
      <c r="E1352" s="20">
        <v>1.1339304E10</v>
      </c>
      <c r="F1352" s="20">
        <v>5.780078E9</v>
      </c>
      <c r="G1352" s="21">
        <v>3.943786E9</v>
      </c>
      <c r="H1352" s="22">
        <v>0.0</v>
      </c>
      <c r="I1352" s="22">
        <v>0.0</v>
      </c>
      <c r="J1352" s="18" t="s">
        <v>62</v>
      </c>
      <c r="K1352" s="18" t="s">
        <v>63</v>
      </c>
      <c r="L1352" s="23">
        <f t="shared" si="1"/>
        <v>2015</v>
      </c>
      <c r="M1352" s="24">
        <f t="shared" si="2"/>
        <v>5559226000</v>
      </c>
      <c r="N1352" s="25">
        <f t="shared" si="3"/>
        <v>3943786000</v>
      </c>
      <c r="O1352" s="24">
        <f t="shared" si="4"/>
        <v>7395518000</v>
      </c>
      <c r="P1352" s="17">
        <f t="shared" si="5"/>
        <v>0.4902616598</v>
      </c>
      <c r="Q1352" s="17">
        <f t="shared" si="6"/>
        <v>0.6522021105</v>
      </c>
      <c r="R1352" s="17"/>
      <c r="S1352" s="17"/>
      <c r="T1352" s="17"/>
      <c r="U1352" s="17"/>
      <c r="V1352" s="17"/>
      <c r="W1352" s="17"/>
      <c r="X1352" s="17"/>
      <c r="Y1352" s="17"/>
      <c r="Z1352" s="17"/>
    </row>
    <row r="1353">
      <c r="A1353" s="18">
        <v>1406.0</v>
      </c>
      <c r="B1353" s="18" t="s">
        <v>479</v>
      </c>
      <c r="C1353" s="18" t="s">
        <v>15</v>
      </c>
      <c r="D1353" s="19">
        <v>41307.0</v>
      </c>
      <c r="E1353" s="20">
        <v>3.9834E9</v>
      </c>
      <c r="F1353" s="20">
        <v>2.446E9</v>
      </c>
      <c r="G1353" s="21">
        <v>9.769E8</v>
      </c>
      <c r="H1353" s="22">
        <v>0.0</v>
      </c>
      <c r="I1353" s="22">
        <v>0.0</v>
      </c>
      <c r="J1353" s="18" t="s">
        <v>22</v>
      </c>
      <c r="K1353" s="18" t="s">
        <v>82</v>
      </c>
      <c r="L1353" s="23">
        <f t="shared" si="1"/>
        <v>2013</v>
      </c>
      <c r="M1353" s="24">
        <f t="shared" si="2"/>
        <v>1537400000</v>
      </c>
      <c r="N1353" s="25">
        <f t="shared" si="3"/>
        <v>976900000</v>
      </c>
      <c r="O1353" s="24">
        <f t="shared" si="4"/>
        <v>3006500000</v>
      </c>
      <c r="P1353" s="17">
        <f t="shared" si="5"/>
        <v>0.3859516996</v>
      </c>
      <c r="Q1353" s="17">
        <f t="shared" si="6"/>
        <v>0.7547572426</v>
      </c>
      <c r="R1353" s="17"/>
      <c r="S1353" s="17"/>
      <c r="T1353" s="17"/>
      <c r="U1353" s="17"/>
      <c r="V1353" s="17"/>
      <c r="W1353" s="17"/>
      <c r="X1353" s="17"/>
      <c r="Y1353" s="17"/>
      <c r="Z1353" s="17"/>
    </row>
    <row r="1354">
      <c r="A1354" s="18">
        <v>1407.0</v>
      </c>
      <c r="B1354" s="18" t="s">
        <v>479</v>
      </c>
      <c r="C1354" s="18" t="s">
        <v>18</v>
      </c>
      <c r="D1354" s="19">
        <v>41671.0</v>
      </c>
      <c r="E1354" s="20">
        <v>4.2092E9</v>
      </c>
      <c r="F1354" s="20">
        <v>2.6287E9</v>
      </c>
      <c r="G1354" s="21">
        <v>1.01E9</v>
      </c>
      <c r="H1354" s="22">
        <v>0.0</v>
      </c>
      <c r="I1354" s="22">
        <v>0.0</v>
      </c>
      <c r="J1354" s="18" t="s">
        <v>22</v>
      </c>
      <c r="K1354" s="18" t="s">
        <v>82</v>
      </c>
      <c r="L1354" s="23">
        <f t="shared" si="1"/>
        <v>2014</v>
      </c>
      <c r="M1354" s="24">
        <f t="shared" si="2"/>
        <v>1580500000</v>
      </c>
      <c r="N1354" s="25">
        <f t="shared" si="3"/>
        <v>1010000000</v>
      </c>
      <c r="O1354" s="24">
        <f t="shared" si="4"/>
        <v>3199200000</v>
      </c>
      <c r="P1354" s="17">
        <f t="shared" si="5"/>
        <v>0.3754870284</v>
      </c>
      <c r="Q1354" s="17">
        <f t="shared" si="6"/>
        <v>0.7600494156</v>
      </c>
      <c r="R1354" s="17"/>
      <c r="S1354" s="17"/>
      <c r="T1354" s="17"/>
      <c r="U1354" s="17"/>
      <c r="V1354" s="17"/>
      <c r="W1354" s="17"/>
      <c r="X1354" s="17"/>
      <c r="Y1354" s="17"/>
      <c r="Z1354" s="17"/>
    </row>
    <row r="1355">
      <c r="A1355" s="18">
        <v>1408.0</v>
      </c>
      <c r="B1355" s="18" t="s">
        <v>479</v>
      </c>
      <c r="C1355" s="18" t="s">
        <v>19</v>
      </c>
      <c r="D1355" s="19">
        <v>42037.0</v>
      </c>
      <c r="E1355" s="20">
        <v>5.7363E9</v>
      </c>
      <c r="F1355" s="20">
        <v>3.6621E9</v>
      </c>
      <c r="G1355" s="21">
        <v>1.4976E9</v>
      </c>
      <c r="H1355" s="22">
        <v>0.0</v>
      </c>
      <c r="I1355" s="22">
        <v>0.0</v>
      </c>
      <c r="J1355" s="18" t="s">
        <v>22</v>
      </c>
      <c r="K1355" s="18" t="s">
        <v>82</v>
      </c>
      <c r="L1355" s="23">
        <f t="shared" si="1"/>
        <v>2015</v>
      </c>
      <c r="M1355" s="24">
        <f t="shared" si="2"/>
        <v>2074200000</v>
      </c>
      <c r="N1355" s="25">
        <f t="shared" si="3"/>
        <v>1497600000</v>
      </c>
      <c r="O1355" s="24">
        <f t="shared" si="4"/>
        <v>4238700000</v>
      </c>
      <c r="P1355" s="17">
        <f t="shared" si="5"/>
        <v>0.3615919669</v>
      </c>
      <c r="Q1355" s="17">
        <f t="shared" si="6"/>
        <v>0.7389257884</v>
      </c>
      <c r="R1355" s="17"/>
      <c r="S1355" s="17"/>
      <c r="T1355" s="17"/>
      <c r="U1355" s="17"/>
      <c r="V1355" s="17"/>
      <c r="W1355" s="17"/>
      <c r="X1355" s="17"/>
      <c r="Y1355" s="17"/>
      <c r="Z1355" s="17"/>
    </row>
    <row r="1356">
      <c r="A1356" s="18">
        <v>1409.0</v>
      </c>
      <c r="B1356" s="18" t="s">
        <v>479</v>
      </c>
      <c r="C1356" s="18" t="s">
        <v>20</v>
      </c>
      <c r="D1356" s="19">
        <v>42399.0</v>
      </c>
      <c r="E1356" s="20">
        <v>6.5502E9</v>
      </c>
      <c r="F1356" s="20">
        <v>4.1098E9</v>
      </c>
      <c r="G1356" s="21">
        <v>1.7367E9</v>
      </c>
      <c r="H1356" s="22">
        <v>0.0</v>
      </c>
      <c r="I1356" s="22">
        <v>0.0</v>
      </c>
      <c r="J1356" s="18" t="s">
        <v>22</v>
      </c>
      <c r="K1356" s="18" t="s">
        <v>82</v>
      </c>
      <c r="L1356" s="23">
        <f t="shared" si="1"/>
        <v>2016</v>
      </c>
      <c r="M1356" s="24">
        <f t="shared" si="2"/>
        <v>2440400000</v>
      </c>
      <c r="N1356" s="25">
        <f t="shared" si="3"/>
        <v>1736700000</v>
      </c>
      <c r="O1356" s="24">
        <f t="shared" si="4"/>
        <v>4813500000</v>
      </c>
      <c r="P1356" s="17">
        <f t="shared" si="5"/>
        <v>0.3725687765</v>
      </c>
      <c r="Q1356" s="17">
        <f t="shared" si="6"/>
        <v>0.7348630576</v>
      </c>
      <c r="R1356" s="17"/>
      <c r="S1356" s="17"/>
      <c r="T1356" s="17"/>
      <c r="U1356" s="17"/>
      <c r="V1356" s="17"/>
      <c r="W1356" s="17"/>
      <c r="X1356" s="17"/>
      <c r="Y1356" s="17"/>
      <c r="Z1356" s="17"/>
    </row>
    <row r="1357">
      <c r="A1357" s="18">
        <v>1410.0</v>
      </c>
      <c r="B1357" s="18" t="s">
        <v>480</v>
      </c>
      <c r="C1357" s="18" t="s">
        <v>15</v>
      </c>
      <c r="D1357" s="19">
        <v>41394.0</v>
      </c>
      <c r="E1357" s="20">
        <v>5.8977E9</v>
      </c>
      <c r="F1357" s="20">
        <v>3.8701E9</v>
      </c>
      <c r="G1357" s="21">
        <v>1.0204E9</v>
      </c>
      <c r="H1357" s="22">
        <v>0.0</v>
      </c>
      <c r="I1357" s="22">
        <v>9.68E7</v>
      </c>
      <c r="J1357" s="18" t="s">
        <v>39</v>
      </c>
      <c r="K1357" s="18" t="s">
        <v>127</v>
      </c>
      <c r="L1357" s="23">
        <f t="shared" si="1"/>
        <v>2013</v>
      </c>
      <c r="M1357" s="24">
        <f t="shared" si="2"/>
        <v>2027600000</v>
      </c>
      <c r="N1357" s="25">
        <f t="shared" si="3"/>
        <v>1117200000</v>
      </c>
      <c r="O1357" s="24">
        <f t="shared" si="4"/>
        <v>4780500000</v>
      </c>
      <c r="P1357" s="17">
        <f t="shared" si="5"/>
        <v>0.3437950387</v>
      </c>
      <c r="Q1357" s="17">
        <f t="shared" si="6"/>
        <v>0.8105702223</v>
      </c>
      <c r="R1357" s="17"/>
      <c r="S1357" s="17"/>
      <c r="T1357" s="17"/>
      <c r="U1357" s="17"/>
      <c r="V1357" s="17"/>
      <c r="W1357" s="17"/>
      <c r="X1357" s="17"/>
      <c r="Y1357" s="17"/>
      <c r="Z1357" s="17"/>
    </row>
    <row r="1358">
      <c r="A1358" s="18">
        <v>1411.0</v>
      </c>
      <c r="B1358" s="18" t="s">
        <v>480</v>
      </c>
      <c r="C1358" s="18" t="s">
        <v>18</v>
      </c>
      <c r="D1358" s="19">
        <v>41759.0</v>
      </c>
      <c r="E1358" s="20">
        <v>5.6106E9</v>
      </c>
      <c r="F1358" s="20">
        <v>3.5796E9</v>
      </c>
      <c r="G1358" s="21">
        <v>1.0131E9</v>
      </c>
      <c r="H1358" s="22">
        <v>0.0</v>
      </c>
      <c r="I1358" s="22">
        <v>9.89E7</v>
      </c>
      <c r="J1358" s="18" t="s">
        <v>39</v>
      </c>
      <c r="K1358" s="18" t="s">
        <v>127</v>
      </c>
      <c r="L1358" s="23">
        <f t="shared" si="1"/>
        <v>2014</v>
      </c>
      <c r="M1358" s="24">
        <f t="shared" si="2"/>
        <v>2031000000</v>
      </c>
      <c r="N1358" s="25">
        <f t="shared" si="3"/>
        <v>1112000000</v>
      </c>
      <c r="O1358" s="24">
        <f t="shared" si="4"/>
        <v>4498600000</v>
      </c>
      <c r="P1358" s="17">
        <f t="shared" si="5"/>
        <v>0.3619933697</v>
      </c>
      <c r="Q1358" s="17">
        <f t="shared" si="6"/>
        <v>0.8018037287</v>
      </c>
      <c r="R1358" s="17"/>
      <c r="S1358" s="17"/>
      <c r="T1358" s="17"/>
      <c r="U1358" s="17"/>
      <c r="V1358" s="17"/>
      <c r="W1358" s="17"/>
      <c r="X1358" s="17"/>
      <c r="Y1358" s="17"/>
      <c r="Z1358" s="17"/>
    </row>
    <row r="1359">
      <c r="A1359" s="18">
        <v>1412.0</v>
      </c>
      <c r="B1359" s="18" t="s">
        <v>480</v>
      </c>
      <c r="C1359" s="18" t="s">
        <v>19</v>
      </c>
      <c r="D1359" s="19">
        <v>42124.0</v>
      </c>
      <c r="E1359" s="20">
        <v>5.6927E9</v>
      </c>
      <c r="F1359" s="20">
        <v>3.724E9</v>
      </c>
      <c r="G1359" s="21">
        <v>1.0858E9</v>
      </c>
      <c r="H1359" s="22">
        <v>0.0</v>
      </c>
      <c r="I1359" s="22">
        <v>1.109E8</v>
      </c>
      <c r="J1359" s="18" t="s">
        <v>39</v>
      </c>
      <c r="K1359" s="18" t="s">
        <v>127</v>
      </c>
      <c r="L1359" s="23">
        <f t="shared" si="1"/>
        <v>2015</v>
      </c>
      <c r="M1359" s="24">
        <f t="shared" si="2"/>
        <v>1968700000</v>
      </c>
      <c r="N1359" s="25">
        <f t="shared" si="3"/>
        <v>1196700000</v>
      </c>
      <c r="O1359" s="24">
        <f t="shared" si="4"/>
        <v>4496000000</v>
      </c>
      <c r="P1359" s="17">
        <f t="shared" si="5"/>
        <v>0.3458288686</v>
      </c>
      <c r="Q1359" s="17">
        <f t="shared" si="6"/>
        <v>0.7897834068</v>
      </c>
      <c r="R1359" s="17"/>
      <c r="S1359" s="17"/>
      <c r="T1359" s="17"/>
      <c r="U1359" s="17"/>
      <c r="V1359" s="17"/>
      <c r="W1359" s="17"/>
      <c r="X1359" s="17"/>
      <c r="Y1359" s="17"/>
      <c r="Z1359" s="17"/>
    </row>
    <row r="1360">
      <c r="A1360" s="18">
        <v>1413.0</v>
      </c>
      <c r="B1360" s="18" t="s">
        <v>480</v>
      </c>
      <c r="C1360" s="18" t="s">
        <v>20</v>
      </c>
      <c r="D1360" s="19">
        <v>42490.0</v>
      </c>
      <c r="E1360" s="20">
        <v>7.8112E9</v>
      </c>
      <c r="F1360" s="20">
        <v>4.8434E9</v>
      </c>
      <c r="G1360" s="21">
        <v>1.6141E9</v>
      </c>
      <c r="H1360" s="22">
        <v>0.0</v>
      </c>
      <c r="I1360" s="22">
        <v>2.084E8</v>
      </c>
      <c r="J1360" s="18" t="s">
        <v>39</v>
      </c>
      <c r="K1360" s="18" t="s">
        <v>127</v>
      </c>
      <c r="L1360" s="23">
        <f t="shared" si="1"/>
        <v>2016</v>
      </c>
      <c r="M1360" s="24">
        <f t="shared" si="2"/>
        <v>2967800000</v>
      </c>
      <c r="N1360" s="25">
        <f t="shared" si="3"/>
        <v>1822500000</v>
      </c>
      <c r="O1360" s="24">
        <f t="shared" si="4"/>
        <v>5988700000</v>
      </c>
      <c r="P1360" s="17">
        <f t="shared" si="5"/>
        <v>0.3799416223</v>
      </c>
      <c r="Q1360" s="17">
        <f t="shared" si="6"/>
        <v>0.7666811757</v>
      </c>
      <c r="R1360" s="17"/>
      <c r="S1360" s="17"/>
      <c r="T1360" s="17"/>
      <c r="U1360" s="17"/>
      <c r="V1360" s="17"/>
      <c r="W1360" s="17"/>
      <c r="X1360" s="17"/>
      <c r="Y1360" s="17"/>
      <c r="Z1360" s="17"/>
    </row>
    <row r="1361">
      <c r="A1361" s="18">
        <v>1414.0</v>
      </c>
      <c r="B1361" s="18" t="s">
        <v>481</v>
      </c>
      <c r="C1361" s="18" t="s">
        <v>15</v>
      </c>
      <c r="D1361" s="19">
        <v>41274.0</v>
      </c>
      <c r="E1361" s="20">
        <v>1.290052E9</v>
      </c>
      <c r="F1361" s="20">
        <v>4.70243E8</v>
      </c>
      <c r="G1361" s="21">
        <v>1.2031E8</v>
      </c>
      <c r="H1361" s="22">
        <v>0.0</v>
      </c>
      <c r="I1361" s="22">
        <v>3.30418E8</v>
      </c>
      <c r="J1361" s="18" t="s">
        <v>55</v>
      </c>
      <c r="K1361" s="18" t="s">
        <v>482</v>
      </c>
      <c r="L1361" s="23">
        <f t="shared" si="1"/>
        <v>2012</v>
      </c>
      <c r="M1361" s="24">
        <f t="shared" si="2"/>
        <v>819809000</v>
      </c>
      <c r="N1361" s="25">
        <f t="shared" si="3"/>
        <v>450728000</v>
      </c>
      <c r="O1361" s="24">
        <f t="shared" si="4"/>
        <v>839324000</v>
      </c>
      <c r="P1361" s="17">
        <f t="shared" si="5"/>
        <v>0.6354852363</v>
      </c>
      <c r="Q1361" s="17">
        <f t="shared" si="6"/>
        <v>0.6506125334</v>
      </c>
      <c r="R1361" s="17"/>
      <c r="S1361" s="17"/>
      <c r="T1361" s="17"/>
      <c r="U1361" s="17"/>
      <c r="V1361" s="17"/>
      <c r="W1361" s="17"/>
      <c r="X1361" s="17"/>
      <c r="Y1361" s="17"/>
      <c r="Z1361" s="17"/>
    </row>
    <row r="1362">
      <c r="A1362" s="18">
        <v>1415.0</v>
      </c>
      <c r="B1362" s="18" t="s">
        <v>481</v>
      </c>
      <c r="C1362" s="18" t="s">
        <v>18</v>
      </c>
      <c r="D1362" s="19">
        <v>41639.0</v>
      </c>
      <c r="E1362" s="20">
        <v>1.371065E9</v>
      </c>
      <c r="F1362" s="20">
        <v>4.79665E8</v>
      </c>
      <c r="G1362" s="21">
        <v>1.22128E8</v>
      </c>
      <c r="H1362" s="22">
        <v>0.0</v>
      </c>
      <c r="I1362" s="22">
        <v>3.40316E8</v>
      </c>
      <c r="J1362" s="18" t="s">
        <v>55</v>
      </c>
      <c r="K1362" s="18" t="s">
        <v>482</v>
      </c>
      <c r="L1362" s="23">
        <f t="shared" si="1"/>
        <v>2013</v>
      </c>
      <c r="M1362" s="24">
        <f t="shared" si="2"/>
        <v>891400000</v>
      </c>
      <c r="N1362" s="25">
        <f t="shared" si="3"/>
        <v>462444000</v>
      </c>
      <c r="O1362" s="24">
        <f t="shared" si="4"/>
        <v>908621000</v>
      </c>
      <c r="P1362" s="17">
        <f t="shared" si="5"/>
        <v>0.6501515245</v>
      </c>
      <c r="Q1362" s="17">
        <f t="shared" si="6"/>
        <v>0.6627118335</v>
      </c>
      <c r="R1362" s="17"/>
      <c r="S1362" s="17"/>
      <c r="T1362" s="17"/>
      <c r="U1362" s="17"/>
      <c r="V1362" s="17"/>
      <c r="W1362" s="17"/>
      <c r="X1362" s="17"/>
      <c r="Y1362" s="17"/>
      <c r="Z1362" s="17"/>
    </row>
    <row r="1363">
      <c r="A1363" s="18">
        <v>1416.0</v>
      </c>
      <c r="B1363" s="18" t="s">
        <v>481</v>
      </c>
      <c r="C1363" s="18" t="s">
        <v>19</v>
      </c>
      <c r="D1363" s="19">
        <v>42004.0</v>
      </c>
      <c r="E1363" s="20">
        <v>1.519978E9</v>
      </c>
      <c r="F1363" s="20">
        <v>5.00126E8</v>
      </c>
      <c r="G1363" s="21">
        <v>1.33502E8</v>
      </c>
      <c r="H1363" s="22">
        <v>0.0</v>
      </c>
      <c r="I1363" s="22">
        <v>3.93987E8</v>
      </c>
      <c r="J1363" s="18" t="s">
        <v>55</v>
      </c>
      <c r="K1363" s="18" t="s">
        <v>482</v>
      </c>
      <c r="L1363" s="23">
        <f t="shared" si="1"/>
        <v>2014</v>
      </c>
      <c r="M1363" s="24">
        <f t="shared" si="2"/>
        <v>1019852000</v>
      </c>
      <c r="N1363" s="25">
        <f t="shared" si="3"/>
        <v>527489000</v>
      </c>
      <c r="O1363" s="24">
        <f t="shared" si="4"/>
        <v>992489000</v>
      </c>
      <c r="P1363" s="17">
        <f t="shared" si="5"/>
        <v>0.6709649745</v>
      </c>
      <c r="Q1363" s="17">
        <f t="shared" si="6"/>
        <v>0.6529627403</v>
      </c>
      <c r="R1363" s="17"/>
      <c r="S1363" s="17"/>
      <c r="T1363" s="17"/>
      <c r="U1363" s="17"/>
      <c r="V1363" s="17"/>
      <c r="W1363" s="17"/>
      <c r="X1363" s="17"/>
      <c r="Y1363" s="17"/>
      <c r="Z1363" s="17"/>
    </row>
    <row r="1364">
      <c r="A1364" s="18">
        <v>1417.0</v>
      </c>
      <c r="B1364" s="18" t="s">
        <v>481</v>
      </c>
      <c r="C1364" s="18" t="s">
        <v>20</v>
      </c>
      <c r="D1364" s="19">
        <v>42369.0</v>
      </c>
      <c r="E1364" s="20">
        <v>1.662829E9</v>
      </c>
      <c r="F1364" s="20">
        <v>5.34326E8</v>
      </c>
      <c r="G1364" s="21">
        <v>1.39137E8</v>
      </c>
      <c r="H1364" s="22">
        <v>0.0</v>
      </c>
      <c r="I1364" s="22">
        <v>5.88235E8</v>
      </c>
      <c r="J1364" s="18" t="s">
        <v>55</v>
      </c>
      <c r="K1364" s="18" t="s">
        <v>482</v>
      </c>
      <c r="L1364" s="23">
        <f t="shared" si="1"/>
        <v>2015</v>
      </c>
      <c r="M1364" s="24">
        <f t="shared" si="2"/>
        <v>1128503000</v>
      </c>
      <c r="N1364" s="25">
        <f t="shared" si="3"/>
        <v>727372000</v>
      </c>
      <c r="O1364" s="24">
        <f t="shared" si="4"/>
        <v>935457000</v>
      </c>
      <c r="P1364" s="17">
        <f t="shared" si="5"/>
        <v>0.6786644929</v>
      </c>
      <c r="Q1364" s="17">
        <f t="shared" si="6"/>
        <v>0.5625695727</v>
      </c>
      <c r="R1364" s="17"/>
      <c r="S1364" s="17"/>
      <c r="T1364" s="17"/>
      <c r="U1364" s="17"/>
      <c r="V1364" s="17"/>
      <c r="W1364" s="17"/>
      <c r="X1364" s="17"/>
      <c r="Y1364" s="17"/>
      <c r="Z1364" s="17"/>
    </row>
    <row r="1365">
      <c r="A1365" s="18">
        <v>1418.0</v>
      </c>
      <c r="B1365" s="18" t="s">
        <v>483</v>
      </c>
      <c r="C1365" s="18" t="s">
        <v>15</v>
      </c>
      <c r="D1365" s="19">
        <v>41639.0</v>
      </c>
      <c r="E1365" s="20">
        <v>3.2375E9</v>
      </c>
      <c r="F1365" s="20">
        <v>1.6389E9</v>
      </c>
      <c r="G1365" s="21">
        <v>1.0124E9</v>
      </c>
      <c r="H1365" s="22">
        <v>0.0</v>
      </c>
      <c r="I1365" s="22">
        <v>0.0</v>
      </c>
      <c r="J1365" s="18" t="s">
        <v>22</v>
      </c>
      <c r="K1365" s="18" t="s">
        <v>484</v>
      </c>
      <c r="L1365" s="23">
        <f t="shared" si="1"/>
        <v>2013</v>
      </c>
      <c r="M1365" s="24">
        <f t="shared" si="2"/>
        <v>1598600000</v>
      </c>
      <c r="N1365" s="25">
        <f t="shared" si="3"/>
        <v>1012400000</v>
      </c>
      <c r="O1365" s="24">
        <f t="shared" si="4"/>
        <v>2225100000</v>
      </c>
      <c r="P1365" s="17">
        <f t="shared" si="5"/>
        <v>0.4937760618</v>
      </c>
      <c r="Q1365" s="17">
        <f t="shared" si="6"/>
        <v>0.6872895753</v>
      </c>
      <c r="R1365" s="17"/>
      <c r="S1365" s="17"/>
      <c r="T1365" s="17"/>
      <c r="U1365" s="17"/>
      <c r="V1365" s="17"/>
      <c r="W1365" s="17"/>
      <c r="X1365" s="17"/>
      <c r="Y1365" s="17"/>
      <c r="Z1365" s="17"/>
    </row>
    <row r="1366">
      <c r="A1366" s="18">
        <v>1419.0</v>
      </c>
      <c r="B1366" s="18" t="s">
        <v>483</v>
      </c>
      <c r="C1366" s="18" t="s">
        <v>18</v>
      </c>
      <c r="D1366" s="19">
        <v>42007.0</v>
      </c>
      <c r="E1366" s="20">
        <v>3.4926E9</v>
      </c>
      <c r="F1366" s="20">
        <v>1.7592E9</v>
      </c>
      <c r="G1366" s="21">
        <v>1.0487E9</v>
      </c>
      <c r="H1366" s="22">
        <v>0.0</v>
      </c>
      <c r="I1366" s="22">
        <v>0.0</v>
      </c>
      <c r="J1366" s="18" t="s">
        <v>22</v>
      </c>
      <c r="K1366" s="18" t="s">
        <v>484</v>
      </c>
      <c r="L1366" s="23">
        <f t="shared" si="1"/>
        <v>2015</v>
      </c>
      <c r="M1366" s="24">
        <f t="shared" si="2"/>
        <v>1733400000</v>
      </c>
      <c r="N1366" s="25">
        <f t="shared" si="3"/>
        <v>1048700000</v>
      </c>
      <c r="O1366" s="24">
        <f t="shared" si="4"/>
        <v>2443900000</v>
      </c>
      <c r="P1366" s="17">
        <f t="shared" si="5"/>
        <v>0.4963064766</v>
      </c>
      <c r="Q1366" s="17">
        <f t="shared" si="6"/>
        <v>0.6997365859</v>
      </c>
      <c r="R1366" s="17"/>
      <c r="S1366" s="17"/>
      <c r="T1366" s="17"/>
      <c r="U1366" s="17"/>
      <c r="V1366" s="17"/>
      <c r="W1366" s="17"/>
      <c r="X1366" s="17"/>
      <c r="Y1366" s="17"/>
      <c r="Z1366" s="17"/>
    </row>
    <row r="1367">
      <c r="A1367" s="18">
        <v>1420.0</v>
      </c>
      <c r="B1367" s="18" t="s">
        <v>483</v>
      </c>
      <c r="C1367" s="18" t="s">
        <v>19</v>
      </c>
      <c r="D1367" s="19">
        <v>42371.0</v>
      </c>
      <c r="E1367" s="20">
        <v>3.5931E9</v>
      </c>
      <c r="F1367" s="20">
        <v>1.7746E9</v>
      </c>
      <c r="G1367" s="21">
        <v>1.0537E9</v>
      </c>
      <c r="H1367" s="22">
        <v>0.0</v>
      </c>
      <c r="I1367" s="22">
        <v>0.0</v>
      </c>
      <c r="J1367" s="18" t="s">
        <v>22</v>
      </c>
      <c r="K1367" s="18" t="s">
        <v>484</v>
      </c>
      <c r="L1367" s="23">
        <f t="shared" si="1"/>
        <v>2016</v>
      </c>
      <c r="M1367" s="24">
        <f t="shared" si="2"/>
        <v>1818500000</v>
      </c>
      <c r="N1367" s="25">
        <f t="shared" si="3"/>
        <v>1053700000</v>
      </c>
      <c r="O1367" s="24">
        <f t="shared" si="4"/>
        <v>2539400000</v>
      </c>
      <c r="P1367" s="17">
        <f t="shared" si="5"/>
        <v>0.506108931</v>
      </c>
      <c r="Q1367" s="17">
        <f t="shared" si="6"/>
        <v>0.7067434806</v>
      </c>
      <c r="R1367" s="17"/>
      <c r="S1367" s="17"/>
      <c r="T1367" s="17"/>
      <c r="U1367" s="17"/>
      <c r="V1367" s="17"/>
      <c r="W1367" s="17"/>
      <c r="X1367" s="17"/>
      <c r="Y1367" s="17"/>
      <c r="Z1367" s="17"/>
    </row>
    <row r="1368">
      <c r="A1368" s="18">
        <v>1421.0</v>
      </c>
      <c r="B1368" s="18" t="s">
        <v>483</v>
      </c>
      <c r="C1368" s="18" t="s">
        <v>20</v>
      </c>
      <c r="D1368" s="19">
        <v>42735.0</v>
      </c>
      <c r="E1368" s="20">
        <v>3.7118E9</v>
      </c>
      <c r="F1368" s="20">
        <v>1.8035E9</v>
      </c>
      <c r="G1368" s="21">
        <v>1.0541E9</v>
      </c>
      <c r="H1368" s="22">
        <v>0.0</v>
      </c>
      <c r="I1368" s="22">
        <v>0.0</v>
      </c>
      <c r="J1368" s="18" t="s">
        <v>22</v>
      </c>
      <c r="K1368" s="18" t="s">
        <v>484</v>
      </c>
      <c r="L1368" s="23">
        <f t="shared" si="1"/>
        <v>2016</v>
      </c>
      <c r="M1368" s="24">
        <f t="shared" si="2"/>
        <v>1908300000</v>
      </c>
      <c r="N1368" s="25">
        <f t="shared" si="3"/>
        <v>1054100000</v>
      </c>
      <c r="O1368" s="24">
        <f t="shared" si="4"/>
        <v>2657700000</v>
      </c>
      <c r="P1368" s="17">
        <f t="shared" si="5"/>
        <v>0.5141171399</v>
      </c>
      <c r="Q1368" s="17">
        <f t="shared" si="6"/>
        <v>0.7160137938</v>
      </c>
      <c r="R1368" s="17"/>
      <c r="S1368" s="17"/>
      <c r="T1368" s="17"/>
      <c r="U1368" s="17"/>
      <c r="V1368" s="17"/>
      <c r="W1368" s="17"/>
      <c r="X1368" s="17"/>
      <c r="Y1368" s="17"/>
      <c r="Z1368" s="17"/>
    </row>
    <row r="1369">
      <c r="A1369" s="18">
        <v>1422.0</v>
      </c>
      <c r="B1369" s="18" t="s">
        <v>485</v>
      </c>
      <c r="C1369" s="18" t="s">
        <v>15</v>
      </c>
      <c r="D1369" s="19">
        <v>41274.0</v>
      </c>
      <c r="E1369" s="20">
        <v>2.307182E9</v>
      </c>
      <c r="F1369" s="20">
        <v>6.10836E8</v>
      </c>
      <c r="G1369" s="21">
        <v>6.55473E8</v>
      </c>
      <c r="H1369" s="22">
        <v>0.0</v>
      </c>
      <c r="I1369" s="22">
        <v>1.07591E8</v>
      </c>
      <c r="J1369" s="18" t="s">
        <v>22</v>
      </c>
      <c r="K1369" s="18" t="s">
        <v>207</v>
      </c>
      <c r="L1369" s="23">
        <f t="shared" si="1"/>
        <v>2012</v>
      </c>
      <c r="M1369" s="24">
        <f t="shared" si="2"/>
        <v>1696346000</v>
      </c>
      <c r="N1369" s="25">
        <f t="shared" si="3"/>
        <v>763064000</v>
      </c>
      <c r="O1369" s="24">
        <f t="shared" si="4"/>
        <v>1544118000</v>
      </c>
      <c r="P1369" s="17">
        <f t="shared" si="5"/>
        <v>0.735245854</v>
      </c>
      <c r="Q1369" s="17">
        <f t="shared" si="6"/>
        <v>0.669265797</v>
      </c>
      <c r="R1369" s="17"/>
      <c r="S1369" s="17"/>
      <c r="T1369" s="17"/>
      <c r="U1369" s="17"/>
      <c r="V1369" s="17"/>
      <c r="W1369" s="17"/>
      <c r="X1369" s="17"/>
      <c r="Y1369" s="17"/>
      <c r="Z1369" s="17"/>
    </row>
    <row r="1370">
      <c r="A1370" s="18">
        <v>1423.0</v>
      </c>
      <c r="B1370" s="18" t="s">
        <v>485</v>
      </c>
      <c r="C1370" s="18" t="s">
        <v>18</v>
      </c>
      <c r="D1370" s="19">
        <v>41639.0</v>
      </c>
      <c r="E1370" s="20">
        <v>2.530809E9</v>
      </c>
      <c r="F1370" s="20">
        <v>6.99294E8</v>
      </c>
      <c r="G1370" s="21">
        <v>7.29055E8</v>
      </c>
      <c r="H1370" s="22">
        <v>0.0</v>
      </c>
      <c r="I1370" s="22">
        <v>1.1758E8</v>
      </c>
      <c r="J1370" s="18" t="s">
        <v>22</v>
      </c>
      <c r="K1370" s="18" t="s">
        <v>207</v>
      </c>
      <c r="L1370" s="23">
        <f t="shared" si="1"/>
        <v>2013</v>
      </c>
      <c r="M1370" s="24">
        <f t="shared" si="2"/>
        <v>1831515000</v>
      </c>
      <c r="N1370" s="25">
        <f t="shared" si="3"/>
        <v>846635000</v>
      </c>
      <c r="O1370" s="24">
        <f t="shared" si="4"/>
        <v>1684174000</v>
      </c>
      <c r="P1370" s="17">
        <f t="shared" si="5"/>
        <v>0.7236875639</v>
      </c>
      <c r="Q1370" s="17">
        <f t="shared" si="6"/>
        <v>0.6654686308</v>
      </c>
      <c r="R1370" s="17"/>
      <c r="S1370" s="17"/>
      <c r="T1370" s="17"/>
      <c r="U1370" s="17"/>
      <c r="V1370" s="17"/>
      <c r="W1370" s="17"/>
      <c r="X1370" s="17"/>
      <c r="Y1370" s="17"/>
      <c r="Z1370" s="17"/>
    </row>
    <row r="1371">
      <c r="A1371" s="18">
        <v>1424.0</v>
      </c>
      <c r="B1371" s="18" t="s">
        <v>485</v>
      </c>
      <c r="C1371" s="18" t="s">
        <v>19</v>
      </c>
      <c r="D1371" s="19">
        <v>42004.0</v>
      </c>
      <c r="E1371" s="20">
        <v>2.665456E9</v>
      </c>
      <c r="F1371" s="20">
        <v>7.78896E8</v>
      </c>
      <c r="G1371" s="21">
        <v>7.64799E8</v>
      </c>
      <c r="H1371" s="22">
        <v>0.0</v>
      </c>
      <c r="I1371" s="22">
        <v>1.28582E8</v>
      </c>
      <c r="J1371" s="18" t="s">
        <v>22</v>
      </c>
      <c r="K1371" s="18" t="s">
        <v>207</v>
      </c>
      <c r="L1371" s="23">
        <f t="shared" si="1"/>
        <v>2014</v>
      </c>
      <c r="M1371" s="24">
        <f t="shared" si="2"/>
        <v>1886560000</v>
      </c>
      <c r="N1371" s="25">
        <f t="shared" si="3"/>
        <v>893381000</v>
      </c>
      <c r="O1371" s="24">
        <f t="shared" si="4"/>
        <v>1772075000</v>
      </c>
      <c r="P1371" s="17">
        <f t="shared" si="5"/>
        <v>0.7077813327</v>
      </c>
      <c r="Q1371" s="17">
        <f t="shared" si="6"/>
        <v>0.6648299578</v>
      </c>
      <c r="R1371" s="17"/>
      <c r="S1371" s="17"/>
      <c r="T1371" s="17"/>
      <c r="U1371" s="17"/>
      <c r="V1371" s="17"/>
      <c r="W1371" s="17"/>
      <c r="X1371" s="17"/>
      <c r="Y1371" s="17"/>
      <c r="Z1371" s="17"/>
    </row>
    <row r="1372">
      <c r="A1372" s="18">
        <v>1425.0</v>
      </c>
      <c r="B1372" s="18" t="s">
        <v>485</v>
      </c>
      <c r="C1372" s="18" t="s">
        <v>20</v>
      </c>
      <c r="D1372" s="19">
        <v>42369.0</v>
      </c>
      <c r="E1372" s="20">
        <v>3.018227E9</v>
      </c>
      <c r="F1372" s="20">
        <v>9.87357E8</v>
      </c>
      <c r="G1372" s="21">
        <v>7.85179E8</v>
      </c>
      <c r="H1372" s="22">
        <v>0.0</v>
      </c>
      <c r="I1372" s="22">
        <v>1.37596E8</v>
      </c>
      <c r="J1372" s="18" t="s">
        <v>22</v>
      </c>
      <c r="K1372" s="18" t="s">
        <v>207</v>
      </c>
      <c r="L1372" s="23">
        <f t="shared" si="1"/>
        <v>2015</v>
      </c>
      <c r="M1372" s="24">
        <f t="shared" si="2"/>
        <v>2030870000</v>
      </c>
      <c r="N1372" s="25">
        <f t="shared" si="3"/>
        <v>922775000</v>
      </c>
      <c r="O1372" s="24">
        <f t="shared" si="4"/>
        <v>2095452000</v>
      </c>
      <c r="P1372" s="17">
        <f t="shared" si="5"/>
        <v>0.6728685417</v>
      </c>
      <c r="Q1372" s="17">
        <f t="shared" si="6"/>
        <v>0.694265872</v>
      </c>
      <c r="R1372" s="17"/>
      <c r="S1372" s="17"/>
      <c r="T1372" s="17"/>
      <c r="U1372" s="17"/>
      <c r="V1372" s="17"/>
      <c r="W1372" s="17"/>
      <c r="X1372" s="17"/>
      <c r="Y1372" s="17"/>
      <c r="Z1372" s="17"/>
    </row>
    <row r="1373">
      <c r="A1373" s="18">
        <v>1426.0</v>
      </c>
      <c r="B1373" s="18" t="s">
        <v>486</v>
      </c>
      <c r="C1373" s="18" t="s">
        <v>15</v>
      </c>
      <c r="D1373" s="19">
        <v>41274.0</v>
      </c>
      <c r="E1373" s="20">
        <v>1.6537E10</v>
      </c>
      <c r="F1373" s="20">
        <v>9.373E9</v>
      </c>
      <c r="G1373" s="21">
        <v>9.14E8</v>
      </c>
      <c r="H1373" s="22">
        <v>0.0</v>
      </c>
      <c r="I1373" s="22">
        <v>1.787E9</v>
      </c>
      <c r="J1373" s="18" t="s">
        <v>45</v>
      </c>
      <c r="K1373" s="18" t="s">
        <v>48</v>
      </c>
      <c r="L1373" s="23">
        <f t="shared" si="1"/>
        <v>2012</v>
      </c>
      <c r="M1373" s="24">
        <f t="shared" si="2"/>
        <v>7164000000</v>
      </c>
      <c r="N1373" s="25">
        <f t="shared" si="3"/>
        <v>2701000000</v>
      </c>
      <c r="O1373" s="24">
        <f t="shared" si="4"/>
        <v>13836000000</v>
      </c>
      <c r="P1373" s="17">
        <f t="shared" si="5"/>
        <v>0.4332103767</v>
      </c>
      <c r="Q1373" s="17">
        <f t="shared" si="6"/>
        <v>0.8366692871</v>
      </c>
      <c r="R1373" s="17"/>
      <c r="S1373" s="17"/>
      <c r="T1373" s="17"/>
      <c r="U1373" s="17"/>
      <c r="V1373" s="17"/>
      <c r="W1373" s="17"/>
      <c r="X1373" s="17"/>
      <c r="Y1373" s="17"/>
      <c r="Z1373" s="17"/>
    </row>
    <row r="1374">
      <c r="A1374" s="18">
        <v>1427.0</v>
      </c>
      <c r="B1374" s="18" t="s">
        <v>486</v>
      </c>
      <c r="C1374" s="18" t="s">
        <v>18</v>
      </c>
      <c r="D1374" s="19">
        <v>41639.0</v>
      </c>
      <c r="E1374" s="20">
        <v>1.7087E10</v>
      </c>
      <c r="F1374" s="20">
        <v>9.817E9</v>
      </c>
      <c r="G1374" s="21">
        <v>9.34E8</v>
      </c>
      <c r="H1374" s="22">
        <v>0.0</v>
      </c>
      <c r="I1374" s="22">
        <v>1.901E9</v>
      </c>
      <c r="J1374" s="18" t="s">
        <v>45</v>
      </c>
      <c r="K1374" s="18" t="s">
        <v>48</v>
      </c>
      <c r="L1374" s="23">
        <f t="shared" si="1"/>
        <v>2013</v>
      </c>
      <c r="M1374" s="24">
        <f t="shared" si="2"/>
        <v>7270000000</v>
      </c>
      <c r="N1374" s="25">
        <f t="shared" si="3"/>
        <v>2835000000</v>
      </c>
      <c r="O1374" s="24">
        <f t="shared" si="4"/>
        <v>14252000000</v>
      </c>
      <c r="P1374" s="17">
        <f t="shared" si="5"/>
        <v>0.4254696553</v>
      </c>
      <c r="Q1374" s="17">
        <f t="shared" si="6"/>
        <v>0.8340843916</v>
      </c>
      <c r="R1374" s="17"/>
      <c r="S1374" s="17"/>
      <c r="T1374" s="17"/>
      <c r="U1374" s="17"/>
      <c r="V1374" s="17"/>
      <c r="W1374" s="17"/>
      <c r="X1374" s="17"/>
      <c r="Y1374" s="17"/>
      <c r="Z1374" s="17"/>
    </row>
    <row r="1375">
      <c r="A1375" s="18">
        <v>1428.0</v>
      </c>
      <c r="B1375" s="18" t="s">
        <v>486</v>
      </c>
      <c r="C1375" s="18" t="s">
        <v>19</v>
      </c>
      <c r="D1375" s="19">
        <v>42004.0</v>
      </c>
      <c r="E1375" s="20">
        <v>1.8467E10</v>
      </c>
      <c r="F1375" s="20">
        <v>1.1031E10</v>
      </c>
      <c r="G1375" s="21">
        <v>9.81E8</v>
      </c>
      <c r="H1375" s="22">
        <v>0.0</v>
      </c>
      <c r="I1375" s="22">
        <v>1.945E9</v>
      </c>
      <c r="J1375" s="18" t="s">
        <v>45</v>
      </c>
      <c r="K1375" s="18" t="s">
        <v>48</v>
      </c>
      <c r="L1375" s="23">
        <f t="shared" si="1"/>
        <v>2014</v>
      </c>
      <c r="M1375" s="24">
        <f t="shared" si="2"/>
        <v>7436000000</v>
      </c>
      <c r="N1375" s="25">
        <f t="shared" si="3"/>
        <v>2926000000</v>
      </c>
      <c r="O1375" s="24">
        <f t="shared" si="4"/>
        <v>15541000000</v>
      </c>
      <c r="P1375" s="17">
        <f t="shared" si="5"/>
        <v>0.4026642118</v>
      </c>
      <c r="Q1375" s="17">
        <f t="shared" si="6"/>
        <v>0.8415552066</v>
      </c>
      <c r="R1375" s="17"/>
      <c r="S1375" s="17"/>
      <c r="T1375" s="17"/>
      <c r="U1375" s="17"/>
      <c r="V1375" s="17"/>
      <c r="W1375" s="17"/>
      <c r="X1375" s="17"/>
      <c r="Y1375" s="17"/>
      <c r="Z1375" s="17"/>
    </row>
    <row r="1376">
      <c r="A1376" s="18">
        <v>1429.0</v>
      </c>
      <c r="B1376" s="18" t="s">
        <v>486</v>
      </c>
      <c r="C1376" s="18" t="s">
        <v>20</v>
      </c>
      <c r="D1376" s="19">
        <v>42369.0</v>
      </c>
      <c r="E1376" s="20">
        <v>1.7489E10</v>
      </c>
      <c r="F1376" s="20">
        <v>9.811E9</v>
      </c>
      <c r="G1376" s="21">
        <v>9.97E8</v>
      </c>
      <c r="H1376" s="22">
        <v>0.0</v>
      </c>
      <c r="I1376" s="22">
        <v>2.034E9</v>
      </c>
      <c r="J1376" s="18" t="s">
        <v>45</v>
      </c>
      <c r="K1376" s="18" t="s">
        <v>48</v>
      </c>
      <c r="L1376" s="23">
        <f t="shared" si="1"/>
        <v>2015</v>
      </c>
      <c r="M1376" s="24">
        <f t="shared" si="2"/>
        <v>7678000000</v>
      </c>
      <c r="N1376" s="25">
        <f t="shared" si="3"/>
        <v>3031000000</v>
      </c>
      <c r="O1376" s="24">
        <f t="shared" si="4"/>
        <v>14458000000</v>
      </c>
      <c r="P1376" s="17">
        <f t="shared" si="5"/>
        <v>0.4390188118</v>
      </c>
      <c r="Q1376" s="17">
        <f t="shared" si="6"/>
        <v>0.826691063</v>
      </c>
      <c r="R1376" s="17"/>
      <c r="S1376" s="17"/>
      <c r="T1376" s="17"/>
      <c r="U1376" s="17"/>
      <c r="V1376" s="17"/>
      <c r="W1376" s="17"/>
      <c r="X1376" s="17"/>
      <c r="Y1376" s="17"/>
      <c r="Z1376" s="17"/>
    </row>
    <row r="1377">
      <c r="A1377" s="18">
        <v>1430.0</v>
      </c>
      <c r="B1377" s="18" t="s">
        <v>487</v>
      </c>
      <c r="C1377" s="18" t="s">
        <v>15</v>
      </c>
      <c r="D1377" s="19">
        <v>41274.0</v>
      </c>
      <c r="E1377" s="20">
        <v>4.256157E9</v>
      </c>
      <c r="F1377" s="20">
        <v>8.0038E8</v>
      </c>
      <c r="G1377" s="21">
        <v>3.76687E8</v>
      </c>
      <c r="H1377" s="22">
        <v>0.0</v>
      </c>
      <c r="I1377" s="22">
        <v>1.068382E9</v>
      </c>
      <c r="J1377" s="18" t="s">
        <v>55</v>
      </c>
      <c r="K1377" s="18" t="s">
        <v>56</v>
      </c>
      <c r="L1377" s="23">
        <f t="shared" si="1"/>
        <v>2012</v>
      </c>
      <c r="M1377" s="24">
        <f t="shared" si="2"/>
        <v>3455777000</v>
      </c>
      <c r="N1377" s="25">
        <f t="shared" si="3"/>
        <v>1445069000</v>
      </c>
      <c r="O1377" s="24">
        <f t="shared" si="4"/>
        <v>2811088000</v>
      </c>
      <c r="P1377" s="17">
        <f t="shared" si="5"/>
        <v>0.8119477266</v>
      </c>
      <c r="Q1377" s="17">
        <f t="shared" si="6"/>
        <v>0.6604756356</v>
      </c>
      <c r="R1377" s="17"/>
      <c r="S1377" s="17"/>
      <c r="T1377" s="17"/>
      <c r="U1377" s="17"/>
      <c r="V1377" s="17"/>
      <c r="W1377" s="17"/>
      <c r="X1377" s="17"/>
      <c r="Y1377" s="17"/>
      <c r="Z1377" s="17"/>
    </row>
    <row r="1378">
      <c r="A1378" s="18">
        <v>1431.0</v>
      </c>
      <c r="B1378" s="18" t="s">
        <v>487</v>
      </c>
      <c r="C1378" s="18" t="s">
        <v>18</v>
      </c>
      <c r="D1378" s="19">
        <v>41639.0</v>
      </c>
      <c r="E1378" s="20">
        <v>4.543849E9</v>
      </c>
      <c r="F1378" s="20">
        <v>8.37946E8</v>
      </c>
      <c r="G1378" s="21">
        <v>4.02369E8</v>
      </c>
      <c r="H1378" s="22">
        <v>0.0</v>
      </c>
      <c r="I1378" s="22">
        <v>1.1077E9</v>
      </c>
      <c r="J1378" s="18" t="s">
        <v>55</v>
      </c>
      <c r="K1378" s="18" t="s">
        <v>56</v>
      </c>
      <c r="L1378" s="23">
        <f t="shared" si="1"/>
        <v>2013</v>
      </c>
      <c r="M1378" s="24">
        <f t="shared" si="2"/>
        <v>3705903000</v>
      </c>
      <c r="N1378" s="25">
        <f t="shared" si="3"/>
        <v>1510069000</v>
      </c>
      <c r="O1378" s="24">
        <f t="shared" si="4"/>
        <v>3033780000</v>
      </c>
      <c r="P1378" s="17">
        <f t="shared" si="5"/>
        <v>0.8155867415</v>
      </c>
      <c r="Q1378" s="17">
        <f t="shared" si="6"/>
        <v>0.6676674335</v>
      </c>
      <c r="R1378" s="17"/>
      <c r="S1378" s="17"/>
      <c r="T1378" s="17"/>
      <c r="U1378" s="17"/>
      <c r="V1378" s="17"/>
      <c r="W1378" s="17"/>
      <c r="X1378" s="17"/>
      <c r="Y1378" s="17"/>
      <c r="Z1378" s="17"/>
    </row>
    <row r="1379">
      <c r="A1379" s="18">
        <v>1432.0</v>
      </c>
      <c r="B1379" s="18" t="s">
        <v>487</v>
      </c>
      <c r="C1379" s="18" t="s">
        <v>19</v>
      </c>
      <c r="D1379" s="19">
        <v>42004.0</v>
      </c>
      <c r="E1379" s="20">
        <v>4.870818E9</v>
      </c>
      <c r="F1379" s="20">
        <v>8.82803E8</v>
      </c>
      <c r="G1379" s="21">
        <v>4.46845E8</v>
      </c>
      <c r="H1379" s="22">
        <v>0.0</v>
      </c>
      <c r="I1379" s="22">
        <v>1.143827E9</v>
      </c>
      <c r="J1379" s="18" t="s">
        <v>55</v>
      </c>
      <c r="K1379" s="18" t="s">
        <v>56</v>
      </c>
      <c r="L1379" s="23">
        <f t="shared" si="1"/>
        <v>2014</v>
      </c>
      <c r="M1379" s="24">
        <f t="shared" si="2"/>
        <v>3988015000</v>
      </c>
      <c r="N1379" s="25">
        <f t="shared" si="3"/>
        <v>1590672000</v>
      </c>
      <c r="O1379" s="24">
        <f t="shared" si="4"/>
        <v>3280146000</v>
      </c>
      <c r="P1379" s="17">
        <f t="shared" si="5"/>
        <v>0.8187567263</v>
      </c>
      <c r="Q1379" s="17">
        <f t="shared" si="6"/>
        <v>0.6734281593</v>
      </c>
      <c r="R1379" s="17"/>
      <c r="S1379" s="17"/>
      <c r="T1379" s="17"/>
      <c r="U1379" s="17"/>
      <c r="V1379" s="17"/>
      <c r="W1379" s="17"/>
      <c r="X1379" s="17"/>
      <c r="Y1379" s="17"/>
      <c r="Z1379" s="17"/>
    </row>
    <row r="1380">
      <c r="A1380" s="18">
        <v>1433.0</v>
      </c>
      <c r="B1380" s="18" t="s">
        <v>487</v>
      </c>
      <c r="C1380" s="18" t="s">
        <v>20</v>
      </c>
      <c r="D1380" s="19">
        <v>42369.0</v>
      </c>
      <c r="E1380" s="20">
        <v>5.266103E9</v>
      </c>
      <c r="F1380" s="20">
        <v>9.60192E8</v>
      </c>
      <c r="G1380" s="21">
        <v>4.52835E8</v>
      </c>
      <c r="H1380" s="22">
        <v>0.0</v>
      </c>
      <c r="I1380" s="22">
        <v>1.177568E9</v>
      </c>
      <c r="J1380" s="18" t="s">
        <v>55</v>
      </c>
      <c r="K1380" s="18" t="s">
        <v>56</v>
      </c>
      <c r="L1380" s="23">
        <f t="shared" si="1"/>
        <v>2015</v>
      </c>
      <c r="M1380" s="24">
        <f t="shared" si="2"/>
        <v>4305911000</v>
      </c>
      <c r="N1380" s="25">
        <f t="shared" si="3"/>
        <v>1630403000</v>
      </c>
      <c r="O1380" s="24">
        <f t="shared" si="4"/>
        <v>3635700000</v>
      </c>
      <c r="P1380" s="17">
        <f t="shared" si="5"/>
        <v>0.8176655489</v>
      </c>
      <c r="Q1380" s="17">
        <f t="shared" si="6"/>
        <v>0.6903966747</v>
      </c>
      <c r="R1380" s="17"/>
      <c r="S1380" s="17"/>
      <c r="T1380" s="17"/>
      <c r="U1380" s="17"/>
      <c r="V1380" s="17"/>
      <c r="W1380" s="17"/>
      <c r="X1380" s="17"/>
      <c r="Y1380" s="17"/>
      <c r="Z1380" s="17"/>
    </row>
    <row r="1381">
      <c r="A1381" s="18">
        <v>1438.0</v>
      </c>
      <c r="B1381" s="18" t="s">
        <v>488</v>
      </c>
      <c r="C1381" s="18" t="s">
        <v>15</v>
      </c>
      <c r="D1381" s="19">
        <v>41307.0</v>
      </c>
      <c r="E1381" s="20">
        <v>2.438051E10</v>
      </c>
      <c r="F1381" s="20">
        <v>1.7889249E10</v>
      </c>
      <c r="G1381" s="21">
        <v>4.884284E9</v>
      </c>
      <c r="H1381" s="22">
        <v>0.0</v>
      </c>
      <c r="I1381" s="22">
        <v>7.89E7</v>
      </c>
      <c r="J1381" s="18" t="s">
        <v>22</v>
      </c>
      <c r="K1381" s="18" t="s">
        <v>82</v>
      </c>
      <c r="L1381" s="23">
        <f t="shared" si="1"/>
        <v>2013</v>
      </c>
      <c r="M1381" s="24">
        <f t="shared" si="2"/>
        <v>6491261000</v>
      </c>
      <c r="N1381" s="25">
        <f t="shared" si="3"/>
        <v>4963184000</v>
      </c>
      <c r="O1381" s="24">
        <f t="shared" si="4"/>
        <v>19417326000</v>
      </c>
      <c r="P1381" s="17">
        <f t="shared" si="5"/>
        <v>0.2662479579</v>
      </c>
      <c r="Q1381" s="17">
        <f t="shared" si="6"/>
        <v>0.7964282125</v>
      </c>
      <c r="R1381" s="17"/>
      <c r="S1381" s="17"/>
      <c r="T1381" s="17"/>
      <c r="U1381" s="17"/>
      <c r="V1381" s="17"/>
      <c r="W1381" s="17"/>
      <c r="X1381" s="17"/>
      <c r="Y1381" s="17"/>
      <c r="Z1381" s="17"/>
    </row>
    <row r="1382">
      <c r="A1382" s="18">
        <v>1439.0</v>
      </c>
      <c r="B1382" s="18" t="s">
        <v>488</v>
      </c>
      <c r="C1382" s="18" t="s">
        <v>18</v>
      </c>
      <c r="D1382" s="19">
        <v>41671.0</v>
      </c>
      <c r="E1382" s="20">
        <v>2.3114E10</v>
      </c>
      <c r="F1382" s="20">
        <v>1.7082E10</v>
      </c>
      <c r="G1382" s="21">
        <v>4.735E9</v>
      </c>
      <c r="H1382" s="22">
        <v>0.0</v>
      </c>
      <c r="I1382" s="22">
        <v>5.5E7</v>
      </c>
      <c r="J1382" s="18" t="s">
        <v>22</v>
      </c>
      <c r="K1382" s="18" t="s">
        <v>82</v>
      </c>
      <c r="L1382" s="23">
        <f t="shared" si="1"/>
        <v>2014</v>
      </c>
      <c r="M1382" s="24">
        <f t="shared" si="2"/>
        <v>6032000000</v>
      </c>
      <c r="N1382" s="25">
        <f t="shared" si="3"/>
        <v>4790000000</v>
      </c>
      <c r="O1382" s="24">
        <f t="shared" si="4"/>
        <v>18324000000</v>
      </c>
      <c r="P1382" s="17">
        <f t="shared" si="5"/>
        <v>0.2609673791</v>
      </c>
      <c r="Q1382" s="17">
        <f t="shared" si="6"/>
        <v>0.7927662888</v>
      </c>
      <c r="R1382" s="17"/>
      <c r="S1382" s="17"/>
      <c r="T1382" s="17"/>
      <c r="U1382" s="17"/>
      <c r="V1382" s="17"/>
      <c r="W1382" s="17"/>
      <c r="X1382" s="17"/>
      <c r="Y1382" s="17"/>
      <c r="Z1382" s="17"/>
    </row>
    <row r="1383">
      <c r="A1383" s="18">
        <v>1440.0</v>
      </c>
      <c r="B1383" s="18" t="s">
        <v>488</v>
      </c>
      <c r="C1383" s="18" t="s">
        <v>19</v>
      </c>
      <c r="D1383" s="19">
        <v>42035.0</v>
      </c>
      <c r="E1383" s="20">
        <v>2.2492E10</v>
      </c>
      <c r="F1383" s="20">
        <v>1.6691E10</v>
      </c>
      <c r="G1383" s="21">
        <v>4.816E9</v>
      </c>
      <c r="H1383" s="22">
        <v>0.0</v>
      </c>
      <c r="I1383" s="22">
        <v>6.2E7</v>
      </c>
      <c r="J1383" s="18" t="s">
        <v>22</v>
      </c>
      <c r="K1383" s="18" t="s">
        <v>82</v>
      </c>
      <c r="L1383" s="23">
        <f t="shared" si="1"/>
        <v>2015</v>
      </c>
      <c r="M1383" s="24">
        <f t="shared" si="2"/>
        <v>5801000000</v>
      </c>
      <c r="N1383" s="25">
        <f t="shared" si="3"/>
        <v>4878000000</v>
      </c>
      <c r="O1383" s="24">
        <f t="shared" si="4"/>
        <v>17614000000</v>
      </c>
      <c r="P1383" s="17">
        <f t="shared" si="5"/>
        <v>0.257913925</v>
      </c>
      <c r="Q1383" s="17">
        <f t="shared" si="6"/>
        <v>0.7831228881</v>
      </c>
      <c r="R1383" s="17"/>
      <c r="S1383" s="17"/>
      <c r="T1383" s="17"/>
      <c r="U1383" s="17"/>
      <c r="V1383" s="17"/>
      <c r="W1383" s="17"/>
      <c r="X1383" s="17"/>
      <c r="Y1383" s="17"/>
      <c r="Z1383" s="17"/>
    </row>
    <row r="1384">
      <c r="A1384" s="18">
        <v>1441.0</v>
      </c>
      <c r="B1384" s="18" t="s">
        <v>488</v>
      </c>
      <c r="C1384" s="18" t="s">
        <v>20</v>
      </c>
      <c r="D1384" s="19">
        <v>42399.0</v>
      </c>
      <c r="E1384" s="20">
        <v>2.1059E10</v>
      </c>
      <c r="F1384" s="20">
        <v>1.5545E10</v>
      </c>
      <c r="G1384" s="21">
        <v>4.6E9</v>
      </c>
      <c r="H1384" s="22">
        <v>0.0</v>
      </c>
      <c r="I1384" s="22">
        <v>6.7E7</v>
      </c>
      <c r="J1384" s="18" t="s">
        <v>22</v>
      </c>
      <c r="K1384" s="18" t="s">
        <v>82</v>
      </c>
      <c r="L1384" s="23">
        <f t="shared" si="1"/>
        <v>2016</v>
      </c>
      <c r="M1384" s="24">
        <f t="shared" si="2"/>
        <v>5514000000</v>
      </c>
      <c r="N1384" s="25">
        <f t="shared" si="3"/>
        <v>4667000000</v>
      </c>
      <c r="O1384" s="24">
        <f t="shared" si="4"/>
        <v>16392000000</v>
      </c>
      <c r="P1384" s="17">
        <f t="shared" si="5"/>
        <v>0.2618357947</v>
      </c>
      <c r="Q1384" s="17">
        <f t="shared" si="6"/>
        <v>0.7783845387</v>
      </c>
      <c r="R1384" s="17"/>
      <c r="S1384" s="17"/>
      <c r="T1384" s="17"/>
      <c r="U1384" s="17"/>
      <c r="V1384" s="17"/>
      <c r="W1384" s="17"/>
      <c r="X1384" s="17"/>
      <c r="Y1384" s="17"/>
      <c r="Z1384" s="17"/>
    </row>
    <row r="1385">
      <c r="A1385" s="18">
        <v>1442.0</v>
      </c>
      <c r="B1385" s="18" t="s">
        <v>489</v>
      </c>
      <c r="C1385" s="18" t="s">
        <v>15</v>
      </c>
      <c r="D1385" s="19">
        <v>41274.0</v>
      </c>
      <c r="E1385" s="20">
        <v>1.913149E9</v>
      </c>
      <c r="F1385" s="20">
        <v>1.055844E9</v>
      </c>
      <c r="G1385" s="21">
        <v>3.56817E8</v>
      </c>
      <c r="H1385" s="22">
        <v>0.0</v>
      </c>
      <c r="I1385" s="22">
        <v>3.1652E7</v>
      </c>
      <c r="J1385" s="18" t="s">
        <v>16</v>
      </c>
      <c r="K1385" s="18" t="s">
        <v>167</v>
      </c>
      <c r="L1385" s="23">
        <f t="shared" si="1"/>
        <v>2012</v>
      </c>
      <c r="M1385" s="24">
        <f t="shared" si="2"/>
        <v>857305000</v>
      </c>
      <c r="N1385" s="25">
        <f t="shared" si="3"/>
        <v>388469000</v>
      </c>
      <c r="O1385" s="24">
        <f t="shared" si="4"/>
        <v>1524680000</v>
      </c>
      <c r="P1385" s="17">
        <f t="shared" si="5"/>
        <v>0.4481119871</v>
      </c>
      <c r="Q1385" s="17">
        <f t="shared" si="6"/>
        <v>0.7969478593</v>
      </c>
      <c r="R1385" s="17"/>
      <c r="S1385" s="17"/>
      <c r="T1385" s="17"/>
      <c r="U1385" s="17"/>
      <c r="V1385" s="17"/>
      <c r="W1385" s="17"/>
      <c r="X1385" s="17"/>
      <c r="Y1385" s="17"/>
      <c r="Z1385" s="17"/>
    </row>
    <row r="1386">
      <c r="A1386" s="18">
        <v>1443.0</v>
      </c>
      <c r="B1386" s="18" t="s">
        <v>489</v>
      </c>
      <c r="C1386" s="18" t="s">
        <v>18</v>
      </c>
      <c r="D1386" s="19">
        <v>41639.0</v>
      </c>
      <c r="E1386" s="20">
        <v>2.142807E9</v>
      </c>
      <c r="F1386" s="20">
        <v>1.178173E9</v>
      </c>
      <c r="G1386" s="21">
        <v>3.9061E8</v>
      </c>
      <c r="H1386" s="22">
        <v>0.0</v>
      </c>
      <c r="I1386" s="22">
        <v>3.8405E7</v>
      </c>
      <c r="J1386" s="18" t="s">
        <v>16</v>
      </c>
      <c r="K1386" s="18" t="s">
        <v>167</v>
      </c>
      <c r="L1386" s="23">
        <f t="shared" si="1"/>
        <v>2013</v>
      </c>
      <c r="M1386" s="24">
        <f t="shared" si="2"/>
        <v>964634000</v>
      </c>
      <c r="N1386" s="25">
        <f t="shared" si="3"/>
        <v>429015000</v>
      </c>
      <c r="O1386" s="24">
        <f t="shared" si="4"/>
        <v>1713792000</v>
      </c>
      <c r="P1386" s="17">
        <f t="shared" si="5"/>
        <v>0.4501730674</v>
      </c>
      <c r="Q1386" s="17">
        <f t="shared" si="6"/>
        <v>0.799788315</v>
      </c>
      <c r="R1386" s="17"/>
      <c r="S1386" s="17"/>
      <c r="T1386" s="17"/>
      <c r="U1386" s="17"/>
      <c r="V1386" s="17"/>
      <c r="W1386" s="17"/>
      <c r="X1386" s="17"/>
      <c r="Y1386" s="17"/>
      <c r="Z1386" s="17"/>
    </row>
    <row r="1387">
      <c r="A1387" s="18">
        <v>1444.0</v>
      </c>
      <c r="B1387" s="18" t="s">
        <v>489</v>
      </c>
      <c r="C1387" s="18" t="s">
        <v>19</v>
      </c>
      <c r="D1387" s="19">
        <v>42004.0</v>
      </c>
      <c r="E1387" s="20">
        <v>2.555601E9</v>
      </c>
      <c r="F1387" s="20">
        <v>1.46119E9</v>
      </c>
      <c r="G1387" s="21">
        <v>4.89937E8</v>
      </c>
      <c r="H1387" s="22">
        <v>0.0</v>
      </c>
      <c r="I1387" s="22">
        <v>4.8138E7</v>
      </c>
      <c r="J1387" s="18" t="s">
        <v>16</v>
      </c>
      <c r="K1387" s="18" t="s">
        <v>167</v>
      </c>
      <c r="L1387" s="23">
        <f t="shared" si="1"/>
        <v>2014</v>
      </c>
      <c r="M1387" s="24">
        <f t="shared" si="2"/>
        <v>1094411000</v>
      </c>
      <c r="N1387" s="25">
        <f t="shared" si="3"/>
        <v>538075000</v>
      </c>
      <c r="O1387" s="24">
        <f t="shared" si="4"/>
        <v>2017526000</v>
      </c>
      <c r="P1387" s="17">
        <f t="shared" si="5"/>
        <v>0.4282401674</v>
      </c>
      <c r="Q1387" s="17">
        <f t="shared" si="6"/>
        <v>0.7894526571</v>
      </c>
      <c r="R1387" s="17"/>
      <c r="S1387" s="17"/>
      <c r="T1387" s="17"/>
      <c r="U1387" s="17"/>
      <c r="V1387" s="17"/>
      <c r="W1387" s="17"/>
      <c r="X1387" s="17"/>
      <c r="Y1387" s="17"/>
      <c r="Z1387" s="17"/>
    </row>
    <row r="1388">
      <c r="A1388" s="18">
        <v>1445.0</v>
      </c>
      <c r="B1388" s="18" t="s">
        <v>489</v>
      </c>
      <c r="C1388" s="18" t="s">
        <v>20</v>
      </c>
      <c r="D1388" s="19">
        <v>42369.0</v>
      </c>
      <c r="E1388" s="20">
        <v>2.985908E9</v>
      </c>
      <c r="F1388" s="20">
        <v>1.719723E9</v>
      </c>
      <c r="G1388" s="21">
        <v>7.12803E8</v>
      </c>
      <c r="H1388" s="22">
        <v>0.0</v>
      </c>
      <c r="I1388" s="22">
        <v>6.577E7</v>
      </c>
      <c r="J1388" s="18" t="s">
        <v>16</v>
      </c>
      <c r="K1388" s="18" t="s">
        <v>167</v>
      </c>
      <c r="L1388" s="23">
        <f t="shared" si="1"/>
        <v>2015</v>
      </c>
      <c r="M1388" s="24">
        <f t="shared" si="2"/>
        <v>1266185000</v>
      </c>
      <c r="N1388" s="25">
        <f t="shared" si="3"/>
        <v>778573000</v>
      </c>
      <c r="O1388" s="24">
        <f t="shared" si="4"/>
        <v>2207335000</v>
      </c>
      <c r="P1388" s="17">
        <f t="shared" si="5"/>
        <v>0.4240535877</v>
      </c>
      <c r="Q1388" s="17">
        <f t="shared" si="6"/>
        <v>0.739250841</v>
      </c>
      <c r="R1388" s="17"/>
      <c r="S1388" s="17"/>
      <c r="T1388" s="17"/>
      <c r="U1388" s="17"/>
      <c r="V1388" s="17"/>
      <c r="W1388" s="17"/>
      <c r="X1388" s="17"/>
      <c r="Y1388" s="17"/>
      <c r="Z1388" s="17"/>
    </row>
    <row r="1389">
      <c r="A1389" s="18">
        <v>1446.0</v>
      </c>
      <c r="B1389" s="18" t="s">
        <v>490</v>
      </c>
      <c r="C1389" s="18" t="s">
        <v>15</v>
      </c>
      <c r="D1389" s="19">
        <v>41274.0</v>
      </c>
      <c r="E1389" s="20">
        <v>9.647E9</v>
      </c>
      <c r="F1389" s="20">
        <v>6.646E9</v>
      </c>
      <c r="G1389" s="21">
        <v>3.59E8</v>
      </c>
      <c r="H1389" s="22">
        <v>0.0</v>
      </c>
      <c r="I1389" s="22">
        <v>1.09E9</v>
      </c>
      <c r="J1389" s="18" t="s">
        <v>45</v>
      </c>
      <c r="K1389" s="18" t="s">
        <v>46</v>
      </c>
      <c r="L1389" s="23">
        <f t="shared" si="1"/>
        <v>2012</v>
      </c>
      <c r="M1389" s="24">
        <f t="shared" si="2"/>
        <v>3001000000</v>
      </c>
      <c r="N1389" s="25">
        <f t="shared" si="3"/>
        <v>1449000000</v>
      </c>
      <c r="O1389" s="24">
        <f t="shared" si="4"/>
        <v>8198000000</v>
      </c>
      <c r="P1389" s="17">
        <f t="shared" si="5"/>
        <v>0.3110811651</v>
      </c>
      <c r="Q1389" s="17">
        <f t="shared" si="6"/>
        <v>0.8497978646</v>
      </c>
      <c r="R1389" s="17"/>
      <c r="S1389" s="17"/>
      <c r="T1389" s="17"/>
      <c r="U1389" s="17"/>
      <c r="V1389" s="17"/>
      <c r="W1389" s="17"/>
      <c r="X1389" s="17"/>
      <c r="Y1389" s="17"/>
      <c r="Z1389" s="17"/>
    </row>
    <row r="1390">
      <c r="A1390" s="18">
        <v>1447.0</v>
      </c>
      <c r="B1390" s="18" t="s">
        <v>490</v>
      </c>
      <c r="C1390" s="18" t="s">
        <v>18</v>
      </c>
      <c r="D1390" s="19">
        <v>41639.0</v>
      </c>
      <c r="E1390" s="20">
        <v>1.0557E10</v>
      </c>
      <c r="F1390" s="20">
        <v>7.186E9</v>
      </c>
      <c r="G1390" s="21">
        <v>5.74E8</v>
      </c>
      <c r="H1390" s="22">
        <v>0.0</v>
      </c>
      <c r="I1390" s="22">
        <v>1.113E9</v>
      </c>
      <c r="J1390" s="18" t="s">
        <v>45</v>
      </c>
      <c r="K1390" s="18" t="s">
        <v>46</v>
      </c>
      <c r="L1390" s="23">
        <f t="shared" si="1"/>
        <v>2013</v>
      </c>
      <c r="M1390" s="24">
        <f t="shared" si="2"/>
        <v>3371000000</v>
      </c>
      <c r="N1390" s="25">
        <f t="shared" si="3"/>
        <v>1687000000</v>
      </c>
      <c r="O1390" s="24">
        <f t="shared" si="4"/>
        <v>8870000000</v>
      </c>
      <c r="P1390" s="17">
        <f t="shared" si="5"/>
        <v>0.3193141991</v>
      </c>
      <c r="Q1390" s="17">
        <f t="shared" si="6"/>
        <v>0.8402008146</v>
      </c>
      <c r="R1390" s="17"/>
      <c r="S1390" s="17"/>
      <c r="T1390" s="17"/>
      <c r="U1390" s="17"/>
      <c r="V1390" s="17"/>
      <c r="W1390" s="17"/>
      <c r="X1390" s="17"/>
      <c r="Y1390" s="17"/>
      <c r="Z1390" s="17"/>
    </row>
    <row r="1391">
      <c r="A1391" s="18">
        <v>1448.0</v>
      </c>
      <c r="B1391" s="18" t="s">
        <v>490</v>
      </c>
      <c r="C1391" s="18" t="s">
        <v>19</v>
      </c>
      <c r="D1391" s="19">
        <v>42004.0</v>
      </c>
      <c r="E1391" s="20">
        <v>1.1035E10</v>
      </c>
      <c r="F1391" s="20">
        <v>7.689E9</v>
      </c>
      <c r="G1391" s="21">
        <v>4.14E8</v>
      </c>
      <c r="H1391" s="22">
        <v>0.0</v>
      </c>
      <c r="I1391" s="22">
        <v>1.156E9</v>
      </c>
      <c r="J1391" s="18" t="s">
        <v>45</v>
      </c>
      <c r="K1391" s="18" t="s">
        <v>46</v>
      </c>
      <c r="L1391" s="23">
        <f t="shared" si="1"/>
        <v>2014</v>
      </c>
      <c r="M1391" s="24">
        <f t="shared" si="2"/>
        <v>3346000000</v>
      </c>
      <c r="N1391" s="25">
        <f t="shared" si="3"/>
        <v>1570000000</v>
      </c>
      <c r="O1391" s="24">
        <f t="shared" si="4"/>
        <v>9465000000</v>
      </c>
      <c r="P1391" s="17">
        <f t="shared" si="5"/>
        <v>0.3032170367</v>
      </c>
      <c r="Q1391" s="17">
        <f t="shared" si="6"/>
        <v>0.8577254191</v>
      </c>
      <c r="R1391" s="17"/>
      <c r="S1391" s="17"/>
      <c r="T1391" s="17"/>
      <c r="U1391" s="17"/>
      <c r="V1391" s="17"/>
      <c r="W1391" s="17"/>
      <c r="X1391" s="17"/>
      <c r="Y1391" s="17"/>
      <c r="Z1391" s="17"/>
    </row>
    <row r="1392">
      <c r="A1392" s="18">
        <v>1449.0</v>
      </c>
      <c r="B1392" s="18" t="s">
        <v>490</v>
      </c>
      <c r="C1392" s="18" t="s">
        <v>20</v>
      </c>
      <c r="D1392" s="19">
        <v>42369.0</v>
      </c>
      <c r="E1392" s="20">
        <v>1.0231E10</v>
      </c>
      <c r="F1392" s="20">
        <v>6.648E9</v>
      </c>
      <c r="G1392" s="21">
        <v>3.97E8</v>
      </c>
      <c r="H1392" s="22">
        <v>0.0</v>
      </c>
      <c r="I1392" s="22">
        <v>1.25E9</v>
      </c>
      <c r="J1392" s="18" t="s">
        <v>45</v>
      </c>
      <c r="K1392" s="18" t="s">
        <v>46</v>
      </c>
      <c r="L1392" s="23">
        <f t="shared" si="1"/>
        <v>2015</v>
      </c>
      <c r="M1392" s="24">
        <f t="shared" si="2"/>
        <v>3583000000</v>
      </c>
      <c r="N1392" s="25">
        <f t="shared" si="3"/>
        <v>1647000000</v>
      </c>
      <c r="O1392" s="24">
        <f t="shared" si="4"/>
        <v>8584000000</v>
      </c>
      <c r="P1392" s="17">
        <f t="shared" si="5"/>
        <v>0.3502101456</v>
      </c>
      <c r="Q1392" s="17">
        <f t="shared" si="6"/>
        <v>0.8390186688</v>
      </c>
      <c r="R1392" s="17"/>
      <c r="S1392" s="17"/>
      <c r="T1392" s="17"/>
      <c r="U1392" s="17"/>
      <c r="V1392" s="17"/>
      <c r="W1392" s="17"/>
      <c r="X1392" s="17"/>
      <c r="Y1392" s="17"/>
      <c r="Z1392" s="17"/>
    </row>
    <row r="1393">
      <c r="A1393" s="18">
        <v>1450.0</v>
      </c>
      <c r="B1393" s="18" t="s">
        <v>491</v>
      </c>
      <c r="C1393" s="18" t="s">
        <v>15</v>
      </c>
      <c r="D1393" s="19">
        <v>41274.0</v>
      </c>
      <c r="E1393" s="20">
        <v>1.124E10</v>
      </c>
      <c r="F1393" s="20">
        <v>4.29E8</v>
      </c>
      <c r="G1393" s="21">
        <v>6.073E9</v>
      </c>
      <c r="H1393" s="22">
        <v>0.0</v>
      </c>
      <c r="I1393" s="22">
        <v>1.441E9</v>
      </c>
      <c r="J1393" s="18" t="s">
        <v>50</v>
      </c>
      <c r="K1393" s="18" t="s">
        <v>108</v>
      </c>
      <c r="L1393" s="23">
        <f t="shared" si="1"/>
        <v>2012</v>
      </c>
      <c r="M1393" s="24">
        <f t="shared" si="2"/>
        <v>10811000000</v>
      </c>
      <c r="N1393" s="25">
        <f t="shared" si="3"/>
        <v>7514000000</v>
      </c>
      <c r="O1393" s="24">
        <f t="shared" si="4"/>
        <v>3726000000</v>
      </c>
      <c r="P1393" s="17">
        <f t="shared" si="5"/>
        <v>0.9618327402</v>
      </c>
      <c r="Q1393" s="17">
        <f t="shared" si="6"/>
        <v>0.3314946619</v>
      </c>
      <c r="R1393" s="17"/>
      <c r="S1393" s="17"/>
      <c r="T1393" s="17"/>
      <c r="U1393" s="17"/>
      <c r="V1393" s="17"/>
      <c r="W1393" s="17"/>
      <c r="X1393" s="17"/>
      <c r="Y1393" s="17"/>
      <c r="Z1393" s="17"/>
    </row>
    <row r="1394">
      <c r="A1394" s="18">
        <v>1451.0</v>
      </c>
      <c r="B1394" s="18" t="s">
        <v>491</v>
      </c>
      <c r="C1394" s="18" t="s">
        <v>18</v>
      </c>
      <c r="D1394" s="19">
        <v>41639.0</v>
      </c>
      <c r="E1394" s="20">
        <v>8.602E9</v>
      </c>
      <c r="F1394" s="20">
        <v>2.91E8</v>
      </c>
      <c r="G1394" s="21">
        <v>5.808E9</v>
      </c>
      <c r="H1394" s="22">
        <v>0.0</v>
      </c>
      <c r="I1394" s="22">
        <v>5.76E8</v>
      </c>
      <c r="J1394" s="18" t="s">
        <v>50</v>
      </c>
      <c r="K1394" s="18" t="s">
        <v>108</v>
      </c>
      <c r="L1394" s="23">
        <f t="shared" si="1"/>
        <v>2013</v>
      </c>
      <c r="M1394" s="24">
        <f t="shared" si="2"/>
        <v>8311000000</v>
      </c>
      <c r="N1394" s="25">
        <f t="shared" si="3"/>
        <v>6384000000</v>
      </c>
      <c r="O1394" s="24">
        <f t="shared" si="4"/>
        <v>2218000000</v>
      </c>
      <c r="P1394" s="17">
        <f t="shared" si="5"/>
        <v>0.966170658</v>
      </c>
      <c r="Q1394" s="17">
        <f t="shared" si="6"/>
        <v>0.2578470123</v>
      </c>
      <c r="R1394" s="17"/>
      <c r="S1394" s="17"/>
      <c r="T1394" s="17"/>
      <c r="U1394" s="17"/>
      <c r="V1394" s="17"/>
      <c r="W1394" s="17"/>
      <c r="X1394" s="17"/>
      <c r="Y1394" s="17"/>
      <c r="Z1394" s="17"/>
    </row>
    <row r="1395">
      <c r="A1395" s="18">
        <v>1452.0</v>
      </c>
      <c r="B1395" s="18" t="s">
        <v>491</v>
      </c>
      <c r="C1395" s="18" t="s">
        <v>19</v>
      </c>
      <c r="D1395" s="19">
        <v>42004.0</v>
      </c>
      <c r="E1395" s="20">
        <v>8.707E9</v>
      </c>
      <c r="F1395" s="20">
        <v>2.35E8</v>
      </c>
      <c r="G1395" s="21">
        <v>5.518E9</v>
      </c>
      <c r="H1395" s="22">
        <v>0.0</v>
      </c>
      <c r="I1395" s="22">
        <v>3.67E8</v>
      </c>
      <c r="J1395" s="18" t="s">
        <v>50</v>
      </c>
      <c r="K1395" s="18" t="s">
        <v>108</v>
      </c>
      <c r="L1395" s="23">
        <f t="shared" si="1"/>
        <v>2014</v>
      </c>
      <c r="M1395" s="24">
        <f t="shared" si="2"/>
        <v>8472000000</v>
      </c>
      <c r="N1395" s="25">
        <f t="shared" si="3"/>
        <v>5885000000</v>
      </c>
      <c r="O1395" s="24">
        <f t="shared" si="4"/>
        <v>2822000000</v>
      </c>
      <c r="P1395" s="17">
        <f t="shared" si="5"/>
        <v>0.9730102217</v>
      </c>
      <c r="Q1395" s="17">
        <f t="shared" si="6"/>
        <v>0.3241070403</v>
      </c>
      <c r="R1395" s="17"/>
      <c r="S1395" s="17"/>
      <c r="T1395" s="17"/>
      <c r="U1395" s="17"/>
      <c r="V1395" s="17"/>
      <c r="W1395" s="17"/>
      <c r="X1395" s="17"/>
      <c r="Y1395" s="17"/>
      <c r="Z1395" s="17"/>
    </row>
    <row r="1396">
      <c r="A1396" s="18">
        <v>1453.0</v>
      </c>
      <c r="B1396" s="18" t="s">
        <v>491</v>
      </c>
      <c r="C1396" s="18" t="s">
        <v>20</v>
      </c>
      <c r="D1396" s="19">
        <v>42369.0</v>
      </c>
      <c r="E1396" s="20">
        <v>8.533E9</v>
      </c>
      <c r="F1396" s="20">
        <v>2.19E8</v>
      </c>
      <c r="G1396" s="21">
        <v>5.12E9</v>
      </c>
      <c r="H1396" s="22">
        <v>0.0</v>
      </c>
      <c r="I1396" s="22">
        <v>2.05E8</v>
      </c>
      <c r="J1396" s="18" t="s">
        <v>50</v>
      </c>
      <c r="K1396" s="18" t="s">
        <v>108</v>
      </c>
      <c r="L1396" s="23">
        <f t="shared" si="1"/>
        <v>2015</v>
      </c>
      <c r="M1396" s="24">
        <f t="shared" si="2"/>
        <v>8314000000</v>
      </c>
      <c r="N1396" s="25">
        <f t="shared" si="3"/>
        <v>5325000000</v>
      </c>
      <c r="O1396" s="24">
        <f t="shared" si="4"/>
        <v>3208000000</v>
      </c>
      <c r="P1396" s="17">
        <f t="shared" si="5"/>
        <v>0.974334935</v>
      </c>
      <c r="Q1396" s="17">
        <f t="shared" si="6"/>
        <v>0.3759521856</v>
      </c>
      <c r="R1396" s="17"/>
      <c r="S1396" s="17"/>
      <c r="T1396" s="17"/>
      <c r="U1396" s="17"/>
      <c r="V1396" s="17"/>
      <c r="W1396" s="17"/>
      <c r="X1396" s="17"/>
      <c r="Y1396" s="17"/>
      <c r="Z1396" s="17"/>
    </row>
    <row r="1397">
      <c r="A1397" s="18">
        <v>1458.0</v>
      </c>
      <c r="B1397" s="18" t="s">
        <v>492</v>
      </c>
      <c r="C1397" s="18" t="s">
        <v>15</v>
      </c>
      <c r="D1397" s="19">
        <v>41453.0</v>
      </c>
      <c r="E1397" s="20">
        <v>1.4351E10</v>
      </c>
      <c r="F1397" s="20">
        <v>1.0411E10</v>
      </c>
      <c r="G1397" s="21">
        <v>6.35E8</v>
      </c>
      <c r="H1397" s="22">
        <v>1.133E9</v>
      </c>
      <c r="I1397" s="22">
        <v>7.9E7</v>
      </c>
      <c r="J1397" s="18" t="s">
        <v>25</v>
      </c>
      <c r="K1397" s="18" t="s">
        <v>493</v>
      </c>
      <c r="L1397" s="23">
        <f t="shared" si="1"/>
        <v>2013</v>
      </c>
      <c r="M1397" s="24">
        <f t="shared" si="2"/>
        <v>3940000000</v>
      </c>
      <c r="N1397" s="25">
        <f t="shared" si="3"/>
        <v>1847000000</v>
      </c>
      <c r="O1397" s="24">
        <f t="shared" si="4"/>
        <v>12504000000</v>
      </c>
      <c r="P1397" s="17">
        <f t="shared" si="5"/>
        <v>0.2745453279</v>
      </c>
      <c r="Q1397" s="17">
        <f t="shared" si="6"/>
        <v>0.8712981674</v>
      </c>
      <c r="R1397" s="17"/>
      <c r="S1397" s="17"/>
      <c r="T1397" s="17"/>
      <c r="U1397" s="17"/>
      <c r="V1397" s="17"/>
      <c r="W1397" s="17"/>
      <c r="X1397" s="17"/>
      <c r="Y1397" s="17"/>
      <c r="Z1397" s="17"/>
    </row>
    <row r="1398">
      <c r="A1398" s="18">
        <v>1459.0</v>
      </c>
      <c r="B1398" s="18" t="s">
        <v>492</v>
      </c>
      <c r="C1398" s="18" t="s">
        <v>18</v>
      </c>
      <c r="D1398" s="19">
        <v>41817.0</v>
      </c>
      <c r="E1398" s="20">
        <v>1.3724E10</v>
      </c>
      <c r="F1398" s="20">
        <v>9.878E9</v>
      </c>
      <c r="G1398" s="21">
        <v>7.22E8</v>
      </c>
      <c r="H1398" s="22">
        <v>1.226E9</v>
      </c>
      <c r="I1398" s="22">
        <v>9.8E7</v>
      </c>
      <c r="J1398" s="18" t="s">
        <v>25</v>
      </c>
      <c r="K1398" s="18" t="s">
        <v>493</v>
      </c>
      <c r="L1398" s="23">
        <f t="shared" si="1"/>
        <v>2014</v>
      </c>
      <c r="M1398" s="24">
        <f t="shared" si="2"/>
        <v>3846000000</v>
      </c>
      <c r="N1398" s="25">
        <f t="shared" si="3"/>
        <v>2046000000</v>
      </c>
      <c r="O1398" s="24">
        <f t="shared" si="4"/>
        <v>11678000000</v>
      </c>
      <c r="P1398" s="17">
        <f t="shared" si="5"/>
        <v>0.2802389974</v>
      </c>
      <c r="Q1398" s="17">
        <f t="shared" si="6"/>
        <v>0.8509180997</v>
      </c>
      <c r="R1398" s="17"/>
      <c r="S1398" s="17"/>
      <c r="T1398" s="17"/>
      <c r="U1398" s="17"/>
      <c r="V1398" s="17"/>
      <c r="W1398" s="17"/>
      <c r="X1398" s="17"/>
      <c r="Y1398" s="17"/>
      <c r="Z1398" s="17"/>
    </row>
    <row r="1399">
      <c r="A1399" s="18">
        <v>1460.0</v>
      </c>
      <c r="B1399" s="18" t="s">
        <v>492</v>
      </c>
      <c r="C1399" s="18" t="s">
        <v>19</v>
      </c>
      <c r="D1399" s="19">
        <v>42188.0</v>
      </c>
      <c r="E1399" s="20">
        <v>1.3739E10</v>
      </c>
      <c r="F1399" s="20">
        <v>9.93E9</v>
      </c>
      <c r="G1399" s="21">
        <v>2.37E8</v>
      </c>
      <c r="H1399" s="22">
        <v>1.353E9</v>
      </c>
      <c r="I1399" s="22">
        <v>1.29E8</v>
      </c>
      <c r="J1399" s="18" t="s">
        <v>25</v>
      </c>
      <c r="K1399" s="18" t="s">
        <v>493</v>
      </c>
      <c r="L1399" s="23">
        <f t="shared" si="1"/>
        <v>2015</v>
      </c>
      <c r="M1399" s="24">
        <f t="shared" si="2"/>
        <v>3809000000</v>
      </c>
      <c r="N1399" s="25">
        <f t="shared" si="3"/>
        <v>1719000000</v>
      </c>
      <c r="O1399" s="24">
        <f t="shared" si="4"/>
        <v>12020000000</v>
      </c>
      <c r="P1399" s="17">
        <f t="shared" si="5"/>
        <v>0.2772399738</v>
      </c>
      <c r="Q1399" s="17">
        <f t="shared" si="6"/>
        <v>0.8748817236</v>
      </c>
      <c r="R1399" s="17"/>
      <c r="S1399" s="17"/>
      <c r="T1399" s="17"/>
      <c r="U1399" s="17"/>
      <c r="V1399" s="17"/>
      <c r="W1399" s="17"/>
      <c r="X1399" s="17"/>
      <c r="Y1399" s="17"/>
      <c r="Z1399" s="17"/>
    </row>
    <row r="1400">
      <c r="A1400" s="18">
        <v>1461.0</v>
      </c>
      <c r="B1400" s="18" t="s">
        <v>492</v>
      </c>
      <c r="C1400" s="18" t="s">
        <v>20</v>
      </c>
      <c r="D1400" s="19">
        <v>42552.0</v>
      </c>
      <c r="E1400" s="20">
        <v>1.116E10</v>
      </c>
      <c r="F1400" s="20">
        <v>8.545E9</v>
      </c>
      <c r="G1400" s="21">
        <v>6.35E8</v>
      </c>
      <c r="H1400" s="22">
        <v>1.237E9</v>
      </c>
      <c r="I1400" s="22">
        <v>1.23E8</v>
      </c>
      <c r="J1400" s="18" t="s">
        <v>25</v>
      </c>
      <c r="K1400" s="18" t="s">
        <v>493</v>
      </c>
      <c r="L1400" s="23">
        <f t="shared" si="1"/>
        <v>2016</v>
      </c>
      <c r="M1400" s="24">
        <f t="shared" si="2"/>
        <v>2615000000</v>
      </c>
      <c r="N1400" s="25">
        <f t="shared" si="3"/>
        <v>1995000000</v>
      </c>
      <c r="O1400" s="24">
        <f t="shared" si="4"/>
        <v>9165000000</v>
      </c>
      <c r="P1400" s="17">
        <f t="shared" si="5"/>
        <v>0.2343189964</v>
      </c>
      <c r="Q1400" s="17">
        <f t="shared" si="6"/>
        <v>0.8212365591</v>
      </c>
      <c r="R1400" s="17"/>
      <c r="S1400" s="17"/>
      <c r="T1400" s="17"/>
      <c r="U1400" s="17"/>
      <c r="V1400" s="17"/>
      <c r="W1400" s="17"/>
      <c r="X1400" s="17"/>
      <c r="Y1400" s="17"/>
      <c r="Z1400" s="17"/>
    </row>
    <row r="1401">
      <c r="A1401" s="18">
        <v>1462.0</v>
      </c>
      <c r="B1401" s="18" t="s">
        <v>494</v>
      </c>
      <c r="C1401" s="18" t="s">
        <v>15</v>
      </c>
      <c r="D1401" s="19">
        <v>41333.0</v>
      </c>
      <c r="E1401" s="20">
        <v>2.7961E9</v>
      </c>
      <c r="F1401" s="20">
        <v>1.6878E9</v>
      </c>
      <c r="G1401" s="21">
        <v>5.854E8</v>
      </c>
      <c r="H1401" s="22">
        <v>0.0</v>
      </c>
      <c r="I1401" s="22">
        <v>0.0</v>
      </c>
      <c r="J1401" s="18" t="s">
        <v>39</v>
      </c>
      <c r="K1401" s="18" t="s">
        <v>495</v>
      </c>
      <c r="L1401" s="23">
        <f t="shared" si="1"/>
        <v>2013</v>
      </c>
      <c r="M1401" s="24">
        <f t="shared" si="2"/>
        <v>1108300000</v>
      </c>
      <c r="N1401" s="25">
        <f t="shared" si="3"/>
        <v>585400000</v>
      </c>
      <c r="O1401" s="24">
        <f t="shared" si="4"/>
        <v>2210700000</v>
      </c>
      <c r="P1401" s="17">
        <f t="shared" si="5"/>
        <v>0.3963735203</v>
      </c>
      <c r="Q1401" s="17">
        <f t="shared" si="6"/>
        <v>0.7906369586</v>
      </c>
      <c r="R1401" s="17"/>
      <c r="S1401" s="17"/>
      <c r="T1401" s="17"/>
      <c r="U1401" s="17"/>
      <c r="V1401" s="17"/>
      <c r="W1401" s="17"/>
      <c r="X1401" s="17"/>
      <c r="Y1401" s="17"/>
      <c r="Z1401" s="17"/>
    </row>
    <row r="1402">
      <c r="A1402" s="18">
        <v>1463.0</v>
      </c>
      <c r="B1402" s="18" t="s">
        <v>494</v>
      </c>
      <c r="C1402" s="18" t="s">
        <v>18</v>
      </c>
      <c r="D1402" s="19">
        <v>41698.0</v>
      </c>
      <c r="E1402" s="20">
        <v>4.8677E9</v>
      </c>
      <c r="F1402" s="20">
        <v>2.876E9</v>
      </c>
      <c r="G1402" s="21">
        <v>8.951E8</v>
      </c>
      <c r="H1402" s="22">
        <v>0.0</v>
      </c>
      <c r="I1402" s="22">
        <v>0.0</v>
      </c>
      <c r="J1402" s="18" t="s">
        <v>39</v>
      </c>
      <c r="K1402" s="18" t="s">
        <v>495</v>
      </c>
      <c r="L1402" s="23">
        <f t="shared" si="1"/>
        <v>2014</v>
      </c>
      <c r="M1402" s="24">
        <f t="shared" si="2"/>
        <v>1991700000</v>
      </c>
      <c r="N1402" s="25">
        <f t="shared" si="3"/>
        <v>895100000</v>
      </c>
      <c r="O1402" s="24">
        <f t="shared" si="4"/>
        <v>3972600000</v>
      </c>
      <c r="P1402" s="17">
        <f t="shared" si="5"/>
        <v>0.4091665468</v>
      </c>
      <c r="Q1402" s="17">
        <f t="shared" si="6"/>
        <v>0.8161143867</v>
      </c>
      <c r="R1402" s="17"/>
      <c r="S1402" s="17"/>
      <c r="T1402" s="17"/>
      <c r="U1402" s="17"/>
      <c r="V1402" s="17"/>
      <c r="W1402" s="17"/>
      <c r="X1402" s="17"/>
      <c r="Y1402" s="17"/>
      <c r="Z1402" s="17"/>
    </row>
    <row r="1403">
      <c r="A1403" s="18">
        <v>1464.0</v>
      </c>
      <c r="B1403" s="18" t="s">
        <v>494</v>
      </c>
      <c r="C1403" s="18" t="s">
        <v>19</v>
      </c>
      <c r="D1403" s="19">
        <v>42063.0</v>
      </c>
      <c r="E1403" s="20">
        <v>6.028E9</v>
      </c>
      <c r="F1403" s="20">
        <v>3.4494E9</v>
      </c>
      <c r="G1403" s="21">
        <v>1.0784E9</v>
      </c>
      <c r="H1403" s="22">
        <v>0.0</v>
      </c>
      <c r="I1403" s="22">
        <v>0.0</v>
      </c>
      <c r="J1403" s="18" t="s">
        <v>39</v>
      </c>
      <c r="K1403" s="18" t="s">
        <v>495</v>
      </c>
      <c r="L1403" s="23">
        <f t="shared" si="1"/>
        <v>2015</v>
      </c>
      <c r="M1403" s="24">
        <f t="shared" si="2"/>
        <v>2578600000</v>
      </c>
      <c r="N1403" s="25">
        <f t="shared" si="3"/>
        <v>1078400000</v>
      </c>
      <c r="O1403" s="24">
        <f t="shared" si="4"/>
        <v>4949600000</v>
      </c>
      <c r="P1403" s="17">
        <f t="shared" si="5"/>
        <v>0.4277704048</v>
      </c>
      <c r="Q1403" s="17">
        <f t="shared" si="6"/>
        <v>0.8211015262</v>
      </c>
      <c r="R1403" s="17"/>
      <c r="S1403" s="17"/>
      <c r="T1403" s="17"/>
      <c r="U1403" s="17"/>
      <c r="V1403" s="17"/>
      <c r="W1403" s="17"/>
      <c r="X1403" s="17"/>
      <c r="Y1403" s="17"/>
      <c r="Z1403" s="17"/>
    </row>
    <row r="1404">
      <c r="A1404" s="18">
        <v>1465.0</v>
      </c>
      <c r="B1404" s="18" t="s">
        <v>494</v>
      </c>
      <c r="C1404" s="18" t="s">
        <v>20</v>
      </c>
      <c r="D1404" s="19">
        <v>42429.0</v>
      </c>
      <c r="E1404" s="20">
        <v>6.5484E9</v>
      </c>
      <c r="F1404" s="20">
        <v>3.6061E9</v>
      </c>
      <c r="G1404" s="21">
        <v>1.1772E9</v>
      </c>
      <c r="H1404" s="22">
        <v>0.0</v>
      </c>
      <c r="I1404" s="22">
        <v>0.0</v>
      </c>
      <c r="J1404" s="18" t="s">
        <v>39</v>
      </c>
      <c r="K1404" s="18" t="s">
        <v>495</v>
      </c>
      <c r="L1404" s="23">
        <f t="shared" si="1"/>
        <v>2016</v>
      </c>
      <c r="M1404" s="24">
        <f t="shared" si="2"/>
        <v>2942300000</v>
      </c>
      <c r="N1404" s="25">
        <f t="shared" si="3"/>
        <v>1177200000</v>
      </c>
      <c r="O1404" s="24">
        <f t="shared" si="4"/>
        <v>5371200000</v>
      </c>
      <c r="P1404" s="17">
        <f t="shared" si="5"/>
        <v>0.4493158634</v>
      </c>
      <c r="Q1404" s="17">
        <f t="shared" si="6"/>
        <v>0.8202308961</v>
      </c>
      <c r="R1404" s="17"/>
      <c r="S1404" s="17"/>
      <c r="T1404" s="17"/>
      <c r="U1404" s="17"/>
      <c r="V1404" s="17"/>
      <c r="W1404" s="17"/>
      <c r="X1404" s="17"/>
      <c r="Y1404" s="17"/>
      <c r="Z1404" s="17"/>
    </row>
    <row r="1405">
      <c r="A1405" s="18">
        <v>1466.0</v>
      </c>
      <c r="B1405" s="18" t="s">
        <v>496</v>
      </c>
      <c r="C1405" s="18" t="s">
        <v>15</v>
      </c>
      <c r="D1405" s="19">
        <v>41636.0</v>
      </c>
      <c r="E1405" s="20">
        <v>1.08895E10</v>
      </c>
      <c r="F1405" s="20">
        <v>6.9858E9</v>
      </c>
      <c r="G1405" s="21">
        <v>2.9603E9</v>
      </c>
      <c r="H1405" s="22">
        <v>0.0</v>
      </c>
      <c r="I1405" s="22">
        <v>0.0</v>
      </c>
      <c r="J1405" s="18" t="s">
        <v>22</v>
      </c>
      <c r="K1405" s="18" t="s">
        <v>484</v>
      </c>
      <c r="L1405" s="23">
        <f t="shared" si="1"/>
        <v>2013</v>
      </c>
      <c r="M1405" s="24">
        <f t="shared" si="2"/>
        <v>3903700000</v>
      </c>
      <c r="N1405" s="25">
        <f t="shared" si="3"/>
        <v>2960300000</v>
      </c>
      <c r="O1405" s="24">
        <f t="shared" si="4"/>
        <v>7929200000</v>
      </c>
      <c r="P1405" s="17">
        <f t="shared" si="5"/>
        <v>0.3584829423</v>
      </c>
      <c r="Q1405" s="17">
        <f t="shared" si="6"/>
        <v>0.7281509711</v>
      </c>
      <c r="R1405" s="17"/>
      <c r="S1405" s="17"/>
      <c r="T1405" s="17"/>
      <c r="U1405" s="17"/>
      <c r="V1405" s="17"/>
      <c r="W1405" s="17"/>
      <c r="X1405" s="17"/>
      <c r="Y1405" s="17"/>
      <c r="Z1405" s="17"/>
    </row>
    <row r="1406">
      <c r="A1406" s="18">
        <v>1467.0</v>
      </c>
      <c r="B1406" s="18" t="s">
        <v>496</v>
      </c>
      <c r="C1406" s="18" t="s">
        <v>18</v>
      </c>
      <c r="D1406" s="19">
        <v>42007.0</v>
      </c>
      <c r="E1406" s="20">
        <v>1.13386E10</v>
      </c>
      <c r="F1406" s="20">
        <v>7.2359E9</v>
      </c>
      <c r="G1406" s="21">
        <v>2.8146E9</v>
      </c>
      <c r="H1406" s="22">
        <v>0.0</v>
      </c>
      <c r="I1406" s="22">
        <v>0.0</v>
      </c>
      <c r="J1406" s="18" t="s">
        <v>22</v>
      </c>
      <c r="K1406" s="18" t="s">
        <v>484</v>
      </c>
      <c r="L1406" s="23">
        <f t="shared" si="1"/>
        <v>2015</v>
      </c>
      <c r="M1406" s="24">
        <f t="shared" si="2"/>
        <v>4102700000</v>
      </c>
      <c r="N1406" s="25">
        <f t="shared" si="3"/>
        <v>2814600000</v>
      </c>
      <c r="O1406" s="24">
        <f t="shared" si="4"/>
        <v>8524000000</v>
      </c>
      <c r="P1406" s="17">
        <f t="shared" si="5"/>
        <v>0.3618347944</v>
      </c>
      <c r="Q1406" s="17">
        <f t="shared" si="6"/>
        <v>0.7517682959</v>
      </c>
      <c r="R1406" s="17"/>
      <c r="S1406" s="17"/>
      <c r="T1406" s="17"/>
      <c r="U1406" s="17"/>
      <c r="V1406" s="17"/>
      <c r="W1406" s="17"/>
      <c r="X1406" s="17"/>
      <c r="Y1406" s="17"/>
      <c r="Z1406" s="17"/>
    </row>
    <row r="1407">
      <c r="A1407" s="18">
        <v>1468.0</v>
      </c>
      <c r="B1407" s="18" t="s">
        <v>496</v>
      </c>
      <c r="C1407" s="18" t="s">
        <v>19</v>
      </c>
      <c r="D1407" s="19">
        <v>42371.0</v>
      </c>
      <c r="E1407" s="20">
        <v>1.11718E10</v>
      </c>
      <c r="F1407" s="20">
        <v>7.0998E9</v>
      </c>
      <c r="G1407" s="21">
        <v>2.6811E9</v>
      </c>
      <c r="H1407" s="22">
        <v>0.0</v>
      </c>
      <c r="I1407" s="22">
        <v>0.0</v>
      </c>
      <c r="J1407" s="18" t="s">
        <v>22</v>
      </c>
      <c r="K1407" s="18" t="s">
        <v>484</v>
      </c>
      <c r="L1407" s="23">
        <f t="shared" si="1"/>
        <v>2016</v>
      </c>
      <c r="M1407" s="24">
        <f t="shared" si="2"/>
        <v>4072000000</v>
      </c>
      <c r="N1407" s="25">
        <f t="shared" si="3"/>
        <v>2681100000</v>
      </c>
      <c r="O1407" s="24">
        <f t="shared" si="4"/>
        <v>8490700000</v>
      </c>
      <c r="P1407" s="17">
        <f t="shared" si="5"/>
        <v>0.3644891602</v>
      </c>
      <c r="Q1407" s="17">
        <f t="shared" si="6"/>
        <v>0.7600118155</v>
      </c>
      <c r="R1407" s="17"/>
      <c r="S1407" s="17"/>
      <c r="T1407" s="17"/>
      <c r="U1407" s="17"/>
      <c r="V1407" s="17"/>
      <c r="W1407" s="17"/>
      <c r="X1407" s="17"/>
      <c r="Y1407" s="17"/>
      <c r="Z1407" s="17"/>
    </row>
    <row r="1408">
      <c r="A1408" s="18">
        <v>1469.0</v>
      </c>
      <c r="B1408" s="18" t="s">
        <v>496</v>
      </c>
      <c r="C1408" s="18" t="s">
        <v>20</v>
      </c>
      <c r="D1408" s="19">
        <v>42735.0</v>
      </c>
      <c r="E1408" s="20">
        <v>1.14069E10</v>
      </c>
      <c r="F1408" s="20">
        <v>7.1397E9</v>
      </c>
      <c r="G1408" s="21">
        <v>2.7989E9</v>
      </c>
      <c r="H1408" s="22">
        <v>0.0</v>
      </c>
      <c r="I1408" s="22">
        <v>0.0</v>
      </c>
      <c r="J1408" s="18" t="s">
        <v>22</v>
      </c>
      <c r="K1408" s="18" t="s">
        <v>484</v>
      </c>
      <c r="L1408" s="23">
        <f t="shared" si="1"/>
        <v>2016</v>
      </c>
      <c r="M1408" s="24">
        <f t="shared" si="2"/>
        <v>4267200000</v>
      </c>
      <c r="N1408" s="25">
        <f t="shared" si="3"/>
        <v>2798900000</v>
      </c>
      <c r="O1408" s="24">
        <f t="shared" si="4"/>
        <v>8608000000</v>
      </c>
      <c r="P1408" s="17">
        <f t="shared" si="5"/>
        <v>0.374089367</v>
      </c>
      <c r="Q1408" s="17">
        <f t="shared" si="6"/>
        <v>0.754630969</v>
      </c>
      <c r="R1408" s="17"/>
      <c r="S1408" s="17"/>
      <c r="T1408" s="17"/>
      <c r="U1408" s="17"/>
      <c r="V1408" s="17"/>
      <c r="W1408" s="17"/>
      <c r="X1408" s="17"/>
      <c r="Y1408" s="17"/>
      <c r="Z1408" s="17"/>
    </row>
    <row r="1409">
      <c r="A1409" s="18">
        <v>1470.0</v>
      </c>
      <c r="B1409" s="18" t="s">
        <v>497</v>
      </c>
      <c r="C1409" s="18" t="s">
        <v>15</v>
      </c>
      <c r="D1409" s="19">
        <v>41544.0</v>
      </c>
      <c r="E1409" s="20">
        <v>1.792E9</v>
      </c>
      <c r="F1409" s="20">
        <v>1.0254E9</v>
      </c>
      <c r="G1409" s="21">
        <v>1.597E8</v>
      </c>
      <c r="H1409" s="22">
        <v>2.263E8</v>
      </c>
      <c r="I1409" s="22">
        <v>2.91E7</v>
      </c>
      <c r="J1409" s="18" t="s">
        <v>25</v>
      </c>
      <c r="K1409" s="18" t="s">
        <v>37</v>
      </c>
      <c r="L1409" s="23">
        <f t="shared" si="1"/>
        <v>2013</v>
      </c>
      <c r="M1409" s="24">
        <f t="shared" si="2"/>
        <v>766600000</v>
      </c>
      <c r="N1409" s="25">
        <f t="shared" si="3"/>
        <v>415100000</v>
      </c>
      <c r="O1409" s="24">
        <f t="shared" si="4"/>
        <v>1376900000</v>
      </c>
      <c r="P1409" s="17">
        <f t="shared" si="5"/>
        <v>0.4277901786</v>
      </c>
      <c r="Q1409" s="17">
        <f t="shared" si="6"/>
        <v>0.768359375</v>
      </c>
      <c r="R1409" s="17"/>
      <c r="S1409" s="17"/>
      <c r="T1409" s="17"/>
      <c r="U1409" s="17"/>
      <c r="V1409" s="17"/>
      <c r="W1409" s="17"/>
      <c r="X1409" s="17"/>
      <c r="Y1409" s="17"/>
      <c r="Z1409" s="17"/>
    </row>
    <row r="1410">
      <c r="A1410" s="18">
        <v>1471.0</v>
      </c>
      <c r="B1410" s="18" t="s">
        <v>497</v>
      </c>
      <c r="C1410" s="18" t="s">
        <v>18</v>
      </c>
      <c r="D1410" s="19">
        <v>41915.0</v>
      </c>
      <c r="E1410" s="20">
        <v>2.2915E9</v>
      </c>
      <c r="F1410" s="20">
        <v>1.2688E9</v>
      </c>
      <c r="G1410" s="21">
        <v>1.791E8</v>
      </c>
      <c r="H1410" s="22">
        <v>2.522E8</v>
      </c>
      <c r="I1410" s="22">
        <v>2.59E7</v>
      </c>
      <c r="J1410" s="18" t="s">
        <v>25</v>
      </c>
      <c r="K1410" s="18" t="s">
        <v>37</v>
      </c>
      <c r="L1410" s="23">
        <f t="shared" si="1"/>
        <v>2014</v>
      </c>
      <c r="M1410" s="24">
        <f t="shared" si="2"/>
        <v>1022700000</v>
      </c>
      <c r="N1410" s="25">
        <f t="shared" si="3"/>
        <v>457200000</v>
      </c>
      <c r="O1410" s="24">
        <f t="shared" si="4"/>
        <v>1834300000</v>
      </c>
      <c r="P1410" s="17">
        <f t="shared" si="5"/>
        <v>0.4463015492</v>
      </c>
      <c r="Q1410" s="17">
        <f t="shared" si="6"/>
        <v>0.8004800349</v>
      </c>
      <c r="R1410" s="17"/>
      <c r="S1410" s="17"/>
      <c r="T1410" s="17"/>
      <c r="U1410" s="17"/>
      <c r="V1410" s="17"/>
      <c r="W1410" s="17"/>
      <c r="X1410" s="17"/>
      <c r="Y1410" s="17"/>
      <c r="Z1410" s="17"/>
    </row>
    <row r="1411">
      <c r="A1411" s="18">
        <v>1472.0</v>
      </c>
      <c r="B1411" s="18" t="s">
        <v>497</v>
      </c>
      <c r="C1411" s="18" t="s">
        <v>19</v>
      </c>
      <c r="D1411" s="19">
        <v>42279.0</v>
      </c>
      <c r="E1411" s="20">
        <v>3.2584E9</v>
      </c>
      <c r="F1411" s="20">
        <v>1.7039E9</v>
      </c>
      <c r="G1411" s="21">
        <v>1.913E8</v>
      </c>
      <c r="H1411" s="22">
        <v>3.032E8</v>
      </c>
      <c r="I1411" s="22">
        <v>3.35E7</v>
      </c>
      <c r="J1411" s="18" t="s">
        <v>25</v>
      </c>
      <c r="K1411" s="18" t="s">
        <v>37</v>
      </c>
      <c r="L1411" s="23">
        <f t="shared" si="1"/>
        <v>2015</v>
      </c>
      <c r="M1411" s="24">
        <f t="shared" si="2"/>
        <v>1554500000</v>
      </c>
      <c r="N1411" s="25">
        <f t="shared" si="3"/>
        <v>528000000</v>
      </c>
      <c r="O1411" s="24">
        <f t="shared" si="4"/>
        <v>2730400000</v>
      </c>
      <c r="P1411" s="17">
        <f t="shared" si="5"/>
        <v>0.4770746379</v>
      </c>
      <c r="Q1411" s="17">
        <f t="shared" si="6"/>
        <v>0.8379572796</v>
      </c>
      <c r="R1411" s="17"/>
      <c r="S1411" s="17"/>
      <c r="T1411" s="17"/>
      <c r="U1411" s="17"/>
      <c r="V1411" s="17"/>
      <c r="W1411" s="17"/>
      <c r="X1411" s="17"/>
      <c r="Y1411" s="17"/>
      <c r="Z1411" s="17"/>
    </row>
    <row r="1412">
      <c r="A1412" s="18">
        <v>1473.0</v>
      </c>
      <c r="B1412" s="18" t="s">
        <v>497</v>
      </c>
      <c r="C1412" s="18" t="s">
        <v>20</v>
      </c>
      <c r="D1412" s="19">
        <v>42643.0</v>
      </c>
      <c r="E1412" s="20">
        <v>3.289E9</v>
      </c>
      <c r="F1412" s="20">
        <v>1.6238E9</v>
      </c>
      <c r="G1412" s="21">
        <v>1.959E8</v>
      </c>
      <c r="H1412" s="22">
        <v>3.124E8</v>
      </c>
      <c r="I1412" s="22">
        <v>3.34E7</v>
      </c>
      <c r="J1412" s="18" t="s">
        <v>25</v>
      </c>
      <c r="K1412" s="18" t="s">
        <v>37</v>
      </c>
      <c r="L1412" s="23">
        <f t="shared" si="1"/>
        <v>2016</v>
      </c>
      <c r="M1412" s="24">
        <f t="shared" si="2"/>
        <v>1665200000</v>
      </c>
      <c r="N1412" s="25">
        <f t="shared" si="3"/>
        <v>541700000</v>
      </c>
      <c r="O1412" s="24">
        <f t="shared" si="4"/>
        <v>2747300000</v>
      </c>
      <c r="P1412" s="17">
        <f t="shared" si="5"/>
        <v>0.5062937063</v>
      </c>
      <c r="Q1412" s="17">
        <f t="shared" si="6"/>
        <v>0.8352994831</v>
      </c>
      <c r="R1412" s="17"/>
      <c r="S1412" s="17"/>
      <c r="T1412" s="17"/>
      <c r="U1412" s="17"/>
      <c r="V1412" s="17"/>
      <c r="W1412" s="17"/>
      <c r="X1412" s="17"/>
      <c r="Y1412" s="17"/>
      <c r="Z1412" s="17"/>
    </row>
    <row r="1413">
      <c r="A1413" s="18">
        <v>1474.0</v>
      </c>
      <c r="B1413" s="18" t="s">
        <v>498</v>
      </c>
      <c r="C1413" s="18" t="s">
        <v>15</v>
      </c>
      <c r="D1413" s="19">
        <v>41274.0</v>
      </c>
      <c r="E1413" s="20">
        <v>2.73E9</v>
      </c>
      <c r="F1413" s="20">
        <v>2.45E8</v>
      </c>
      <c r="G1413" s="21">
        <v>8.35E8</v>
      </c>
      <c r="H1413" s="22">
        <v>0.0</v>
      </c>
      <c r="I1413" s="22">
        <v>8.11E8</v>
      </c>
      <c r="J1413" s="18" t="s">
        <v>86</v>
      </c>
      <c r="K1413" s="18" t="s">
        <v>87</v>
      </c>
      <c r="L1413" s="23">
        <f t="shared" si="1"/>
        <v>2012</v>
      </c>
      <c r="M1413" s="24">
        <f t="shared" si="2"/>
        <v>2485000000</v>
      </c>
      <c r="N1413" s="25">
        <f t="shared" si="3"/>
        <v>1646000000</v>
      </c>
      <c r="O1413" s="24">
        <f t="shared" si="4"/>
        <v>1084000000</v>
      </c>
      <c r="P1413" s="17">
        <f t="shared" si="5"/>
        <v>0.9102564103</v>
      </c>
      <c r="Q1413" s="17">
        <f t="shared" si="6"/>
        <v>0.3970695971</v>
      </c>
      <c r="R1413" s="17"/>
      <c r="S1413" s="17"/>
      <c r="T1413" s="17"/>
      <c r="U1413" s="17"/>
      <c r="V1413" s="17"/>
      <c r="W1413" s="17"/>
      <c r="X1413" s="17"/>
      <c r="Y1413" s="17"/>
      <c r="Z1413" s="17"/>
    </row>
    <row r="1414">
      <c r="A1414" s="18">
        <v>1475.0</v>
      </c>
      <c r="B1414" s="18" t="s">
        <v>498</v>
      </c>
      <c r="C1414" s="18" t="s">
        <v>18</v>
      </c>
      <c r="D1414" s="19">
        <v>41639.0</v>
      </c>
      <c r="E1414" s="20">
        <v>3.371E9</v>
      </c>
      <c r="F1414" s="20">
        <v>3.28E8</v>
      </c>
      <c r="G1414" s="21">
        <v>1.052E9</v>
      </c>
      <c r="H1414" s="22">
        <v>0.0</v>
      </c>
      <c r="I1414" s="22">
        <v>7.87E8</v>
      </c>
      <c r="J1414" s="18" t="s">
        <v>86</v>
      </c>
      <c r="K1414" s="18" t="s">
        <v>87</v>
      </c>
      <c r="L1414" s="23">
        <f t="shared" si="1"/>
        <v>2013</v>
      </c>
      <c r="M1414" s="24">
        <f t="shared" si="2"/>
        <v>3043000000</v>
      </c>
      <c r="N1414" s="25">
        <f t="shared" si="3"/>
        <v>1839000000</v>
      </c>
      <c r="O1414" s="24">
        <f t="shared" si="4"/>
        <v>1532000000</v>
      </c>
      <c r="P1414" s="17">
        <f t="shared" si="5"/>
        <v>0.9026994957</v>
      </c>
      <c r="Q1414" s="17">
        <f t="shared" si="6"/>
        <v>0.4544645506</v>
      </c>
      <c r="R1414" s="17"/>
      <c r="S1414" s="17"/>
      <c r="T1414" s="17"/>
      <c r="U1414" s="17"/>
      <c r="V1414" s="17"/>
      <c r="W1414" s="17"/>
      <c r="X1414" s="17"/>
      <c r="Y1414" s="17"/>
      <c r="Z1414" s="17"/>
    </row>
    <row r="1415">
      <c r="A1415" s="18">
        <v>1476.0</v>
      </c>
      <c r="B1415" s="18" t="s">
        <v>498</v>
      </c>
      <c r="C1415" s="18" t="s">
        <v>19</v>
      </c>
      <c r="D1415" s="19">
        <v>42004.0</v>
      </c>
      <c r="E1415" s="20">
        <v>4.038E9</v>
      </c>
      <c r="F1415" s="20">
        <v>4.27E8</v>
      </c>
      <c r="G1415" s="21">
        <v>1.296E9</v>
      </c>
      <c r="H1415" s="22">
        <v>0.0</v>
      </c>
      <c r="I1415" s="22">
        <v>9.42E8</v>
      </c>
      <c r="J1415" s="18" t="s">
        <v>86</v>
      </c>
      <c r="K1415" s="18" t="s">
        <v>87</v>
      </c>
      <c r="L1415" s="23">
        <f t="shared" si="1"/>
        <v>2014</v>
      </c>
      <c r="M1415" s="24">
        <f t="shared" si="2"/>
        <v>3611000000</v>
      </c>
      <c r="N1415" s="25">
        <f t="shared" si="3"/>
        <v>2238000000</v>
      </c>
      <c r="O1415" s="24">
        <f t="shared" si="4"/>
        <v>1800000000</v>
      </c>
      <c r="P1415" s="17">
        <f t="shared" si="5"/>
        <v>0.8942545815</v>
      </c>
      <c r="Q1415" s="17">
        <f t="shared" si="6"/>
        <v>0.4457652303</v>
      </c>
      <c r="R1415" s="17"/>
      <c r="S1415" s="17"/>
      <c r="T1415" s="17"/>
      <c r="U1415" s="17"/>
      <c r="V1415" s="17"/>
      <c r="W1415" s="17"/>
      <c r="X1415" s="17"/>
      <c r="Y1415" s="17"/>
      <c r="Z1415" s="17"/>
    </row>
    <row r="1416">
      <c r="A1416" s="18">
        <v>1477.0</v>
      </c>
      <c r="B1416" s="18" t="s">
        <v>498</v>
      </c>
      <c r="C1416" s="18" t="s">
        <v>20</v>
      </c>
      <c r="D1416" s="19">
        <v>42369.0</v>
      </c>
      <c r="E1416" s="20">
        <v>3.133E9</v>
      </c>
      <c r="F1416" s="20">
        <v>6.89E8</v>
      </c>
      <c r="G1416" s="21">
        <v>1.208E9</v>
      </c>
      <c r="H1416" s="22">
        <v>0.0</v>
      </c>
      <c r="I1416" s="22">
        <v>1.091E9</v>
      </c>
      <c r="J1416" s="18" t="s">
        <v>86</v>
      </c>
      <c r="K1416" s="18" t="s">
        <v>87</v>
      </c>
      <c r="L1416" s="23">
        <f t="shared" si="1"/>
        <v>2015</v>
      </c>
      <c r="M1416" s="24">
        <f t="shared" si="2"/>
        <v>2444000000</v>
      </c>
      <c r="N1416" s="25">
        <f t="shared" si="3"/>
        <v>2299000000</v>
      </c>
      <c r="O1416" s="24">
        <f t="shared" si="4"/>
        <v>834000000</v>
      </c>
      <c r="P1416" s="17">
        <f t="shared" si="5"/>
        <v>0.7800829876</v>
      </c>
      <c r="Q1416" s="17">
        <f t="shared" si="6"/>
        <v>0.2661985318</v>
      </c>
      <c r="R1416" s="17"/>
      <c r="S1416" s="17"/>
      <c r="T1416" s="17"/>
      <c r="U1416" s="17"/>
      <c r="V1416" s="17"/>
      <c r="W1416" s="17"/>
      <c r="X1416" s="17"/>
      <c r="Y1416" s="17"/>
      <c r="Z1416" s="17"/>
    </row>
    <row r="1417">
      <c r="A1417" s="18">
        <v>1478.0</v>
      </c>
      <c r="B1417" s="18" t="s">
        <v>499</v>
      </c>
      <c r="C1417" s="18" t="s">
        <v>15</v>
      </c>
      <c r="D1417" s="19">
        <v>41274.0</v>
      </c>
      <c r="E1417" s="20">
        <v>1.0793E10</v>
      </c>
      <c r="F1417" s="20">
        <v>3.62E8</v>
      </c>
      <c r="G1417" s="21">
        <v>2.123E9</v>
      </c>
      <c r="H1417" s="22">
        <v>0.0</v>
      </c>
      <c r="I1417" s="22">
        <v>4.549E9</v>
      </c>
      <c r="J1417" s="18" t="s">
        <v>50</v>
      </c>
      <c r="K1417" s="18" t="s">
        <v>103</v>
      </c>
      <c r="L1417" s="23">
        <f t="shared" si="1"/>
        <v>2012</v>
      </c>
      <c r="M1417" s="24">
        <f t="shared" si="2"/>
        <v>10431000000</v>
      </c>
      <c r="N1417" s="25">
        <f t="shared" si="3"/>
        <v>6672000000</v>
      </c>
      <c r="O1417" s="24">
        <f t="shared" si="4"/>
        <v>4121000000</v>
      </c>
      <c r="P1417" s="17">
        <f t="shared" si="5"/>
        <v>0.9664597424</v>
      </c>
      <c r="Q1417" s="17">
        <f t="shared" si="6"/>
        <v>0.381821551</v>
      </c>
      <c r="R1417" s="17"/>
      <c r="S1417" s="17"/>
      <c r="T1417" s="17"/>
      <c r="U1417" s="17"/>
      <c r="V1417" s="17"/>
      <c r="W1417" s="17"/>
      <c r="X1417" s="17"/>
      <c r="Y1417" s="17"/>
      <c r="Z1417" s="17"/>
    </row>
    <row r="1418">
      <c r="A1418" s="18">
        <v>1479.0</v>
      </c>
      <c r="B1418" s="18" t="s">
        <v>499</v>
      </c>
      <c r="C1418" s="18" t="s">
        <v>18</v>
      </c>
      <c r="D1418" s="19">
        <v>41639.0</v>
      </c>
      <c r="E1418" s="20">
        <v>1.1813E10</v>
      </c>
      <c r="F1418" s="20">
        <v>3.74E8</v>
      </c>
      <c r="G1418" s="21">
        <v>2.484E9</v>
      </c>
      <c r="H1418" s="22">
        <v>0.0</v>
      </c>
      <c r="I1418" s="22">
        <v>5.445E9</v>
      </c>
      <c r="J1418" s="18" t="s">
        <v>50</v>
      </c>
      <c r="K1418" s="18" t="s">
        <v>103</v>
      </c>
      <c r="L1418" s="23">
        <f t="shared" si="1"/>
        <v>2013</v>
      </c>
      <c r="M1418" s="24">
        <f t="shared" si="2"/>
        <v>11439000000</v>
      </c>
      <c r="N1418" s="25">
        <f t="shared" si="3"/>
        <v>7929000000</v>
      </c>
      <c r="O1418" s="24">
        <f t="shared" si="4"/>
        <v>3884000000</v>
      </c>
      <c r="P1418" s="17">
        <f t="shared" si="5"/>
        <v>0.9683399644</v>
      </c>
      <c r="Q1418" s="17">
        <f t="shared" si="6"/>
        <v>0.3287903158</v>
      </c>
      <c r="R1418" s="17"/>
      <c r="S1418" s="17"/>
      <c r="T1418" s="17"/>
      <c r="U1418" s="17"/>
      <c r="V1418" s="17"/>
      <c r="W1418" s="17"/>
      <c r="X1418" s="17"/>
      <c r="Y1418" s="17"/>
      <c r="Z1418" s="17"/>
    </row>
    <row r="1419">
      <c r="A1419" s="18">
        <v>1480.0</v>
      </c>
      <c r="B1419" s="18" t="s">
        <v>499</v>
      </c>
      <c r="C1419" s="18" t="s">
        <v>19</v>
      </c>
      <c r="D1419" s="19">
        <v>42004.0</v>
      </c>
      <c r="E1419" s="20">
        <v>1.2727E10</v>
      </c>
      <c r="F1419" s="20">
        <v>4.7E8</v>
      </c>
      <c r="G1419" s="21">
        <v>2.927E9</v>
      </c>
      <c r="H1419" s="22">
        <v>0.0</v>
      </c>
      <c r="I1419" s="22">
        <v>5.492E9</v>
      </c>
      <c r="J1419" s="18" t="s">
        <v>50</v>
      </c>
      <c r="K1419" s="18" t="s">
        <v>103</v>
      </c>
      <c r="L1419" s="23">
        <f t="shared" si="1"/>
        <v>2014</v>
      </c>
      <c r="M1419" s="24">
        <f t="shared" si="2"/>
        <v>12257000000</v>
      </c>
      <c r="N1419" s="25">
        <f t="shared" si="3"/>
        <v>8419000000</v>
      </c>
      <c r="O1419" s="24">
        <f t="shared" si="4"/>
        <v>4308000000</v>
      </c>
      <c r="P1419" s="17">
        <f t="shared" si="5"/>
        <v>0.9630706372</v>
      </c>
      <c r="Q1419" s="17">
        <f t="shared" si="6"/>
        <v>0.3384929677</v>
      </c>
      <c r="R1419" s="17"/>
      <c r="S1419" s="17"/>
      <c r="T1419" s="17"/>
      <c r="U1419" s="17"/>
      <c r="V1419" s="17"/>
      <c r="W1419" s="17"/>
      <c r="X1419" s="17"/>
      <c r="Y1419" s="17"/>
      <c r="Z1419" s="17"/>
    </row>
    <row r="1420">
      <c r="A1420" s="18">
        <v>1481.0</v>
      </c>
      <c r="B1420" s="18" t="s">
        <v>499</v>
      </c>
      <c r="C1420" s="18" t="s">
        <v>20</v>
      </c>
      <c r="D1420" s="19">
        <v>42369.0</v>
      </c>
      <c r="E1420" s="20">
        <v>1.362E10</v>
      </c>
      <c r="F1420" s="20">
        <v>6.07E8</v>
      </c>
      <c r="G1420" s="21">
        <v>3.264E9</v>
      </c>
      <c r="H1420" s="22">
        <v>0.0</v>
      </c>
      <c r="I1420" s="22">
        <v>5.69E9</v>
      </c>
      <c r="J1420" s="18" t="s">
        <v>50</v>
      </c>
      <c r="K1420" s="18" t="s">
        <v>103</v>
      </c>
      <c r="L1420" s="23">
        <f t="shared" si="1"/>
        <v>2015</v>
      </c>
      <c r="M1420" s="24">
        <f t="shared" si="2"/>
        <v>13013000000</v>
      </c>
      <c r="N1420" s="25">
        <f t="shared" si="3"/>
        <v>8954000000</v>
      </c>
      <c r="O1420" s="24">
        <f t="shared" si="4"/>
        <v>4666000000</v>
      </c>
      <c r="P1420" s="17">
        <f t="shared" si="5"/>
        <v>0.9554331865</v>
      </c>
      <c r="Q1420" s="17">
        <f t="shared" si="6"/>
        <v>0.3425844347</v>
      </c>
      <c r="R1420" s="17"/>
      <c r="S1420" s="17"/>
      <c r="T1420" s="17"/>
      <c r="U1420" s="17"/>
      <c r="V1420" s="17"/>
      <c r="W1420" s="17"/>
      <c r="X1420" s="17"/>
      <c r="Y1420" s="17"/>
      <c r="Z1420" s="17"/>
    </row>
    <row r="1421">
      <c r="A1421" s="18">
        <v>1482.0</v>
      </c>
      <c r="B1421" s="18" t="s">
        <v>500</v>
      </c>
      <c r="C1421" s="18" t="s">
        <v>15</v>
      </c>
      <c r="D1421" s="19">
        <v>41639.0</v>
      </c>
      <c r="E1421" s="20">
        <v>9.021E9</v>
      </c>
      <c r="F1421" s="20">
        <v>3.002E9</v>
      </c>
      <c r="G1421" s="21">
        <v>4.089E9</v>
      </c>
      <c r="H1421" s="22">
        <v>5.36E8</v>
      </c>
      <c r="I1421" s="22">
        <v>1.38E8</v>
      </c>
      <c r="J1421" s="18" t="s">
        <v>28</v>
      </c>
      <c r="K1421" s="18" t="s">
        <v>33</v>
      </c>
      <c r="L1421" s="23">
        <f t="shared" si="1"/>
        <v>2013</v>
      </c>
      <c r="M1421" s="24">
        <f t="shared" si="2"/>
        <v>6019000000</v>
      </c>
      <c r="N1421" s="25">
        <f t="shared" si="3"/>
        <v>4763000000</v>
      </c>
      <c r="O1421" s="24">
        <f t="shared" si="4"/>
        <v>4258000000</v>
      </c>
      <c r="P1421" s="17">
        <f t="shared" si="5"/>
        <v>0.6672209289</v>
      </c>
      <c r="Q1421" s="17">
        <f t="shared" si="6"/>
        <v>0.472009755</v>
      </c>
      <c r="R1421" s="17"/>
      <c r="S1421" s="17"/>
      <c r="T1421" s="17"/>
      <c r="U1421" s="17"/>
      <c r="V1421" s="17"/>
      <c r="W1421" s="17"/>
      <c r="X1421" s="17"/>
      <c r="Y1421" s="17"/>
      <c r="Z1421" s="17"/>
    </row>
    <row r="1422">
      <c r="A1422" s="18">
        <v>1483.0</v>
      </c>
      <c r="B1422" s="18" t="s">
        <v>500</v>
      </c>
      <c r="C1422" s="18" t="s">
        <v>18</v>
      </c>
      <c r="D1422" s="19">
        <v>42004.0</v>
      </c>
      <c r="E1422" s="20">
        <v>9.675E9</v>
      </c>
      <c r="F1422" s="20">
        <v>3.319E9</v>
      </c>
      <c r="G1422" s="21">
        <v>4.308E9</v>
      </c>
      <c r="H1422" s="22">
        <v>6.14E8</v>
      </c>
      <c r="I1422" s="22">
        <v>1.88E8</v>
      </c>
      <c r="J1422" s="18" t="s">
        <v>28</v>
      </c>
      <c r="K1422" s="18" t="s">
        <v>33</v>
      </c>
      <c r="L1422" s="23">
        <f t="shared" si="1"/>
        <v>2014</v>
      </c>
      <c r="M1422" s="24">
        <f t="shared" si="2"/>
        <v>6356000000</v>
      </c>
      <c r="N1422" s="25">
        <f t="shared" si="3"/>
        <v>5110000000</v>
      </c>
      <c r="O1422" s="24">
        <f t="shared" si="4"/>
        <v>4565000000</v>
      </c>
      <c r="P1422" s="17">
        <f t="shared" si="5"/>
        <v>0.6569509044</v>
      </c>
      <c r="Q1422" s="17">
        <f t="shared" si="6"/>
        <v>0.4718346253</v>
      </c>
      <c r="R1422" s="17"/>
      <c r="S1422" s="17"/>
      <c r="T1422" s="17"/>
      <c r="U1422" s="17"/>
      <c r="V1422" s="17"/>
      <c r="W1422" s="17"/>
      <c r="X1422" s="17"/>
      <c r="Y1422" s="17"/>
      <c r="Z1422" s="17"/>
    </row>
    <row r="1423">
      <c r="A1423" s="18">
        <v>1484.0</v>
      </c>
      <c r="B1423" s="18" t="s">
        <v>500</v>
      </c>
      <c r="C1423" s="18" t="s">
        <v>19</v>
      </c>
      <c r="D1423" s="19">
        <v>42369.0</v>
      </c>
      <c r="E1423" s="20">
        <v>9.946E9</v>
      </c>
      <c r="F1423" s="20">
        <v>3.344E9</v>
      </c>
      <c r="G1423" s="21">
        <v>3.906E9</v>
      </c>
      <c r="H1423" s="22">
        <v>6.25E8</v>
      </c>
      <c r="I1423" s="22">
        <v>2.1E8</v>
      </c>
      <c r="J1423" s="18" t="s">
        <v>28</v>
      </c>
      <c r="K1423" s="18" t="s">
        <v>33</v>
      </c>
      <c r="L1423" s="23">
        <f t="shared" si="1"/>
        <v>2015</v>
      </c>
      <c r="M1423" s="24">
        <f t="shared" si="2"/>
        <v>6602000000</v>
      </c>
      <c r="N1423" s="25">
        <f t="shared" si="3"/>
        <v>4741000000</v>
      </c>
      <c r="O1423" s="24">
        <f t="shared" si="4"/>
        <v>5205000000</v>
      </c>
      <c r="P1423" s="17">
        <f t="shared" si="5"/>
        <v>0.663784436</v>
      </c>
      <c r="Q1423" s="17">
        <f t="shared" si="6"/>
        <v>0.5233259602</v>
      </c>
      <c r="R1423" s="17"/>
      <c r="S1423" s="17"/>
      <c r="T1423" s="17"/>
      <c r="U1423" s="17"/>
      <c r="V1423" s="17"/>
      <c r="W1423" s="17"/>
      <c r="X1423" s="17"/>
      <c r="Y1423" s="17"/>
      <c r="Z1423" s="17"/>
    </row>
    <row r="1424">
      <c r="A1424" s="18">
        <v>1485.0</v>
      </c>
      <c r="B1424" s="18" t="s">
        <v>500</v>
      </c>
      <c r="C1424" s="18" t="s">
        <v>20</v>
      </c>
      <c r="D1424" s="19">
        <v>42735.0</v>
      </c>
      <c r="E1424" s="20">
        <v>1.1325E10</v>
      </c>
      <c r="F1424" s="20">
        <v>3.83E9</v>
      </c>
      <c r="G1424" s="21">
        <v>4.295E9</v>
      </c>
      <c r="H1424" s="22">
        <v>7.15E8</v>
      </c>
      <c r="I1424" s="22">
        <v>3.19E8</v>
      </c>
      <c r="J1424" s="18" t="s">
        <v>28</v>
      </c>
      <c r="K1424" s="18" t="s">
        <v>33</v>
      </c>
      <c r="L1424" s="23">
        <f t="shared" si="1"/>
        <v>2016</v>
      </c>
      <c r="M1424" s="24">
        <f t="shared" si="2"/>
        <v>7495000000</v>
      </c>
      <c r="N1424" s="25">
        <f t="shared" si="3"/>
        <v>5329000000</v>
      </c>
      <c r="O1424" s="24">
        <f t="shared" si="4"/>
        <v>5996000000</v>
      </c>
      <c r="P1424" s="17">
        <f t="shared" si="5"/>
        <v>0.6618101545</v>
      </c>
      <c r="Q1424" s="17">
        <f t="shared" si="6"/>
        <v>0.5294481236</v>
      </c>
      <c r="R1424" s="17"/>
      <c r="S1424" s="17"/>
      <c r="T1424" s="17"/>
      <c r="U1424" s="17"/>
      <c r="V1424" s="17"/>
      <c r="W1424" s="17"/>
      <c r="X1424" s="17"/>
      <c r="Y1424" s="17"/>
      <c r="Z1424" s="17"/>
    </row>
    <row r="1425">
      <c r="A1425" s="18">
        <v>1486.0</v>
      </c>
      <c r="B1425" s="18" t="s">
        <v>501</v>
      </c>
      <c r="C1425" s="18" t="s">
        <v>15</v>
      </c>
      <c r="D1425" s="19">
        <v>41362.0</v>
      </c>
      <c r="E1425" s="20">
        <v>6.906E9</v>
      </c>
      <c r="F1425" s="20">
        <v>1.175E9</v>
      </c>
      <c r="G1425" s="21">
        <v>3.236E9</v>
      </c>
      <c r="H1425" s="22">
        <v>1.026E9</v>
      </c>
      <c r="I1425" s="22">
        <v>2.86E8</v>
      </c>
      <c r="J1425" s="18" t="s">
        <v>25</v>
      </c>
      <c r="K1425" s="18" t="s">
        <v>35</v>
      </c>
      <c r="L1425" s="23">
        <f t="shared" si="1"/>
        <v>2013</v>
      </c>
      <c r="M1425" s="24">
        <f t="shared" si="2"/>
        <v>5731000000</v>
      </c>
      <c r="N1425" s="25">
        <f t="shared" si="3"/>
        <v>4548000000</v>
      </c>
      <c r="O1425" s="24">
        <f t="shared" si="4"/>
        <v>2358000000</v>
      </c>
      <c r="P1425" s="17">
        <f t="shared" si="5"/>
        <v>0.8298580944</v>
      </c>
      <c r="Q1425" s="17">
        <f t="shared" si="6"/>
        <v>0.3414422242</v>
      </c>
      <c r="R1425" s="17"/>
      <c r="S1425" s="17"/>
      <c r="T1425" s="17"/>
      <c r="U1425" s="17"/>
      <c r="V1425" s="17"/>
      <c r="W1425" s="17"/>
      <c r="X1425" s="17"/>
      <c r="Y1425" s="17"/>
      <c r="Z1425" s="17"/>
    </row>
    <row r="1426">
      <c r="A1426" s="18">
        <v>1487.0</v>
      </c>
      <c r="B1426" s="18" t="s">
        <v>501</v>
      </c>
      <c r="C1426" s="18" t="s">
        <v>18</v>
      </c>
      <c r="D1426" s="19">
        <v>41726.0</v>
      </c>
      <c r="E1426" s="20">
        <v>4.183E9</v>
      </c>
      <c r="F1426" s="20">
        <v>7.91E8</v>
      </c>
      <c r="G1426" s="21">
        <v>2.186E9</v>
      </c>
      <c r="H1426" s="22">
        <v>7.22E8</v>
      </c>
      <c r="I1426" s="22">
        <v>9.3E7</v>
      </c>
      <c r="J1426" s="18" t="s">
        <v>25</v>
      </c>
      <c r="K1426" s="18" t="s">
        <v>35</v>
      </c>
      <c r="L1426" s="23">
        <f t="shared" si="1"/>
        <v>2014</v>
      </c>
      <c r="M1426" s="24">
        <f t="shared" si="2"/>
        <v>3392000000</v>
      </c>
      <c r="N1426" s="25">
        <f t="shared" si="3"/>
        <v>3001000000</v>
      </c>
      <c r="O1426" s="24">
        <f t="shared" si="4"/>
        <v>1182000000</v>
      </c>
      <c r="P1426" s="17">
        <f t="shared" si="5"/>
        <v>0.810901267</v>
      </c>
      <c r="Q1426" s="17">
        <f t="shared" si="6"/>
        <v>0.2825723165</v>
      </c>
      <c r="R1426" s="17"/>
      <c r="S1426" s="17"/>
      <c r="T1426" s="17"/>
      <c r="U1426" s="17"/>
      <c r="V1426" s="17"/>
      <c r="W1426" s="17"/>
      <c r="X1426" s="17"/>
      <c r="Y1426" s="17"/>
      <c r="Z1426" s="17"/>
    </row>
    <row r="1427">
      <c r="A1427" s="18">
        <v>1488.0</v>
      </c>
      <c r="B1427" s="18" t="s">
        <v>501</v>
      </c>
      <c r="C1427" s="18" t="s">
        <v>19</v>
      </c>
      <c r="D1427" s="19">
        <v>42097.0</v>
      </c>
      <c r="E1427" s="20">
        <v>3.956E9</v>
      </c>
      <c r="F1427" s="20">
        <v>7.27E8</v>
      </c>
      <c r="G1427" s="21">
        <v>2.012E9</v>
      </c>
      <c r="H1427" s="22">
        <v>8.12E8</v>
      </c>
      <c r="I1427" s="22">
        <v>8.7E7</v>
      </c>
      <c r="J1427" s="18" t="s">
        <v>25</v>
      </c>
      <c r="K1427" s="18" t="s">
        <v>35</v>
      </c>
      <c r="L1427" s="23">
        <f t="shared" si="1"/>
        <v>2015</v>
      </c>
      <c r="M1427" s="24">
        <f t="shared" si="2"/>
        <v>3229000000</v>
      </c>
      <c r="N1427" s="25">
        <f t="shared" si="3"/>
        <v>2911000000</v>
      </c>
      <c r="O1427" s="24">
        <f t="shared" si="4"/>
        <v>1045000000</v>
      </c>
      <c r="P1427" s="17">
        <f t="shared" si="5"/>
        <v>0.8162285137</v>
      </c>
      <c r="Q1427" s="17">
        <f t="shared" si="6"/>
        <v>0.2641557128</v>
      </c>
      <c r="R1427" s="17"/>
      <c r="S1427" s="17"/>
      <c r="T1427" s="17"/>
      <c r="U1427" s="17"/>
      <c r="V1427" s="17"/>
      <c r="W1427" s="17"/>
      <c r="X1427" s="17"/>
      <c r="Y1427" s="17"/>
      <c r="Z1427" s="17"/>
    </row>
    <row r="1428">
      <c r="A1428" s="18">
        <v>1489.0</v>
      </c>
      <c r="B1428" s="18" t="s">
        <v>501</v>
      </c>
      <c r="C1428" s="18" t="s">
        <v>20</v>
      </c>
      <c r="D1428" s="19">
        <v>42461.0</v>
      </c>
      <c r="E1428" s="20">
        <v>3.6E9</v>
      </c>
      <c r="F1428" s="20">
        <v>6.15E8</v>
      </c>
      <c r="G1428" s="21">
        <v>1.587E9</v>
      </c>
      <c r="H1428" s="22">
        <v>7.48E8</v>
      </c>
      <c r="I1428" s="22">
        <v>5.7E7</v>
      </c>
      <c r="J1428" s="18" t="s">
        <v>25</v>
      </c>
      <c r="K1428" s="18" t="s">
        <v>35</v>
      </c>
      <c r="L1428" s="23">
        <f t="shared" si="1"/>
        <v>2016</v>
      </c>
      <c r="M1428" s="24">
        <f t="shared" si="2"/>
        <v>2985000000</v>
      </c>
      <c r="N1428" s="25">
        <f t="shared" si="3"/>
        <v>2392000000</v>
      </c>
      <c r="O1428" s="24">
        <f t="shared" si="4"/>
        <v>1208000000</v>
      </c>
      <c r="P1428" s="17">
        <f t="shared" si="5"/>
        <v>0.8291666667</v>
      </c>
      <c r="Q1428" s="17">
        <f t="shared" si="6"/>
        <v>0.3355555556</v>
      </c>
      <c r="R1428" s="17"/>
      <c r="S1428" s="17"/>
      <c r="T1428" s="17"/>
      <c r="U1428" s="17"/>
      <c r="V1428" s="17"/>
      <c r="W1428" s="17"/>
      <c r="X1428" s="17"/>
      <c r="Y1428" s="17"/>
      <c r="Z1428" s="17"/>
    </row>
    <row r="1429">
      <c r="A1429" s="18">
        <v>1490.0</v>
      </c>
      <c r="B1429" s="18" t="s">
        <v>502</v>
      </c>
      <c r="C1429" s="18" t="s">
        <v>15</v>
      </c>
      <c r="D1429" s="19">
        <v>41454.0</v>
      </c>
      <c r="E1429" s="20">
        <v>4.4411233E10</v>
      </c>
      <c r="F1429" s="20">
        <v>3.6414626E10</v>
      </c>
      <c r="G1429" s="21">
        <v>6.338129E9</v>
      </c>
      <c r="H1429" s="22">
        <v>0.0</v>
      </c>
      <c r="I1429" s="22">
        <v>0.0</v>
      </c>
      <c r="J1429" s="18" t="s">
        <v>39</v>
      </c>
      <c r="K1429" s="18" t="s">
        <v>503</v>
      </c>
      <c r="L1429" s="23">
        <f t="shared" si="1"/>
        <v>2013</v>
      </c>
      <c r="M1429" s="24">
        <f t="shared" si="2"/>
        <v>7996607000</v>
      </c>
      <c r="N1429" s="25">
        <f t="shared" si="3"/>
        <v>6338129000</v>
      </c>
      <c r="O1429" s="24">
        <f t="shared" si="4"/>
        <v>38073104000</v>
      </c>
      <c r="P1429" s="17">
        <f t="shared" si="5"/>
        <v>0.1800582073</v>
      </c>
      <c r="Q1429" s="17">
        <f t="shared" si="6"/>
        <v>0.857285453</v>
      </c>
      <c r="R1429" s="17"/>
      <c r="S1429" s="17"/>
      <c r="T1429" s="17"/>
      <c r="U1429" s="17"/>
      <c r="V1429" s="17"/>
      <c r="W1429" s="17"/>
      <c r="X1429" s="17"/>
      <c r="Y1429" s="17"/>
      <c r="Z1429" s="17"/>
    </row>
    <row r="1430">
      <c r="A1430" s="18">
        <v>1491.0</v>
      </c>
      <c r="B1430" s="18" t="s">
        <v>502</v>
      </c>
      <c r="C1430" s="18" t="s">
        <v>18</v>
      </c>
      <c r="D1430" s="19">
        <v>41818.0</v>
      </c>
      <c r="E1430" s="20">
        <v>4.6516712E10</v>
      </c>
      <c r="F1430" s="20">
        <v>3.8335677E10</v>
      </c>
      <c r="G1430" s="21">
        <v>0.0</v>
      </c>
      <c r="H1430" s="22">
        <v>0.0</v>
      </c>
      <c r="I1430" s="22">
        <v>0.0</v>
      </c>
      <c r="J1430" s="18" t="s">
        <v>39</v>
      </c>
      <c r="K1430" s="18" t="s">
        <v>503</v>
      </c>
      <c r="L1430" s="23">
        <f t="shared" si="1"/>
        <v>2014</v>
      </c>
      <c r="M1430" s="24">
        <f t="shared" si="2"/>
        <v>8181035000</v>
      </c>
      <c r="N1430" s="25">
        <f t="shared" si="3"/>
        <v>0</v>
      </c>
      <c r="O1430" s="24">
        <f t="shared" si="4"/>
        <v>46516712000</v>
      </c>
      <c r="P1430" s="17">
        <f t="shared" si="5"/>
        <v>0.1758730282</v>
      </c>
      <c r="Q1430" s="17">
        <f t="shared" si="6"/>
        <v>1</v>
      </c>
      <c r="R1430" s="17"/>
      <c r="S1430" s="17"/>
      <c r="T1430" s="17"/>
      <c r="U1430" s="17"/>
      <c r="V1430" s="17"/>
      <c r="W1430" s="17"/>
      <c r="X1430" s="17"/>
      <c r="Y1430" s="17"/>
      <c r="Z1430" s="17"/>
    </row>
    <row r="1431">
      <c r="A1431" s="18">
        <v>1492.0</v>
      </c>
      <c r="B1431" s="18" t="s">
        <v>502</v>
      </c>
      <c r="C1431" s="18" t="s">
        <v>19</v>
      </c>
      <c r="D1431" s="19">
        <v>42182.0</v>
      </c>
      <c r="E1431" s="20">
        <v>4.8680752E10</v>
      </c>
      <c r="F1431" s="20">
        <v>4.0129236E10</v>
      </c>
      <c r="G1431" s="21">
        <v>0.0</v>
      </c>
      <c r="H1431" s="22">
        <v>0.0</v>
      </c>
      <c r="I1431" s="22">
        <v>0.0</v>
      </c>
      <c r="J1431" s="18" t="s">
        <v>39</v>
      </c>
      <c r="K1431" s="18" t="s">
        <v>503</v>
      </c>
      <c r="L1431" s="23">
        <f t="shared" si="1"/>
        <v>2015</v>
      </c>
      <c r="M1431" s="24">
        <f t="shared" si="2"/>
        <v>8551516000</v>
      </c>
      <c r="N1431" s="25">
        <f t="shared" si="3"/>
        <v>0</v>
      </c>
      <c r="O1431" s="24">
        <f t="shared" si="4"/>
        <v>48680752000</v>
      </c>
      <c r="P1431" s="17">
        <f t="shared" si="5"/>
        <v>0.1756652403</v>
      </c>
      <c r="Q1431" s="17">
        <f t="shared" si="6"/>
        <v>1</v>
      </c>
      <c r="R1431" s="17"/>
      <c r="S1431" s="17"/>
      <c r="T1431" s="17"/>
      <c r="U1431" s="17"/>
      <c r="V1431" s="17"/>
      <c r="W1431" s="17"/>
      <c r="X1431" s="17"/>
      <c r="Y1431" s="17"/>
      <c r="Z1431" s="17"/>
    </row>
    <row r="1432">
      <c r="A1432" s="18">
        <v>1493.0</v>
      </c>
      <c r="B1432" s="18" t="s">
        <v>502</v>
      </c>
      <c r="C1432" s="18" t="s">
        <v>20</v>
      </c>
      <c r="D1432" s="19">
        <v>42553.0</v>
      </c>
      <c r="E1432" s="20">
        <v>5.0366919E10</v>
      </c>
      <c r="F1432" s="20">
        <v>4.1326447E10</v>
      </c>
      <c r="G1432" s="21">
        <v>0.0</v>
      </c>
      <c r="H1432" s="22">
        <v>0.0</v>
      </c>
      <c r="I1432" s="22">
        <v>0.0</v>
      </c>
      <c r="J1432" s="18" t="s">
        <v>39</v>
      </c>
      <c r="K1432" s="18" t="s">
        <v>503</v>
      </c>
      <c r="L1432" s="23">
        <f t="shared" si="1"/>
        <v>2016</v>
      </c>
      <c r="M1432" s="24">
        <f t="shared" si="2"/>
        <v>9040472000</v>
      </c>
      <c r="N1432" s="25">
        <f t="shared" si="3"/>
        <v>0</v>
      </c>
      <c r="O1432" s="24">
        <f t="shared" si="4"/>
        <v>50366919000</v>
      </c>
      <c r="P1432" s="17">
        <f t="shared" si="5"/>
        <v>0.1794922576</v>
      </c>
      <c r="Q1432" s="17">
        <f t="shared" si="6"/>
        <v>1</v>
      </c>
      <c r="R1432" s="17"/>
      <c r="S1432" s="17"/>
      <c r="T1432" s="17"/>
      <c r="U1432" s="17"/>
      <c r="V1432" s="17"/>
      <c r="W1432" s="17"/>
      <c r="X1432" s="17"/>
      <c r="Y1432" s="17"/>
      <c r="Z1432" s="17"/>
    </row>
    <row r="1433">
      <c r="A1433" s="18">
        <v>1494.0</v>
      </c>
      <c r="B1433" s="18" t="s">
        <v>504</v>
      </c>
      <c r="C1433" s="18" t="s">
        <v>15</v>
      </c>
      <c r="D1433" s="19">
        <v>41274.0</v>
      </c>
      <c r="E1433" s="20">
        <v>1.27434E11</v>
      </c>
      <c r="F1433" s="20">
        <v>5.5228E10</v>
      </c>
      <c r="G1433" s="21">
        <v>4.1066E10</v>
      </c>
      <c r="H1433" s="22">
        <v>0.0</v>
      </c>
      <c r="I1433" s="22">
        <v>1.8143E10</v>
      </c>
      <c r="J1433" s="18" t="s">
        <v>185</v>
      </c>
      <c r="K1433" s="18" t="s">
        <v>186</v>
      </c>
      <c r="L1433" s="23">
        <f t="shared" si="1"/>
        <v>2012</v>
      </c>
      <c r="M1433" s="24">
        <f t="shared" si="2"/>
        <v>72206000000</v>
      </c>
      <c r="N1433" s="25">
        <f t="shared" si="3"/>
        <v>59209000000</v>
      </c>
      <c r="O1433" s="24">
        <f t="shared" si="4"/>
        <v>68225000000</v>
      </c>
      <c r="P1433" s="17">
        <f t="shared" si="5"/>
        <v>0.5666148752</v>
      </c>
      <c r="Q1433" s="17">
        <f t="shared" si="6"/>
        <v>0.5353751746</v>
      </c>
      <c r="R1433" s="17"/>
      <c r="S1433" s="17"/>
      <c r="T1433" s="17"/>
      <c r="U1433" s="17"/>
      <c r="V1433" s="17"/>
      <c r="W1433" s="17"/>
      <c r="X1433" s="17"/>
      <c r="Y1433" s="17"/>
      <c r="Z1433" s="17"/>
    </row>
    <row r="1434">
      <c r="A1434" s="18">
        <v>1495.0</v>
      </c>
      <c r="B1434" s="18" t="s">
        <v>504</v>
      </c>
      <c r="C1434" s="18" t="s">
        <v>18</v>
      </c>
      <c r="D1434" s="19">
        <v>41639.0</v>
      </c>
      <c r="E1434" s="20">
        <v>1.28752E11</v>
      </c>
      <c r="F1434" s="20">
        <v>5.1191E10</v>
      </c>
      <c r="G1434" s="21">
        <v>2.8414E10</v>
      </c>
      <c r="H1434" s="22">
        <v>0.0</v>
      </c>
      <c r="I1434" s="22">
        <v>1.8395E10</v>
      </c>
      <c r="J1434" s="18" t="s">
        <v>185</v>
      </c>
      <c r="K1434" s="18" t="s">
        <v>186</v>
      </c>
      <c r="L1434" s="23">
        <f t="shared" si="1"/>
        <v>2013</v>
      </c>
      <c r="M1434" s="24">
        <f t="shared" si="2"/>
        <v>77561000000</v>
      </c>
      <c r="N1434" s="25">
        <f t="shared" si="3"/>
        <v>46809000000</v>
      </c>
      <c r="O1434" s="24">
        <f t="shared" si="4"/>
        <v>81943000000</v>
      </c>
      <c r="P1434" s="17">
        <f t="shared" si="5"/>
        <v>0.6024061762</v>
      </c>
      <c r="Q1434" s="17">
        <f t="shared" si="6"/>
        <v>0.636440599</v>
      </c>
      <c r="R1434" s="17"/>
      <c r="S1434" s="17"/>
      <c r="T1434" s="17"/>
      <c r="U1434" s="17"/>
      <c r="V1434" s="17"/>
      <c r="W1434" s="17"/>
      <c r="X1434" s="17"/>
      <c r="Y1434" s="17"/>
      <c r="Z1434" s="17"/>
    </row>
    <row r="1435">
      <c r="A1435" s="18">
        <v>1496.0</v>
      </c>
      <c r="B1435" s="18" t="s">
        <v>504</v>
      </c>
      <c r="C1435" s="18" t="s">
        <v>19</v>
      </c>
      <c r="D1435" s="19">
        <v>42004.0</v>
      </c>
      <c r="E1435" s="20">
        <v>1.32447E11</v>
      </c>
      <c r="F1435" s="20">
        <v>6.0145E10</v>
      </c>
      <c r="G1435" s="21">
        <v>4.1817E10</v>
      </c>
      <c r="H1435" s="22">
        <v>0.0</v>
      </c>
      <c r="I1435" s="22">
        <v>1.8273E10</v>
      </c>
      <c r="J1435" s="18" t="s">
        <v>185</v>
      </c>
      <c r="K1435" s="18" t="s">
        <v>186</v>
      </c>
      <c r="L1435" s="23">
        <f t="shared" si="1"/>
        <v>2014</v>
      </c>
      <c r="M1435" s="24">
        <f t="shared" si="2"/>
        <v>72302000000</v>
      </c>
      <c r="N1435" s="25">
        <f t="shared" si="3"/>
        <v>60090000000</v>
      </c>
      <c r="O1435" s="24">
        <f t="shared" si="4"/>
        <v>72357000000</v>
      </c>
      <c r="P1435" s="17">
        <f t="shared" si="5"/>
        <v>0.5458938292</v>
      </c>
      <c r="Q1435" s="17">
        <f t="shared" si="6"/>
        <v>0.5463090897</v>
      </c>
      <c r="R1435" s="17"/>
      <c r="S1435" s="17"/>
      <c r="T1435" s="17"/>
      <c r="U1435" s="17"/>
      <c r="V1435" s="17"/>
      <c r="W1435" s="17"/>
      <c r="X1435" s="17"/>
      <c r="Y1435" s="17"/>
      <c r="Z1435" s="17"/>
    </row>
    <row r="1436">
      <c r="A1436" s="18">
        <v>1497.0</v>
      </c>
      <c r="B1436" s="18" t="s">
        <v>504</v>
      </c>
      <c r="C1436" s="18" t="s">
        <v>20</v>
      </c>
      <c r="D1436" s="19">
        <v>42369.0</v>
      </c>
      <c r="E1436" s="20">
        <v>1.46801E11</v>
      </c>
      <c r="F1436" s="20">
        <v>6.7046E10</v>
      </c>
      <c r="G1436" s="21">
        <v>3.2954E10</v>
      </c>
      <c r="H1436" s="22">
        <v>0.0</v>
      </c>
      <c r="I1436" s="22">
        <v>2.2016E10</v>
      </c>
      <c r="J1436" s="18" t="s">
        <v>185</v>
      </c>
      <c r="K1436" s="18" t="s">
        <v>186</v>
      </c>
      <c r="L1436" s="23">
        <f t="shared" si="1"/>
        <v>2015</v>
      </c>
      <c r="M1436" s="24">
        <f t="shared" si="2"/>
        <v>79755000000</v>
      </c>
      <c r="N1436" s="25">
        <f t="shared" si="3"/>
        <v>54970000000</v>
      </c>
      <c r="O1436" s="24">
        <f t="shared" si="4"/>
        <v>91831000000</v>
      </c>
      <c r="P1436" s="17">
        <f t="shared" si="5"/>
        <v>0.5432864899</v>
      </c>
      <c r="Q1436" s="17">
        <f t="shared" si="6"/>
        <v>0.6255475099</v>
      </c>
      <c r="R1436" s="17"/>
      <c r="S1436" s="17"/>
      <c r="T1436" s="17"/>
      <c r="U1436" s="17"/>
      <c r="V1436" s="17"/>
      <c r="W1436" s="17"/>
      <c r="X1436" s="17"/>
      <c r="Y1436" s="17"/>
      <c r="Z1436" s="17"/>
    </row>
    <row r="1437">
      <c r="A1437" s="18">
        <v>1498.0</v>
      </c>
      <c r="B1437" s="18" t="s">
        <v>505</v>
      </c>
      <c r="C1437" s="18" t="s">
        <v>15</v>
      </c>
      <c r="D1437" s="19">
        <v>41639.0</v>
      </c>
      <c r="E1437" s="20">
        <v>4.2061E9</v>
      </c>
      <c r="F1437" s="20">
        <v>2.5456E9</v>
      </c>
      <c r="G1437" s="21">
        <v>1.1938E9</v>
      </c>
      <c r="H1437" s="22">
        <v>0.0</v>
      </c>
      <c r="I1437" s="22">
        <v>0.0</v>
      </c>
      <c r="J1437" s="18" t="s">
        <v>39</v>
      </c>
      <c r="K1437" s="18" t="s">
        <v>506</v>
      </c>
      <c r="L1437" s="23">
        <f t="shared" si="1"/>
        <v>2013</v>
      </c>
      <c r="M1437" s="24">
        <f t="shared" si="2"/>
        <v>1660500000</v>
      </c>
      <c r="N1437" s="25">
        <f t="shared" si="3"/>
        <v>1193800000</v>
      </c>
      <c r="O1437" s="24">
        <f t="shared" si="4"/>
        <v>3012300000</v>
      </c>
      <c r="P1437" s="17">
        <f t="shared" si="5"/>
        <v>0.3947837664</v>
      </c>
      <c r="Q1437" s="17">
        <f t="shared" si="6"/>
        <v>0.7161741281</v>
      </c>
      <c r="R1437" s="17"/>
      <c r="S1437" s="17"/>
      <c r="T1437" s="17"/>
      <c r="U1437" s="17"/>
      <c r="V1437" s="17"/>
      <c r="W1437" s="17"/>
      <c r="X1437" s="17"/>
      <c r="Y1437" s="17"/>
      <c r="Z1437" s="17"/>
    </row>
    <row r="1438">
      <c r="A1438" s="18">
        <v>1499.0</v>
      </c>
      <c r="B1438" s="18" t="s">
        <v>505</v>
      </c>
      <c r="C1438" s="18" t="s">
        <v>18</v>
      </c>
      <c r="D1438" s="19">
        <v>42004.0</v>
      </c>
      <c r="E1438" s="20">
        <v>4.1463E9</v>
      </c>
      <c r="F1438" s="20">
        <v>2.4933E9</v>
      </c>
      <c r="G1438" s="21">
        <v>1.1639E9</v>
      </c>
      <c r="H1438" s="22">
        <v>0.0</v>
      </c>
      <c r="I1438" s="22">
        <v>0.0</v>
      </c>
      <c r="J1438" s="18" t="s">
        <v>39</v>
      </c>
      <c r="K1438" s="18" t="s">
        <v>506</v>
      </c>
      <c r="L1438" s="23">
        <f t="shared" si="1"/>
        <v>2014</v>
      </c>
      <c r="M1438" s="24">
        <f t="shared" si="2"/>
        <v>1653000000</v>
      </c>
      <c r="N1438" s="25">
        <f t="shared" si="3"/>
        <v>1163900000</v>
      </c>
      <c r="O1438" s="24">
        <f t="shared" si="4"/>
        <v>2982400000</v>
      </c>
      <c r="P1438" s="17">
        <f t="shared" si="5"/>
        <v>0.3986686926</v>
      </c>
      <c r="Q1438" s="17">
        <f t="shared" si="6"/>
        <v>0.7192918988</v>
      </c>
      <c r="R1438" s="17"/>
      <c r="S1438" s="17"/>
      <c r="T1438" s="17"/>
      <c r="U1438" s="17"/>
      <c r="V1438" s="17"/>
      <c r="W1438" s="17"/>
      <c r="X1438" s="17"/>
      <c r="Y1438" s="17"/>
      <c r="Z1438" s="17"/>
    </row>
    <row r="1439">
      <c r="A1439" s="18">
        <v>1500.0</v>
      </c>
      <c r="B1439" s="18" t="s">
        <v>505</v>
      </c>
      <c r="C1439" s="18" t="s">
        <v>19</v>
      </c>
      <c r="D1439" s="19">
        <v>42369.0</v>
      </c>
      <c r="E1439" s="20">
        <v>3.5675E9</v>
      </c>
      <c r="F1439" s="20">
        <v>2.1635E9</v>
      </c>
      <c r="G1439" s="21">
        <v>1.0518E9</v>
      </c>
      <c r="H1439" s="22">
        <v>0.0</v>
      </c>
      <c r="I1439" s="22">
        <v>0.0</v>
      </c>
      <c r="J1439" s="18" t="s">
        <v>39</v>
      </c>
      <c r="K1439" s="18" t="s">
        <v>506</v>
      </c>
      <c r="L1439" s="23">
        <f t="shared" si="1"/>
        <v>2015</v>
      </c>
      <c r="M1439" s="24">
        <f t="shared" si="2"/>
        <v>1404000000</v>
      </c>
      <c r="N1439" s="25">
        <f t="shared" si="3"/>
        <v>1051800000</v>
      </c>
      <c r="O1439" s="24">
        <f t="shared" si="4"/>
        <v>2515700000</v>
      </c>
      <c r="P1439" s="17">
        <f t="shared" si="5"/>
        <v>0.3935529082</v>
      </c>
      <c r="Q1439" s="17">
        <f t="shared" si="6"/>
        <v>0.7051716889</v>
      </c>
      <c r="R1439" s="17"/>
      <c r="S1439" s="17"/>
      <c r="T1439" s="17"/>
      <c r="U1439" s="17"/>
      <c r="V1439" s="17"/>
      <c r="W1439" s="17"/>
      <c r="X1439" s="17"/>
      <c r="Y1439" s="17"/>
      <c r="Z1439" s="17"/>
    </row>
    <row r="1440">
      <c r="A1440" s="18">
        <v>1501.0</v>
      </c>
      <c r="B1440" s="18" t="s">
        <v>505</v>
      </c>
      <c r="C1440" s="18" t="s">
        <v>20</v>
      </c>
      <c r="D1440" s="19">
        <v>42735.0</v>
      </c>
      <c r="E1440" s="20">
        <v>4.885E9</v>
      </c>
      <c r="F1440" s="20">
        <v>3.0031E9</v>
      </c>
      <c r="G1440" s="21">
        <v>1.5973E9</v>
      </c>
      <c r="H1440" s="22">
        <v>0.0</v>
      </c>
      <c r="I1440" s="22">
        <v>0.0</v>
      </c>
      <c r="J1440" s="18" t="s">
        <v>39</v>
      </c>
      <c r="K1440" s="18" t="s">
        <v>506</v>
      </c>
      <c r="L1440" s="23">
        <f t="shared" si="1"/>
        <v>2016</v>
      </c>
      <c r="M1440" s="24">
        <f t="shared" si="2"/>
        <v>1881900000</v>
      </c>
      <c r="N1440" s="25">
        <f t="shared" si="3"/>
        <v>1597300000</v>
      </c>
      <c r="O1440" s="24">
        <f t="shared" si="4"/>
        <v>3287700000</v>
      </c>
      <c r="P1440" s="17">
        <f t="shared" si="5"/>
        <v>0.3852405322</v>
      </c>
      <c r="Q1440" s="17">
        <f t="shared" si="6"/>
        <v>0.6730194473</v>
      </c>
      <c r="R1440" s="17"/>
      <c r="S1440" s="17"/>
      <c r="T1440" s="17"/>
      <c r="U1440" s="17"/>
      <c r="V1440" s="17"/>
      <c r="W1440" s="17"/>
      <c r="X1440" s="17"/>
      <c r="Y1440" s="17"/>
      <c r="Z1440" s="17"/>
    </row>
    <row r="1441">
      <c r="A1441" s="18">
        <v>1502.0</v>
      </c>
      <c r="B1441" s="18" t="s">
        <v>507</v>
      </c>
      <c r="C1441" s="18" t="s">
        <v>15</v>
      </c>
      <c r="D1441" s="19">
        <v>41274.0</v>
      </c>
      <c r="E1441" s="20">
        <v>2.665E9</v>
      </c>
      <c r="F1441" s="20">
        <v>1.174E9</v>
      </c>
      <c r="G1441" s="21">
        <v>7.28E8</v>
      </c>
      <c r="H1441" s="22">
        <v>1.83E8</v>
      </c>
      <c r="I1441" s="22">
        <v>0.0</v>
      </c>
      <c r="J1441" s="18" t="s">
        <v>25</v>
      </c>
      <c r="K1441" s="18" t="s">
        <v>35</v>
      </c>
      <c r="L1441" s="23">
        <f t="shared" si="1"/>
        <v>2012</v>
      </c>
      <c r="M1441" s="24">
        <f t="shared" si="2"/>
        <v>1491000000</v>
      </c>
      <c r="N1441" s="25">
        <f t="shared" si="3"/>
        <v>911000000</v>
      </c>
      <c r="O1441" s="24">
        <f t="shared" si="4"/>
        <v>1754000000</v>
      </c>
      <c r="P1441" s="17">
        <f t="shared" si="5"/>
        <v>0.5594746717</v>
      </c>
      <c r="Q1441" s="17">
        <f t="shared" si="6"/>
        <v>0.6581613508</v>
      </c>
      <c r="R1441" s="17"/>
      <c r="S1441" s="17"/>
      <c r="T1441" s="17"/>
      <c r="U1441" s="17"/>
      <c r="V1441" s="17"/>
      <c r="W1441" s="17"/>
      <c r="X1441" s="17"/>
      <c r="Y1441" s="17"/>
      <c r="Z1441" s="17"/>
    </row>
    <row r="1442">
      <c r="A1442" s="18">
        <v>1503.0</v>
      </c>
      <c r="B1442" s="18" t="s">
        <v>507</v>
      </c>
      <c r="C1442" s="18" t="s">
        <v>18</v>
      </c>
      <c r="D1442" s="19">
        <v>41639.0</v>
      </c>
      <c r="E1442" s="20">
        <v>2.692E9</v>
      </c>
      <c r="F1442" s="20">
        <v>1.219E9</v>
      </c>
      <c r="G1442" s="21">
        <v>7.57E8</v>
      </c>
      <c r="H1442" s="22">
        <v>1.84E8</v>
      </c>
      <c r="I1442" s="22">
        <v>0.0</v>
      </c>
      <c r="J1442" s="18" t="s">
        <v>25</v>
      </c>
      <c r="K1442" s="18" t="s">
        <v>35</v>
      </c>
      <c r="L1442" s="23">
        <f t="shared" si="1"/>
        <v>2013</v>
      </c>
      <c r="M1442" s="24">
        <f t="shared" si="2"/>
        <v>1473000000</v>
      </c>
      <c r="N1442" s="25">
        <f t="shared" si="3"/>
        <v>941000000</v>
      </c>
      <c r="O1442" s="24">
        <f t="shared" si="4"/>
        <v>1751000000</v>
      </c>
      <c r="P1442" s="17">
        <f t="shared" si="5"/>
        <v>0.5471768202</v>
      </c>
      <c r="Q1442" s="17">
        <f t="shared" si="6"/>
        <v>0.6504457652</v>
      </c>
      <c r="R1442" s="17"/>
      <c r="S1442" s="17"/>
      <c r="T1442" s="17"/>
      <c r="U1442" s="17"/>
      <c r="V1442" s="17"/>
      <c r="W1442" s="17"/>
      <c r="X1442" s="17"/>
      <c r="Y1442" s="17"/>
      <c r="Z1442" s="17"/>
    </row>
    <row r="1443">
      <c r="A1443" s="18">
        <v>1504.0</v>
      </c>
      <c r="B1443" s="18" t="s">
        <v>507</v>
      </c>
      <c r="C1443" s="18" t="s">
        <v>19</v>
      </c>
      <c r="D1443" s="19">
        <v>42004.0</v>
      </c>
      <c r="E1443" s="20">
        <v>2.732E9</v>
      </c>
      <c r="F1443" s="20">
        <v>1.253E9</v>
      </c>
      <c r="G1443" s="21">
        <v>7.7E8</v>
      </c>
      <c r="H1443" s="22">
        <v>2.06E8</v>
      </c>
      <c r="I1443" s="22">
        <v>0.0</v>
      </c>
      <c r="J1443" s="18" t="s">
        <v>25</v>
      </c>
      <c r="K1443" s="18" t="s">
        <v>35</v>
      </c>
      <c r="L1443" s="23">
        <f t="shared" si="1"/>
        <v>2014</v>
      </c>
      <c r="M1443" s="24">
        <f t="shared" si="2"/>
        <v>1479000000</v>
      </c>
      <c r="N1443" s="25">
        <f t="shared" si="3"/>
        <v>976000000</v>
      </c>
      <c r="O1443" s="24">
        <f t="shared" si="4"/>
        <v>1756000000</v>
      </c>
      <c r="P1443" s="17">
        <f t="shared" si="5"/>
        <v>0.5413616398</v>
      </c>
      <c r="Q1443" s="17">
        <f t="shared" si="6"/>
        <v>0.6427525622</v>
      </c>
      <c r="R1443" s="17"/>
      <c r="S1443" s="17"/>
      <c r="T1443" s="17"/>
      <c r="U1443" s="17"/>
      <c r="V1443" s="17"/>
      <c r="W1443" s="17"/>
      <c r="X1443" s="17"/>
      <c r="Y1443" s="17"/>
      <c r="Z1443" s="17"/>
    </row>
    <row r="1444">
      <c r="A1444" s="18">
        <v>1505.0</v>
      </c>
      <c r="B1444" s="18" t="s">
        <v>507</v>
      </c>
      <c r="C1444" s="18" t="s">
        <v>20</v>
      </c>
      <c r="D1444" s="19">
        <v>42369.0</v>
      </c>
      <c r="E1444" s="20">
        <v>2.53E9</v>
      </c>
      <c r="F1444" s="20">
        <v>1.254E9</v>
      </c>
      <c r="G1444" s="21">
        <v>7.65E8</v>
      </c>
      <c r="H1444" s="22">
        <v>2.28E8</v>
      </c>
      <c r="I1444" s="22">
        <v>0.0</v>
      </c>
      <c r="J1444" s="18" t="s">
        <v>25</v>
      </c>
      <c r="K1444" s="18" t="s">
        <v>35</v>
      </c>
      <c r="L1444" s="23">
        <f t="shared" si="1"/>
        <v>2015</v>
      </c>
      <c r="M1444" s="24">
        <f t="shared" si="2"/>
        <v>1276000000</v>
      </c>
      <c r="N1444" s="25">
        <f t="shared" si="3"/>
        <v>993000000</v>
      </c>
      <c r="O1444" s="24">
        <f t="shared" si="4"/>
        <v>1537000000</v>
      </c>
      <c r="P1444" s="17">
        <f t="shared" si="5"/>
        <v>0.5043478261</v>
      </c>
      <c r="Q1444" s="17">
        <f t="shared" si="6"/>
        <v>0.6075098814</v>
      </c>
      <c r="R1444" s="17"/>
      <c r="S1444" s="17"/>
      <c r="T1444" s="17"/>
      <c r="U1444" s="17"/>
      <c r="V1444" s="17"/>
      <c r="W1444" s="17"/>
      <c r="X1444" s="17"/>
      <c r="Y1444" s="17"/>
      <c r="Z1444" s="17"/>
    </row>
    <row r="1445">
      <c r="A1445" s="18">
        <v>1506.0</v>
      </c>
      <c r="B1445" s="18" t="s">
        <v>508</v>
      </c>
      <c r="C1445" s="18" t="s">
        <v>15</v>
      </c>
      <c r="D1445" s="19">
        <v>41547.0</v>
      </c>
      <c r="E1445" s="20">
        <v>1.9244E9</v>
      </c>
      <c r="F1445" s="20">
        <v>8.74838E8</v>
      </c>
      <c r="G1445" s="21">
        <v>2.54468E8</v>
      </c>
      <c r="H1445" s="22">
        <v>0.0</v>
      </c>
      <c r="I1445" s="22">
        <v>4.5639E7</v>
      </c>
      <c r="J1445" s="18" t="s">
        <v>16</v>
      </c>
      <c r="K1445" s="18" t="s">
        <v>94</v>
      </c>
      <c r="L1445" s="23">
        <f t="shared" si="1"/>
        <v>2013</v>
      </c>
      <c r="M1445" s="24">
        <f t="shared" si="2"/>
        <v>1049562000</v>
      </c>
      <c r="N1445" s="25">
        <f t="shared" si="3"/>
        <v>300107000</v>
      </c>
      <c r="O1445" s="24">
        <f t="shared" si="4"/>
        <v>1624293000</v>
      </c>
      <c r="P1445" s="17">
        <f t="shared" si="5"/>
        <v>0.5453970069</v>
      </c>
      <c r="Q1445" s="17">
        <f t="shared" si="6"/>
        <v>0.8440516525</v>
      </c>
      <c r="R1445" s="17"/>
      <c r="S1445" s="17"/>
      <c r="T1445" s="17"/>
      <c r="U1445" s="17"/>
      <c r="V1445" s="17"/>
      <c r="W1445" s="17"/>
      <c r="X1445" s="17"/>
      <c r="Y1445" s="17"/>
      <c r="Z1445" s="17"/>
    </row>
    <row r="1446">
      <c r="A1446" s="18">
        <v>1507.0</v>
      </c>
      <c r="B1446" s="18" t="s">
        <v>508</v>
      </c>
      <c r="C1446" s="18" t="s">
        <v>18</v>
      </c>
      <c r="D1446" s="19">
        <v>41912.0</v>
      </c>
      <c r="E1446" s="20">
        <v>2.372906E9</v>
      </c>
      <c r="F1446" s="20">
        <v>1.105032E9</v>
      </c>
      <c r="G1446" s="21">
        <v>2.76446E8</v>
      </c>
      <c r="H1446" s="22">
        <v>0.0</v>
      </c>
      <c r="I1446" s="22">
        <v>6.3608E7</v>
      </c>
      <c r="J1446" s="18" t="s">
        <v>16</v>
      </c>
      <c r="K1446" s="18" t="s">
        <v>94</v>
      </c>
      <c r="L1446" s="23">
        <f t="shared" si="1"/>
        <v>2014</v>
      </c>
      <c r="M1446" s="24">
        <f t="shared" si="2"/>
        <v>1267874000</v>
      </c>
      <c r="N1446" s="25">
        <f t="shared" si="3"/>
        <v>340054000</v>
      </c>
      <c r="O1446" s="24">
        <f t="shared" si="4"/>
        <v>2032852000</v>
      </c>
      <c r="P1446" s="17">
        <f t="shared" si="5"/>
        <v>0.5343127794</v>
      </c>
      <c r="Q1446" s="17">
        <f t="shared" si="6"/>
        <v>0.8566930169</v>
      </c>
      <c r="R1446" s="17"/>
      <c r="S1446" s="17"/>
      <c r="T1446" s="17"/>
      <c r="U1446" s="17"/>
      <c r="V1446" s="17"/>
      <c r="W1446" s="17"/>
      <c r="X1446" s="17"/>
      <c r="Y1446" s="17"/>
      <c r="Z1446" s="17"/>
    </row>
    <row r="1447">
      <c r="A1447" s="18">
        <v>1508.0</v>
      </c>
      <c r="B1447" s="18" t="s">
        <v>508</v>
      </c>
      <c r="C1447" s="18" t="s">
        <v>19</v>
      </c>
      <c r="D1447" s="19">
        <v>42277.0</v>
      </c>
      <c r="E1447" s="20">
        <v>2.707115E9</v>
      </c>
      <c r="F1447" s="20">
        <v>1.25727E9</v>
      </c>
      <c r="G1447" s="21">
        <v>3.21624E8</v>
      </c>
      <c r="H1447" s="22">
        <v>0.0</v>
      </c>
      <c r="I1447" s="22">
        <v>5.4219E7</v>
      </c>
      <c r="J1447" s="18" t="s">
        <v>16</v>
      </c>
      <c r="K1447" s="18" t="s">
        <v>94</v>
      </c>
      <c r="L1447" s="23">
        <f t="shared" si="1"/>
        <v>2015</v>
      </c>
      <c r="M1447" s="24">
        <f t="shared" si="2"/>
        <v>1449845000</v>
      </c>
      <c r="N1447" s="25">
        <f t="shared" si="3"/>
        <v>375843000</v>
      </c>
      <c r="O1447" s="24">
        <f t="shared" si="4"/>
        <v>2331272000</v>
      </c>
      <c r="P1447" s="17">
        <f t="shared" si="5"/>
        <v>0.535568308</v>
      </c>
      <c r="Q1447" s="17">
        <f t="shared" si="6"/>
        <v>0.8611647455</v>
      </c>
      <c r="R1447" s="17"/>
      <c r="S1447" s="17"/>
      <c r="T1447" s="17"/>
      <c r="U1447" s="17"/>
      <c r="V1447" s="17"/>
      <c r="W1447" s="17"/>
      <c r="X1447" s="17"/>
      <c r="Y1447" s="17"/>
      <c r="Z1447" s="17"/>
    </row>
    <row r="1448">
      <c r="A1448" s="18">
        <v>1509.0</v>
      </c>
      <c r="B1448" s="18" t="s">
        <v>508</v>
      </c>
      <c r="C1448" s="18" t="s">
        <v>20</v>
      </c>
      <c r="D1448" s="19">
        <v>42643.0</v>
      </c>
      <c r="E1448" s="20">
        <v>3.171411E9</v>
      </c>
      <c r="F1448" s="20">
        <v>1.443348E9</v>
      </c>
      <c r="G1448" s="21">
        <v>3.82858E8</v>
      </c>
      <c r="H1448" s="22">
        <v>0.0</v>
      </c>
      <c r="I1448" s="22">
        <v>7.7445E7</v>
      </c>
      <c r="J1448" s="18" t="s">
        <v>16</v>
      </c>
      <c r="K1448" s="18" t="s">
        <v>94</v>
      </c>
      <c r="L1448" s="23">
        <f t="shared" si="1"/>
        <v>2016</v>
      </c>
      <c r="M1448" s="24">
        <f t="shared" si="2"/>
        <v>1728063000</v>
      </c>
      <c r="N1448" s="25">
        <f t="shared" si="3"/>
        <v>460303000</v>
      </c>
      <c r="O1448" s="24">
        <f t="shared" si="4"/>
        <v>2711108000</v>
      </c>
      <c r="P1448" s="17">
        <f t="shared" si="5"/>
        <v>0.5448877487</v>
      </c>
      <c r="Q1448" s="17">
        <f t="shared" si="6"/>
        <v>0.8548586103</v>
      </c>
      <c r="R1448" s="17"/>
      <c r="S1448" s="17"/>
      <c r="T1448" s="17"/>
      <c r="U1448" s="17"/>
      <c r="V1448" s="17"/>
      <c r="W1448" s="17"/>
      <c r="X1448" s="17"/>
      <c r="Y1448" s="17"/>
      <c r="Z1448" s="17"/>
    </row>
    <row r="1449">
      <c r="A1449" s="18">
        <v>1510.0</v>
      </c>
      <c r="B1449" s="18" t="s">
        <v>509</v>
      </c>
      <c r="C1449" s="18" t="s">
        <v>15</v>
      </c>
      <c r="D1449" s="19">
        <v>41544.0</v>
      </c>
      <c r="E1449" s="20">
        <v>1.139E10</v>
      </c>
      <c r="F1449" s="20">
        <v>7.739E9</v>
      </c>
      <c r="G1449" s="21">
        <v>1.44E9</v>
      </c>
      <c r="H1449" s="22">
        <v>5.9E8</v>
      </c>
      <c r="I1449" s="22">
        <v>0.0</v>
      </c>
      <c r="J1449" s="18" t="s">
        <v>25</v>
      </c>
      <c r="K1449" s="18" t="s">
        <v>510</v>
      </c>
      <c r="L1449" s="23">
        <f t="shared" si="1"/>
        <v>2013</v>
      </c>
      <c r="M1449" s="24">
        <f t="shared" si="2"/>
        <v>3651000000</v>
      </c>
      <c r="N1449" s="25">
        <f t="shared" si="3"/>
        <v>2030000000</v>
      </c>
      <c r="O1449" s="24">
        <f t="shared" si="4"/>
        <v>9360000000</v>
      </c>
      <c r="P1449" s="17">
        <f t="shared" si="5"/>
        <v>0.3205443371</v>
      </c>
      <c r="Q1449" s="17">
        <f t="shared" si="6"/>
        <v>0.8217734855</v>
      </c>
      <c r="R1449" s="17"/>
      <c r="S1449" s="17"/>
      <c r="T1449" s="17"/>
      <c r="U1449" s="17"/>
      <c r="V1449" s="17"/>
      <c r="W1449" s="17"/>
      <c r="X1449" s="17"/>
      <c r="Y1449" s="17"/>
      <c r="Z1449" s="17"/>
    </row>
    <row r="1450">
      <c r="A1450" s="18">
        <v>1511.0</v>
      </c>
      <c r="B1450" s="18" t="s">
        <v>509</v>
      </c>
      <c r="C1450" s="18" t="s">
        <v>18</v>
      </c>
      <c r="D1450" s="19">
        <v>41908.0</v>
      </c>
      <c r="E1450" s="20">
        <v>1.1973E10</v>
      </c>
      <c r="F1450" s="20">
        <v>8.001E9</v>
      </c>
      <c r="G1450" s="21">
        <v>1.534E9</v>
      </c>
      <c r="H1450" s="22">
        <v>5.83E8</v>
      </c>
      <c r="I1450" s="22">
        <v>0.0</v>
      </c>
      <c r="J1450" s="18" t="s">
        <v>25</v>
      </c>
      <c r="K1450" s="18" t="s">
        <v>510</v>
      </c>
      <c r="L1450" s="23">
        <f t="shared" si="1"/>
        <v>2014</v>
      </c>
      <c r="M1450" s="24">
        <f t="shared" si="2"/>
        <v>3972000000</v>
      </c>
      <c r="N1450" s="25">
        <f t="shared" si="3"/>
        <v>2117000000</v>
      </c>
      <c r="O1450" s="24">
        <f t="shared" si="4"/>
        <v>9856000000</v>
      </c>
      <c r="P1450" s="17">
        <f t="shared" si="5"/>
        <v>0.3317464295</v>
      </c>
      <c r="Q1450" s="17">
        <f t="shared" si="6"/>
        <v>0.8231855007</v>
      </c>
      <c r="R1450" s="17"/>
      <c r="S1450" s="17"/>
      <c r="T1450" s="17"/>
      <c r="U1450" s="17"/>
      <c r="V1450" s="17"/>
      <c r="W1450" s="17"/>
      <c r="X1450" s="17"/>
      <c r="Y1450" s="17"/>
      <c r="Z1450" s="17"/>
    </row>
    <row r="1451">
      <c r="A1451" s="18">
        <v>1512.0</v>
      </c>
      <c r="B1451" s="18" t="s">
        <v>509</v>
      </c>
      <c r="C1451" s="18" t="s">
        <v>19</v>
      </c>
      <c r="D1451" s="19">
        <v>42272.0</v>
      </c>
      <c r="E1451" s="20">
        <v>1.2233E10</v>
      </c>
      <c r="F1451" s="20">
        <v>8.146E9</v>
      </c>
      <c r="G1451" s="21">
        <v>1.504E9</v>
      </c>
      <c r="H1451" s="22">
        <v>6.27E8</v>
      </c>
      <c r="I1451" s="22">
        <v>0.0</v>
      </c>
      <c r="J1451" s="18" t="s">
        <v>25</v>
      </c>
      <c r="K1451" s="18" t="s">
        <v>510</v>
      </c>
      <c r="L1451" s="23">
        <f t="shared" si="1"/>
        <v>2015</v>
      </c>
      <c r="M1451" s="24">
        <f t="shared" si="2"/>
        <v>4087000000</v>
      </c>
      <c r="N1451" s="25">
        <f t="shared" si="3"/>
        <v>2131000000</v>
      </c>
      <c r="O1451" s="24">
        <f t="shared" si="4"/>
        <v>10102000000</v>
      </c>
      <c r="P1451" s="17">
        <f t="shared" si="5"/>
        <v>0.3340962969</v>
      </c>
      <c r="Q1451" s="17">
        <f t="shared" si="6"/>
        <v>0.8257990681</v>
      </c>
      <c r="R1451" s="17"/>
      <c r="S1451" s="17"/>
      <c r="T1451" s="17"/>
      <c r="U1451" s="17"/>
      <c r="V1451" s="17"/>
      <c r="W1451" s="17"/>
      <c r="X1451" s="17"/>
      <c r="Y1451" s="17"/>
      <c r="Z1451" s="17"/>
    </row>
    <row r="1452">
      <c r="A1452" s="18">
        <v>1513.0</v>
      </c>
      <c r="B1452" s="18" t="s">
        <v>509</v>
      </c>
      <c r="C1452" s="18" t="s">
        <v>20</v>
      </c>
      <c r="D1452" s="19">
        <v>42643.0</v>
      </c>
      <c r="E1452" s="20">
        <v>1.2238E10</v>
      </c>
      <c r="F1452" s="20">
        <v>8.205E9</v>
      </c>
      <c r="G1452" s="21">
        <v>1.463E9</v>
      </c>
      <c r="H1452" s="22">
        <v>6.44E8</v>
      </c>
      <c r="I1452" s="22">
        <v>0.0</v>
      </c>
      <c r="J1452" s="18" t="s">
        <v>25</v>
      </c>
      <c r="K1452" s="18" t="s">
        <v>510</v>
      </c>
      <c r="L1452" s="23">
        <f t="shared" si="1"/>
        <v>2016</v>
      </c>
      <c r="M1452" s="24">
        <f t="shared" si="2"/>
        <v>4033000000</v>
      </c>
      <c r="N1452" s="25">
        <f t="shared" si="3"/>
        <v>2107000000</v>
      </c>
      <c r="O1452" s="24">
        <f t="shared" si="4"/>
        <v>10131000000</v>
      </c>
      <c r="P1452" s="17">
        <f t="shared" si="5"/>
        <v>0.3295473117</v>
      </c>
      <c r="Q1452" s="17">
        <f t="shared" si="6"/>
        <v>0.827831345</v>
      </c>
      <c r="R1452" s="17"/>
      <c r="S1452" s="17"/>
      <c r="T1452" s="17"/>
      <c r="U1452" s="17"/>
      <c r="V1452" s="17"/>
      <c r="W1452" s="17"/>
      <c r="X1452" s="17"/>
      <c r="Y1452" s="17"/>
      <c r="Z1452" s="17"/>
    </row>
    <row r="1453">
      <c r="A1453" s="18">
        <v>1514.0</v>
      </c>
      <c r="B1453" s="18" t="s">
        <v>511</v>
      </c>
      <c r="C1453" s="18" t="s">
        <v>15</v>
      </c>
      <c r="D1453" s="19">
        <v>41273.0</v>
      </c>
      <c r="E1453" s="20">
        <v>5.353197E9</v>
      </c>
      <c r="F1453" s="20">
        <v>2.943847E9</v>
      </c>
      <c r="G1453" s="21">
        <v>1.303427E9</v>
      </c>
      <c r="H1453" s="22">
        <v>0.0</v>
      </c>
      <c r="I1453" s="22">
        <v>1.94039E8</v>
      </c>
      <c r="J1453" s="18" t="s">
        <v>22</v>
      </c>
      <c r="K1453" s="18" t="s">
        <v>512</v>
      </c>
      <c r="L1453" s="23">
        <f t="shared" si="1"/>
        <v>2012</v>
      </c>
      <c r="M1453" s="24">
        <f t="shared" si="2"/>
        <v>2409350000</v>
      </c>
      <c r="N1453" s="25">
        <f t="shared" si="3"/>
        <v>1497466000</v>
      </c>
      <c r="O1453" s="24">
        <f t="shared" si="4"/>
        <v>3855731000</v>
      </c>
      <c r="P1453" s="17">
        <f t="shared" si="5"/>
        <v>0.4500768419</v>
      </c>
      <c r="Q1453" s="17">
        <f t="shared" si="6"/>
        <v>0.7202669732</v>
      </c>
      <c r="R1453" s="17"/>
      <c r="S1453" s="17"/>
      <c r="T1453" s="17"/>
      <c r="U1453" s="17"/>
      <c r="V1453" s="17"/>
      <c r="W1453" s="17"/>
      <c r="X1453" s="17"/>
      <c r="Y1453" s="17"/>
      <c r="Z1453" s="17"/>
    </row>
    <row r="1454">
      <c r="A1454" s="18">
        <v>1515.0</v>
      </c>
      <c r="B1454" s="18" t="s">
        <v>511</v>
      </c>
      <c r="C1454" s="18" t="s">
        <v>18</v>
      </c>
      <c r="D1454" s="19">
        <v>41637.0</v>
      </c>
      <c r="E1454" s="20">
        <v>1.603123E9</v>
      </c>
      <c r="F1454" s="20">
        <v>6.62769E8</v>
      </c>
      <c r="G1454" s="21">
        <v>5.31932E8</v>
      </c>
      <c r="H1454" s="22">
        <v>0.0</v>
      </c>
      <c r="I1454" s="22">
        <v>7.4833E7</v>
      </c>
      <c r="J1454" s="18" t="s">
        <v>22</v>
      </c>
      <c r="K1454" s="18" t="s">
        <v>512</v>
      </c>
      <c r="L1454" s="23">
        <f t="shared" si="1"/>
        <v>2013</v>
      </c>
      <c r="M1454" s="24">
        <f t="shared" si="2"/>
        <v>940354000</v>
      </c>
      <c r="N1454" s="25">
        <f t="shared" si="3"/>
        <v>606765000</v>
      </c>
      <c r="O1454" s="24">
        <f t="shared" si="4"/>
        <v>996358000</v>
      </c>
      <c r="P1454" s="17">
        <f t="shared" si="5"/>
        <v>0.5865763263</v>
      </c>
      <c r="Q1454" s="17">
        <f t="shared" si="6"/>
        <v>0.6215106389</v>
      </c>
      <c r="R1454" s="17"/>
      <c r="S1454" s="17"/>
      <c r="T1454" s="17"/>
      <c r="U1454" s="17"/>
      <c r="V1454" s="17"/>
      <c r="W1454" s="17"/>
      <c r="X1454" s="17"/>
      <c r="Y1454" s="17"/>
      <c r="Z1454" s="17"/>
    </row>
    <row r="1455">
      <c r="A1455" s="18">
        <v>1516.0</v>
      </c>
      <c r="B1455" s="18" t="s">
        <v>511</v>
      </c>
      <c r="C1455" s="18" t="s">
        <v>19</v>
      </c>
      <c r="D1455" s="19">
        <v>42004.0</v>
      </c>
      <c r="E1455" s="20">
        <v>2.626141E9</v>
      </c>
      <c r="F1455" s="20">
        <v>9.5499E8</v>
      </c>
      <c r="G1455" s="21">
        <v>7.66854E8</v>
      </c>
      <c r="H1455" s="22">
        <v>0.0</v>
      </c>
      <c r="I1455" s="22">
        <v>1.51837E8</v>
      </c>
      <c r="J1455" s="18" t="s">
        <v>22</v>
      </c>
      <c r="K1455" s="18" t="s">
        <v>512</v>
      </c>
      <c r="L1455" s="23">
        <f t="shared" si="1"/>
        <v>2014</v>
      </c>
      <c r="M1455" s="24">
        <f t="shared" si="2"/>
        <v>1671151000</v>
      </c>
      <c r="N1455" s="25">
        <f t="shared" si="3"/>
        <v>918691000</v>
      </c>
      <c r="O1455" s="24">
        <f t="shared" si="4"/>
        <v>1707450000</v>
      </c>
      <c r="P1455" s="17">
        <f t="shared" si="5"/>
        <v>0.6363523512</v>
      </c>
      <c r="Q1455" s="17">
        <f t="shared" si="6"/>
        <v>0.6501745337</v>
      </c>
      <c r="R1455" s="17"/>
      <c r="S1455" s="17"/>
      <c r="T1455" s="17"/>
      <c r="U1455" s="17"/>
      <c r="V1455" s="17"/>
      <c r="W1455" s="17"/>
      <c r="X1455" s="17"/>
      <c r="Y1455" s="17"/>
      <c r="Z1455" s="17"/>
    </row>
    <row r="1456">
      <c r="A1456" s="18">
        <v>1517.0</v>
      </c>
      <c r="B1456" s="18" t="s">
        <v>511</v>
      </c>
      <c r="C1456" s="18" t="s">
        <v>20</v>
      </c>
      <c r="D1456" s="19">
        <v>42369.0</v>
      </c>
      <c r="E1456" s="20">
        <v>3.050945E9</v>
      </c>
      <c r="F1456" s="20">
        <v>9.23336E8</v>
      </c>
      <c r="G1456" s="21">
        <v>1.068221E9</v>
      </c>
      <c r="H1456" s="22">
        <v>0.0</v>
      </c>
      <c r="I1456" s="22">
        <v>2.05087E8</v>
      </c>
      <c r="J1456" s="18" t="s">
        <v>22</v>
      </c>
      <c r="K1456" s="18" t="s">
        <v>512</v>
      </c>
      <c r="L1456" s="23">
        <f t="shared" si="1"/>
        <v>2015</v>
      </c>
      <c r="M1456" s="24">
        <f t="shared" si="2"/>
        <v>2127609000</v>
      </c>
      <c r="N1456" s="25">
        <f t="shared" si="3"/>
        <v>1273308000</v>
      </c>
      <c r="O1456" s="24">
        <f t="shared" si="4"/>
        <v>1777637000</v>
      </c>
      <c r="P1456" s="17">
        <f t="shared" si="5"/>
        <v>0.6973606538</v>
      </c>
      <c r="Q1456" s="17">
        <f t="shared" si="6"/>
        <v>0.5826512769</v>
      </c>
      <c r="R1456" s="17"/>
      <c r="S1456" s="17"/>
      <c r="T1456" s="17"/>
      <c r="U1456" s="17"/>
      <c r="V1456" s="17"/>
      <c r="W1456" s="17"/>
      <c r="X1456" s="17"/>
      <c r="Y1456" s="17"/>
      <c r="Z1456" s="17"/>
    </row>
    <row r="1457">
      <c r="A1457" s="18">
        <v>1518.0</v>
      </c>
      <c r="B1457" s="18" t="s">
        <v>513</v>
      </c>
      <c r="C1457" s="18" t="s">
        <v>15</v>
      </c>
      <c r="D1457" s="19">
        <v>41307.0</v>
      </c>
      <c r="E1457" s="20">
        <v>7.3301E10</v>
      </c>
      <c r="F1457" s="20">
        <v>5.0568E10</v>
      </c>
      <c r="G1457" s="21">
        <v>1.511E10</v>
      </c>
      <c r="H1457" s="22">
        <v>0.0</v>
      </c>
      <c r="I1457" s="22">
        <v>2.044E9</v>
      </c>
      <c r="J1457" s="18" t="s">
        <v>22</v>
      </c>
      <c r="K1457" s="18" t="s">
        <v>200</v>
      </c>
      <c r="L1457" s="23">
        <f t="shared" si="1"/>
        <v>2013</v>
      </c>
      <c r="M1457" s="24">
        <f t="shared" si="2"/>
        <v>22733000000</v>
      </c>
      <c r="N1457" s="25">
        <f t="shared" si="3"/>
        <v>17154000000</v>
      </c>
      <c r="O1457" s="24">
        <f t="shared" si="4"/>
        <v>56147000000</v>
      </c>
      <c r="P1457" s="17">
        <f t="shared" si="5"/>
        <v>0.3101321946</v>
      </c>
      <c r="Q1457" s="17">
        <f t="shared" si="6"/>
        <v>0.765978636</v>
      </c>
      <c r="R1457" s="17"/>
      <c r="S1457" s="17"/>
      <c r="T1457" s="17"/>
      <c r="U1457" s="17"/>
      <c r="V1457" s="17"/>
      <c r="W1457" s="17"/>
      <c r="X1457" s="17"/>
      <c r="Y1457" s="17"/>
      <c r="Z1457" s="17"/>
    </row>
    <row r="1458">
      <c r="A1458" s="18">
        <v>1519.0</v>
      </c>
      <c r="B1458" s="18" t="s">
        <v>513</v>
      </c>
      <c r="C1458" s="18" t="s">
        <v>18</v>
      </c>
      <c r="D1458" s="19">
        <v>41671.0</v>
      </c>
      <c r="E1458" s="20">
        <v>7.1279E10</v>
      </c>
      <c r="F1458" s="20">
        <v>5.0039E10</v>
      </c>
      <c r="G1458" s="21">
        <v>1.4465E10</v>
      </c>
      <c r="H1458" s="22">
        <v>0.0</v>
      </c>
      <c r="I1458" s="22">
        <v>1.996E9</v>
      </c>
      <c r="J1458" s="18" t="s">
        <v>22</v>
      </c>
      <c r="K1458" s="18" t="s">
        <v>200</v>
      </c>
      <c r="L1458" s="23">
        <f t="shared" si="1"/>
        <v>2014</v>
      </c>
      <c r="M1458" s="24">
        <f t="shared" si="2"/>
        <v>21240000000</v>
      </c>
      <c r="N1458" s="25">
        <f t="shared" si="3"/>
        <v>16461000000</v>
      </c>
      <c r="O1458" s="24">
        <f t="shared" si="4"/>
        <v>54818000000</v>
      </c>
      <c r="P1458" s="17">
        <f t="shared" si="5"/>
        <v>0.2979839785</v>
      </c>
      <c r="Q1458" s="17">
        <f t="shared" si="6"/>
        <v>0.7690624167</v>
      </c>
      <c r="R1458" s="17"/>
      <c r="S1458" s="17"/>
      <c r="T1458" s="17"/>
      <c r="U1458" s="17"/>
      <c r="V1458" s="17"/>
      <c r="W1458" s="17"/>
      <c r="X1458" s="17"/>
      <c r="Y1458" s="17"/>
      <c r="Z1458" s="17"/>
    </row>
    <row r="1459">
      <c r="A1459" s="18">
        <v>1520.0</v>
      </c>
      <c r="B1459" s="18" t="s">
        <v>513</v>
      </c>
      <c r="C1459" s="18" t="s">
        <v>19</v>
      </c>
      <c r="D1459" s="19">
        <v>42035.0</v>
      </c>
      <c r="E1459" s="20">
        <v>7.2618E10</v>
      </c>
      <c r="F1459" s="20">
        <v>5.1278E10</v>
      </c>
      <c r="G1459" s="21">
        <v>1.4676E10</v>
      </c>
      <c r="H1459" s="22">
        <v>0.0</v>
      </c>
      <c r="I1459" s="22">
        <v>2.129E9</v>
      </c>
      <c r="J1459" s="18" t="s">
        <v>22</v>
      </c>
      <c r="K1459" s="18" t="s">
        <v>200</v>
      </c>
      <c r="L1459" s="23">
        <f t="shared" si="1"/>
        <v>2015</v>
      </c>
      <c r="M1459" s="24">
        <f t="shared" si="2"/>
        <v>21340000000</v>
      </c>
      <c r="N1459" s="25">
        <f t="shared" si="3"/>
        <v>16805000000</v>
      </c>
      <c r="O1459" s="24">
        <f t="shared" si="4"/>
        <v>55813000000</v>
      </c>
      <c r="P1459" s="17">
        <f t="shared" si="5"/>
        <v>0.2938665345</v>
      </c>
      <c r="Q1459" s="17">
        <f t="shared" si="6"/>
        <v>0.7685835468</v>
      </c>
      <c r="R1459" s="17"/>
      <c r="S1459" s="17"/>
      <c r="T1459" s="17"/>
      <c r="U1459" s="17"/>
      <c r="V1459" s="17"/>
      <c r="W1459" s="17"/>
      <c r="X1459" s="17"/>
      <c r="Y1459" s="17"/>
      <c r="Z1459" s="17"/>
    </row>
    <row r="1460">
      <c r="A1460" s="18">
        <v>1521.0</v>
      </c>
      <c r="B1460" s="18" t="s">
        <v>513</v>
      </c>
      <c r="C1460" s="18" t="s">
        <v>20</v>
      </c>
      <c r="D1460" s="19">
        <v>42399.0</v>
      </c>
      <c r="E1460" s="20">
        <v>7.3785E10</v>
      </c>
      <c r="F1460" s="20">
        <v>5.1997E10</v>
      </c>
      <c r="G1460" s="21">
        <v>1.4665E10</v>
      </c>
      <c r="H1460" s="22">
        <v>0.0</v>
      </c>
      <c r="I1460" s="22">
        <v>2.213E9</v>
      </c>
      <c r="J1460" s="18" t="s">
        <v>22</v>
      </c>
      <c r="K1460" s="18" t="s">
        <v>200</v>
      </c>
      <c r="L1460" s="23">
        <f t="shared" si="1"/>
        <v>2016</v>
      </c>
      <c r="M1460" s="24">
        <f t="shared" si="2"/>
        <v>21788000000</v>
      </c>
      <c r="N1460" s="25">
        <f t="shared" si="3"/>
        <v>16878000000</v>
      </c>
      <c r="O1460" s="24">
        <f t="shared" si="4"/>
        <v>56907000000</v>
      </c>
      <c r="P1460" s="17">
        <f t="shared" si="5"/>
        <v>0.2952903707</v>
      </c>
      <c r="Q1460" s="17">
        <f t="shared" si="6"/>
        <v>0.77125432</v>
      </c>
      <c r="R1460" s="17"/>
      <c r="S1460" s="17"/>
      <c r="T1460" s="17"/>
      <c r="U1460" s="17"/>
      <c r="V1460" s="17"/>
      <c r="W1460" s="17"/>
      <c r="X1460" s="17"/>
      <c r="Y1460" s="17"/>
      <c r="Z1460" s="17"/>
    </row>
    <row r="1461">
      <c r="A1461" s="18">
        <v>1522.0</v>
      </c>
      <c r="B1461" s="18" t="s">
        <v>514</v>
      </c>
      <c r="C1461" s="18" t="s">
        <v>15</v>
      </c>
      <c r="D1461" s="19">
        <v>41305.0</v>
      </c>
      <c r="E1461" s="20">
        <v>3.794249E9</v>
      </c>
      <c r="F1461" s="20">
        <v>1.630965E9</v>
      </c>
      <c r="G1461" s="21">
        <v>1.466067E9</v>
      </c>
      <c r="H1461" s="22">
        <v>0.0</v>
      </c>
      <c r="I1461" s="22">
        <v>0.0</v>
      </c>
      <c r="J1461" s="18" t="s">
        <v>22</v>
      </c>
      <c r="K1461" s="18" t="s">
        <v>292</v>
      </c>
      <c r="L1461" s="23">
        <f t="shared" si="1"/>
        <v>2013</v>
      </c>
      <c r="M1461" s="24">
        <f t="shared" si="2"/>
        <v>2163284000</v>
      </c>
      <c r="N1461" s="25">
        <f t="shared" si="3"/>
        <v>1466067000</v>
      </c>
      <c r="O1461" s="24">
        <f t="shared" si="4"/>
        <v>2328182000</v>
      </c>
      <c r="P1461" s="17">
        <f t="shared" si="5"/>
        <v>0.5701481374</v>
      </c>
      <c r="Q1461" s="17">
        <f t="shared" si="6"/>
        <v>0.6136081211</v>
      </c>
      <c r="R1461" s="17"/>
      <c r="S1461" s="17"/>
      <c r="T1461" s="17"/>
      <c r="U1461" s="17"/>
      <c r="V1461" s="17"/>
      <c r="W1461" s="17"/>
      <c r="X1461" s="17"/>
      <c r="Y1461" s="17"/>
      <c r="Z1461" s="17"/>
    </row>
    <row r="1462">
      <c r="A1462" s="18">
        <v>1523.0</v>
      </c>
      <c r="B1462" s="18" t="s">
        <v>514</v>
      </c>
      <c r="C1462" s="18" t="s">
        <v>18</v>
      </c>
      <c r="D1462" s="19">
        <v>41670.0</v>
      </c>
      <c r="E1462" s="20">
        <v>4.0311E9</v>
      </c>
      <c r="F1462" s="20">
        <v>1.6907E9</v>
      </c>
      <c r="G1462" s="21">
        <v>2.0361E9</v>
      </c>
      <c r="H1462" s="22">
        <v>0.0</v>
      </c>
      <c r="I1462" s="22">
        <v>0.0</v>
      </c>
      <c r="J1462" s="18" t="s">
        <v>22</v>
      </c>
      <c r="K1462" s="18" t="s">
        <v>292</v>
      </c>
      <c r="L1462" s="23">
        <f t="shared" si="1"/>
        <v>2014</v>
      </c>
      <c r="M1462" s="24">
        <f t="shared" si="2"/>
        <v>2340400000</v>
      </c>
      <c r="N1462" s="25">
        <f t="shared" si="3"/>
        <v>2036100000</v>
      </c>
      <c r="O1462" s="24">
        <f t="shared" si="4"/>
        <v>1995000000</v>
      </c>
      <c r="P1462" s="17">
        <f t="shared" si="5"/>
        <v>0.5805859443</v>
      </c>
      <c r="Q1462" s="17">
        <f t="shared" si="6"/>
        <v>0.4949021359</v>
      </c>
      <c r="R1462" s="17"/>
      <c r="S1462" s="17"/>
      <c r="T1462" s="17"/>
      <c r="U1462" s="17"/>
      <c r="V1462" s="17"/>
      <c r="W1462" s="17"/>
      <c r="X1462" s="17"/>
      <c r="Y1462" s="17"/>
      <c r="Z1462" s="17"/>
    </row>
    <row r="1463">
      <c r="A1463" s="18">
        <v>1524.0</v>
      </c>
      <c r="B1463" s="18" t="s">
        <v>514</v>
      </c>
      <c r="C1463" s="18" t="s">
        <v>19</v>
      </c>
      <c r="D1463" s="19">
        <v>42035.0</v>
      </c>
      <c r="E1463" s="20">
        <v>4.2499E9</v>
      </c>
      <c r="F1463" s="20">
        <v>1.7127E9</v>
      </c>
      <c r="G1463" s="21">
        <v>1.6458E9</v>
      </c>
      <c r="H1463" s="22">
        <v>0.0</v>
      </c>
      <c r="I1463" s="22">
        <v>0.0</v>
      </c>
      <c r="J1463" s="18" t="s">
        <v>22</v>
      </c>
      <c r="K1463" s="18" t="s">
        <v>292</v>
      </c>
      <c r="L1463" s="23">
        <f t="shared" si="1"/>
        <v>2015</v>
      </c>
      <c r="M1463" s="24">
        <f t="shared" si="2"/>
        <v>2537200000</v>
      </c>
      <c r="N1463" s="25">
        <f t="shared" si="3"/>
        <v>1645800000</v>
      </c>
      <c r="O1463" s="24">
        <f t="shared" si="4"/>
        <v>2604100000</v>
      </c>
      <c r="P1463" s="17">
        <f t="shared" si="5"/>
        <v>0.5970022824</v>
      </c>
      <c r="Q1463" s="17">
        <f t="shared" si="6"/>
        <v>0.6127438293</v>
      </c>
      <c r="R1463" s="17"/>
      <c r="S1463" s="17"/>
      <c r="T1463" s="17"/>
      <c r="U1463" s="17"/>
      <c r="V1463" s="17"/>
      <c r="W1463" s="17"/>
      <c r="X1463" s="17"/>
      <c r="Y1463" s="17"/>
      <c r="Z1463" s="17"/>
    </row>
    <row r="1464">
      <c r="A1464" s="18">
        <v>1525.0</v>
      </c>
      <c r="B1464" s="18" t="s">
        <v>514</v>
      </c>
      <c r="C1464" s="18" t="s">
        <v>20</v>
      </c>
      <c r="D1464" s="19">
        <v>42400.0</v>
      </c>
      <c r="E1464" s="20">
        <v>4.1049E9</v>
      </c>
      <c r="F1464" s="20">
        <v>1.6136E9</v>
      </c>
      <c r="G1464" s="21">
        <v>1.7312E9</v>
      </c>
      <c r="H1464" s="22">
        <v>0.0</v>
      </c>
      <c r="I1464" s="22">
        <v>0.0</v>
      </c>
      <c r="J1464" s="18" t="s">
        <v>22</v>
      </c>
      <c r="K1464" s="18" t="s">
        <v>292</v>
      </c>
      <c r="L1464" s="23">
        <f t="shared" si="1"/>
        <v>2016</v>
      </c>
      <c r="M1464" s="24">
        <f t="shared" si="2"/>
        <v>2491300000</v>
      </c>
      <c r="N1464" s="25">
        <f t="shared" si="3"/>
        <v>1731200000</v>
      </c>
      <c r="O1464" s="24">
        <f t="shared" si="4"/>
        <v>2373700000</v>
      </c>
      <c r="P1464" s="17">
        <f t="shared" si="5"/>
        <v>0.6069088163</v>
      </c>
      <c r="Q1464" s="17">
        <f t="shared" si="6"/>
        <v>0.5782601281</v>
      </c>
      <c r="R1464" s="17"/>
      <c r="S1464" s="17"/>
      <c r="T1464" s="17"/>
      <c r="U1464" s="17"/>
      <c r="V1464" s="17"/>
      <c r="W1464" s="17"/>
      <c r="X1464" s="17"/>
      <c r="Y1464" s="17"/>
      <c r="Z1464" s="17"/>
    </row>
    <row r="1465">
      <c r="A1465" s="18">
        <v>1526.0</v>
      </c>
      <c r="B1465" s="18" t="s">
        <v>515</v>
      </c>
      <c r="C1465" s="18" t="s">
        <v>15</v>
      </c>
      <c r="D1465" s="19">
        <v>41307.0</v>
      </c>
      <c r="E1465" s="20">
        <v>2.5878372E10</v>
      </c>
      <c r="F1465" s="20">
        <v>1.85214E10</v>
      </c>
      <c r="G1465" s="21">
        <v>4.250446E9</v>
      </c>
      <c r="H1465" s="22">
        <v>0.0</v>
      </c>
      <c r="I1465" s="22">
        <v>0.0</v>
      </c>
      <c r="J1465" s="18" t="s">
        <v>22</v>
      </c>
      <c r="K1465" s="18" t="s">
        <v>260</v>
      </c>
      <c r="L1465" s="23">
        <f t="shared" si="1"/>
        <v>2013</v>
      </c>
      <c r="M1465" s="24">
        <f t="shared" si="2"/>
        <v>7356972000</v>
      </c>
      <c r="N1465" s="25">
        <f t="shared" si="3"/>
        <v>4250446000</v>
      </c>
      <c r="O1465" s="24">
        <f t="shared" si="4"/>
        <v>21627926000</v>
      </c>
      <c r="P1465" s="17">
        <f t="shared" si="5"/>
        <v>0.2842903719</v>
      </c>
      <c r="Q1465" s="17">
        <f t="shared" si="6"/>
        <v>0.83575296</v>
      </c>
      <c r="R1465" s="17"/>
      <c r="S1465" s="17"/>
      <c r="T1465" s="17"/>
      <c r="U1465" s="17"/>
      <c r="V1465" s="17"/>
      <c r="W1465" s="17"/>
      <c r="X1465" s="17"/>
      <c r="Y1465" s="17"/>
      <c r="Z1465" s="17"/>
    </row>
    <row r="1466">
      <c r="A1466" s="18">
        <v>1527.0</v>
      </c>
      <c r="B1466" s="18" t="s">
        <v>515</v>
      </c>
      <c r="C1466" s="18" t="s">
        <v>18</v>
      </c>
      <c r="D1466" s="19">
        <v>41671.0</v>
      </c>
      <c r="E1466" s="20">
        <v>2.7422696E10</v>
      </c>
      <c r="F1466" s="20">
        <v>1.9605037E10</v>
      </c>
      <c r="G1466" s="21">
        <v>4.467089E9</v>
      </c>
      <c r="H1466" s="22">
        <v>0.0</v>
      </c>
      <c r="I1466" s="22">
        <v>0.0</v>
      </c>
      <c r="J1466" s="18" t="s">
        <v>22</v>
      </c>
      <c r="K1466" s="18" t="s">
        <v>260</v>
      </c>
      <c r="L1466" s="23">
        <f t="shared" si="1"/>
        <v>2014</v>
      </c>
      <c r="M1466" s="24">
        <f t="shared" si="2"/>
        <v>7817659000</v>
      </c>
      <c r="N1466" s="25">
        <f t="shared" si="3"/>
        <v>4467089000</v>
      </c>
      <c r="O1466" s="24">
        <f t="shared" si="4"/>
        <v>22955607000</v>
      </c>
      <c r="P1466" s="17">
        <f t="shared" si="5"/>
        <v>0.2850798842</v>
      </c>
      <c r="Q1466" s="17">
        <f t="shared" si="6"/>
        <v>0.8371024862</v>
      </c>
      <c r="R1466" s="17"/>
      <c r="S1466" s="17"/>
      <c r="T1466" s="17"/>
      <c r="U1466" s="17"/>
      <c r="V1466" s="17"/>
      <c r="W1466" s="17"/>
      <c r="X1466" s="17"/>
      <c r="Y1466" s="17"/>
      <c r="Z1466" s="17"/>
    </row>
    <row r="1467">
      <c r="A1467" s="18">
        <v>1528.0</v>
      </c>
      <c r="B1467" s="18" t="s">
        <v>515</v>
      </c>
      <c r="C1467" s="18" t="s">
        <v>19</v>
      </c>
      <c r="D1467" s="19">
        <v>42035.0</v>
      </c>
      <c r="E1467" s="20">
        <v>2.9078407E10</v>
      </c>
      <c r="F1467" s="20">
        <v>2.0776522E10</v>
      </c>
      <c r="G1467" s="21">
        <v>4.695384E9</v>
      </c>
      <c r="H1467" s="22">
        <v>0.0</v>
      </c>
      <c r="I1467" s="22">
        <v>0.0</v>
      </c>
      <c r="J1467" s="18" t="s">
        <v>22</v>
      </c>
      <c r="K1467" s="18" t="s">
        <v>260</v>
      </c>
      <c r="L1467" s="23">
        <f t="shared" si="1"/>
        <v>2015</v>
      </c>
      <c r="M1467" s="24">
        <f t="shared" si="2"/>
        <v>8301885000</v>
      </c>
      <c r="N1467" s="25">
        <f t="shared" si="3"/>
        <v>4695384000</v>
      </c>
      <c r="O1467" s="24">
        <f t="shared" si="4"/>
        <v>24383023000</v>
      </c>
      <c r="P1467" s="17">
        <f t="shared" si="5"/>
        <v>0.2854999932</v>
      </c>
      <c r="Q1467" s="17">
        <f t="shared" si="6"/>
        <v>0.8385267804</v>
      </c>
      <c r="R1467" s="17"/>
      <c r="S1467" s="17"/>
      <c r="T1467" s="17"/>
      <c r="U1467" s="17"/>
      <c r="V1467" s="17"/>
      <c r="W1467" s="17"/>
      <c r="X1467" s="17"/>
      <c r="Y1467" s="17"/>
      <c r="Z1467" s="17"/>
    </row>
    <row r="1468">
      <c r="A1468" s="18">
        <v>1529.0</v>
      </c>
      <c r="B1468" s="18" t="s">
        <v>515</v>
      </c>
      <c r="C1468" s="18" t="s">
        <v>20</v>
      </c>
      <c r="D1468" s="19">
        <v>42399.0</v>
      </c>
      <c r="E1468" s="20">
        <v>3.0944938E10</v>
      </c>
      <c r="F1468" s="20">
        <v>2.2034523E10</v>
      </c>
      <c r="G1468" s="21">
        <v>5.205715E9</v>
      </c>
      <c r="H1468" s="22">
        <v>0.0</v>
      </c>
      <c r="I1468" s="22">
        <v>0.0</v>
      </c>
      <c r="J1468" s="18" t="s">
        <v>22</v>
      </c>
      <c r="K1468" s="18" t="s">
        <v>260</v>
      </c>
      <c r="L1468" s="23">
        <f t="shared" si="1"/>
        <v>2016</v>
      </c>
      <c r="M1468" s="24">
        <f t="shared" si="2"/>
        <v>8910415000</v>
      </c>
      <c r="N1468" s="25">
        <f t="shared" si="3"/>
        <v>5205715000</v>
      </c>
      <c r="O1468" s="24">
        <f t="shared" si="4"/>
        <v>25739223000</v>
      </c>
      <c r="P1468" s="17">
        <f t="shared" si="5"/>
        <v>0.2879441865</v>
      </c>
      <c r="Q1468" s="17">
        <f t="shared" si="6"/>
        <v>0.8317749094</v>
      </c>
      <c r="R1468" s="17"/>
      <c r="S1468" s="17"/>
      <c r="T1468" s="17"/>
      <c r="U1468" s="17"/>
      <c r="V1468" s="17"/>
      <c r="W1468" s="17"/>
      <c r="X1468" s="17"/>
      <c r="Y1468" s="17"/>
      <c r="Z1468" s="17"/>
    </row>
    <row r="1469">
      <c r="A1469" s="18">
        <v>1530.0</v>
      </c>
      <c r="B1469" s="18" t="s">
        <v>516</v>
      </c>
      <c r="C1469" s="18" t="s">
        <v>15</v>
      </c>
      <c r="D1469" s="19">
        <v>41274.0</v>
      </c>
      <c r="E1469" s="20">
        <v>3.589516E9</v>
      </c>
      <c r="F1469" s="20">
        <v>1.955682E9</v>
      </c>
      <c r="G1469" s="21">
        <v>0.0</v>
      </c>
      <c r="H1469" s="22">
        <v>0.0</v>
      </c>
      <c r="I1469" s="22">
        <v>7.87329E8</v>
      </c>
      <c r="J1469" s="18" t="s">
        <v>50</v>
      </c>
      <c r="K1469" s="18" t="s">
        <v>51</v>
      </c>
      <c r="L1469" s="23">
        <f t="shared" si="1"/>
        <v>2012</v>
      </c>
      <c r="M1469" s="24">
        <f t="shared" si="2"/>
        <v>1633834000</v>
      </c>
      <c r="N1469" s="25">
        <f t="shared" si="3"/>
        <v>787329000</v>
      </c>
      <c r="O1469" s="24">
        <f t="shared" si="4"/>
        <v>2802187000</v>
      </c>
      <c r="P1469" s="17">
        <f t="shared" si="5"/>
        <v>0.4551683291</v>
      </c>
      <c r="Q1469" s="17">
        <f t="shared" si="6"/>
        <v>0.7806587295</v>
      </c>
      <c r="R1469" s="17"/>
      <c r="S1469" s="17"/>
      <c r="T1469" s="17"/>
      <c r="U1469" s="17"/>
      <c r="V1469" s="17"/>
      <c r="W1469" s="17"/>
      <c r="X1469" s="17"/>
      <c r="Y1469" s="17"/>
      <c r="Z1469" s="17"/>
    </row>
    <row r="1470">
      <c r="A1470" s="18">
        <v>1531.0</v>
      </c>
      <c r="B1470" s="18" t="s">
        <v>516</v>
      </c>
      <c r="C1470" s="18" t="s">
        <v>18</v>
      </c>
      <c r="D1470" s="19">
        <v>41639.0</v>
      </c>
      <c r="E1470" s="20">
        <v>3.494253E9</v>
      </c>
      <c r="F1470" s="20">
        <v>1.838766E9</v>
      </c>
      <c r="G1470" s="21">
        <v>0.0</v>
      </c>
      <c r="H1470" s="22">
        <v>0.0</v>
      </c>
      <c r="I1470" s="22">
        <v>8.19711E8</v>
      </c>
      <c r="J1470" s="18" t="s">
        <v>50</v>
      </c>
      <c r="K1470" s="18" t="s">
        <v>51</v>
      </c>
      <c r="L1470" s="23">
        <f t="shared" si="1"/>
        <v>2013</v>
      </c>
      <c r="M1470" s="24">
        <f t="shared" si="2"/>
        <v>1655487000</v>
      </c>
      <c r="N1470" s="25">
        <f t="shared" si="3"/>
        <v>819711000</v>
      </c>
      <c r="O1470" s="24">
        <f t="shared" si="4"/>
        <v>2674542000</v>
      </c>
      <c r="P1470" s="17">
        <f t="shared" si="5"/>
        <v>0.473774223</v>
      </c>
      <c r="Q1470" s="17">
        <f t="shared" si="6"/>
        <v>0.7654116631</v>
      </c>
      <c r="R1470" s="17"/>
      <c r="S1470" s="17"/>
      <c r="T1470" s="17"/>
      <c r="U1470" s="17"/>
      <c r="V1470" s="17"/>
      <c r="W1470" s="17"/>
      <c r="X1470" s="17"/>
      <c r="Y1470" s="17"/>
      <c r="Z1470" s="17"/>
    </row>
    <row r="1471">
      <c r="A1471" s="18">
        <v>1532.0</v>
      </c>
      <c r="B1471" s="18" t="s">
        <v>516</v>
      </c>
      <c r="C1471" s="18" t="s">
        <v>19</v>
      </c>
      <c r="D1471" s="19">
        <v>42004.0</v>
      </c>
      <c r="E1471" s="20">
        <v>3.620095E9</v>
      </c>
      <c r="F1471" s="20">
        <v>1.903384E9</v>
      </c>
      <c r="G1471" s="21">
        <v>0.0</v>
      </c>
      <c r="H1471" s="22">
        <v>0.0</v>
      </c>
      <c r="I1471" s="22">
        <v>8.55908E8</v>
      </c>
      <c r="J1471" s="18" t="s">
        <v>50</v>
      </c>
      <c r="K1471" s="18" t="s">
        <v>51</v>
      </c>
      <c r="L1471" s="23">
        <f t="shared" si="1"/>
        <v>2014</v>
      </c>
      <c r="M1471" s="24">
        <f t="shared" si="2"/>
        <v>1716711000</v>
      </c>
      <c r="N1471" s="25">
        <f t="shared" si="3"/>
        <v>855908000</v>
      </c>
      <c r="O1471" s="24">
        <f t="shared" si="4"/>
        <v>2764187000</v>
      </c>
      <c r="P1471" s="17">
        <f t="shared" si="5"/>
        <v>0.4742171131</v>
      </c>
      <c r="Q1471" s="17">
        <f t="shared" si="6"/>
        <v>0.7635675307</v>
      </c>
      <c r="R1471" s="17"/>
      <c r="S1471" s="17"/>
      <c r="T1471" s="17"/>
      <c r="U1471" s="17"/>
      <c r="V1471" s="17"/>
      <c r="W1471" s="17"/>
      <c r="X1471" s="17"/>
      <c r="Y1471" s="17"/>
      <c r="Z1471" s="17"/>
    </row>
    <row r="1472">
      <c r="A1472" s="18">
        <v>1533.0</v>
      </c>
      <c r="B1472" s="18" t="s">
        <v>516</v>
      </c>
      <c r="C1472" s="18" t="s">
        <v>20</v>
      </c>
      <c r="D1472" s="19">
        <v>42369.0</v>
      </c>
      <c r="E1472" s="20">
        <v>3.766065E9</v>
      </c>
      <c r="F1472" s="20">
        <v>2.016212E9</v>
      </c>
      <c r="G1472" s="21">
        <v>0.0</v>
      </c>
      <c r="H1472" s="22">
        <v>0.0</v>
      </c>
      <c r="I1472" s="22">
        <v>9.07024E8</v>
      </c>
      <c r="J1472" s="18" t="s">
        <v>50</v>
      </c>
      <c r="K1472" s="18" t="s">
        <v>51</v>
      </c>
      <c r="L1472" s="23">
        <f t="shared" si="1"/>
        <v>2015</v>
      </c>
      <c r="M1472" s="24">
        <f t="shared" si="2"/>
        <v>1749853000</v>
      </c>
      <c r="N1472" s="25">
        <f t="shared" si="3"/>
        <v>907024000</v>
      </c>
      <c r="O1472" s="24">
        <f t="shared" si="4"/>
        <v>2859041000</v>
      </c>
      <c r="P1472" s="17">
        <f t="shared" si="5"/>
        <v>0.4646369619</v>
      </c>
      <c r="Q1472" s="17">
        <f t="shared" si="6"/>
        <v>0.7591586975</v>
      </c>
      <c r="R1472" s="17"/>
      <c r="S1472" s="17"/>
      <c r="T1472" s="17"/>
      <c r="U1472" s="17"/>
      <c r="V1472" s="17"/>
      <c r="W1472" s="17"/>
      <c r="X1472" s="17"/>
      <c r="Y1472" s="17"/>
      <c r="Z1472" s="17"/>
    </row>
    <row r="1473">
      <c r="A1473" s="18">
        <v>1534.0</v>
      </c>
      <c r="B1473" s="18" t="s">
        <v>517</v>
      </c>
      <c r="C1473" s="18" t="s">
        <v>15</v>
      </c>
      <c r="D1473" s="19">
        <v>41274.0</v>
      </c>
      <c r="E1473" s="20">
        <v>1.25099E10</v>
      </c>
      <c r="F1473" s="20">
        <v>7.2144E9</v>
      </c>
      <c r="G1473" s="21">
        <v>3.3549E9</v>
      </c>
      <c r="H1473" s="22">
        <v>3.764E8</v>
      </c>
      <c r="I1473" s="22">
        <v>0.0</v>
      </c>
      <c r="J1473" s="18" t="s">
        <v>28</v>
      </c>
      <c r="K1473" s="18" t="s">
        <v>33</v>
      </c>
      <c r="L1473" s="23">
        <f t="shared" si="1"/>
        <v>2012</v>
      </c>
      <c r="M1473" s="24">
        <f t="shared" si="2"/>
        <v>5295500000</v>
      </c>
      <c r="N1473" s="25">
        <f t="shared" si="3"/>
        <v>3731300000</v>
      </c>
      <c r="O1473" s="24">
        <f t="shared" si="4"/>
        <v>8778600000</v>
      </c>
      <c r="P1473" s="17">
        <f t="shared" si="5"/>
        <v>0.4233047426</v>
      </c>
      <c r="Q1473" s="17">
        <f t="shared" si="6"/>
        <v>0.7017322281</v>
      </c>
      <c r="R1473" s="17"/>
      <c r="S1473" s="17"/>
      <c r="T1473" s="17"/>
      <c r="U1473" s="17"/>
      <c r="V1473" s="17"/>
      <c r="W1473" s="17"/>
      <c r="X1473" s="17"/>
      <c r="Y1473" s="17"/>
      <c r="Z1473" s="17"/>
    </row>
    <row r="1474">
      <c r="A1474" s="18">
        <v>1535.0</v>
      </c>
      <c r="B1474" s="18" t="s">
        <v>517</v>
      </c>
      <c r="C1474" s="18" t="s">
        <v>18</v>
      </c>
      <c r="D1474" s="19">
        <v>41639.0</v>
      </c>
      <c r="E1474" s="20">
        <v>1.30903E10</v>
      </c>
      <c r="F1474" s="20">
        <v>7.5612E9</v>
      </c>
      <c r="G1474" s="21">
        <v>3.4463E9</v>
      </c>
      <c r="H1474" s="22">
        <v>3.955E8</v>
      </c>
      <c r="I1474" s="22">
        <v>0.0</v>
      </c>
      <c r="J1474" s="18" t="s">
        <v>28</v>
      </c>
      <c r="K1474" s="18" t="s">
        <v>33</v>
      </c>
      <c r="L1474" s="23">
        <f t="shared" si="1"/>
        <v>2013</v>
      </c>
      <c r="M1474" s="24">
        <f t="shared" si="2"/>
        <v>5529100000</v>
      </c>
      <c r="N1474" s="25">
        <f t="shared" si="3"/>
        <v>3841800000</v>
      </c>
      <c r="O1474" s="24">
        <f t="shared" si="4"/>
        <v>9248500000</v>
      </c>
      <c r="P1474" s="17">
        <f t="shared" si="5"/>
        <v>0.422381458</v>
      </c>
      <c r="Q1474" s="17">
        <f t="shared" si="6"/>
        <v>0.7065155115</v>
      </c>
      <c r="R1474" s="17"/>
      <c r="S1474" s="17"/>
      <c r="T1474" s="17"/>
      <c r="U1474" s="17"/>
      <c r="V1474" s="17"/>
      <c r="W1474" s="17"/>
      <c r="X1474" s="17"/>
      <c r="Y1474" s="17"/>
      <c r="Z1474" s="17"/>
    </row>
    <row r="1475">
      <c r="A1475" s="18">
        <v>1536.0</v>
      </c>
      <c r="B1475" s="18" t="s">
        <v>517</v>
      </c>
      <c r="C1475" s="18" t="s">
        <v>19</v>
      </c>
      <c r="D1475" s="19">
        <v>42004.0</v>
      </c>
      <c r="E1475" s="20">
        <v>1.68896E10</v>
      </c>
      <c r="F1475" s="20">
        <v>9.3976E9</v>
      </c>
      <c r="G1475" s="21">
        <v>4.8961E9</v>
      </c>
      <c r="H1475" s="22">
        <v>6.911E8</v>
      </c>
      <c r="I1475" s="22">
        <v>0.0</v>
      </c>
      <c r="J1475" s="18" t="s">
        <v>28</v>
      </c>
      <c r="K1475" s="18" t="s">
        <v>33</v>
      </c>
      <c r="L1475" s="23">
        <f t="shared" si="1"/>
        <v>2014</v>
      </c>
      <c r="M1475" s="24">
        <f t="shared" si="2"/>
        <v>7492000000</v>
      </c>
      <c r="N1475" s="25">
        <f t="shared" si="3"/>
        <v>5587200000</v>
      </c>
      <c r="O1475" s="24">
        <f t="shared" si="4"/>
        <v>11302400000</v>
      </c>
      <c r="P1475" s="17">
        <f t="shared" si="5"/>
        <v>0.4435865858</v>
      </c>
      <c r="Q1475" s="17">
        <f t="shared" si="6"/>
        <v>0.6691928761</v>
      </c>
      <c r="R1475" s="17"/>
      <c r="S1475" s="17"/>
      <c r="T1475" s="17"/>
      <c r="U1475" s="17"/>
      <c r="V1475" s="17"/>
      <c r="W1475" s="17"/>
      <c r="X1475" s="17"/>
      <c r="Y1475" s="17"/>
      <c r="Z1475" s="17"/>
    </row>
    <row r="1476">
      <c r="A1476" s="18">
        <v>1537.0</v>
      </c>
      <c r="B1476" s="18" t="s">
        <v>517</v>
      </c>
      <c r="C1476" s="18" t="s">
        <v>20</v>
      </c>
      <c r="D1476" s="19">
        <v>42369.0</v>
      </c>
      <c r="E1476" s="20">
        <v>1.69654E10</v>
      </c>
      <c r="F1476" s="20">
        <v>9.2095E9</v>
      </c>
      <c r="G1476" s="21">
        <v>4.6121E9</v>
      </c>
      <c r="H1476" s="22">
        <v>6.923E8</v>
      </c>
      <c r="I1476" s="22">
        <v>0.0</v>
      </c>
      <c r="J1476" s="18" t="s">
        <v>28</v>
      </c>
      <c r="K1476" s="18" t="s">
        <v>33</v>
      </c>
      <c r="L1476" s="23">
        <f t="shared" si="1"/>
        <v>2015</v>
      </c>
      <c r="M1476" s="24">
        <f t="shared" si="2"/>
        <v>7755900000</v>
      </c>
      <c r="N1476" s="25">
        <f t="shared" si="3"/>
        <v>5304400000</v>
      </c>
      <c r="O1476" s="24">
        <f t="shared" si="4"/>
        <v>11661000000</v>
      </c>
      <c r="P1476" s="17">
        <f t="shared" si="5"/>
        <v>0.4571598666</v>
      </c>
      <c r="Q1476" s="17">
        <f t="shared" si="6"/>
        <v>0.6873401158</v>
      </c>
      <c r="R1476" s="17"/>
      <c r="S1476" s="17"/>
      <c r="T1476" s="17"/>
      <c r="U1476" s="17"/>
      <c r="V1476" s="17"/>
      <c r="W1476" s="17"/>
      <c r="X1476" s="17"/>
      <c r="Y1476" s="17"/>
      <c r="Z1476" s="17"/>
    </row>
    <row r="1477">
      <c r="A1477" s="18">
        <v>1538.0</v>
      </c>
      <c r="B1477" s="18" t="s">
        <v>518</v>
      </c>
      <c r="C1477" s="18" t="s">
        <v>15</v>
      </c>
      <c r="D1477" s="19">
        <v>41274.0</v>
      </c>
      <c r="E1477" s="20">
        <v>7.63E8</v>
      </c>
      <c r="F1477" s="20">
        <v>1.2E7</v>
      </c>
      <c r="G1477" s="21">
        <v>4.29E8</v>
      </c>
      <c r="H1477" s="22">
        <v>0.0</v>
      </c>
      <c r="I1477" s="22">
        <v>2.6E7</v>
      </c>
      <c r="J1477" s="18" t="s">
        <v>22</v>
      </c>
      <c r="K1477" s="18" t="s">
        <v>80</v>
      </c>
      <c r="L1477" s="23">
        <f t="shared" si="1"/>
        <v>2012</v>
      </c>
      <c r="M1477" s="24">
        <f t="shared" si="2"/>
        <v>751000000</v>
      </c>
      <c r="N1477" s="25">
        <f t="shared" si="3"/>
        <v>455000000</v>
      </c>
      <c r="O1477" s="24">
        <f t="shared" si="4"/>
        <v>308000000</v>
      </c>
      <c r="P1477" s="17">
        <f t="shared" si="5"/>
        <v>0.9842726081</v>
      </c>
      <c r="Q1477" s="17">
        <f t="shared" si="6"/>
        <v>0.4036697248</v>
      </c>
      <c r="R1477" s="17"/>
      <c r="S1477" s="17"/>
      <c r="T1477" s="17"/>
      <c r="U1477" s="17"/>
      <c r="V1477" s="17"/>
      <c r="W1477" s="17"/>
      <c r="X1477" s="17"/>
      <c r="Y1477" s="17"/>
      <c r="Z1477" s="17"/>
    </row>
    <row r="1478">
      <c r="A1478" s="18">
        <v>1539.0</v>
      </c>
      <c r="B1478" s="18" t="s">
        <v>518</v>
      </c>
      <c r="C1478" s="18" t="s">
        <v>18</v>
      </c>
      <c r="D1478" s="19">
        <v>41639.0</v>
      </c>
      <c r="E1478" s="20">
        <v>9.45E8</v>
      </c>
      <c r="F1478" s="20">
        <v>1.8E7</v>
      </c>
      <c r="G1478" s="21">
        <v>5.97E8</v>
      </c>
      <c r="H1478" s="22">
        <v>0.0</v>
      </c>
      <c r="I1478" s="22">
        <v>3.6E7</v>
      </c>
      <c r="J1478" s="18" t="s">
        <v>22</v>
      </c>
      <c r="K1478" s="18" t="s">
        <v>80</v>
      </c>
      <c r="L1478" s="23">
        <f t="shared" si="1"/>
        <v>2013</v>
      </c>
      <c r="M1478" s="24">
        <f t="shared" si="2"/>
        <v>927000000</v>
      </c>
      <c r="N1478" s="25">
        <f t="shared" si="3"/>
        <v>633000000</v>
      </c>
      <c r="O1478" s="24">
        <f t="shared" si="4"/>
        <v>312000000</v>
      </c>
      <c r="P1478" s="17">
        <f t="shared" si="5"/>
        <v>0.980952381</v>
      </c>
      <c r="Q1478" s="17">
        <f t="shared" si="6"/>
        <v>0.3301587302</v>
      </c>
      <c r="R1478" s="17"/>
      <c r="S1478" s="17"/>
      <c r="T1478" s="17"/>
      <c r="U1478" s="17"/>
      <c r="V1478" s="17"/>
      <c r="W1478" s="17"/>
      <c r="X1478" s="17"/>
      <c r="Y1478" s="17"/>
      <c r="Z1478" s="17"/>
    </row>
    <row r="1479">
      <c r="A1479" s="18">
        <v>1540.0</v>
      </c>
      <c r="B1479" s="18" t="s">
        <v>518</v>
      </c>
      <c r="C1479" s="18" t="s">
        <v>19</v>
      </c>
      <c r="D1479" s="19">
        <v>42004.0</v>
      </c>
      <c r="E1479" s="20">
        <v>1.246E9</v>
      </c>
      <c r="F1479" s="20">
        <v>4.0E7</v>
      </c>
      <c r="G1479" s="21">
        <v>8.01E8</v>
      </c>
      <c r="H1479" s="22">
        <v>0.0</v>
      </c>
      <c r="I1479" s="22">
        <v>6.5E7</v>
      </c>
      <c r="J1479" s="18" t="s">
        <v>22</v>
      </c>
      <c r="K1479" s="18" t="s">
        <v>80</v>
      </c>
      <c r="L1479" s="23">
        <f t="shared" si="1"/>
        <v>2014</v>
      </c>
      <c r="M1479" s="24">
        <f t="shared" si="2"/>
        <v>1206000000</v>
      </c>
      <c r="N1479" s="25">
        <f t="shared" si="3"/>
        <v>866000000</v>
      </c>
      <c r="O1479" s="24">
        <f t="shared" si="4"/>
        <v>380000000</v>
      </c>
      <c r="P1479" s="17">
        <f t="shared" si="5"/>
        <v>0.9678972713</v>
      </c>
      <c r="Q1479" s="17">
        <f t="shared" si="6"/>
        <v>0.304975923</v>
      </c>
      <c r="R1479" s="17"/>
      <c r="S1479" s="17"/>
      <c r="T1479" s="17"/>
      <c r="U1479" s="17"/>
      <c r="V1479" s="17"/>
      <c r="W1479" s="17"/>
      <c r="X1479" s="17"/>
      <c r="Y1479" s="17"/>
      <c r="Z1479" s="17"/>
    </row>
    <row r="1480">
      <c r="A1480" s="18">
        <v>1541.0</v>
      </c>
      <c r="B1480" s="18" t="s">
        <v>518</v>
      </c>
      <c r="C1480" s="18" t="s">
        <v>20</v>
      </c>
      <c r="D1480" s="19">
        <v>42369.0</v>
      </c>
      <c r="E1480" s="20">
        <v>1.492E9</v>
      </c>
      <c r="F1480" s="20">
        <v>5.8E7</v>
      </c>
      <c r="G1480" s="21">
        <v>1.109E9</v>
      </c>
      <c r="H1480" s="22">
        <v>0.0</v>
      </c>
      <c r="I1480" s="22">
        <v>9.3E7</v>
      </c>
      <c r="J1480" s="18" t="s">
        <v>22</v>
      </c>
      <c r="K1480" s="18" t="s">
        <v>80</v>
      </c>
      <c r="L1480" s="23">
        <f t="shared" si="1"/>
        <v>2015</v>
      </c>
      <c r="M1480" s="24">
        <f t="shared" si="2"/>
        <v>1434000000</v>
      </c>
      <c r="N1480" s="25">
        <f t="shared" si="3"/>
        <v>1202000000</v>
      </c>
      <c r="O1480" s="24">
        <f t="shared" si="4"/>
        <v>290000000</v>
      </c>
      <c r="P1480" s="17">
        <f t="shared" si="5"/>
        <v>0.9611260054</v>
      </c>
      <c r="Q1480" s="17">
        <f t="shared" si="6"/>
        <v>0.1943699732</v>
      </c>
      <c r="R1480" s="17"/>
      <c r="S1480" s="17"/>
      <c r="T1480" s="17"/>
      <c r="U1480" s="17"/>
      <c r="V1480" s="17"/>
      <c r="W1480" s="17"/>
      <c r="X1480" s="17"/>
      <c r="Y1480" s="17"/>
      <c r="Z1480" s="17"/>
    </row>
    <row r="1481">
      <c r="A1481" s="18">
        <v>1542.0</v>
      </c>
      <c r="B1481" s="18" t="s">
        <v>519</v>
      </c>
      <c r="C1481" s="18" t="s">
        <v>15</v>
      </c>
      <c r="D1481" s="19">
        <v>41639.0</v>
      </c>
      <c r="E1481" s="20">
        <v>2.6191E10</v>
      </c>
      <c r="F1481" s="20">
        <v>1.3307E10</v>
      </c>
      <c r="G1481" s="21">
        <v>3.757E9</v>
      </c>
      <c r="H1481" s="22">
        <v>0.0</v>
      </c>
      <c r="I1481" s="22">
        <v>3.821E9</v>
      </c>
      <c r="J1481" s="18" t="s">
        <v>50</v>
      </c>
      <c r="K1481" s="18" t="s">
        <v>53</v>
      </c>
      <c r="L1481" s="23">
        <f t="shared" si="1"/>
        <v>2013</v>
      </c>
      <c r="M1481" s="24">
        <f t="shared" si="2"/>
        <v>12884000000</v>
      </c>
      <c r="N1481" s="25">
        <f t="shared" si="3"/>
        <v>7578000000</v>
      </c>
      <c r="O1481" s="24">
        <f t="shared" si="4"/>
        <v>18613000000</v>
      </c>
      <c r="P1481" s="17">
        <f t="shared" si="5"/>
        <v>0.491924707</v>
      </c>
      <c r="Q1481" s="17">
        <f t="shared" si="6"/>
        <v>0.7106639685</v>
      </c>
      <c r="R1481" s="17"/>
      <c r="S1481" s="17"/>
      <c r="T1481" s="17"/>
      <c r="U1481" s="17"/>
      <c r="V1481" s="17"/>
      <c r="W1481" s="17"/>
      <c r="X1481" s="17"/>
      <c r="Y1481" s="17"/>
      <c r="Z1481" s="17"/>
    </row>
    <row r="1482">
      <c r="A1482" s="18">
        <v>1543.0</v>
      </c>
      <c r="B1482" s="18" t="s">
        <v>519</v>
      </c>
      <c r="C1482" s="18" t="s">
        <v>18</v>
      </c>
      <c r="D1482" s="19">
        <v>42004.0</v>
      </c>
      <c r="E1482" s="20">
        <v>2.7174E10</v>
      </c>
      <c r="F1482" s="20">
        <v>1.387E10</v>
      </c>
      <c r="G1482" s="21">
        <v>3.964E9</v>
      </c>
      <c r="H1482" s="22">
        <v>0.0</v>
      </c>
      <c r="I1482" s="22">
        <v>3.882E9</v>
      </c>
      <c r="J1482" s="18" t="s">
        <v>50</v>
      </c>
      <c r="K1482" s="18" t="s">
        <v>53</v>
      </c>
      <c r="L1482" s="23">
        <f t="shared" si="1"/>
        <v>2014</v>
      </c>
      <c r="M1482" s="24">
        <f t="shared" si="2"/>
        <v>13304000000</v>
      </c>
      <c r="N1482" s="25">
        <f t="shared" si="3"/>
        <v>7846000000</v>
      </c>
      <c r="O1482" s="24">
        <f t="shared" si="4"/>
        <v>19328000000</v>
      </c>
      <c r="P1482" s="17">
        <f t="shared" si="5"/>
        <v>0.4895856333</v>
      </c>
      <c r="Q1482" s="17">
        <f t="shared" si="6"/>
        <v>0.7112681239</v>
      </c>
      <c r="R1482" s="17"/>
      <c r="S1482" s="17"/>
      <c r="T1482" s="17"/>
      <c r="U1482" s="17"/>
      <c r="V1482" s="17"/>
      <c r="W1482" s="17"/>
      <c r="X1482" s="17"/>
      <c r="Y1482" s="17"/>
      <c r="Z1482" s="17"/>
    </row>
    <row r="1483">
      <c r="A1483" s="18">
        <v>1544.0</v>
      </c>
      <c r="B1483" s="18" t="s">
        <v>519</v>
      </c>
      <c r="C1483" s="18" t="s">
        <v>19</v>
      </c>
      <c r="D1483" s="19">
        <v>42369.0</v>
      </c>
      <c r="E1483" s="20">
        <v>2.6815E10</v>
      </c>
      <c r="F1483" s="20">
        <v>1.3723E10</v>
      </c>
      <c r="G1483" s="21">
        <v>4.094E9</v>
      </c>
      <c r="H1483" s="22">
        <v>0.0</v>
      </c>
      <c r="I1483" s="22">
        <v>3.885E9</v>
      </c>
      <c r="J1483" s="18" t="s">
        <v>50</v>
      </c>
      <c r="K1483" s="18" t="s">
        <v>53</v>
      </c>
      <c r="L1483" s="23">
        <f t="shared" si="1"/>
        <v>2015</v>
      </c>
      <c r="M1483" s="24">
        <f t="shared" si="2"/>
        <v>13092000000</v>
      </c>
      <c r="N1483" s="25">
        <f t="shared" si="3"/>
        <v>7979000000</v>
      </c>
      <c r="O1483" s="24">
        <f t="shared" si="4"/>
        <v>18836000000</v>
      </c>
      <c r="P1483" s="17">
        <f t="shared" si="5"/>
        <v>0.4882341973</v>
      </c>
      <c r="Q1483" s="17">
        <f t="shared" si="6"/>
        <v>0.7024426627</v>
      </c>
      <c r="R1483" s="17"/>
      <c r="S1483" s="17"/>
      <c r="T1483" s="17"/>
      <c r="U1483" s="17"/>
      <c r="V1483" s="17"/>
      <c r="W1483" s="17"/>
      <c r="X1483" s="17"/>
      <c r="Y1483" s="17"/>
      <c r="Z1483" s="17"/>
    </row>
    <row r="1484">
      <c r="A1484" s="18">
        <v>1545.0</v>
      </c>
      <c r="B1484" s="18" t="s">
        <v>519</v>
      </c>
      <c r="C1484" s="18" t="s">
        <v>20</v>
      </c>
      <c r="D1484" s="19">
        <v>42735.0</v>
      </c>
      <c r="E1484" s="20">
        <v>2.7625E10</v>
      </c>
      <c r="F1484" s="20">
        <v>1.507E10</v>
      </c>
      <c r="G1484" s="21">
        <v>4.154E9</v>
      </c>
      <c r="H1484" s="22">
        <v>0.0</v>
      </c>
      <c r="I1484" s="22">
        <v>3.985E9</v>
      </c>
      <c r="J1484" s="18" t="s">
        <v>50</v>
      </c>
      <c r="K1484" s="18" t="s">
        <v>53</v>
      </c>
      <c r="L1484" s="23">
        <f t="shared" si="1"/>
        <v>2016</v>
      </c>
      <c r="M1484" s="24">
        <f t="shared" si="2"/>
        <v>12555000000</v>
      </c>
      <c r="N1484" s="25">
        <f t="shared" si="3"/>
        <v>8139000000</v>
      </c>
      <c r="O1484" s="24">
        <f t="shared" si="4"/>
        <v>19486000000</v>
      </c>
      <c r="P1484" s="17">
        <f t="shared" si="5"/>
        <v>0.454479638</v>
      </c>
      <c r="Q1484" s="17">
        <f t="shared" si="6"/>
        <v>0.7053755656</v>
      </c>
      <c r="R1484" s="17"/>
      <c r="S1484" s="17"/>
      <c r="T1484" s="17"/>
      <c r="U1484" s="17"/>
      <c r="V1484" s="17"/>
      <c r="W1484" s="17"/>
      <c r="X1484" s="17"/>
      <c r="Y1484" s="17"/>
      <c r="Z1484" s="17"/>
    </row>
    <row r="1485">
      <c r="A1485" s="18">
        <v>1546.0</v>
      </c>
      <c r="B1485" s="18" t="s">
        <v>520</v>
      </c>
      <c r="C1485" s="18" t="s">
        <v>15</v>
      </c>
      <c r="D1485" s="19">
        <v>41272.0</v>
      </c>
      <c r="E1485" s="20">
        <v>4.66412E9</v>
      </c>
      <c r="F1485" s="20">
        <v>3.098066E9</v>
      </c>
      <c r="G1485" s="21">
        <v>1.040287E9</v>
      </c>
      <c r="H1485" s="22">
        <v>0.0</v>
      </c>
      <c r="I1485" s="22">
        <v>8.8975E7</v>
      </c>
      <c r="J1485" s="18" t="s">
        <v>22</v>
      </c>
      <c r="K1485" s="18" t="s">
        <v>521</v>
      </c>
      <c r="L1485" s="23">
        <f t="shared" si="1"/>
        <v>2012</v>
      </c>
      <c r="M1485" s="24">
        <f t="shared" si="2"/>
        <v>1566054000</v>
      </c>
      <c r="N1485" s="25">
        <f t="shared" si="3"/>
        <v>1129262000</v>
      </c>
      <c r="O1485" s="24">
        <f t="shared" si="4"/>
        <v>3534858000</v>
      </c>
      <c r="P1485" s="17">
        <f t="shared" si="5"/>
        <v>0.3357662324</v>
      </c>
      <c r="Q1485" s="17">
        <f t="shared" si="6"/>
        <v>0.7578831591</v>
      </c>
      <c r="R1485" s="17"/>
      <c r="S1485" s="17"/>
      <c r="T1485" s="17"/>
      <c r="U1485" s="17"/>
      <c r="V1485" s="17"/>
      <c r="W1485" s="17"/>
      <c r="X1485" s="17"/>
      <c r="Y1485" s="17"/>
      <c r="Z1485" s="17"/>
    </row>
    <row r="1486">
      <c r="A1486" s="18">
        <v>1547.0</v>
      </c>
      <c r="B1486" s="18" t="s">
        <v>520</v>
      </c>
      <c r="C1486" s="18" t="s">
        <v>18</v>
      </c>
      <c r="D1486" s="19">
        <v>41636.0</v>
      </c>
      <c r="E1486" s="20">
        <v>5.164784E9</v>
      </c>
      <c r="F1486" s="20">
        <v>3.411175E9</v>
      </c>
      <c r="G1486" s="21">
        <v>1.138934E9</v>
      </c>
      <c r="H1486" s="22">
        <v>0.0</v>
      </c>
      <c r="I1486" s="22">
        <v>1.00025E8</v>
      </c>
      <c r="J1486" s="18" t="s">
        <v>22</v>
      </c>
      <c r="K1486" s="18" t="s">
        <v>521</v>
      </c>
      <c r="L1486" s="23">
        <f t="shared" si="1"/>
        <v>2013</v>
      </c>
      <c r="M1486" s="24">
        <f t="shared" si="2"/>
        <v>1753609000</v>
      </c>
      <c r="N1486" s="25">
        <f t="shared" si="3"/>
        <v>1238959000</v>
      </c>
      <c r="O1486" s="24">
        <f t="shared" si="4"/>
        <v>3925825000</v>
      </c>
      <c r="P1486" s="17">
        <f t="shared" si="5"/>
        <v>0.3395319146</v>
      </c>
      <c r="Q1486" s="17">
        <f t="shared" si="6"/>
        <v>0.7601140725</v>
      </c>
      <c r="R1486" s="17"/>
      <c r="S1486" s="17"/>
      <c r="T1486" s="17"/>
      <c r="U1486" s="17"/>
      <c r="V1486" s="17"/>
      <c r="W1486" s="17"/>
      <c r="X1486" s="17"/>
      <c r="Y1486" s="17"/>
      <c r="Z1486" s="17"/>
    </row>
    <row r="1487">
      <c r="A1487" s="18">
        <v>1548.0</v>
      </c>
      <c r="B1487" s="18" t="s">
        <v>520</v>
      </c>
      <c r="C1487" s="18" t="s">
        <v>19</v>
      </c>
      <c r="D1487" s="19">
        <v>42000.0</v>
      </c>
      <c r="E1487" s="20">
        <v>5.711715E9</v>
      </c>
      <c r="F1487" s="20">
        <v>3.7613E9</v>
      </c>
      <c r="G1487" s="21">
        <v>1.246308E9</v>
      </c>
      <c r="H1487" s="22">
        <v>0.0</v>
      </c>
      <c r="I1487" s="22">
        <v>1.14635E8</v>
      </c>
      <c r="J1487" s="18" t="s">
        <v>22</v>
      </c>
      <c r="K1487" s="18" t="s">
        <v>521</v>
      </c>
      <c r="L1487" s="23">
        <f t="shared" si="1"/>
        <v>2014</v>
      </c>
      <c r="M1487" s="24">
        <f t="shared" si="2"/>
        <v>1950415000</v>
      </c>
      <c r="N1487" s="25">
        <f t="shared" si="3"/>
        <v>1360943000</v>
      </c>
      <c r="O1487" s="24">
        <f t="shared" si="4"/>
        <v>4350772000</v>
      </c>
      <c r="P1487" s="17">
        <f t="shared" si="5"/>
        <v>0.3414762466</v>
      </c>
      <c r="Q1487" s="17">
        <f t="shared" si="6"/>
        <v>0.7617277823</v>
      </c>
      <c r="R1487" s="17"/>
      <c r="S1487" s="17"/>
      <c r="T1487" s="17"/>
      <c r="U1487" s="17"/>
      <c r="V1487" s="17"/>
      <c r="W1487" s="17"/>
      <c r="X1487" s="17"/>
      <c r="Y1487" s="17"/>
      <c r="Z1487" s="17"/>
    </row>
    <row r="1488">
      <c r="A1488" s="18">
        <v>1549.0</v>
      </c>
      <c r="B1488" s="18" t="s">
        <v>520</v>
      </c>
      <c r="C1488" s="18" t="s">
        <v>20</v>
      </c>
      <c r="D1488" s="19">
        <v>42364.0</v>
      </c>
      <c r="E1488" s="20">
        <v>6.226507E9</v>
      </c>
      <c r="F1488" s="20">
        <v>4.083333E9</v>
      </c>
      <c r="G1488" s="21">
        <v>1.369097E9</v>
      </c>
      <c r="H1488" s="22">
        <v>0.0</v>
      </c>
      <c r="I1488" s="22">
        <v>1.23569E8</v>
      </c>
      <c r="J1488" s="18" t="s">
        <v>22</v>
      </c>
      <c r="K1488" s="18" t="s">
        <v>521</v>
      </c>
      <c r="L1488" s="23">
        <f t="shared" si="1"/>
        <v>2015</v>
      </c>
      <c r="M1488" s="24">
        <f t="shared" si="2"/>
        <v>2143174000</v>
      </c>
      <c r="N1488" s="25">
        <f t="shared" si="3"/>
        <v>1492666000</v>
      </c>
      <c r="O1488" s="24">
        <f t="shared" si="4"/>
        <v>4733841000</v>
      </c>
      <c r="P1488" s="17">
        <f t="shared" si="5"/>
        <v>0.3442016527</v>
      </c>
      <c r="Q1488" s="17">
        <f t="shared" si="6"/>
        <v>0.7602723325</v>
      </c>
      <c r="R1488" s="17"/>
      <c r="S1488" s="17"/>
      <c r="T1488" s="17"/>
      <c r="U1488" s="17"/>
      <c r="V1488" s="17"/>
      <c r="W1488" s="17"/>
      <c r="X1488" s="17"/>
      <c r="Y1488" s="17"/>
      <c r="Z1488" s="17"/>
    </row>
    <row r="1489">
      <c r="A1489" s="18">
        <v>1550.0</v>
      </c>
      <c r="B1489" s="18" t="s">
        <v>522</v>
      </c>
      <c r="C1489" s="18" t="s">
        <v>15</v>
      </c>
      <c r="D1489" s="19">
        <v>41550.0</v>
      </c>
      <c r="E1489" s="20">
        <v>3.4374E10</v>
      </c>
      <c r="F1489" s="20">
        <v>3.2016E10</v>
      </c>
      <c r="G1489" s="21">
        <v>9.83E8</v>
      </c>
      <c r="H1489" s="22">
        <v>0.0</v>
      </c>
      <c r="I1489" s="22">
        <v>0.0</v>
      </c>
      <c r="J1489" s="18" t="s">
        <v>39</v>
      </c>
      <c r="K1489" s="18" t="s">
        <v>127</v>
      </c>
      <c r="L1489" s="23">
        <f t="shared" si="1"/>
        <v>2013</v>
      </c>
      <c r="M1489" s="24">
        <f t="shared" si="2"/>
        <v>2358000000</v>
      </c>
      <c r="N1489" s="25">
        <f t="shared" si="3"/>
        <v>983000000</v>
      </c>
      <c r="O1489" s="24">
        <f t="shared" si="4"/>
        <v>33391000000</v>
      </c>
      <c r="P1489" s="17">
        <f t="shared" si="5"/>
        <v>0.06859835922</v>
      </c>
      <c r="Q1489" s="17">
        <f t="shared" si="6"/>
        <v>0.9714028044</v>
      </c>
      <c r="R1489" s="17"/>
      <c r="S1489" s="17"/>
      <c r="T1489" s="17"/>
      <c r="U1489" s="17"/>
      <c r="V1489" s="17"/>
      <c r="W1489" s="17"/>
      <c r="X1489" s="17"/>
      <c r="Y1489" s="17"/>
      <c r="Z1489" s="17"/>
    </row>
    <row r="1490">
      <c r="A1490" s="18">
        <v>1551.0</v>
      </c>
      <c r="B1490" s="18" t="s">
        <v>522</v>
      </c>
      <c r="C1490" s="18" t="s">
        <v>18</v>
      </c>
      <c r="D1490" s="19">
        <v>41915.0</v>
      </c>
      <c r="E1490" s="20">
        <v>3.758E10</v>
      </c>
      <c r="F1490" s="20">
        <v>3.4895E10</v>
      </c>
      <c r="G1490" s="21">
        <v>1.255E9</v>
      </c>
      <c r="H1490" s="22">
        <v>0.0</v>
      </c>
      <c r="I1490" s="22">
        <v>0.0</v>
      </c>
      <c r="J1490" s="18" t="s">
        <v>39</v>
      </c>
      <c r="K1490" s="18" t="s">
        <v>127</v>
      </c>
      <c r="L1490" s="23">
        <f t="shared" si="1"/>
        <v>2014</v>
      </c>
      <c r="M1490" s="24">
        <f t="shared" si="2"/>
        <v>2685000000</v>
      </c>
      <c r="N1490" s="25">
        <f t="shared" si="3"/>
        <v>1255000000</v>
      </c>
      <c r="O1490" s="24">
        <f t="shared" si="4"/>
        <v>36325000000</v>
      </c>
      <c r="P1490" s="17">
        <f t="shared" si="5"/>
        <v>0.0714475785</v>
      </c>
      <c r="Q1490" s="17">
        <f t="shared" si="6"/>
        <v>0.9666045769</v>
      </c>
      <c r="R1490" s="17"/>
      <c r="S1490" s="17"/>
      <c r="T1490" s="17"/>
      <c r="U1490" s="17"/>
      <c r="V1490" s="17"/>
      <c r="W1490" s="17"/>
      <c r="X1490" s="17"/>
      <c r="Y1490" s="17"/>
      <c r="Z1490" s="17"/>
    </row>
    <row r="1491">
      <c r="A1491" s="18">
        <v>1552.0</v>
      </c>
      <c r="B1491" s="18" t="s">
        <v>522</v>
      </c>
      <c r="C1491" s="18" t="s">
        <v>19</v>
      </c>
      <c r="D1491" s="19">
        <v>42280.0</v>
      </c>
      <c r="E1491" s="20">
        <v>4.1373E10</v>
      </c>
      <c r="F1491" s="20">
        <v>3.7456E10</v>
      </c>
      <c r="G1491" s="21">
        <v>1.748E9</v>
      </c>
      <c r="H1491" s="22">
        <v>0.0</v>
      </c>
      <c r="I1491" s="22">
        <v>0.0</v>
      </c>
      <c r="J1491" s="18" t="s">
        <v>39</v>
      </c>
      <c r="K1491" s="18" t="s">
        <v>127</v>
      </c>
      <c r="L1491" s="23">
        <f t="shared" si="1"/>
        <v>2015</v>
      </c>
      <c r="M1491" s="24">
        <f t="shared" si="2"/>
        <v>3917000000</v>
      </c>
      <c r="N1491" s="25">
        <f t="shared" si="3"/>
        <v>1748000000</v>
      </c>
      <c r="O1491" s="24">
        <f t="shared" si="4"/>
        <v>39625000000</v>
      </c>
      <c r="P1491" s="17">
        <f t="shared" si="5"/>
        <v>0.09467527131</v>
      </c>
      <c r="Q1491" s="17">
        <f t="shared" si="6"/>
        <v>0.9577502236</v>
      </c>
      <c r="R1491" s="17"/>
      <c r="S1491" s="17"/>
      <c r="T1491" s="17"/>
      <c r="U1491" s="17"/>
      <c r="V1491" s="17"/>
      <c r="W1491" s="17"/>
      <c r="X1491" s="17"/>
      <c r="Y1491" s="17"/>
      <c r="Z1491" s="17"/>
    </row>
    <row r="1492">
      <c r="A1492" s="18">
        <v>1553.0</v>
      </c>
      <c r="B1492" s="18" t="s">
        <v>522</v>
      </c>
      <c r="C1492" s="18" t="s">
        <v>20</v>
      </c>
      <c r="D1492" s="19">
        <v>42644.0</v>
      </c>
      <c r="E1492" s="20">
        <v>3.6881E10</v>
      </c>
      <c r="F1492" s="20">
        <v>3.2184E10</v>
      </c>
      <c r="G1492" s="21">
        <v>1.864E9</v>
      </c>
      <c r="H1492" s="22">
        <v>0.0</v>
      </c>
      <c r="I1492" s="22">
        <v>0.0</v>
      </c>
      <c r="J1492" s="18" t="s">
        <v>39</v>
      </c>
      <c r="K1492" s="18" t="s">
        <v>127</v>
      </c>
      <c r="L1492" s="23">
        <f t="shared" si="1"/>
        <v>2016</v>
      </c>
      <c r="M1492" s="24">
        <f t="shared" si="2"/>
        <v>4697000000</v>
      </c>
      <c r="N1492" s="25">
        <f t="shared" si="3"/>
        <v>1864000000</v>
      </c>
      <c r="O1492" s="24">
        <f t="shared" si="4"/>
        <v>35017000000</v>
      </c>
      <c r="P1492" s="17">
        <f t="shared" si="5"/>
        <v>0.1273555489</v>
      </c>
      <c r="Q1492" s="17">
        <f t="shared" si="6"/>
        <v>0.9494590711</v>
      </c>
      <c r="R1492" s="17"/>
      <c r="S1492" s="17"/>
      <c r="T1492" s="17"/>
      <c r="U1492" s="17"/>
      <c r="V1492" s="17"/>
      <c r="W1492" s="17"/>
      <c r="X1492" s="17"/>
      <c r="Y1492" s="17"/>
      <c r="Z1492" s="17"/>
    </row>
    <row r="1493">
      <c r="A1493" s="18">
        <v>1554.0</v>
      </c>
      <c r="B1493" s="18" t="s">
        <v>523</v>
      </c>
      <c r="C1493" s="18" t="s">
        <v>15</v>
      </c>
      <c r="D1493" s="19">
        <v>41274.0</v>
      </c>
      <c r="E1493" s="20">
        <v>2.9809E10</v>
      </c>
      <c r="F1493" s="20">
        <v>2.6045E10</v>
      </c>
      <c r="G1493" s="21">
        <v>1.702E9</v>
      </c>
      <c r="H1493" s="22">
        <v>0.0</v>
      </c>
      <c r="I1493" s="22">
        <v>4.18E8</v>
      </c>
      <c r="J1493" s="18" t="s">
        <v>86</v>
      </c>
      <c r="K1493" s="18" t="s">
        <v>344</v>
      </c>
      <c r="L1493" s="23">
        <f t="shared" si="1"/>
        <v>2012</v>
      </c>
      <c r="M1493" s="24">
        <f t="shared" si="2"/>
        <v>3764000000</v>
      </c>
      <c r="N1493" s="25">
        <f t="shared" si="3"/>
        <v>2120000000</v>
      </c>
      <c r="O1493" s="24">
        <f t="shared" si="4"/>
        <v>27689000000</v>
      </c>
      <c r="P1493" s="17">
        <f t="shared" si="5"/>
        <v>0.1262705894</v>
      </c>
      <c r="Q1493" s="17">
        <f t="shared" si="6"/>
        <v>0.9288805394</v>
      </c>
      <c r="R1493" s="17"/>
      <c r="S1493" s="17"/>
      <c r="T1493" s="17"/>
      <c r="U1493" s="17"/>
      <c r="V1493" s="17"/>
      <c r="W1493" s="17"/>
      <c r="X1493" s="17"/>
      <c r="Y1493" s="17"/>
      <c r="Z1493" s="17"/>
    </row>
    <row r="1494">
      <c r="A1494" s="18">
        <v>1555.0</v>
      </c>
      <c r="B1494" s="18" t="s">
        <v>523</v>
      </c>
      <c r="C1494" s="18" t="s">
        <v>18</v>
      </c>
      <c r="D1494" s="19">
        <v>41639.0</v>
      </c>
      <c r="E1494" s="20">
        <v>3.7601E10</v>
      </c>
      <c r="F1494" s="20">
        <v>3.4085E10</v>
      </c>
      <c r="G1494" s="21">
        <v>2.248E9</v>
      </c>
      <c r="H1494" s="22">
        <v>0.0</v>
      </c>
      <c r="I1494" s="22">
        <v>4.89E8</v>
      </c>
      <c r="J1494" s="18" t="s">
        <v>86</v>
      </c>
      <c r="K1494" s="18" t="s">
        <v>344</v>
      </c>
      <c r="L1494" s="23">
        <f t="shared" si="1"/>
        <v>2013</v>
      </c>
      <c r="M1494" s="24">
        <f t="shared" si="2"/>
        <v>3516000000</v>
      </c>
      <c r="N1494" s="25">
        <f t="shared" si="3"/>
        <v>2737000000</v>
      </c>
      <c r="O1494" s="24">
        <f t="shared" si="4"/>
        <v>34864000000</v>
      </c>
      <c r="P1494" s="17">
        <f t="shared" si="5"/>
        <v>0.09350815138</v>
      </c>
      <c r="Q1494" s="17">
        <f t="shared" si="6"/>
        <v>0.9272093827</v>
      </c>
      <c r="R1494" s="17"/>
      <c r="S1494" s="17"/>
      <c r="T1494" s="17"/>
      <c r="U1494" s="17"/>
      <c r="V1494" s="17"/>
      <c r="W1494" s="17"/>
      <c r="X1494" s="17"/>
      <c r="Y1494" s="17"/>
      <c r="Z1494" s="17"/>
    </row>
    <row r="1495">
      <c r="A1495" s="18">
        <v>1556.0</v>
      </c>
      <c r="B1495" s="18" t="s">
        <v>523</v>
      </c>
      <c r="C1495" s="18" t="s">
        <v>19</v>
      </c>
      <c r="D1495" s="19">
        <v>42004.0</v>
      </c>
      <c r="E1495" s="20">
        <v>4.0633E10</v>
      </c>
      <c r="F1495" s="20">
        <v>3.5673E10</v>
      </c>
      <c r="G1495" s="21">
        <v>2.762E9</v>
      </c>
      <c r="H1495" s="22">
        <v>0.0</v>
      </c>
      <c r="I1495" s="22">
        <v>5.62E8</v>
      </c>
      <c r="J1495" s="18" t="s">
        <v>86</v>
      </c>
      <c r="K1495" s="18" t="s">
        <v>344</v>
      </c>
      <c r="L1495" s="23">
        <f t="shared" si="1"/>
        <v>2014</v>
      </c>
      <c r="M1495" s="24">
        <f t="shared" si="2"/>
        <v>4960000000</v>
      </c>
      <c r="N1495" s="25">
        <f t="shared" si="3"/>
        <v>3324000000</v>
      </c>
      <c r="O1495" s="24">
        <f t="shared" si="4"/>
        <v>37309000000</v>
      </c>
      <c r="P1495" s="17">
        <f t="shared" si="5"/>
        <v>0.1220682696</v>
      </c>
      <c r="Q1495" s="17">
        <f t="shared" si="6"/>
        <v>0.9181945709</v>
      </c>
      <c r="R1495" s="17"/>
      <c r="S1495" s="17"/>
      <c r="T1495" s="17"/>
      <c r="U1495" s="17"/>
      <c r="V1495" s="17"/>
      <c r="W1495" s="17"/>
      <c r="X1495" s="17"/>
      <c r="Y1495" s="17"/>
      <c r="Z1495" s="17"/>
    </row>
    <row r="1496">
      <c r="A1496" s="18">
        <v>1557.0</v>
      </c>
      <c r="B1496" s="18" t="s">
        <v>523</v>
      </c>
      <c r="C1496" s="18" t="s">
        <v>20</v>
      </c>
      <c r="D1496" s="19">
        <v>42369.0</v>
      </c>
      <c r="E1496" s="20">
        <v>2.8711E10</v>
      </c>
      <c r="F1496" s="20">
        <v>2.2466E10</v>
      </c>
      <c r="G1496" s="21">
        <v>2.62E9</v>
      </c>
      <c r="H1496" s="22">
        <v>0.0</v>
      </c>
      <c r="I1496" s="22">
        <v>7.56E8</v>
      </c>
      <c r="J1496" s="18" t="s">
        <v>86</v>
      </c>
      <c r="K1496" s="18" t="s">
        <v>344</v>
      </c>
      <c r="L1496" s="23">
        <f t="shared" si="1"/>
        <v>2015</v>
      </c>
      <c r="M1496" s="24">
        <f t="shared" si="2"/>
        <v>6245000000</v>
      </c>
      <c r="N1496" s="25">
        <f t="shared" si="3"/>
        <v>3376000000</v>
      </c>
      <c r="O1496" s="24">
        <f t="shared" si="4"/>
        <v>25335000000</v>
      </c>
      <c r="P1496" s="17">
        <f t="shared" si="5"/>
        <v>0.2175124517</v>
      </c>
      <c r="Q1496" s="17">
        <f t="shared" si="6"/>
        <v>0.8824144056</v>
      </c>
      <c r="R1496" s="17"/>
      <c r="S1496" s="17"/>
      <c r="T1496" s="17"/>
      <c r="U1496" s="17"/>
      <c r="V1496" s="17"/>
      <c r="W1496" s="17"/>
      <c r="X1496" s="17"/>
      <c r="Y1496" s="17"/>
      <c r="Z1496" s="17"/>
    </row>
    <row r="1497">
      <c r="A1497" s="18">
        <v>1558.0</v>
      </c>
      <c r="B1497" s="18" t="s">
        <v>524</v>
      </c>
      <c r="C1497" s="18" t="s">
        <v>15</v>
      </c>
      <c r="D1497" s="19">
        <v>41274.0</v>
      </c>
      <c r="E1497" s="20">
        <v>1.793557E9</v>
      </c>
      <c r="F1497" s="20">
        <v>1.189341E9</v>
      </c>
      <c r="G1497" s="21">
        <v>2.47597E8</v>
      </c>
      <c r="H1497" s="22">
        <v>0.0</v>
      </c>
      <c r="I1497" s="22">
        <v>0.0</v>
      </c>
      <c r="J1497" s="18" t="s">
        <v>25</v>
      </c>
      <c r="K1497" s="18" t="s">
        <v>60</v>
      </c>
      <c r="L1497" s="23">
        <f t="shared" si="1"/>
        <v>2012</v>
      </c>
      <c r="M1497" s="24">
        <f t="shared" si="2"/>
        <v>604216000</v>
      </c>
      <c r="N1497" s="25">
        <f t="shared" si="3"/>
        <v>247597000</v>
      </c>
      <c r="O1497" s="24">
        <f t="shared" si="4"/>
        <v>1545960000</v>
      </c>
      <c r="P1497" s="17">
        <f t="shared" si="5"/>
        <v>0.3368814038</v>
      </c>
      <c r="Q1497" s="17">
        <f t="shared" si="6"/>
        <v>0.8619519759</v>
      </c>
      <c r="R1497" s="17"/>
      <c r="S1497" s="17"/>
      <c r="T1497" s="17"/>
      <c r="U1497" s="17"/>
      <c r="V1497" s="17"/>
      <c r="W1497" s="17"/>
      <c r="X1497" s="17"/>
      <c r="Y1497" s="17"/>
      <c r="Z1497" s="17"/>
    </row>
    <row r="1498">
      <c r="A1498" s="18">
        <v>1559.0</v>
      </c>
      <c r="B1498" s="18" t="s">
        <v>524</v>
      </c>
      <c r="C1498" s="18" t="s">
        <v>18</v>
      </c>
      <c r="D1498" s="19">
        <v>41639.0</v>
      </c>
      <c r="E1498" s="20">
        <v>2.064305E9</v>
      </c>
      <c r="F1498" s="20">
        <v>1.369438E9</v>
      </c>
      <c r="G1498" s="21">
        <v>3.12367E8</v>
      </c>
      <c r="H1498" s="22">
        <v>0.0</v>
      </c>
      <c r="I1498" s="22">
        <v>0.0</v>
      </c>
      <c r="J1498" s="18" t="s">
        <v>25</v>
      </c>
      <c r="K1498" s="18" t="s">
        <v>60</v>
      </c>
      <c r="L1498" s="23">
        <f t="shared" si="1"/>
        <v>2013</v>
      </c>
      <c r="M1498" s="24">
        <f t="shared" si="2"/>
        <v>694867000</v>
      </c>
      <c r="N1498" s="25">
        <f t="shared" si="3"/>
        <v>312367000</v>
      </c>
      <c r="O1498" s="24">
        <f t="shared" si="4"/>
        <v>1751938000</v>
      </c>
      <c r="P1498" s="17">
        <f t="shared" si="5"/>
        <v>0.3366106268</v>
      </c>
      <c r="Q1498" s="17">
        <f t="shared" si="6"/>
        <v>0.8486817597</v>
      </c>
      <c r="R1498" s="17"/>
      <c r="S1498" s="17"/>
      <c r="T1498" s="17"/>
      <c r="U1498" s="17"/>
      <c r="V1498" s="17"/>
      <c r="W1498" s="17"/>
      <c r="X1498" s="17"/>
      <c r="Y1498" s="17"/>
      <c r="Z1498" s="17"/>
    </row>
    <row r="1499">
      <c r="A1499" s="18">
        <v>1560.0</v>
      </c>
      <c r="B1499" s="18" t="s">
        <v>524</v>
      </c>
      <c r="C1499" s="18" t="s">
        <v>19</v>
      </c>
      <c r="D1499" s="19">
        <v>42004.0</v>
      </c>
      <c r="E1499" s="20">
        <v>2.446877E9</v>
      </c>
      <c r="F1499" s="20">
        <v>1.668892E9</v>
      </c>
      <c r="G1499" s="21">
        <v>3.46345E8</v>
      </c>
      <c r="H1499" s="22">
        <v>0.0</v>
      </c>
      <c r="I1499" s="22">
        <v>0.0</v>
      </c>
      <c r="J1499" s="18" t="s">
        <v>25</v>
      </c>
      <c r="K1499" s="18" t="s">
        <v>60</v>
      </c>
      <c r="L1499" s="23">
        <f t="shared" si="1"/>
        <v>2014</v>
      </c>
      <c r="M1499" s="24">
        <f t="shared" si="2"/>
        <v>777985000</v>
      </c>
      <c r="N1499" s="25">
        <f t="shared" si="3"/>
        <v>346345000</v>
      </c>
      <c r="O1499" s="24">
        <f t="shared" si="4"/>
        <v>2100532000</v>
      </c>
      <c r="P1499" s="17">
        <f t="shared" si="5"/>
        <v>0.3179501871</v>
      </c>
      <c r="Q1499" s="17">
        <f t="shared" si="6"/>
        <v>0.8584542664</v>
      </c>
      <c r="R1499" s="17"/>
      <c r="S1499" s="17"/>
      <c r="T1499" s="17"/>
      <c r="U1499" s="17"/>
      <c r="V1499" s="17"/>
      <c r="W1499" s="17"/>
      <c r="X1499" s="17"/>
      <c r="Y1499" s="17"/>
      <c r="Z1499" s="17"/>
    </row>
    <row r="1500">
      <c r="A1500" s="18">
        <v>1561.0</v>
      </c>
      <c r="B1500" s="18" t="s">
        <v>524</v>
      </c>
      <c r="C1500" s="18" t="s">
        <v>20</v>
      </c>
      <c r="D1500" s="19">
        <v>42369.0</v>
      </c>
      <c r="E1500" s="20">
        <v>2.779541E9</v>
      </c>
      <c r="F1500" s="20">
        <v>1.855181E9</v>
      </c>
      <c r="G1500" s="21">
        <v>3.90253E8</v>
      </c>
      <c r="H1500" s="22">
        <v>0.0</v>
      </c>
      <c r="I1500" s="22">
        <v>0.0</v>
      </c>
      <c r="J1500" s="18" t="s">
        <v>25</v>
      </c>
      <c r="K1500" s="18" t="s">
        <v>60</v>
      </c>
      <c r="L1500" s="23">
        <f t="shared" si="1"/>
        <v>2015</v>
      </c>
      <c r="M1500" s="24">
        <f t="shared" si="2"/>
        <v>924360000</v>
      </c>
      <c r="N1500" s="25">
        <f t="shared" si="3"/>
        <v>390253000</v>
      </c>
      <c r="O1500" s="24">
        <f t="shared" si="4"/>
        <v>2389288000</v>
      </c>
      <c r="P1500" s="17">
        <f t="shared" si="5"/>
        <v>0.3325585052</v>
      </c>
      <c r="Q1500" s="17">
        <f t="shared" si="6"/>
        <v>0.8595980415</v>
      </c>
      <c r="R1500" s="17"/>
      <c r="S1500" s="17"/>
      <c r="T1500" s="17"/>
      <c r="U1500" s="17"/>
      <c r="V1500" s="17"/>
      <c r="W1500" s="17"/>
      <c r="X1500" s="17"/>
      <c r="Y1500" s="17"/>
      <c r="Z1500" s="17"/>
    </row>
    <row r="1501">
      <c r="A1501" s="18">
        <v>1562.0</v>
      </c>
      <c r="B1501" s="18" t="s">
        <v>525</v>
      </c>
      <c r="C1501" s="18" t="s">
        <v>15</v>
      </c>
      <c r="D1501" s="19">
        <v>41274.0</v>
      </c>
      <c r="E1501" s="20">
        <v>1.2825E10</v>
      </c>
      <c r="F1501" s="20">
        <v>6.457E9</v>
      </c>
      <c r="G1501" s="21">
        <v>1.804E9</v>
      </c>
      <c r="H1501" s="22">
        <v>1.877E9</v>
      </c>
      <c r="I1501" s="22">
        <v>0.0</v>
      </c>
      <c r="J1501" s="18" t="s">
        <v>25</v>
      </c>
      <c r="K1501" s="18" t="s">
        <v>37</v>
      </c>
      <c r="L1501" s="23">
        <f t="shared" si="1"/>
        <v>2012</v>
      </c>
      <c r="M1501" s="24">
        <f t="shared" si="2"/>
        <v>6368000000</v>
      </c>
      <c r="N1501" s="25">
        <f t="shared" si="3"/>
        <v>3681000000</v>
      </c>
      <c r="O1501" s="24">
        <f t="shared" si="4"/>
        <v>9144000000</v>
      </c>
      <c r="P1501" s="17">
        <f t="shared" si="5"/>
        <v>0.4965302144</v>
      </c>
      <c r="Q1501" s="17">
        <f t="shared" si="6"/>
        <v>0.7129824561</v>
      </c>
      <c r="R1501" s="17"/>
      <c r="S1501" s="17"/>
      <c r="T1501" s="17"/>
      <c r="U1501" s="17"/>
      <c r="V1501" s="17"/>
      <c r="W1501" s="17"/>
      <c r="X1501" s="17"/>
      <c r="Y1501" s="17"/>
      <c r="Z1501" s="17"/>
    </row>
    <row r="1502">
      <c r="A1502" s="18">
        <v>1563.0</v>
      </c>
      <c r="B1502" s="18" t="s">
        <v>525</v>
      </c>
      <c r="C1502" s="18" t="s">
        <v>18</v>
      </c>
      <c r="D1502" s="19">
        <v>41639.0</v>
      </c>
      <c r="E1502" s="20">
        <v>1.2205E10</v>
      </c>
      <c r="F1502" s="20">
        <v>5.841E9</v>
      </c>
      <c r="G1502" s="21">
        <v>1.858E9</v>
      </c>
      <c r="H1502" s="22">
        <v>1.522E9</v>
      </c>
      <c r="I1502" s="22">
        <v>0.0</v>
      </c>
      <c r="J1502" s="18" t="s">
        <v>25</v>
      </c>
      <c r="K1502" s="18" t="s">
        <v>37</v>
      </c>
      <c r="L1502" s="23">
        <f t="shared" si="1"/>
        <v>2013</v>
      </c>
      <c r="M1502" s="24">
        <f t="shared" si="2"/>
        <v>6364000000</v>
      </c>
      <c r="N1502" s="25">
        <f t="shared" si="3"/>
        <v>3380000000</v>
      </c>
      <c r="O1502" s="24">
        <f t="shared" si="4"/>
        <v>8825000000</v>
      </c>
      <c r="P1502" s="17">
        <f t="shared" si="5"/>
        <v>0.5214256452</v>
      </c>
      <c r="Q1502" s="17">
        <f t="shared" si="6"/>
        <v>0.7230643179</v>
      </c>
      <c r="R1502" s="17"/>
      <c r="S1502" s="17"/>
      <c r="T1502" s="17"/>
      <c r="U1502" s="17"/>
      <c r="V1502" s="17"/>
      <c r="W1502" s="17"/>
      <c r="X1502" s="17"/>
      <c r="Y1502" s="17"/>
      <c r="Z1502" s="17"/>
    </row>
    <row r="1503">
      <c r="A1503" s="18">
        <v>1564.0</v>
      </c>
      <c r="B1503" s="18" t="s">
        <v>525</v>
      </c>
      <c r="C1503" s="18" t="s">
        <v>19</v>
      </c>
      <c r="D1503" s="19">
        <v>42004.0</v>
      </c>
      <c r="E1503" s="20">
        <v>1.3045E10</v>
      </c>
      <c r="F1503" s="20">
        <v>5.618E9</v>
      </c>
      <c r="G1503" s="21">
        <v>1.843E9</v>
      </c>
      <c r="H1503" s="22">
        <v>1.358E9</v>
      </c>
      <c r="I1503" s="22">
        <v>0.0</v>
      </c>
      <c r="J1503" s="18" t="s">
        <v>25</v>
      </c>
      <c r="K1503" s="18" t="s">
        <v>37</v>
      </c>
      <c r="L1503" s="23">
        <f t="shared" si="1"/>
        <v>2014</v>
      </c>
      <c r="M1503" s="24">
        <f t="shared" si="2"/>
        <v>7427000000</v>
      </c>
      <c r="N1503" s="25">
        <f t="shared" si="3"/>
        <v>3201000000</v>
      </c>
      <c r="O1503" s="24">
        <f t="shared" si="4"/>
        <v>9844000000</v>
      </c>
      <c r="P1503" s="17">
        <f t="shared" si="5"/>
        <v>0.5693369107</v>
      </c>
      <c r="Q1503" s="17">
        <f t="shared" si="6"/>
        <v>0.7546186278</v>
      </c>
      <c r="R1503" s="17"/>
      <c r="S1503" s="17"/>
      <c r="T1503" s="17"/>
      <c r="U1503" s="17"/>
      <c r="V1503" s="17"/>
      <c r="W1503" s="17"/>
      <c r="X1503" s="17"/>
      <c r="Y1503" s="17"/>
      <c r="Z1503" s="17"/>
    </row>
    <row r="1504">
      <c r="A1504" s="18">
        <v>1565.0</v>
      </c>
      <c r="B1504" s="18" t="s">
        <v>525</v>
      </c>
      <c r="C1504" s="18" t="s">
        <v>20</v>
      </c>
      <c r="D1504" s="19">
        <v>42369.0</v>
      </c>
      <c r="E1504" s="20">
        <v>1.3E10</v>
      </c>
      <c r="F1504" s="20">
        <v>5.44E9</v>
      </c>
      <c r="G1504" s="21">
        <v>1.748E9</v>
      </c>
      <c r="H1504" s="22">
        <v>1.28E9</v>
      </c>
      <c r="I1504" s="22">
        <v>0.0</v>
      </c>
      <c r="J1504" s="18" t="s">
        <v>25</v>
      </c>
      <c r="K1504" s="18" t="s">
        <v>37</v>
      </c>
      <c r="L1504" s="23">
        <f t="shared" si="1"/>
        <v>2015</v>
      </c>
      <c r="M1504" s="24">
        <f t="shared" si="2"/>
        <v>7560000000</v>
      </c>
      <c r="N1504" s="25">
        <f t="shared" si="3"/>
        <v>3028000000</v>
      </c>
      <c r="O1504" s="24">
        <f t="shared" si="4"/>
        <v>9972000000</v>
      </c>
      <c r="P1504" s="17">
        <f t="shared" si="5"/>
        <v>0.5815384615</v>
      </c>
      <c r="Q1504" s="17">
        <f t="shared" si="6"/>
        <v>0.7670769231</v>
      </c>
      <c r="R1504" s="17"/>
      <c r="S1504" s="17"/>
      <c r="T1504" s="17"/>
      <c r="U1504" s="17"/>
      <c r="V1504" s="17"/>
      <c r="W1504" s="17"/>
      <c r="X1504" s="17"/>
      <c r="Y1504" s="17"/>
      <c r="Z1504" s="17"/>
    </row>
    <row r="1505">
      <c r="A1505" s="18">
        <v>1566.0</v>
      </c>
      <c r="B1505" s="18" t="s">
        <v>526</v>
      </c>
      <c r="C1505" s="18" t="s">
        <v>15</v>
      </c>
      <c r="D1505" s="19">
        <v>41272.0</v>
      </c>
      <c r="E1505" s="20">
        <v>1.2237E10</v>
      </c>
      <c r="F1505" s="20">
        <v>1.0019E10</v>
      </c>
      <c r="G1505" s="21">
        <v>1.165E9</v>
      </c>
      <c r="H1505" s="22">
        <v>0.0</v>
      </c>
      <c r="I1505" s="22">
        <v>0.0</v>
      </c>
      <c r="J1505" s="18" t="s">
        <v>16</v>
      </c>
      <c r="K1505" s="18" t="s">
        <v>167</v>
      </c>
      <c r="L1505" s="23">
        <f t="shared" si="1"/>
        <v>2012</v>
      </c>
      <c r="M1505" s="24">
        <f t="shared" si="2"/>
        <v>2218000000</v>
      </c>
      <c r="N1505" s="25">
        <f t="shared" si="3"/>
        <v>1165000000</v>
      </c>
      <c r="O1505" s="24">
        <f t="shared" si="4"/>
        <v>11072000000</v>
      </c>
      <c r="P1505" s="17">
        <f t="shared" si="5"/>
        <v>0.1812535752</v>
      </c>
      <c r="Q1505" s="17">
        <f t="shared" si="6"/>
        <v>0.9047969274</v>
      </c>
      <c r="R1505" s="17"/>
      <c r="S1505" s="17"/>
      <c r="T1505" s="17"/>
      <c r="U1505" s="17"/>
      <c r="V1505" s="17"/>
      <c r="W1505" s="17"/>
      <c r="X1505" s="17"/>
      <c r="Y1505" s="17"/>
      <c r="Z1505" s="17"/>
    </row>
    <row r="1506">
      <c r="A1506" s="18">
        <v>1567.0</v>
      </c>
      <c r="B1506" s="18" t="s">
        <v>526</v>
      </c>
      <c r="C1506" s="18" t="s">
        <v>18</v>
      </c>
      <c r="D1506" s="19">
        <v>41636.0</v>
      </c>
      <c r="E1506" s="20">
        <v>1.2104E10</v>
      </c>
      <c r="F1506" s="20">
        <v>1.0131E10</v>
      </c>
      <c r="G1506" s="21">
        <v>1.126E9</v>
      </c>
      <c r="H1506" s="22">
        <v>0.0</v>
      </c>
      <c r="I1506" s="22">
        <v>0.0</v>
      </c>
      <c r="J1506" s="18" t="s">
        <v>16</v>
      </c>
      <c r="K1506" s="18" t="s">
        <v>167</v>
      </c>
      <c r="L1506" s="23">
        <f t="shared" si="1"/>
        <v>2013</v>
      </c>
      <c r="M1506" s="24">
        <f t="shared" si="2"/>
        <v>1973000000</v>
      </c>
      <c r="N1506" s="25">
        <f t="shared" si="3"/>
        <v>1126000000</v>
      </c>
      <c r="O1506" s="24">
        <f t="shared" si="4"/>
        <v>10978000000</v>
      </c>
      <c r="P1506" s="17">
        <f t="shared" si="5"/>
        <v>0.1630039656</v>
      </c>
      <c r="Q1506" s="17">
        <f t="shared" si="6"/>
        <v>0.9069729015</v>
      </c>
      <c r="R1506" s="17"/>
      <c r="S1506" s="17"/>
      <c r="T1506" s="17"/>
      <c r="U1506" s="17"/>
      <c r="V1506" s="17"/>
      <c r="W1506" s="17"/>
      <c r="X1506" s="17"/>
      <c r="Y1506" s="17"/>
      <c r="Z1506" s="17"/>
    </row>
    <row r="1507">
      <c r="A1507" s="18">
        <v>1568.0</v>
      </c>
      <c r="B1507" s="18" t="s">
        <v>526</v>
      </c>
      <c r="C1507" s="18" t="s">
        <v>19</v>
      </c>
      <c r="D1507" s="19">
        <v>42007.0</v>
      </c>
      <c r="E1507" s="20">
        <v>1.3878E10</v>
      </c>
      <c r="F1507" s="20">
        <v>1.1421E10</v>
      </c>
      <c r="G1507" s="21">
        <v>1.361E9</v>
      </c>
      <c r="H1507" s="22">
        <v>0.0</v>
      </c>
      <c r="I1507" s="22">
        <v>0.0</v>
      </c>
      <c r="J1507" s="18" t="s">
        <v>16</v>
      </c>
      <c r="K1507" s="18" t="s">
        <v>167</v>
      </c>
      <c r="L1507" s="23">
        <f t="shared" si="1"/>
        <v>2015</v>
      </c>
      <c r="M1507" s="24">
        <f t="shared" si="2"/>
        <v>2457000000</v>
      </c>
      <c r="N1507" s="25">
        <f t="shared" si="3"/>
        <v>1361000000</v>
      </c>
      <c r="O1507" s="24">
        <f t="shared" si="4"/>
        <v>12517000000</v>
      </c>
      <c r="P1507" s="17">
        <f t="shared" si="5"/>
        <v>0.1770428016</v>
      </c>
      <c r="Q1507" s="17">
        <f t="shared" si="6"/>
        <v>0.901931114</v>
      </c>
      <c r="R1507" s="17"/>
      <c r="S1507" s="17"/>
      <c r="T1507" s="17"/>
      <c r="U1507" s="17"/>
      <c r="V1507" s="17"/>
      <c r="W1507" s="17"/>
      <c r="X1507" s="17"/>
      <c r="Y1507" s="17"/>
      <c r="Z1507" s="17"/>
    </row>
    <row r="1508">
      <c r="A1508" s="18">
        <v>1569.0</v>
      </c>
      <c r="B1508" s="18" t="s">
        <v>526</v>
      </c>
      <c r="C1508" s="18" t="s">
        <v>20</v>
      </c>
      <c r="D1508" s="19">
        <v>42371.0</v>
      </c>
      <c r="E1508" s="20">
        <v>1.3423E10</v>
      </c>
      <c r="F1508" s="20">
        <v>1.0979E10</v>
      </c>
      <c r="G1508" s="21">
        <v>1.304E9</v>
      </c>
      <c r="H1508" s="22">
        <v>0.0</v>
      </c>
      <c r="I1508" s="22">
        <v>0.0</v>
      </c>
      <c r="J1508" s="18" t="s">
        <v>16</v>
      </c>
      <c r="K1508" s="18" t="s">
        <v>167</v>
      </c>
      <c r="L1508" s="23">
        <f t="shared" si="1"/>
        <v>2016</v>
      </c>
      <c r="M1508" s="24">
        <f t="shared" si="2"/>
        <v>2444000000</v>
      </c>
      <c r="N1508" s="25">
        <f t="shared" si="3"/>
        <v>1304000000</v>
      </c>
      <c r="O1508" s="24">
        <f t="shared" si="4"/>
        <v>12119000000</v>
      </c>
      <c r="P1508" s="17">
        <f t="shared" si="5"/>
        <v>0.182075542</v>
      </c>
      <c r="Q1508" s="17">
        <f t="shared" si="6"/>
        <v>0.9028533115</v>
      </c>
      <c r="R1508" s="17"/>
      <c r="S1508" s="17"/>
      <c r="T1508" s="17"/>
      <c r="U1508" s="17"/>
      <c r="V1508" s="17"/>
      <c r="W1508" s="17"/>
      <c r="X1508" s="17"/>
      <c r="Y1508" s="17"/>
      <c r="Z1508" s="17"/>
    </row>
    <row r="1509">
      <c r="A1509" s="18">
        <v>1570.0</v>
      </c>
      <c r="B1509" s="18" t="s">
        <v>527</v>
      </c>
      <c r="C1509" s="18" t="s">
        <v>15</v>
      </c>
      <c r="D1509" s="19">
        <v>41274.0</v>
      </c>
      <c r="E1509" s="20">
        <v>1.834921E9</v>
      </c>
      <c r="F1509" s="20">
        <v>9.55624E8</v>
      </c>
      <c r="G1509" s="21">
        <v>6.70602E8</v>
      </c>
      <c r="H1509" s="22">
        <v>0.0</v>
      </c>
      <c r="I1509" s="22">
        <v>0.0</v>
      </c>
      <c r="J1509" s="18" t="s">
        <v>22</v>
      </c>
      <c r="K1509" s="18" t="s">
        <v>292</v>
      </c>
      <c r="L1509" s="23">
        <f t="shared" si="1"/>
        <v>2012</v>
      </c>
      <c r="M1509" s="24">
        <f t="shared" si="2"/>
        <v>879297000</v>
      </c>
      <c r="N1509" s="25">
        <f t="shared" si="3"/>
        <v>670602000</v>
      </c>
      <c r="O1509" s="24">
        <f t="shared" si="4"/>
        <v>1164319000</v>
      </c>
      <c r="P1509" s="17">
        <f t="shared" si="5"/>
        <v>0.4792015569</v>
      </c>
      <c r="Q1509" s="17">
        <f t="shared" si="6"/>
        <v>0.6345335848</v>
      </c>
      <c r="R1509" s="17"/>
      <c r="S1509" s="17"/>
      <c r="T1509" s="17"/>
      <c r="U1509" s="17"/>
      <c r="V1509" s="17"/>
      <c r="W1509" s="17"/>
      <c r="X1509" s="17"/>
      <c r="Y1509" s="17"/>
      <c r="Z1509" s="17"/>
    </row>
    <row r="1510">
      <c r="A1510" s="18">
        <v>1571.0</v>
      </c>
      <c r="B1510" s="18" t="s">
        <v>527</v>
      </c>
      <c r="C1510" s="18" t="s">
        <v>18</v>
      </c>
      <c r="D1510" s="19">
        <v>41639.0</v>
      </c>
      <c r="E1510" s="20">
        <v>2.332051E9</v>
      </c>
      <c r="F1510" s="20">
        <v>1.195381E9</v>
      </c>
      <c r="G1510" s="21">
        <v>8.71572E8</v>
      </c>
      <c r="H1510" s="22">
        <v>0.0</v>
      </c>
      <c r="I1510" s="22">
        <v>0.0</v>
      </c>
      <c r="J1510" s="18" t="s">
        <v>22</v>
      </c>
      <c r="K1510" s="18" t="s">
        <v>292</v>
      </c>
      <c r="L1510" s="23">
        <f t="shared" si="1"/>
        <v>2013</v>
      </c>
      <c r="M1510" s="24">
        <f t="shared" si="2"/>
        <v>1136670000</v>
      </c>
      <c r="N1510" s="25">
        <f t="shared" si="3"/>
        <v>871572000</v>
      </c>
      <c r="O1510" s="24">
        <f t="shared" si="4"/>
        <v>1460479000</v>
      </c>
      <c r="P1510" s="17">
        <f t="shared" si="5"/>
        <v>0.4874121535</v>
      </c>
      <c r="Q1510" s="17">
        <f t="shared" si="6"/>
        <v>0.6262637481</v>
      </c>
      <c r="R1510" s="17"/>
      <c r="S1510" s="17"/>
      <c r="T1510" s="17"/>
      <c r="U1510" s="17"/>
      <c r="V1510" s="17"/>
      <c r="W1510" s="17"/>
      <c r="X1510" s="17"/>
      <c r="Y1510" s="17"/>
      <c r="Z1510" s="17"/>
    </row>
    <row r="1511">
      <c r="A1511" s="18">
        <v>1572.0</v>
      </c>
      <c r="B1511" s="18" t="s">
        <v>527</v>
      </c>
      <c r="C1511" s="18" t="s">
        <v>19</v>
      </c>
      <c r="D1511" s="19">
        <v>42004.0</v>
      </c>
      <c r="E1511" s="20">
        <v>3.08437E9</v>
      </c>
      <c r="F1511" s="20">
        <v>1.572164E9</v>
      </c>
      <c r="G1511" s="21">
        <v>1.158251E9</v>
      </c>
      <c r="H1511" s="22">
        <v>0.0</v>
      </c>
      <c r="I1511" s="22">
        <v>0.0</v>
      </c>
      <c r="J1511" s="18" t="s">
        <v>22</v>
      </c>
      <c r="K1511" s="18" t="s">
        <v>292</v>
      </c>
      <c r="L1511" s="23">
        <f t="shared" si="1"/>
        <v>2014</v>
      </c>
      <c r="M1511" s="24">
        <f t="shared" si="2"/>
        <v>1512206000</v>
      </c>
      <c r="N1511" s="25">
        <f t="shared" si="3"/>
        <v>1158251000</v>
      </c>
      <c r="O1511" s="24">
        <f t="shared" si="4"/>
        <v>1926119000</v>
      </c>
      <c r="P1511" s="17">
        <f t="shared" si="5"/>
        <v>0.490280349</v>
      </c>
      <c r="Q1511" s="17">
        <f t="shared" si="6"/>
        <v>0.6244772839</v>
      </c>
      <c r="R1511" s="17"/>
      <c r="S1511" s="17"/>
      <c r="T1511" s="17"/>
      <c r="U1511" s="17"/>
      <c r="V1511" s="17"/>
      <c r="W1511" s="17"/>
      <c r="X1511" s="17"/>
      <c r="Y1511" s="17"/>
      <c r="Z1511" s="17"/>
    </row>
    <row r="1512">
      <c r="A1512" s="18">
        <v>1573.0</v>
      </c>
      <c r="B1512" s="18" t="s">
        <v>527</v>
      </c>
      <c r="C1512" s="18" t="s">
        <v>20</v>
      </c>
      <c r="D1512" s="19">
        <v>42369.0</v>
      </c>
      <c r="E1512" s="20">
        <v>3.963313E9</v>
      </c>
      <c r="F1512" s="20">
        <v>2.057766E9</v>
      </c>
      <c r="G1512" s="21">
        <v>1.497E9</v>
      </c>
      <c r="H1512" s="22">
        <v>0.0</v>
      </c>
      <c r="I1512" s="22">
        <v>0.0</v>
      </c>
      <c r="J1512" s="18" t="s">
        <v>22</v>
      </c>
      <c r="K1512" s="18" t="s">
        <v>292</v>
      </c>
      <c r="L1512" s="23">
        <f t="shared" si="1"/>
        <v>2015</v>
      </c>
      <c r="M1512" s="24">
        <f t="shared" si="2"/>
        <v>1905547000</v>
      </c>
      <c r="N1512" s="25">
        <f t="shared" si="3"/>
        <v>1497000000</v>
      </c>
      <c r="O1512" s="24">
        <f t="shared" si="4"/>
        <v>2466313000</v>
      </c>
      <c r="P1512" s="17">
        <f t="shared" si="5"/>
        <v>0.4807964953</v>
      </c>
      <c r="Q1512" s="17">
        <f t="shared" si="6"/>
        <v>0.6222856989</v>
      </c>
      <c r="R1512" s="17"/>
      <c r="S1512" s="17"/>
      <c r="T1512" s="17"/>
      <c r="U1512" s="17"/>
      <c r="V1512" s="17"/>
      <c r="W1512" s="17"/>
      <c r="X1512" s="17"/>
      <c r="Y1512" s="17"/>
      <c r="Z1512" s="17"/>
    </row>
    <row r="1513">
      <c r="A1513" s="18">
        <v>1574.0</v>
      </c>
      <c r="B1513" s="18" t="s">
        <v>528</v>
      </c>
      <c r="C1513" s="18" t="s">
        <v>15</v>
      </c>
      <c r="D1513" s="19">
        <v>41274.0</v>
      </c>
      <c r="E1513" s="20">
        <v>1.834921E9</v>
      </c>
      <c r="F1513" s="20">
        <v>9.55624E8</v>
      </c>
      <c r="G1513" s="21">
        <v>6.70602E8</v>
      </c>
      <c r="H1513" s="22">
        <v>0.0</v>
      </c>
      <c r="I1513" s="22">
        <v>0.0</v>
      </c>
      <c r="J1513" s="18" t="s">
        <v>22</v>
      </c>
      <c r="K1513" s="18" t="s">
        <v>292</v>
      </c>
      <c r="L1513" s="23">
        <f t="shared" si="1"/>
        <v>2012</v>
      </c>
      <c r="M1513" s="24">
        <f t="shared" si="2"/>
        <v>879297000</v>
      </c>
      <c r="N1513" s="25">
        <f t="shared" si="3"/>
        <v>670602000</v>
      </c>
      <c r="O1513" s="24">
        <f t="shared" si="4"/>
        <v>1164319000</v>
      </c>
      <c r="P1513" s="17">
        <f t="shared" si="5"/>
        <v>0.4792015569</v>
      </c>
      <c r="Q1513" s="17">
        <f t="shared" si="6"/>
        <v>0.6345335848</v>
      </c>
      <c r="R1513" s="17"/>
      <c r="S1513" s="17"/>
      <c r="T1513" s="17"/>
      <c r="U1513" s="17"/>
      <c r="V1513" s="17"/>
      <c r="W1513" s="17"/>
      <c r="X1513" s="17"/>
      <c r="Y1513" s="17"/>
      <c r="Z1513" s="17"/>
    </row>
    <row r="1514">
      <c r="A1514" s="18">
        <v>1575.0</v>
      </c>
      <c r="B1514" s="18" t="s">
        <v>528</v>
      </c>
      <c r="C1514" s="18" t="s">
        <v>18</v>
      </c>
      <c r="D1514" s="19">
        <v>41639.0</v>
      </c>
      <c r="E1514" s="20">
        <v>2.332051E9</v>
      </c>
      <c r="F1514" s="20">
        <v>1.195381E9</v>
      </c>
      <c r="G1514" s="21">
        <v>8.71572E8</v>
      </c>
      <c r="H1514" s="22">
        <v>0.0</v>
      </c>
      <c r="I1514" s="22">
        <v>0.0</v>
      </c>
      <c r="J1514" s="18" t="s">
        <v>22</v>
      </c>
      <c r="K1514" s="18" t="s">
        <v>292</v>
      </c>
      <c r="L1514" s="23">
        <f t="shared" si="1"/>
        <v>2013</v>
      </c>
      <c r="M1514" s="24">
        <f t="shared" si="2"/>
        <v>1136670000</v>
      </c>
      <c r="N1514" s="25">
        <f t="shared" si="3"/>
        <v>871572000</v>
      </c>
      <c r="O1514" s="24">
        <f t="shared" si="4"/>
        <v>1460479000</v>
      </c>
      <c r="P1514" s="17">
        <f t="shared" si="5"/>
        <v>0.4874121535</v>
      </c>
      <c r="Q1514" s="17">
        <f t="shared" si="6"/>
        <v>0.6262637481</v>
      </c>
      <c r="R1514" s="17"/>
      <c r="S1514" s="17"/>
      <c r="T1514" s="17"/>
      <c r="U1514" s="17"/>
      <c r="V1514" s="17"/>
      <c r="W1514" s="17"/>
      <c r="X1514" s="17"/>
      <c r="Y1514" s="17"/>
      <c r="Z1514" s="17"/>
    </row>
    <row r="1515">
      <c r="A1515" s="18">
        <v>1576.0</v>
      </c>
      <c r="B1515" s="18" t="s">
        <v>528</v>
      </c>
      <c r="C1515" s="18" t="s">
        <v>19</v>
      </c>
      <c r="D1515" s="19">
        <v>42004.0</v>
      </c>
      <c r="E1515" s="20">
        <v>3.08437E9</v>
      </c>
      <c r="F1515" s="20">
        <v>1.572164E9</v>
      </c>
      <c r="G1515" s="21">
        <v>1.158251E9</v>
      </c>
      <c r="H1515" s="22">
        <v>0.0</v>
      </c>
      <c r="I1515" s="22">
        <v>0.0</v>
      </c>
      <c r="J1515" s="18" t="s">
        <v>22</v>
      </c>
      <c r="K1515" s="18" t="s">
        <v>292</v>
      </c>
      <c r="L1515" s="23">
        <f t="shared" si="1"/>
        <v>2014</v>
      </c>
      <c r="M1515" s="24">
        <f t="shared" si="2"/>
        <v>1512206000</v>
      </c>
      <c r="N1515" s="25">
        <f t="shared" si="3"/>
        <v>1158251000</v>
      </c>
      <c r="O1515" s="24">
        <f t="shared" si="4"/>
        <v>1926119000</v>
      </c>
      <c r="P1515" s="17">
        <f t="shared" si="5"/>
        <v>0.490280349</v>
      </c>
      <c r="Q1515" s="17">
        <f t="shared" si="6"/>
        <v>0.6244772839</v>
      </c>
      <c r="R1515" s="17"/>
      <c r="S1515" s="17"/>
      <c r="T1515" s="17"/>
      <c r="U1515" s="17"/>
      <c r="V1515" s="17"/>
      <c r="W1515" s="17"/>
      <c r="X1515" s="17"/>
      <c r="Y1515" s="17"/>
      <c r="Z1515" s="17"/>
    </row>
    <row r="1516">
      <c r="A1516" s="18">
        <v>1577.0</v>
      </c>
      <c r="B1516" s="18" t="s">
        <v>528</v>
      </c>
      <c r="C1516" s="18" t="s">
        <v>20</v>
      </c>
      <c r="D1516" s="19">
        <v>42369.0</v>
      </c>
      <c r="E1516" s="20">
        <v>3.963313E9</v>
      </c>
      <c r="F1516" s="20">
        <v>2.057766E9</v>
      </c>
      <c r="G1516" s="21">
        <v>1.497E9</v>
      </c>
      <c r="H1516" s="22">
        <v>0.0</v>
      </c>
      <c r="I1516" s="22">
        <v>0.0</v>
      </c>
      <c r="J1516" s="18" t="s">
        <v>22</v>
      </c>
      <c r="K1516" s="18" t="s">
        <v>292</v>
      </c>
      <c r="L1516" s="23">
        <f t="shared" si="1"/>
        <v>2015</v>
      </c>
      <c r="M1516" s="24">
        <f t="shared" si="2"/>
        <v>1905547000</v>
      </c>
      <c r="N1516" s="25">
        <f t="shared" si="3"/>
        <v>1497000000</v>
      </c>
      <c r="O1516" s="24">
        <f t="shared" si="4"/>
        <v>2466313000</v>
      </c>
      <c r="P1516" s="17">
        <f t="shared" si="5"/>
        <v>0.4807964953</v>
      </c>
      <c r="Q1516" s="17">
        <f t="shared" si="6"/>
        <v>0.6222856989</v>
      </c>
      <c r="R1516" s="17"/>
      <c r="S1516" s="17"/>
      <c r="T1516" s="17"/>
      <c r="U1516" s="17"/>
      <c r="V1516" s="17"/>
      <c r="W1516" s="17"/>
      <c r="X1516" s="17"/>
      <c r="Y1516" s="17"/>
      <c r="Z1516" s="17"/>
    </row>
    <row r="1517">
      <c r="A1517" s="18">
        <v>1578.0</v>
      </c>
      <c r="B1517" s="18" t="s">
        <v>529</v>
      </c>
      <c r="C1517" s="18" t="s">
        <v>15</v>
      </c>
      <c r="D1517" s="19">
        <v>41274.0</v>
      </c>
      <c r="E1517" s="20">
        <v>3.7152E10</v>
      </c>
      <c r="F1517" s="20">
        <v>1.782E10</v>
      </c>
      <c r="G1517" s="21">
        <v>1.6448E10</v>
      </c>
      <c r="H1517" s="22">
        <v>0.0</v>
      </c>
      <c r="I1517" s="22">
        <v>1.522E9</v>
      </c>
      <c r="J1517" s="18" t="s">
        <v>16</v>
      </c>
      <c r="K1517" s="18" t="s">
        <v>17</v>
      </c>
      <c r="L1517" s="23">
        <f t="shared" si="1"/>
        <v>2012</v>
      </c>
      <c r="M1517" s="24">
        <f t="shared" si="2"/>
        <v>19332000000</v>
      </c>
      <c r="N1517" s="25">
        <f t="shared" si="3"/>
        <v>17970000000</v>
      </c>
      <c r="O1517" s="24">
        <f t="shared" si="4"/>
        <v>19182000000</v>
      </c>
      <c r="P1517" s="17">
        <f t="shared" si="5"/>
        <v>0.5203488372</v>
      </c>
      <c r="Q1517" s="17">
        <f t="shared" si="6"/>
        <v>0.5163113695</v>
      </c>
      <c r="R1517" s="17"/>
      <c r="S1517" s="17"/>
      <c r="T1517" s="17"/>
      <c r="U1517" s="17"/>
      <c r="V1517" s="17"/>
      <c r="W1517" s="17"/>
      <c r="X1517" s="17"/>
      <c r="Y1517" s="17"/>
      <c r="Z1517" s="17"/>
    </row>
    <row r="1518">
      <c r="A1518" s="18">
        <v>1579.0</v>
      </c>
      <c r="B1518" s="18" t="s">
        <v>529</v>
      </c>
      <c r="C1518" s="18" t="s">
        <v>18</v>
      </c>
      <c r="D1518" s="19">
        <v>41639.0</v>
      </c>
      <c r="E1518" s="20">
        <v>3.8279E10</v>
      </c>
      <c r="F1518" s="20">
        <v>1.7192E10</v>
      </c>
      <c r="G1518" s="21">
        <v>1.7629E10</v>
      </c>
      <c r="H1518" s="22">
        <v>0.0</v>
      </c>
      <c r="I1518" s="22">
        <v>1.689E9</v>
      </c>
      <c r="J1518" s="18" t="s">
        <v>16</v>
      </c>
      <c r="K1518" s="18" t="s">
        <v>17</v>
      </c>
      <c r="L1518" s="23">
        <f t="shared" si="1"/>
        <v>2013</v>
      </c>
      <c r="M1518" s="24">
        <f t="shared" si="2"/>
        <v>21087000000</v>
      </c>
      <c r="N1518" s="25">
        <f t="shared" si="3"/>
        <v>19318000000</v>
      </c>
      <c r="O1518" s="24">
        <f t="shared" si="4"/>
        <v>18961000000</v>
      </c>
      <c r="P1518" s="17">
        <f t="shared" si="5"/>
        <v>0.5508764597</v>
      </c>
      <c r="Q1518" s="17">
        <f t="shared" si="6"/>
        <v>0.4953368688</v>
      </c>
      <c r="R1518" s="17"/>
      <c r="S1518" s="17"/>
      <c r="T1518" s="17"/>
      <c r="U1518" s="17"/>
      <c r="V1518" s="17"/>
      <c r="W1518" s="17"/>
      <c r="X1518" s="17"/>
      <c r="Y1518" s="17"/>
      <c r="Z1518" s="17"/>
    </row>
    <row r="1519">
      <c r="A1519" s="18">
        <v>1580.0</v>
      </c>
      <c r="B1519" s="18" t="s">
        <v>529</v>
      </c>
      <c r="C1519" s="18" t="s">
        <v>19</v>
      </c>
      <c r="D1519" s="19">
        <v>42004.0</v>
      </c>
      <c r="E1519" s="20">
        <v>3.8901E10</v>
      </c>
      <c r="F1519" s="20">
        <v>1.6611E10</v>
      </c>
      <c r="G1519" s="21">
        <v>1.7795E10</v>
      </c>
      <c r="H1519" s="22">
        <v>0.0</v>
      </c>
      <c r="I1519" s="22">
        <v>1.679E9</v>
      </c>
      <c r="J1519" s="18" t="s">
        <v>16</v>
      </c>
      <c r="K1519" s="18" t="s">
        <v>17</v>
      </c>
      <c r="L1519" s="23">
        <f t="shared" si="1"/>
        <v>2014</v>
      </c>
      <c r="M1519" s="24">
        <f t="shared" si="2"/>
        <v>22290000000</v>
      </c>
      <c r="N1519" s="25">
        <f t="shared" si="3"/>
        <v>19474000000</v>
      </c>
      <c r="O1519" s="24">
        <f t="shared" si="4"/>
        <v>19427000000</v>
      </c>
      <c r="P1519" s="17">
        <f t="shared" si="5"/>
        <v>0.5729929822</v>
      </c>
      <c r="Q1519" s="17">
        <f t="shared" si="6"/>
        <v>0.4993959024</v>
      </c>
      <c r="R1519" s="17"/>
      <c r="S1519" s="17"/>
      <c r="T1519" s="17"/>
      <c r="U1519" s="17"/>
      <c r="V1519" s="17"/>
      <c r="W1519" s="17"/>
      <c r="X1519" s="17"/>
      <c r="Y1519" s="17"/>
      <c r="Z1519" s="17"/>
    </row>
    <row r="1520">
      <c r="A1520" s="18">
        <v>1581.0</v>
      </c>
      <c r="B1520" s="18" t="s">
        <v>529</v>
      </c>
      <c r="C1520" s="18" t="s">
        <v>20</v>
      </c>
      <c r="D1520" s="19">
        <v>42369.0</v>
      </c>
      <c r="E1520" s="20">
        <v>3.7864E10</v>
      </c>
      <c r="F1520" s="20">
        <v>1.213E10</v>
      </c>
      <c r="G1520" s="21">
        <v>1.8423E10</v>
      </c>
      <c r="H1520" s="22">
        <v>0.0</v>
      </c>
      <c r="I1520" s="22">
        <v>1.819E9</v>
      </c>
      <c r="J1520" s="18" t="s">
        <v>16</v>
      </c>
      <c r="K1520" s="18" t="s">
        <v>17</v>
      </c>
      <c r="L1520" s="23">
        <f t="shared" si="1"/>
        <v>2015</v>
      </c>
      <c r="M1520" s="24">
        <f t="shared" si="2"/>
        <v>25734000000</v>
      </c>
      <c r="N1520" s="25">
        <f t="shared" si="3"/>
        <v>20242000000</v>
      </c>
      <c r="O1520" s="24">
        <f t="shared" si="4"/>
        <v>17622000000</v>
      </c>
      <c r="P1520" s="17">
        <f t="shared" si="5"/>
        <v>0.6796429326</v>
      </c>
      <c r="Q1520" s="17">
        <f t="shared" si="6"/>
        <v>0.4654024931</v>
      </c>
      <c r="R1520" s="17"/>
      <c r="S1520" s="17"/>
      <c r="T1520" s="17"/>
      <c r="U1520" s="17"/>
      <c r="V1520" s="17"/>
      <c r="W1520" s="17"/>
      <c r="X1520" s="17"/>
      <c r="Y1520" s="17"/>
      <c r="Z1520" s="17"/>
    </row>
    <row r="1521">
      <c r="A1521" s="18">
        <v>1582.0</v>
      </c>
      <c r="B1521" s="18" t="s">
        <v>530</v>
      </c>
      <c r="C1521" s="18" t="s">
        <v>15</v>
      </c>
      <c r="D1521" s="19">
        <v>41274.0</v>
      </c>
      <c r="E1521" s="20">
        <v>7.16612E8</v>
      </c>
      <c r="F1521" s="20">
        <v>2.45316E8</v>
      </c>
      <c r="G1521" s="21">
        <v>5.8005E7</v>
      </c>
      <c r="H1521" s="22">
        <v>0.0</v>
      </c>
      <c r="I1521" s="22">
        <v>3.46031E8</v>
      </c>
      <c r="J1521" s="18" t="s">
        <v>55</v>
      </c>
      <c r="K1521" s="18" t="s">
        <v>237</v>
      </c>
      <c r="L1521" s="23">
        <f t="shared" si="1"/>
        <v>2012</v>
      </c>
      <c r="M1521" s="24">
        <f t="shared" si="2"/>
        <v>471296000</v>
      </c>
      <c r="N1521" s="25">
        <f t="shared" si="3"/>
        <v>404036000</v>
      </c>
      <c r="O1521" s="24">
        <f t="shared" si="4"/>
        <v>312576000</v>
      </c>
      <c r="P1521" s="17">
        <f t="shared" si="5"/>
        <v>0.6576724922</v>
      </c>
      <c r="Q1521" s="17">
        <f t="shared" si="6"/>
        <v>0.43618583</v>
      </c>
      <c r="R1521" s="17"/>
      <c r="S1521" s="17"/>
      <c r="T1521" s="17"/>
      <c r="U1521" s="17"/>
      <c r="V1521" s="17"/>
      <c r="W1521" s="17"/>
      <c r="X1521" s="17"/>
      <c r="Y1521" s="17"/>
      <c r="Z1521" s="17"/>
    </row>
    <row r="1522">
      <c r="A1522" s="18">
        <v>1583.0</v>
      </c>
      <c r="B1522" s="18" t="s">
        <v>530</v>
      </c>
      <c r="C1522" s="18" t="s">
        <v>18</v>
      </c>
      <c r="D1522" s="19">
        <v>41639.0</v>
      </c>
      <c r="E1522" s="20">
        <v>7.58926E8</v>
      </c>
      <c r="F1522" s="20">
        <v>2.58612E8</v>
      </c>
      <c r="G1522" s="21">
        <v>3.7121E7</v>
      </c>
      <c r="H1522" s="22">
        <v>0.0</v>
      </c>
      <c r="I1522" s="22">
        <v>3.46273E8</v>
      </c>
      <c r="J1522" s="18" t="s">
        <v>55</v>
      </c>
      <c r="K1522" s="18" t="s">
        <v>237</v>
      </c>
      <c r="L1522" s="23">
        <f t="shared" si="1"/>
        <v>2013</v>
      </c>
      <c r="M1522" s="24">
        <f t="shared" si="2"/>
        <v>500314000</v>
      </c>
      <c r="N1522" s="25">
        <f t="shared" si="3"/>
        <v>383394000</v>
      </c>
      <c r="O1522" s="24">
        <f t="shared" si="4"/>
        <v>375532000</v>
      </c>
      <c r="P1522" s="17">
        <f t="shared" si="5"/>
        <v>0.6592395042</v>
      </c>
      <c r="Q1522" s="17">
        <f t="shared" si="6"/>
        <v>0.4948203119</v>
      </c>
      <c r="R1522" s="17"/>
      <c r="S1522" s="17"/>
      <c r="T1522" s="17"/>
      <c r="U1522" s="17"/>
      <c r="V1522" s="17"/>
      <c r="W1522" s="17"/>
      <c r="X1522" s="17"/>
      <c r="Y1522" s="17"/>
      <c r="Z1522" s="17"/>
    </row>
    <row r="1523">
      <c r="A1523" s="18">
        <v>1584.0</v>
      </c>
      <c r="B1523" s="18" t="s">
        <v>530</v>
      </c>
      <c r="C1523" s="18" t="s">
        <v>19</v>
      </c>
      <c r="D1523" s="19">
        <v>42004.0</v>
      </c>
      <c r="E1523" s="20">
        <v>8.18046E8</v>
      </c>
      <c r="F1523" s="20">
        <v>2.70741E8</v>
      </c>
      <c r="G1523" s="21">
        <v>5.6612E7</v>
      </c>
      <c r="H1523" s="22">
        <v>0.0</v>
      </c>
      <c r="I1523" s="22">
        <v>3.63929E8</v>
      </c>
      <c r="J1523" s="18" t="s">
        <v>55</v>
      </c>
      <c r="K1523" s="18" t="s">
        <v>237</v>
      </c>
      <c r="L1523" s="23">
        <f t="shared" si="1"/>
        <v>2014</v>
      </c>
      <c r="M1523" s="24">
        <f t="shared" si="2"/>
        <v>547305000</v>
      </c>
      <c r="N1523" s="25">
        <f t="shared" si="3"/>
        <v>420541000</v>
      </c>
      <c r="O1523" s="24">
        <f t="shared" si="4"/>
        <v>397505000</v>
      </c>
      <c r="P1523" s="17">
        <f t="shared" si="5"/>
        <v>0.6690393939</v>
      </c>
      <c r="Q1523" s="17">
        <f t="shared" si="6"/>
        <v>0.4859201072</v>
      </c>
      <c r="R1523" s="17"/>
      <c r="S1523" s="17"/>
      <c r="T1523" s="17"/>
      <c r="U1523" s="17"/>
      <c r="V1523" s="17"/>
      <c r="W1523" s="17"/>
      <c r="X1523" s="17"/>
      <c r="Y1523" s="17"/>
      <c r="Z1523" s="17"/>
    </row>
    <row r="1524">
      <c r="A1524" s="18">
        <v>1585.0</v>
      </c>
      <c r="B1524" s="18" t="s">
        <v>530</v>
      </c>
      <c r="C1524" s="18" t="s">
        <v>20</v>
      </c>
      <c r="D1524" s="19">
        <v>42369.0</v>
      </c>
      <c r="E1524" s="20">
        <v>8.94638E8</v>
      </c>
      <c r="F1524" s="20">
        <v>2.82037E8</v>
      </c>
      <c r="G1524" s="21">
        <v>7.1733E7</v>
      </c>
      <c r="H1524" s="22">
        <v>0.0</v>
      </c>
      <c r="I1524" s="22">
        <v>3.81277E8</v>
      </c>
      <c r="J1524" s="18" t="s">
        <v>55</v>
      </c>
      <c r="K1524" s="18" t="s">
        <v>237</v>
      </c>
      <c r="L1524" s="23">
        <f t="shared" si="1"/>
        <v>2015</v>
      </c>
      <c r="M1524" s="24">
        <f t="shared" si="2"/>
        <v>612601000</v>
      </c>
      <c r="N1524" s="25">
        <f t="shared" si="3"/>
        <v>453010000</v>
      </c>
      <c r="O1524" s="24">
        <f t="shared" si="4"/>
        <v>441628000</v>
      </c>
      <c r="P1524" s="17">
        <f t="shared" si="5"/>
        <v>0.6847473503</v>
      </c>
      <c r="Q1524" s="17">
        <f t="shared" si="6"/>
        <v>0.4936387679</v>
      </c>
      <c r="R1524" s="17"/>
      <c r="S1524" s="17"/>
      <c r="T1524" s="17"/>
      <c r="U1524" s="17"/>
      <c r="V1524" s="17"/>
      <c r="W1524" s="17"/>
      <c r="X1524" s="17"/>
      <c r="Y1524" s="17"/>
      <c r="Z1524" s="17"/>
    </row>
    <row r="1525">
      <c r="A1525" s="18">
        <v>1590.0</v>
      </c>
      <c r="B1525" s="18" t="s">
        <v>531</v>
      </c>
      <c r="C1525" s="18" t="s">
        <v>15</v>
      </c>
      <c r="D1525" s="19">
        <v>41307.0</v>
      </c>
      <c r="E1525" s="20">
        <v>2.220256E9</v>
      </c>
      <c r="F1525" s="20">
        <v>1.436582E9</v>
      </c>
      <c r="G1525" s="21">
        <v>4.8888E8</v>
      </c>
      <c r="H1525" s="22">
        <v>0.0</v>
      </c>
      <c r="I1525" s="22">
        <v>0.0</v>
      </c>
      <c r="J1525" s="18" t="s">
        <v>22</v>
      </c>
      <c r="K1525" s="18" t="s">
        <v>82</v>
      </c>
      <c r="L1525" s="23">
        <f t="shared" si="1"/>
        <v>2013</v>
      </c>
      <c r="M1525" s="24">
        <f t="shared" si="2"/>
        <v>783674000</v>
      </c>
      <c r="N1525" s="25">
        <f t="shared" si="3"/>
        <v>488880000</v>
      </c>
      <c r="O1525" s="24">
        <f t="shared" si="4"/>
        <v>1731376000</v>
      </c>
      <c r="P1525" s="17">
        <f t="shared" si="5"/>
        <v>0.352965604</v>
      </c>
      <c r="Q1525" s="17">
        <f t="shared" si="6"/>
        <v>0.7798091752</v>
      </c>
      <c r="R1525" s="17"/>
      <c r="S1525" s="17"/>
      <c r="T1525" s="17"/>
      <c r="U1525" s="17"/>
      <c r="V1525" s="17"/>
      <c r="W1525" s="17"/>
      <c r="X1525" s="17"/>
      <c r="Y1525" s="17"/>
      <c r="Z1525" s="17"/>
    </row>
    <row r="1526">
      <c r="A1526" s="18">
        <v>1591.0</v>
      </c>
      <c r="B1526" s="18" t="s">
        <v>531</v>
      </c>
      <c r="C1526" s="18" t="s">
        <v>18</v>
      </c>
      <c r="D1526" s="19">
        <v>41672.0</v>
      </c>
      <c r="E1526" s="20">
        <v>2.670573E9</v>
      </c>
      <c r="F1526" s="20">
        <v>1.729325E9</v>
      </c>
      <c r="G1526" s="21">
        <v>5.9639E8</v>
      </c>
      <c r="H1526" s="22">
        <v>0.0</v>
      </c>
      <c r="I1526" s="22">
        <v>0.0</v>
      </c>
      <c r="J1526" s="18" t="s">
        <v>22</v>
      </c>
      <c r="K1526" s="18" t="s">
        <v>82</v>
      </c>
      <c r="L1526" s="23">
        <f t="shared" si="1"/>
        <v>2014</v>
      </c>
      <c r="M1526" s="24">
        <f t="shared" si="2"/>
        <v>941248000</v>
      </c>
      <c r="N1526" s="25">
        <f t="shared" si="3"/>
        <v>596390000</v>
      </c>
      <c r="O1526" s="24">
        <f t="shared" si="4"/>
        <v>2074183000</v>
      </c>
      <c r="P1526" s="17">
        <f t="shared" si="5"/>
        <v>0.3524517023</v>
      </c>
      <c r="Q1526" s="17">
        <f t="shared" si="6"/>
        <v>0.7766808846</v>
      </c>
      <c r="R1526" s="17"/>
      <c r="S1526" s="17"/>
      <c r="T1526" s="17"/>
      <c r="U1526" s="17"/>
      <c r="V1526" s="17"/>
      <c r="W1526" s="17"/>
      <c r="X1526" s="17"/>
      <c r="Y1526" s="17"/>
      <c r="Z1526" s="17"/>
    </row>
    <row r="1527">
      <c r="A1527" s="18">
        <v>1592.0</v>
      </c>
      <c r="B1527" s="18" t="s">
        <v>531</v>
      </c>
      <c r="C1527" s="18" t="s">
        <v>19</v>
      </c>
      <c r="D1527" s="19">
        <v>42035.0</v>
      </c>
      <c r="E1527" s="20">
        <v>3.241369E9</v>
      </c>
      <c r="F1527" s="20">
        <v>2.104582E9</v>
      </c>
      <c r="G1527" s="21">
        <v>7.12006E8</v>
      </c>
      <c r="H1527" s="22">
        <v>0.0</v>
      </c>
      <c r="I1527" s="22">
        <v>0.0</v>
      </c>
      <c r="J1527" s="18" t="s">
        <v>22</v>
      </c>
      <c r="K1527" s="18" t="s">
        <v>82</v>
      </c>
      <c r="L1527" s="23">
        <f t="shared" si="1"/>
        <v>2015</v>
      </c>
      <c r="M1527" s="24">
        <f t="shared" si="2"/>
        <v>1136787000</v>
      </c>
      <c r="N1527" s="25">
        <f t="shared" si="3"/>
        <v>712006000</v>
      </c>
      <c r="O1527" s="24">
        <f t="shared" si="4"/>
        <v>2529363000</v>
      </c>
      <c r="P1527" s="17">
        <f t="shared" si="5"/>
        <v>0.3507119985</v>
      </c>
      <c r="Q1527" s="17">
        <f t="shared" si="6"/>
        <v>0.7803378758</v>
      </c>
      <c r="R1527" s="17"/>
      <c r="S1527" s="17"/>
      <c r="T1527" s="17"/>
      <c r="U1527" s="17"/>
      <c r="V1527" s="17"/>
      <c r="W1527" s="17"/>
      <c r="X1527" s="17"/>
      <c r="Y1527" s="17"/>
      <c r="Z1527" s="17"/>
    </row>
    <row r="1528">
      <c r="A1528" s="18">
        <v>1593.0</v>
      </c>
      <c r="B1528" s="18" t="s">
        <v>531</v>
      </c>
      <c r="C1528" s="18" t="s">
        <v>20</v>
      </c>
      <c r="D1528" s="19">
        <v>42400.0</v>
      </c>
      <c r="E1528" s="20">
        <v>3.924116E9</v>
      </c>
      <c r="F1528" s="20">
        <v>2.539783E9</v>
      </c>
      <c r="G1528" s="21">
        <v>8.63354E8</v>
      </c>
      <c r="H1528" s="22">
        <v>0.0</v>
      </c>
      <c r="I1528" s="22">
        <v>0.0</v>
      </c>
      <c r="J1528" s="18" t="s">
        <v>22</v>
      </c>
      <c r="K1528" s="18" t="s">
        <v>82</v>
      </c>
      <c r="L1528" s="23">
        <f t="shared" si="1"/>
        <v>2016</v>
      </c>
      <c r="M1528" s="24">
        <f t="shared" si="2"/>
        <v>1384333000</v>
      </c>
      <c r="N1528" s="25">
        <f t="shared" si="3"/>
        <v>863354000</v>
      </c>
      <c r="O1528" s="24">
        <f t="shared" si="4"/>
        <v>3060762000</v>
      </c>
      <c r="P1528" s="17">
        <f t="shared" si="5"/>
        <v>0.3527757589</v>
      </c>
      <c r="Q1528" s="17">
        <f t="shared" si="6"/>
        <v>0.7799876456</v>
      </c>
      <c r="R1528" s="17"/>
      <c r="S1528" s="17"/>
      <c r="T1528" s="17"/>
      <c r="U1528" s="17"/>
      <c r="V1528" s="17"/>
      <c r="W1528" s="17"/>
      <c r="X1528" s="17"/>
      <c r="Y1528" s="17"/>
      <c r="Z1528" s="17"/>
    </row>
    <row r="1529">
      <c r="A1529" s="18">
        <v>1594.0</v>
      </c>
      <c r="B1529" s="18" t="s">
        <v>532</v>
      </c>
      <c r="C1529" s="18" t="s">
        <v>15</v>
      </c>
      <c r="D1529" s="19">
        <v>41639.0</v>
      </c>
      <c r="E1529" s="20">
        <v>1.22489E11</v>
      </c>
      <c r="F1529" s="20">
        <v>8.9659E10</v>
      </c>
      <c r="G1529" s="21">
        <v>0.0</v>
      </c>
      <c r="H1529" s="22">
        <v>0.0</v>
      </c>
      <c r="I1529" s="22">
        <v>2.3207E10</v>
      </c>
      <c r="J1529" s="18" t="s">
        <v>28</v>
      </c>
      <c r="K1529" s="18" t="s">
        <v>84</v>
      </c>
      <c r="L1529" s="23">
        <f t="shared" si="1"/>
        <v>2013</v>
      </c>
      <c r="M1529" s="24">
        <f t="shared" si="2"/>
        <v>32830000000</v>
      </c>
      <c r="N1529" s="25">
        <f t="shared" si="3"/>
        <v>23207000000</v>
      </c>
      <c r="O1529" s="24">
        <f t="shared" si="4"/>
        <v>99282000000</v>
      </c>
      <c r="P1529" s="17">
        <f t="shared" si="5"/>
        <v>0.2680240675</v>
      </c>
      <c r="Q1529" s="17">
        <f t="shared" si="6"/>
        <v>0.8105380891</v>
      </c>
      <c r="R1529" s="17"/>
      <c r="S1529" s="17"/>
      <c r="T1529" s="17"/>
      <c r="U1529" s="17"/>
      <c r="V1529" s="17"/>
      <c r="W1529" s="17"/>
      <c r="X1529" s="17"/>
      <c r="Y1529" s="17"/>
      <c r="Z1529" s="17"/>
    </row>
    <row r="1530">
      <c r="A1530" s="18">
        <v>1595.0</v>
      </c>
      <c r="B1530" s="18" t="s">
        <v>532</v>
      </c>
      <c r="C1530" s="18" t="s">
        <v>18</v>
      </c>
      <c r="D1530" s="19">
        <v>42004.0</v>
      </c>
      <c r="E1530" s="20">
        <v>1.30474E11</v>
      </c>
      <c r="F1530" s="20">
        <v>9.3633E10</v>
      </c>
      <c r="G1530" s="21">
        <v>0.0</v>
      </c>
      <c r="H1530" s="22">
        <v>0.0</v>
      </c>
      <c r="I1530" s="22">
        <v>2.6567E10</v>
      </c>
      <c r="J1530" s="18" t="s">
        <v>28</v>
      </c>
      <c r="K1530" s="18" t="s">
        <v>84</v>
      </c>
      <c r="L1530" s="23">
        <f t="shared" si="1"/>
        <v>2014</v>
      </c>
      <c r="M1530" s="24">
        <f t="shared" si="2"/>
        <v>36841000000</v>
      </c>
      <c r="N1530" s="25">
        <f t="shared" si="3"/>
        <v>26567000000</v>
      </c>
      <c r="O1530" s="24">
        <f t="shared" si="4"/>
        <v>103907000000</v>
      </c>
      <c r="P1530" s="17">
        <f t="shared" si="5"/>
        <v>0.2823627696</v>
      </c>
      <c r="Q1530" s="17">
        <f t="shared" si="6"/>
        <v>0.7963808881</v>
      </c>
      <c r="R1530" s="17"/>
      <c r="S1530" s="17"/>
      <c r="T1530" s="17"/>
      <c r="U1530" s="17"/>
      <c r="V1530" s="17"/>
      <c r="W1530" s="17"/>
      <c r="X1530" s="17"/>
      <c r="Y1530" s="17"/>
      <c r="Z1530" s="17"/>
    </row>
    <row r="1531">
      <c r="A1531" s="18">
        <v>1596.0</v>
      </c>
      <c r="B1531" s="18" t="s">
        <v>532</v>
      </c>
      <c r="C1531" s="18" t="s">
        <v>19</v>
      </c>
      <c r="D1531" s="19">
        <v>42369.0</v>
      </c>
      <c r="E1531" s="20">
        <v>1.57107E11</v>
      </c>
      <c r="F1531" s="20">
        <v>1.03875E11</v>
      </c>
      <c r="G1531" s="21">
        <v>0.0</v>
      </c>
      <c r="H1531" s="22">
        <v>0.0</v>
      </c>
      <c r="I1531" s="22">
        <v>4.2211E10</v>
      </c>
      <c r="J1531" s="18" t="s">
        <v>28</v>
      </c>
      <c r="K1531" s="18" t="s">
        <v>84</v>
      </c>
      <c r="L1531" s="23">
        <f t="shared" si="1"/>
        <v>2015</v>
      </c>
      <c r="M1531" s="24">
        <f t="shared" si="2"/>
        <v>53232000000</v>
      </c>
      <c r="N1531" s="25">
        <f t="shared" si="3"/>
        <v>42211000000</v>
      </c>
      <c r="O1531" s="24">
        <f t="shared" si="4"/>
        <v>114896000000</v>
      </c>
      <c r="P1531" s="17">
        <f t="shared" si="5"/>
        <v>0.3388264049</v>
      </c>
      <c r="Q1531" s="17">
        <f t="shared" si="6"/>
        <v>0.7313232383</v>
      </c>
      <c r="R1531" s="17"/>
      <c r="S1531" s="17"/>
      <c r="T1531" s="17"/>
      <c r="U1531" s="17"/>
      <c r="V1531" s="17"/>
      <c r="W1531" s="17"/>
      <c r="X1531" s="17"/>
      <c r="Y1531" s="17"/>
      <c r="Z1531" s="17"/>
    </row>
    <row r="1532">
      <c r="A1532" s="18">
        <v>1597.0</v>
      </c>
      <c r="B1532" s="18" t="s">
        <v>532</v>
      </c>
      <c r="C1532" s="18" t="s">
        <v>20</v>
      </c>
      <c r="D1532" s="19">
        <v>42735.0</v>
      </c>
      <c r="E1532" s="20">
        <v>1.8484E11</v>
      </c>
      <c r="F1532" s="20">
        <v>1.17038E11</v>
      </c>
      <c r="G1532" s="21">
        <v>0.0</v>
      </c>
      <c r="H1532" s="22">
        <v>0.0</v>
      </c>
      <c r="I1532" s="22">
        <v>5.4872E10</v>
      </c>
      <c r="J1532" s="18" t="s">
        <v>28</v>
      </c>
      <c r="K1532" s="18" t="s">
        <v>84</v>
      </c>
      <c r="L1532" s="23">
        <f t="shared" si="1"/>
        <v>2016</v>
      </c>
      <c r="M1532" s="24">
        <f t="shared" si="2"/>
        <v>67802000000</v>
      </c>
      <c r="N1532" s="25">
        <f t="shared" si="3"/>
        <v>54872000000</v>
      </c>
      <c r="O1532" s="24">
        <f t="shared" si="4"/>
        <v>129968000000</v>
      </c>
      <c r="P1532" s="17">
        <f t="shared" si="5"/>
        <v>0.3668145423</v>
      </c>
      <c r="Q1532" s="17">
        <f t="shared" si="6"/>
        <v>0.703137849</v>
      </c>
      <c r="R1532" s="17"/>
      <c r="S1532" s="17"/>
      <c r="T1532" s="17"/>
      <c r="U1532" s="17"/>
      <c r="V1532" s="17"/>
      <c r="W1532" s="17"/>
      <c r="X1532" s="17"/>
      <c r="Y1532" s="17"/>
      <c r="Z1532" s="17"/>
    </row>
    <row r="1533">
      <c r="A1533" s="18">
        <v>1598.0</v>
      </c>
      <c r="B1533" s="18" t="s">
        <v>533</v>
      </c>
      <c r="C1533" s="18" t="s">
        <v>15</v>
      </c>
      <c r="D1533" s="19">
        <v>41274.0</v>
      </c>
      <c r="E1533" s="20">
        <v>1.05154E10</v>
      </c>
      <c r="F1533" s="20">
        <v>7.1721E9</v>
      </c>
      <c r="G1533" s="21">
        <v>7.868E8</v>
      </c>
      <c r="H1533" s="22">
        <v>0.0</v>
      </c>
      <c r="I1533" s="22">
        <v>1.1616E9</v>
      </c>
      <c r="J1533" s="18" t="s">
        <v>50</v>
      </c>
      <c r="K1533" s="18" t="s">
        <v>382</v>
      </c>
      <c r="L1533" s="23">
        <f t="shared" si="1"/>
        <v>2012</v>
      </c>
      <c r="M1533" s="24">
        <f t="shared" si="2"/>
        <v>3343300000</v>
      </c>
      <c r="N1533" s="25">
        <f t="shared" si="3"/>
        <v>1948400000</v>
      </c>
      <c r="O1533" s="24">
        <f t="shared" si="4"/>
        <v>8567000000</v>
      </c>
      <c r="P1533" s="17">
        <f t="shared" si="5"/>
        <v>0.3179432071</v>
      </c>
      <c r="Q1533" s="17">
        <f t="shared" si="6"/>
        <v>0.8147098541</v>
      </c>
      <c r="R1533" s="17"/>
      <c r="S1533" s="17"/>
      <c r="T1533" s="17"/>
      <c r="U1533" s="17"/>
      <c r="V1533" s="17"/>
      <c r="W1533" s="17"/>
      <c r="X1533" s="17"/>
      <c r="Y1533" s="17"/>
      <c r="Z1533" s="17"/>
    </row>
    <row r="1534">
      <c r="A1534" s="18">
        <v>1599.0</v>
      </c>
      <c r="B1534" s="18" t="s">
        <v>533</v>
      </c>
      <c r="C1534" s="18" t="s">
        <v>18</v>
      </c>
      <c r="D1534" s="19">
        <v>41639.0</v>
      </c>
      <c r="E1534" s="20">
        <v>1.03686E10</v>
      </c>
      <c r="F1534" s="20">
        <v>7.0384E9</v>
      </c>
      <c r="G1534" s="21">
        <v>7.904E8</v>
      </c>
      <c r="H1534" s="22">
        <v>0.0</v>
      </c>
      <c r="I1534" s="22">
        <v>1.1704E9</v>
      </c>
      <c r="J1534" s="18" t="s">
        <v>50</v>
      </c>
      <c r="K1534" s="18" t="s">
        <v>382</v>
      </c>
      <c r="L1534" s="23">
        <f t="shared" si="1"/>
        <v>2013</v>
      </c>
      <c r="M1534" s="24">
        <f t="shared" si="2"/>
        <v>3330200000</v>
      </c>
      <c r="N1534" s="25">
        <f t="shared" si="3"/>
        <v>1960800000</v>
      </c>
      <c r="O1534" s="24">
        <f t="shared" si="4"/>
        <v>8407800000</v>
      </c>
      <c r="P1534" s="17">
        <f t="shared" si="5"/>
        <v>0.3211812588</v>
      </c>
      <c r="Q1534" s="17">
        <f t="shared" si="6"/>
        <v>0.8108905735</v>
      </c>
      <c r="R1534" s="17"/>
      <c r="S1534" s="17"/>
      <c r="T1534" s="17"/>
      <c r="U1534" s="17"/>
      <c r="V1534" s="17"/>
      <c r="W1534" s="17"/>
      <c r="X1534" s="17"/>
      <c r="Y1534" s="17"/>
      <c r="Z1534" s="17"/>
    </row>
    <row r="1535">
      <c r="A1535" s="18">
        <v>1600.0</v>
      </c>
      <c r="B1535" s="18" t="s">
        <v>533</v>
      </c>
      <c r="C1535" s="18" t="s">
        <v>19</v>
      </c>
      <c r="D1535" s="19">
        <v>42004.0</v>
      </c>
      <c r="E1535" s="20">
        <v>1.05245E10</v>
      </c>
      <c r="F1535" s="20">
        <v>7.7221E9</v>
      </c>
      <c r="G1535" s="21">
        <v>8.209E8</v>
      </c>
      <c r="H1535" s="22">
        <v>0.0</v>
      </c>
      <c r="I1535" s="22">
        <v>1.272E9</v>
      </c>
      <c r="J1535" s="18" t="s">
        <v>50</v>
      </c>
      <c r="K1535" s="18" t="s">
        <v>382</v>
      </c>
      <c r="L1535" s="23">
        <f t="shared" si="1"/>
        <v>2014</v>
      </c>
      <c r="M1535" s="24">
        <f t="shared" si="2"/>
        <v>2802400000</v>
      </c>
      <c r="N1535" s="25">
        <f t="shared" si="3"/>
        <v>2092900000</v>
      </c>
      <c r="O1535" s="24">
        <f t="shared" si="4"/>
        <v>8431600000</v>
      </c>
      <c r="P1535" s="17">
        <f t="shared" si="5"/>
        <v>0.2662739323</v>
      </c>
      <c r="Q1535" s="17">
        <f t="shared" si="6"/>
        <v>0.8011401967</v>
      </c>
      <c r="R1535" s="17"/>
      <c r="S1535" s="17"/>
      <c r="T1535" s="17"/>
      <c r="U1535" s="17"/>
      <c r="V1535" s="17"/>
      <c r="W1535" s="17"/>
      <c r="X1535" s="17"/>
      <c r="Y1535" s="17"/>
      <c r="Z1535" s="17"/>
    </row>
    <row r="1536">
      <c r="A1536" s="18">
        <v>1601.0</v>
      </c>
      <c r="B1536" s="18" t="s">
        <v>533</v>
      </c>
      <c r="C1536" s="18" t="s">
        <v>20</v>
      </c>
      <c r="D1536" s="19">
        <v>42369.0</v>
      </c>
      <c r="E1536" s="20">
        <v>1.07313E10</v>
      </c>
      <c r="F1536" s="20">
        <v>7.2094E9</v>
      </c>
      <c r="G1536" s="21">
        <v>8.351E8</v>
      </c>
      <c r="H1536" s="22">
        <v>0.0</v>
      </c>
      <c r="I1536" s="22">
        <v>1.2957E9</v>
      </c>
      <c r="J1536" s="18" t="s">
        <v>50</v>
      </c>
      <c r="K1536" s="18" t="s">
        <v>382</v>
      </c>
      <c r="L1536" s="23">
        <f t="shared" si="1"/>
        <v>2015</v>
      </c>
      <c r="M1536" s="24">
        <f t="shared" si="2"/>
        <v>3521900000</v>
      </c>
      <c r="N1536" s="25">
        <f t="shared" si="3"/>
        <v>2130800000</v>
      </c>
      <c r="O1536" s="24">
        <f t="shared" si="4"/>
        <v>8600500000</v>
      </c>
      <c r="P1536" s="17">
        <f t="shared" si="5"/>
        <v>0.3281895017</v>
      </c>
      <c r="Q1536" s="17">
        <f t="shared" si="6"/>
        <v>0.8014406456</v>
      </c>
      <c r="R1536" s="17"/>
      <c r="S1536" s="17"/>
      <c r="T1536" s="17"/>
      <c r="U1536" s="17"/>
      <c r="V1536" s="17"/>
      <c r="W1536" s="17"/>
      <c r="X1536" s="17"/>
      <c r="Y1536" s="17"/>
      <c r="Z1536" s="17"/>
    </row>
    <row r="1537">
      <c r="A1537" s="18">
        <v>1602.0</v>
      </c>
      <c r="B1537" s="18" t="s">
        <v>534</v>
      </c>
      <c r="C1537" s="18" t="s">
        <v>15</v>
      </c>
      <c r="D1537" s="19">
        <v>41639.0</v>
      </c>
      <c r="E1537" s="20">
        <v>2.1963E10</v>
      </c>
      <c r="F1537" s="20">
        <v>5.849E9</v>
      </c>
      <c r="G1537" s="21">
        <v>6.891E9</v>
      </c>
      <c r="H1537" s="22">
        <v>0.0</v>
      </c>
      <c r="I1537" s="22">
        <v>1.777E9</v>
      </c>
      <c r="J1537" s="18" t="s">
        <v>16</v>
      </c>
      <c r="K1537" s="18" t="s">
        <v>181</v>
      </c>
      <c r="L1537" s="23">
        <f t="shared" si="1"/>
        <v>2013</v>
      </c>
      <c r="M1537" s="24">
        <f t="shared" si="2"/>
        <v>16114000000</v>
      </c>
      <c r="N1537" s="25">
        <f t="shared" si="3"/>
        <v>8668000000</v>
      </c>
      <c r="O1537" s="24">
        <f t="shared" si="4"/>
        <v>13295000000</v>
      </c>
      <c r="P1537" s="17">
        <f t="shared" si="5"/>
        <v>0.7336884761</v>
      </c>
      <c r="Q1537" s="17">
        <f t="shared" si="6"/>
        <v>0.6053362473</v>
      </c>
      <c r="R1537" s="17"/>
      <c r="S1537" s="17"/>
      <c r="T1537" s="17"/>
      <c r="U1537" s="17"/>
      <c r="V1537" s="17"/>
      <c r="W1537" s="17"/>
      <c r="X1537" s="17"/>
      <c r="Y1537" s="17"/>
      <c r="Z1537" s="17"/>
    </row>
    <row r="1538">
      <c r="A1538" s="18">
        <v>1603.0</v>
      </c>
      <c r="B1538" s="18" t="s">
        <v>534</v>
      </c>
      <c r="C1538" s="18" t="s">
        <v>18</v>
      </c>
      <c r="D1538" s="19">
        <v>42004.0</v>
      </c>
      <c r="E1538" s="20">
        <v>2.3988E10</v>
      </c>
      <c r="F1538" s="20">
        <v>6.097E9</v>
      </c>
      <c r="G1538" s="21">
        <v>7.234E9</v>
      </c>
      <c r="H1538" s="22">
        <v>0.0</v>
      </c>
      <c r="I1538" s="22">
        <v>1.904E9</v>
      </c>
      <c r="J1538" s="18" t="s">
        <v>16</v>
      </c>
      <c r="K1538" s="18" t="s">
        <v>181</v>
      </c>
      <c r="L1538" s="23">
        <f t="shared" si="1"/>
        <v>2014</v>
      </c>
      <c r="M1538" s="24">
        <f t="shared" si="2"/>
        <v>17891000000</v>
      </c>
      <c r="N1538" s="25">
        <f t="shared" si="3"/>
        <v>9138000000</v>
      </c>
      <c r="O1538" s="24">
        <f t="shared" si="4"/>
        <v>14850000000</v>
      </c>
      <c r="P1538" s="17">
        <f t="shared" si="5"/>
        <v>0.745831249</v>
      </c>
      <c r="Q1538" s="17">
        <f t="shared" si="6"/>
        <v>0.6190595298</v>
      </c>
      <c r="R1538" s="17"/>
      <c r="S1538" s="17"/>
      <c r="T1538" s="17"/>
      <c r="U1538" s="17"/>
      <c r="V1538" s="17"/>
      <c r="W1538" s="17"/>
      <c r="X1538" s="17"/>
      <c r="Y1538" s="17"/>
      <c r="Z1538" s="17"/>
    </row>
    <row r="1539">
      <c r="A1539" s="18">
        <v>1604.0</v>
      </c>
      <c r="B1539" s="18" t="s">
        <v>534</v>
      </c>
      <c r="C1539" s="18" t="s">
        <v>19</v>
      </c>
      <c r="D1539" s="19">
        <v>42369.0</v>
      </c>
      <c r="E1539" s="20">
        <v>2.1813E10</v>
      </c>
      <c r="F1539" s="20">
        <v>4.434E9</v>
      </c>
      <c r="G1539" s="21">
        <v>7.315E9</v>
      </c>
      <c r="H1539" s="22">
        <v>0.0</v>
      </c>
      <c r="I1539" s="22">
        <v>2.012E9</v>
      </c>
      <c r="J1539" s="18" t="s">
        <v>16</v>
      </c>
      <c r="K1539" s="18" t="s">
        <v>181</v>
      </c>
      <c r="L1539" s="23">
        <f t="shared" si="1"/>
        <v>2015</v>
      </c>
      <c r="M1539" s="24">
        <f t="shared" si="2"/>
        <v>17379000000</v>
      </c>
      <c r="N1539" s="25">
        <f t="shared" si="3"/>
        <v>9327000000</v>
      </c>
      <c r="O1539" s="24">
        <f t="shared" si="4"/>
        <v>12486000000</v>
      </c>
      <c r="P1539" s="17">
        <f t="shared" si="5"/>
        <v>0.7967267226</v>
      </c>
      <c r="Q1539" s="17">
        <f t="shared" si="6"/>
        <v>0.5724109476</v>
      </c>
      <c r="R1539" s="17"/>
      <c r="S1539" s="17"/>
      <c r="T1539" s="17"/>
      <c r="U1539" s="17"/>
      <c r="V1539" s="17"/>
      <c r="W1539" s="17"/>
      <c r="X1539" s="17"/>
      <c r="Y1539" s="17"/>
      <c r="Z1539" s="17"/>
    </row>
    <row r="1540">
      <c r="A1540" s="18">
        <v>1605.0</v>
      </c>
      <c r="B1540" s="18" t="s">
        <v>534</v>
      </c>
      <c r="C1540" s="18" t="s">
        <v>20</v>
      </c>
      <c r="D1540" s="19">
        <v>42735.0</v>
      </c>
      <c r="E1540" s="20">
        <v>1.9941E10</v>
      </c>
      <c r="F1540" s="20">
        <v>3.747E9</v>
      </c>
      <c r="G1540" s="21">
        <v>6.884E9</v>
      </c>
      <c r="H1540" s="22">
        <v>0.0</v>
      </c>
      <c r="I1540" s="22">
        <v>2.038E9</v>
      </c>
      <c r="J1540" s="18" t="s">
        <v>16</v>
      </c>
      <c r="K1540" s="18" t="s">
        <v>181</v>
      </c>
      <c r="L1540" s="23">
        <f t="shared" si="1"/>
        <v>2016</v>
      </c>
      <c r="M1540" s="24">
        <f t="shared" si="2"/>
        <v>16194000000</v>
      </c>
      <c r="N1540" s="25">
        <f t="shared" si="3"/>
        <v>8922000000</v>
      </c>
      <c r="O1540" s="24">
        <f t="shared" si="4"/>
        <v>11019000000</v>
      </c>
      <c r="P1540" s="17">
        <f t="shared" si="5"/>
        <v>0.8120956823</v>
      </c>
      <c r="Q1540" s="17">
        <f t="shared" si="6"/>
        <v>0.5525801113</v>
      </c>
      <c r="R1540" s="17"/>
      <c r="S1540" s="17"/>
      <c r="T1540" s="17"/>
      <c r="U1540" s="17"/>
      <c r="V1540" s="17"/>
      <c r="W1540" s="17"/>
      <c r="X1540" s="17"/>
      <c r="Y1540" s="17"/>
      <c r="Z1540" s="17"/>
    </row>
    <row r="1541">
      <c r="A1541" s="18">
        <v>1606.0</v>
      </c>
      <c r="B1541" s="18" t="s">
        <v>535</v>
      </c>
      <c r="C1541" s="18" t="s">
        <v>15</v>
      </c>
      <c r="D1541" s="19">
        <v>41274.0</v>
      </c>
      <c r="E1541" s="20">
        <v>5.4127E10</v>
      </c>
      <c r="F1541" s="20">
        <v>1.3574E10</v>
      </c>
      <c r="G1541" s="21">
        <v>3.7352E10</v>
      </c>
      <c r="H1541" s="22">
        <v>0.0</v>
      </c>
      <c r="I1541" s="22">
        <v>1.858E9</v>
      </c>
      <c r="J1541" s="18" t="s">
        <v>16</v>
      </c>
      <c r="K1541" s="18" t="s">
        <v>149</v>
      </c>
      <c r="L1541" s="23">
        <f t="shared" si="1"/>
        <v>2012</v>
      </c>
      <c r="M1541" s="24">
        <f t="shared" si="2"/>
        <v>40553000000</v>
      </c>
      <c r="N1541" s="25">
        <f t="shared" si="3"/>
        <v>39210000000</v>
      </c>
      <c r="O1541" s="24">
        <f t="shared" si="4"/>
        <v>14917000000</v>
      </c>
      <c r="P1541" s="17">
        <f t="shared" si="5"/>
        <v>0.7492194284</v>
      </c>
      <c r="Q1541" s="17">
        <f t="shared" si="6"/>
        <v>0.2755925878</v>
      </c>
      <c r="R1541" s="17"/>
      <c r="S1541" s="17"/>
      <c r="T1541" s="17"/>
      <c r="U1541" s="17"/>
      <c r="V1541" s="17"/>
      <c r="W1541" s="17"/>
      <c r="X1541" s="17"/>
      <c r="Y1541" s="17"/>
      <c r="Z1541" s="17"/>
    </row>
    <row r="1542">
      <c r="A1542" s="18">
        <v>1607.0</v>
      </c>
      <c r="B1542" s="18" t="s">
        <v>535</v>
      </c>
      <c r="C1542" s="18" t="s">
        <v>18</v>
      </c>
      <c r="D1542" s="19">
        <v>41639.0</v>
      </c>
      <c r="E1542" s="20">
        <v>5.5438E10</v>
      </c>
      <c r="F1542" s="20">
        <v>1.3703E10</v>
      </c>
      <c r="G1542" s="21">
        <v>3.2834E10</v>
      </c>
      <c r="H1542" s="22">
        <v>0.0</v>
      </c>
      <c r="I1542" s="22">
        <v>1.867E9</v>
      </c>
      <c r="J1542" s="18" t="s">
        <v>16</v>
      </c>
      <c r="K1542" s="18" t="s">
        <v>149</v>
      </c>
      <c r="L1542" s="23">
        <f t="shared" si="1"/>
        <v>2013</v>
      </c>
      <c r="M1542" s="24">
        <f t="shared" si="2"/>
        <v>41735000000</v>
      </c>
      <c r="N1542" s="25">
        <f t="shared" si="3"/>
        <v>34701000000</v>
      </c>
      <c r="O1542" s="24">
        <f t="shared" si="4"/>
        <v>20737000000</v>
      </c>
      <c r="P1542" s="17">
        <f t="shared" si="5"/>
        <v>0.7528229734</v>
      </c>
      <c r="Q1542" s="17">
        <f t="shared" si="6"/>
        <v>0.3740575057</v>
      </c>
      <c r="R1542" s="17"/>
      <c r="S1542" s="17"/>
      <c r="T1542" s="17"/>
      <c r="U1542" s="17"/>
      <c r="V1542" s="17"/>
      <c r="W1542" s="17"/>
      <c r="X1542" s="17"/>
      <c r="Y1542" s="17"/>
      <c r="Z1542" s="17"/>
    </row>
    <row r="1543">
      <c r="A1543" s="18">
        <v>1608.0</v>
      </c>
      <c r="B1543" s="18" t="s">
        <v>535</v>
      </c>
      <c r="C1543" s="18" t="s">
        <v>19</v>
      </c>
      <c r="D1543" s="19">
        <v>42004.0</v>
      </c>
      <c r="E1543" s="20">
        <v>5.8232E10</v>
      </c>
      <c r="F1543" s="20">
        <v>1.4758E10</v>
      </c>
      <c r="G1543" s="21">
        <v>3.6583E10</v>
      </c>
      <c r="H1543" s="22">
        <v>0.0</v>
      </c>
      <c r="I1543" s="22">
        <v>1.923E9</v>
      </c>
      <c r="J1543" s="18" t="s">
        <v>16</v>
      </c>
      <c r="K1543" s="18" t="s">
        <v>149</v>
      </c>
      <c r="L1543" s="23">
        <f t="shared" si="1"/>
        <v>2014</v>
      </c>
      <c r="M1543" s="24">
        <f t="shared" si="2"/>
        <v>43474000000</v>
      </c>
      <c r="N1543" s="25">
        <f t="shared" si="3"/>
        <v>38506000000</v>
      </c>
      <c r="O1543" s="24">
        <f t="shared" si="4"/>
        <v>19726000000</v>
      </c>
      <c r="P1543" s="17">
        <f t="shared" si="5"/>
        <v>0.7465654623</v>
      </c>
      <c r="Q1543" s="17">
        <f t="shared" si="6"/>
        <v>0.3387484545</v>
      </c>
      <c r="R1543" s="17"/>
      <c r="S1543" s="17"/>
      <c r="T1543" s="17"/>
      <c r="U1543" s="17"/>
      <c r="V1543" s="17"/>
      <c r="W1543" s="17"/>
      <c r="X1543" s="17"/>
      <c r="Y1543" s="17"/>
      <c r="Z1543" s="17"/>
    </row>
    <row r="1544">
      <c r="A1544" s="18">
        <v>1609.0</v>
      </c>
      <c r="B1544" s="18" t="s">
        <v>535</v>
      </c>
      <c r="C1544" s="18" t="s">
        <v>20</v>
      </c>
      <c r="D1544" s="19">
        <v>42369.0</v>
      </c>
      <c r="E1544" s="20">
        <v>5.8363E10</v>
      </c>
      <c r="F1544" s="20">
        <v>1.2947E10</v>
      </c>
      <c r="G1544" s="21">
        <v>3.5664E10</v>
      </c>
      <c r="H1544" s="22">
        <v>0.0</v>
      </c>
      <c r="I1544" s="22">
        <v>2.084E9</v>
      </c>
      <c r="J1544" s="18" t="s">
        <v>16</v>
      </c>
      <c r="K1544" s="18" t="s">
        <v>149</v>
      </c>
      <c r="L1544" s="23">
        <f t="shared" si="1"/>
        <v>2015</v>
      </c>
      <c r="M1544" s="24">
        <f t="shared" si="2"/>
        <v>45416000000</v>
      </c>
      <c r="N1544" s="25">
        <f t="shared" si="3"/>
        <v>37748000000</v>
      </c>
      <c r="O1544" s="24">
        <f t="shared" si="4"/>
        <v>20615000000</v>
      </c>
      <c r="P1544" s="17">
        <f t="shared" si="5"/>
        <v>0.7781642479</v>
      </c>
      <c r="Q1544" s="17">
        <f t="shared" si="6"/>
        <v>0.3532203622</v>
      </c>
      <c r="R1544" s="17"/>
      <c r="S1544" s="17"/>
      <c r="T1544" s="17"/>
      <c r="U1544" s="17"/>
      <c r="V1544" s="17"/>
      <c r="W1544" s="17"/>
      <c r="X1544" s="17"/>
      <c r="Y1544" s="17"/>
      <c r="Z1544" s="17"/>
    </row>
    <row r="1545">
      <c r="A1545" s="18">
        <v>1610.0</v>
      </c>
      <c r="B1545" s="18" t="s">
        <v>536</v>
      </c>
      <c r="C1545" s="18" t="s">
        <v>15</v>
      </c>
      <c r="D1545" s="19">
        <v>41305.0</v>
      </c>
      <c r="E1545" s="20">
        <v>2.794925E9</v>
      </c>
      <c r="F1545" s="20">
        <v>1.763394E9</v>
      </c>
      <c r="G1545" s="21">
        <v>6.57246E8</v>
      </c>
      <c r="H1545" s="22">
        <v>0.0</v>
      </c>
      <c r="I1545" s="22">
        <v>0.0</v>
      </c>
      <c r="J1545" s="18" t="s">
        <v>22</v>
      </c>
      <c r="K1545" s="18" t="s">
        <v>260</v>
      </c>
      <c r="L1545" s="23">
        <f t="shared" si="1"/>
        <v>2013</v>
      </c>
      <c r="M1545" s="24">
        <f t="shared" si="2"/>
        <v>1031531000</v>
      </c>
      <c r="N1545" s="25">
        <f t="shared" si="3"/>
        <v>657246000</v>
      </c>
      <c r="O1545" s="24">
        <f t="shared" si="4"/>
        <v>2137679000</v>
      </c>
      <c r="P1545" s="17">
        <f t="shared" si="5"/>
        <v>0.3690728732</v>
      </c>
      <c r="Q1545" s="17">
        <f t="shared" si="6"/>
        <v>0.7648430638</v>
      </c>
      <c r="R1545" s="17"/>
      <c r="S1545" s="17"/>
      <c r="T1545" s="17"/>
      <c r="U1545" s="17"/>
      <c r="V1545" s="17"/>
      <c r="W1545" s="17"/>
      <c r="X1545" s="17"/>
      <c r="Y1545" s="17"/>
      <c r="Z1545" s="17"/>
    </row>
    <row r="1546">
      <c r="A1546" s="18">
        <v>1611.0</v>
      </c>
      <c r="B1546" s="18" t="s">
        <v>536</v>
      </c>
      <c r="C1546" s="18" t="s">
        <v>18</v>
      </c>
      <c r="D1546" s="19">
        <v>41670.0</v>
      </c>
      <c r="E1546" s="20">
        <v>3.086608E9</v>
      </c>
      <c r="F1546" s="20">
        <v>1.925266E9</v>
      </c>
      <c r="G1546" s="21">
        <v>7.34511E8</v>
      </c>
      <c r="H1546" s="22">
        <v>0.0</v>
      </c>
      <c r="I1546" s="22">
        <v>0.0</v>
      </c>
      <c r="J1546" s="18" t="s">
        <v>22</v>
      </c>
      <c r="K1546" s="18" t="s">
        <v>260</v>
      </c>
      <c r="L1546" s="23">
        <f t="shared" si="1"/>
        <v>2014</v>
      </c>
      <c r="M1546" s="24">
        <f t="shared" si="2"/>
        <v>1161342000</v>
      </c>
      <c r="N1546" s="25">
        <f t="shared" si="3"/>
        <v>734511000</v>
      </c>
      <c r="O1546" s="24">
        <f t="shared" si="4"/>
        <v>2352097000</v>
      </c>
      <c r="P1546" s="17">
        <f t="shared" si="5"/>
        <v>0.3762518596</v>
      </c>
      <c r="Q1546" s="17">
        <f t="shared" si="6"/>
        <v>0.7620329501</v>
      </c>
      <c r="R1546" s="17"/>
      <c r="S1546" s="17"/>
      <c r="T1546" s="17"/>
      <c r="U1546" s="17"/>
      <c r="V1546" s="17"/>
      <c r="W1546" s="17"/>
      <c r="X1546" s="17"/>
      <c r="Y1546" s="17"/>
      <c r="Z1546" s="17"/>
    </row>
    <row r="1547">
      <c r="A1547" s="18">
        <v>1612.0</v>
      </c>
      <c r="B1547" s="18" t="s">
        <v>536</v>
      </c>
      <c r="C1547" s="18" t="s">
        <v>19</v>
      </c>
      <c r="D1547" s="19">
        <v>42035.0</v>
      </c>
      <c r="E1547" s="20">
        <v>3.323077E9</v>
      </c>
      <c r="F1547" s="20">
        <v>2.148147E9</v>
      </c>
      <c r="G1547" s="21">
        <v>8.09545E8</v>
      </c>
      <c r="H1547" s="22">
        <v>0.0</v>
      </c>
      <c r="I1547" s="22">
        <v>0.0</v>
      </c>
      <c r="J1547" s="18" t="s">
        <v>22</v>
      </c>
      <c r="K1547" s="18" t="s">
        <v>260</v>
      </c>
      <c r="L1547" s="23">
        <f t="shared" si="1"/>
        <v>2015</v>
      </c>
      <c r="M1547" s="24">
        <f t="shared" si="2"/>
        <v>1174930000</v>
      </c>
      <c r="N1547" s="25">
        <f t="shared" si="3"/>
        <v>809545000</v>
      </c>
      <c r="O1547" s="24">
        <f t="shared" si="4"/>
        <v>2513532000</v>
      </c>
      <c r="P1547" s="17">
        <f t="shared" si="5"/>
        <v>0.35356689</v>
      </c>
      <c r="Q1547" s="17">
        <f t="shared" si="6"/>
        <v>0.7563869269</v>
      </c>
      <c r="R1547" s="17"/>
      <c r="S1547" s="17"/>
      <c r="T1547" s="17"/>
      <c r="U1547" s="17"/>
      <c r="V1547" s="17"/>
      <c r="W1547" s="17"/>
      <c r="X1547" s="17"/>
      <c r="Y1547" s="17"/>
      <c r="Z1547" s="17"/>
    </row>
    <row r="1548">
      <c r="A1548" s="18">
        <v>1613.0</v>
      </c>
      <c r="B1548" s="18" t="s">
        <v>536</v>
      </c>
      <c r="C1548" s="18" t="s">
        <v>20</v>
      </c>
      <c r="D1548" s="19">
        <v>42400.0</v>
      </c>
      <c r="E1548" s="20">
        <v>3.445134E9</v>
      </c>
      <c r="F1548" s="20">
        <v>2.243232E9</v>
      </c>
      <c r="G1548" s="21">
        <v>8.48323E8</v>
      </c>
      <c r="H1548" s="22">
        <v>0.0</v>
      </c>
      <c r="I1548" s="22">
        <v>0.0</v>
      </c>
      <c r="J1548" s="18" t="s">
        <v>22</v>
      </c>
      <c r="K1548" s="18" t="s">
        <v>260</v>
      </c>
      <c r="L1548" s="23">
        <f t="shared" si="1"/>
        <v>2016</v>
      </c>
      <c r="M1548" s="24">
        <f t="shared" si="2"/>
        <v>1201902000</v>
      </c>
      <c r="N1548" s="25">
        <f t="shared" si="3"/>
        <v>848323000</v>
      </c>
      <c r="O1548" s="24">
        <f t="shared" si="4"/>
        <v>2596811000</v>
      </c>
      <c r="P1548" s="17">
        <f t="shared" si="5"/>
        <v>0.3488694489</v>
      </c>
      <c r="Q1548" s="17">
        <f t="shared" si="6"/>
        <v>0.7537619727</v>
      </c>
      <c r="R1548" s="17"/>
      <c r="S1548" s="17"/>
      <c r="T1548" s="17"/>
      <c r="U1548" s="17"/>
      <c r="V1548" s="17"/>
      <c r="W1548" s="17"/>
      <c r="X1548" s="17"/>
      <c r="Y1548" s="17"/>
      <c r="Z1548" s="17"/>
    </row>
    <row r="1549">
      <c r="A1549" s="18">
        <v>1614.0</v>
      </c>
      <c r="B1549" s="18" t="s">
        <v>537</v>
      </c>
      <c r="C1549" s="18" t="s">
        <v>15</v>
      </c>
      <c r="D1549" s="19">
        <v>41486.0</v>
      </c>
      <c r="E1549" s="20">
        <v>2.436948E9</v>
      </c>
      <c r="F1549" s="20">
        <v>1.589821E9</v>
      </c>
      <c r="G1549" s="21">
        <v>4.41168E8</v>
      </c>
      <c r="H1549" s="22">
        <v>6.263E7</v>
      </c>
      <c r="I1549" s="22">
        <v>0.0</v>
      </c>
      <c r="J1549" s="18" t="s">
        <v>50</v>
      </c>
      <c r="K1549" s="18" t="s">
        <v>108</v>
      </c>
      <c r="L1549" s="23">
        <f t="shared" si="1"/>
        <v>2013</v>
      </c>
      <c r="M1549" s="24">
        <f t="shared" si="2"/>
        <v>847127000</v>
      </c>
      <c r="N1549" s="25">
        <f t="shared" si="3"/>
        <v>503798000</v>
      </c>
      <c r="O1549" s="24">
        <f t="shared" si="4"/>
        <v>1933150000</v>
      </c>
      <c r="P1549" s="17">
        <f t="shared" si="5"/>
        <v>0.3476180042</v>
      </c>
      <c r="Q1549" s="17">
        <f t="shared" si="6"/>
        <v>0.7932668239</v>
      </c>
      <c r="R1549" s="17"/>
      <c r="S1549" s="17"/>
      <c r="T1549" s="17"/>
      <c r="U1549" s="17"/>
      <c r="V1549" s="17"/>
      <c r="W1549" s="17"/>
      <c r="X1549" s="17"/>
      <c r="Y1549" s="17"/>
      <c r="Z1549" s="17"/>
    </row>
    <row r="1550">
      <c r="A1550" s="18">
        <v>1615.0</v>
      </c>
      <c r="B1550" s="18" t="s">
        <v>537</v>
      </c>
      <c r="C1550" s="18" t="s">
        <v>18</v>
      </c>
      <c r="D1550" s="19">
        <v>41851.0</v>
      </c>
      <c r="E1550" s="20">
        <v>2.4735E9</v>
      </c>
      <c r="F1550" s="20">
        <v>1.5957E9</v>
      </c>
      <c r="G1550" s="21">
        <v>4.603E8</v>
      </c>
      <c r="H1550" s="22">
        <v>6.18E7</v>
      </c>
      <c r="I1550" s="22">
        <v>0.0</v>
      </c>
      <c r="J1550" s="18" t="s">
        <v>50</v>
      </c>
      <c r="K1550" s="18" t="s">
        <v>108</v>
      </c>
      <c r="L1550" s="23">
        <f t="shared" si="1"/>
        <v>2014</v>
      </c>
      <c r="M1550" s="24">
        <f t="shared" si="2"/>
        <v>877800000</v>
      </c>
      <c r="N1550" s="25">
        <f t="shared" si="3"/>
        <v>522100000</v>
      </c>
      <c r="O1550" s="24">
        <f t="shared" si="4"/>
        <v>1951400000</v>
      </c>
      <c r="P1550" s="17">
        <f t="shared" si="5"/>
        <v>0.3548817465</v>
      </c>
      <c r="Q1550" s="17">
        <f t="shared" si="6"/>
        <v>0.7889225793</v>
      </c>
      <c r="R1550" s="17"/>
      <c r="S1550" s="17"/>
      <c r="T1550" s="17"/>
      <c r="U1550" s="17"/>
      <c r="V1550" s="17"/>
      <c r="W1550" s="17"/>
      <c r="X1550" s="17"/>
      <c r="Y1550" s="17"/>
      <c r="Z1550" s="17"/>
    </row>
    <row r="1551">
      <c r="A1551" s="18">
        <v>1616.0</v>
      </c>
      <c r="B1551" s="18" t="s">
        <v>537</v>
      </c>
      <c r="C1551" s="18" t="s">
        <v>19</v>
      </c>
      <c r="D1551" s="19">
        <v>42216.0</v>
      </c>
      <c r="E1551" s="20">
        <v>2.3712E9</v>
      </c>
      <c r="F1551" s="20">
        <v>1.5626E9</v>
      </c>
      <c r="G1551" s="21">
        <v>4.601E8</v>
      </c>
      <c r="H1551" s="22">
        <v>6.02E7</v>
      </c>
      <c r="I1551" s="22">
        <v>0.0</v>
      </c>
      <c r="J1551" s="18" t="s">
        <v>50</v>
      </c>
      <c r="K1551" s="18" t="s">
        <v>108</v>
      </c>
      <c r="L1551" s="23">
        <f t="shared" si="1"/>
        <v>2015</v>
      </c>
      <c r="M1551" s="24">
        <f t="shared" si="2"/>
        <v>808600000</v>
      </c>
      <c r="N1551" s="25">
        <f t="shared" si="3"/>
        <v>520300000</v>
      </c>
      <c r="O1551" s="24">
        <f t="shared" si="4"/>
        <v>1850900000</v>
      </c>
      <c r="P1551" s="17">
        <f t="shared" si="5"/>
        <v>0.3410087719</v>
      </c>
      <c r="Q1551" s="17">
        <f t="shared" si="6"/>
        <v>0.7805752362</v>
      </c>
      <c r="R1551" s="17"/>
      <c r="S1551" s="17"/>
      <c r="T1551" s="17"/>
      <c r="U1551" s="17"/>
      <c r="V1551" s="17"/>
      <c r="W1551" s="17"/>
      <c r="X1551" s="17"/>
      <c r="Y1551" s="17"/>
      <c r="Z1551" s="17"/>
    </row>
    <row r="1552">
      <c r="A1552" s="18">
        <v>1617.0</v>
      </c>
      <c r="B1552" s="18" t="s">
        <v>537</v>
      </c>
      <c r="C1552" s="18" t="s">
        <v>20</v>
      </c>
      <c r="D1552" s="19">
        <v>42582.0</v>
      </c>
      <c r="E1552" s="20">
        <v>2.2203E9</v>
      </c>
      <c r="F1552" s="20">
        <v>1.4655E9</v>
      </c>
      <c r="G1552" s="21">
        <v>4.251E8</v>
      </c>
      <c r="H1552" s="22">
        <v>5.55E7</v>
      </c>
      <c r="I1552" s="22">
        <v>0.0</v>
      </c>
      <c r="J1552" s="18" t="s">
        <v>50</v>
      </c>
      <c r="K1552" s="18" t="s">
        <v>108</v>
      </c>
      <c r="L1552" s="23">
        <f t="shared" si="1"/>
        <v>2016</v>
      </c>
      <c r="M1552" s="24">
        <f t="shared" si="2"/>
        <v>754800000</v>
      </c>
      <c r="N1552" s="25">
        <f t="shared" si="3"/>
        <v>480600000</v>
      </c>
      <c r="O1552" s="24">
        <f t="shared" si="4"/>
        <v>1739700000</v>
      </c>
      <c r="P1552" s="17">
        <f t="shared" si="5"/>
        <v>0.3399540603</v>
      </c>
      <c r="Q1552" s="17">
        <f t="shared" si="6"/>
        <v>0.7835427645</v>
      </c>
      <c r="R1552" s="17"/>
      <c r="S1552" s="17"/>
      <c r="T1552" s="17"/>
      <c r="U1552" s="17"/>
      <c r="V1552" s="17"/>
      <c r="W1552" s="17"/>
      <c r="X1552" s="17"/>
      <c r="Y1552" s="17"/>
      <c r="Z1552" s="17"/>
    </row>
    <row r="1553">
      <c r="A1553" s="18">
        <v>1618.0</v>
      </c>
      <c r="B1553" s="18" t="s">
        <v>538</v>
      </c>
      <c r="C1553" s="18" t="s">
        <v>15</v>
      </c>
      <c r="D1553" s="19">
        <v>41639.0</v>
      </c>
      <c r="E1553" s="20">
        <v>5.66E10</v>
      </c>
      <c r="F1553" s="20">
        <v>4.0468E10</v>
      </c>
      <c r="G1553" s="21">
        <v>5.241E9</v>
      </c>
      <c r="H1553" s="22">
        <v>2.342E9</v>
      </c>
      <c r="I1553" s="22">
        <v>0.0</v>
      </c>
      <c r="J1553" s="18" t="s">
        <v>16</v>
      </c>
      <c r="K1553" s="18" t="s">
        <v>167</v>
      </c>
      <c r="L1553" s="23">
        <f t="shared" si="1"/>
        <v>2013</v>
      </c>
      <c r="M1553" s="24">
        <f t="shared" si="2"/>
        <v>16132000000</v>
      </c>
      <c r="N1553" s="25">
        <f t="shared" si="3"/>
        <v>7583000000</v>
      </c>
      <c r="O1553" s="24">
        <f t="shared" si="4"/>
        <v>49017000000</v>
      </c>
      <c r="P1553" s="17">
        <f t="shared" si="5"/>
        <v>0.2850176678</v>
      </c>
      <c r="Q1553" s="17">
        <f t="shared" si="6"/>
        <v>0.866024735</v>
      </c>
      <c r="R1553" s="17"/>
      <c r="S1553" s="17"/>
      <c r="T1553" s="17"/>
      <c r="U1553" s="17"/>
      <c r="V1553" s="17"/>
      <c r="W1553" s="17"/>
      <c r="X1553" s="17"/>
      <c r="Y1553" s="17"/>
      <c r="Z1553" s="17"/>
    </row>
    <row r="1554">
      <c r="A1554" s="18">
        <v>1619.0</v>
      </c>
      <c r="B1554" s="18" t="s">
        <v>538</v>
      </c>
      <c r="C1554" s="18" t="s">
        <v>18</v>
      </c>
      <c r="D1554" s="19">
        <v>42004.0</v>
      </c>
      <c r="E1554" s="20">
        <v>5.79E10</v>
      </c>
      <c r="F1554" s="20">
        <v>4.0898E10</v>
      </c>
      <c r="G1554" s="21">
        <v>4.934E9</v>
      </c>
      <c r="H1554" s="22">
        <v>2.475E9</v>
      </c>
      <c r="I1554" s="22">
        <v>0.0</v>
      </c>
      <c r="J1554" s="18" t="s">
        <v>16</v>
      </c>
      <c r="K1554" s="18" t="s">
        <v>167</v>
      </c>
      <c r="L1554" s="23">
        <f t="shared" si="1"/>
        <v>2014</v>
      </c>
      <c r="M1554" s="24">
        <f t="shared" si="2"/>
        <v>17002000000</v>
      </c>
      <c r="N1554" s="25">
        <f t="shared" si="3"/>
        <v>7409000000</v>
      </c>
      <c r="O1554" s="24">
        <f t="shared" si="4"/>
        <v>50491000000</v>
      </c>
      <c r="P1554" s="17">
        <f t="shared" si="5"/>
        <v>0.2936442142</v>
      </c>
      <c r="Q1554" s="17">
        <f t="shared" si="6"/>
        <v>0.8720379965</v>
      </c>
      <c r="R1554" s="17"/>
      <c r="S1554" s="17"/>
      <c r="T1554" s="17"/>
      <c r="U1554" s="17"/>
      <c r="V1554" s="17"/>
      <c r="W1554" s="17"/>
      <c r="X1554" s="17"/>
      <c r="Y1554" s="17"/>
      <c r="Z1554" s="17"/>
    </row>
    <row r="1555">
      <c r="A1555" s="18">
        <v>1620.0</v>
      </c>
      <c r="B1555" s="18" t="s">
        <v>538</v>
      </c>
      <c r="C1555" s="18" t="s">
        <v>19</v>
      </c>
      <c r="D1555" s="19">
        <v>42369.0</v>
      </c>
      <c r="E1555" s="20">
        <v>5.6098E10</v>
      </c>
      <c r="F1555" s="20">
        <v>4.0431E10</v>
      </c>
      <c r="G1555" s="21">
        <v>6.097E9</v>
      </c>
      <c r="H1555" s="22">
        <v>2.279E9</v>
      </c>
      <c r="I1555" s="22">
        <v>0.0</v>
      </c>
      <c r="J1555" s="18" t="s">
        <v>16</v>
      </c>
      <c r="K1555" s="18" t="s">
        <v>167</v>
      </c>
      <c r="L1555" s="23">
        <f t="shared" si="1"/>
        <v>2015</v>
      </c>
      <c r="M1555" s="24">
        <f t="shared" si="2"/>
        <v>15667000000</v>
      </c>
      <c r="N1555" s="25">
        <f t="shared" si="3"/>
        <v>8376000000</v>
      </c>
      <c r="O1555" s="24">
        <f t="shared" si="4"/>
        <v>47722000000</v>
      </c>
      <c r="P1555" s="17">
        <f t="shared" si="5"/>
        <v>0.2792791187</v>
      </c>
      <c r="Q1555" s="17">
        <f t="shared" si="6"/>
        <v>0.8506898642</v>
      </c>
      <c r="R1555" s="17"/>
      <c r="S1555" s="17"/>
      <c r="T1555" s="17"/>
      <c r="U1555" s="17"/>
      <c r="V1555" s="17"/>
      <c r="W1555" s="17"/>
      <c r="X1555" s="17"/>
      <c r="Y1555" s="17"/>
      <c r="Z1555" s="17"/>
    </row>
    <row r="1556">
      <c r="A1556" s="18">
        <v>1621.0</v>
      </c>
      <c r="B1556" s="18" t="s">
        <v>538</v>
      </c>
      <c r="C1556" s="18" t="s">
        <v>20</v>
      </c>
      <c r="D1556" s="19">
        <v>42735.0</v>
      </c>
      <c r="E1556" s="20">
        <v>5.7244E10</v>
      </c>
      <c r="F1556" s="20">
        <v>4.146E10</v>
      </c>
      <c r="G1556" s="21">
        <v>5.275E9</v>
      </c>
      <c r="H1556" s="22">
        <v>2.337E9</v>
      </c>
      <c r="I1556" s="22">
        <v>0.0</v>
      </c>
      <c r="J1556" s="18" t="s">
        <v>16</v>
      </c>
      <c r="K1556" s="18" t="s">
        <v>167</v>
      </c>
      <c r="L1556" s="23">
        <f t="shared" si="1"/>
        <v>2016</v>
      </c>
      <c r="M1556" s="24">
        <f t="shared" si="2"/>
        <v>15784000000</v>
      </c>
      <c r="N1556" s="25">
        <f t="shared" si="3"/>
        <v>7612000000</v>
      </c>
      <c r="O1556" s="24">
        <f t="shared" si="4"/>
        <v>49632000000</v>
      </c>
      <c r="P1556" s="17">
        <f t="shared" si="5"/>
        <v>0.2757319544</v>
      </c>
      <c r="Q1556" s="17">
        <f t="shared" si="6"/>
        <v>0.8670253651</v>
      </c>
      <c r="R1556" s="17"/>
      <c r="S1556" s="17"/>
      <c r="T1556" s="17"/>
      <c r="U1556" s="17"/>
      <c r="V1556" s="17"/>
      <c r="W1556" s="17"/>
      <c r="X1556" s="17"/>
      <c r="Y1556" s="17"/>
      <c r="Z1556" s="17"/>
    </row>
    <row r="1557">
      <c r="A1557" s="18">
        <v>1622.0</v>
      </c>
      <c r="B1557" s="18" t="s">
        <v>539</v>
      </c>
      <c r="C1557" s="18" t="s">
        <v>15</v>
      </c>
      <c r="D1557" s="19">
        <v>41547.0</v>
      </c>
      <c r="E1557" s="20">
        <v>1.1778E10</v>
      </c>
      <c r="F1557" s="20">
        <v>1.932E9</v>
      </c>
      <c r="G1557" s="21">
        <v>2.207E9</v>
      </c>
      <c r="H1557" s="22">
        <v>0.0</v>
      </c>
      <c r="I1557" s="22">
        <v>3.97E8</v>
      </c>
      <c r="J1557" s="18" t="s">
        <v>25</v>
      </c>
      <c r="K1557" s="18" t="s">
        <v>60</v>
      </c>
      <c r="L1557" s="23">
        <f t="shared" si="1"/>
        <v>2013</v>
      </c>
      <c r="M1557" s="24">
        <f t="shared" si="2"/>
        <v>9846000000</v>
      </c>
      <c r="N1557" s="25">
        <f t="shared" si="3"/>
        <v>2604000000</v>
      </c>
      <c r="O1557" s="24">
        <f t="shared" si="4"/>
        <v>9174000000</v>
      </c>
      <c r="P1557" s="17">
        <f t="shared" si="5"/>
        <v>0.8359653591</v>
      </c>
      <c r="Q1557" s="17">
        <f t="shared" si="6"/>
        <v>0.7789098319</v>
      </c>
      <c r="R1557" s="17"/>
      <c r="S1557" s="17"/>
      <c r="T1557" s="17"/>
      <c r="U1557" s="17"/>
      <c r="V1557" s="17"/>
      <c r="W1557" s="17"/>
      <c r="X1557" s="17"/>
      <c r="Y1557" s="17"/>
      <c r="Z1557" s="17"/>
    </row>
    <row r="1558">
      <c r="A1558" s="18">
        <v>1623.0</v>
      </c>
      <c r="B1558" s="18" t="s">
        <v>539</v>
      </c>
      <c r="C1558" s="18" t="s">
        <v>18</v>
      </c>
      <c r="D1558" s="19">
        <v>41912.0</v>
      </c>
      <c r="E1558" s="20">
        <v>1.2702E10</v>
      </c>
      <c r="F1558" s="20">
        <v>1.875E9</v>
      </c>
      <c r="G1558" s="21">
        <v>2.242E9</v>
      </c>
      <c r="H1558" s="22">
        <v>0.0</v>
      </c>
      <c r="I1558" s="22">
        <v>4.35E8</v>
      </c>
      <c r="J1558" s="18" t="s">
        <v>25</v>
      </c>
      <c r="K1558" s="18" t="s">
        <v>60</v>
      </c>
      <c r="L1558" s="23">
        <f t="shared" si="1"/>
        <v>2014</v>
      </c>
      <c r="M1558" s="24">
        <f t="shared" si="2"/>
        <v>10827000000</v>
      </c>
      <c r="N1558" s="25">
        <f t="shared" si="3"/>
        <v>2677000000</v>
      </c>
      <c r="O1558" s="24">
        <f t="shared" si="4"/>
        <v>10025000000</v>
      </c>
      <c r="P1558" s="17">
        <f t="shared" si="5"/>
        <v>0.8523854511</v>
      </c>
      <c r="Q1558" s="17">
        <f t="shared" si="6"/>
        <v>0.7892457881</v>
      </c>
      <c r="R1558" s="17"/>
      <c r="S1558" s="17"/>
      <c r="T1558" s="17"/>
      <c r="U1558" s="17"/>
      <c r="V1558" s="17"/>
      <c r="W1558" s="17"/>
      <c r="X1558" s="17"/>
      <c r="Y1558" s="17"/>
      <c r="Z1558" s="17"/>
    </row>
    <row r="1559">
      <c r="A1559" s="18">
        <v>1624.0</v>
      </c>
      <c r="B1559" s="18" t="s">
        <v>539</v>
      </c>
      <c r="C1559" s="18" t="s">
        <v>19</v>
      </c>
      <c r="D1559" s="19">
        <v>42277.0</v>
      </c>
      <c r="E1559" s="20">
        <v>1.388E10</v>
      </c>
      <c r="F1559" s="20">
        <v>2.079E9</v>
      </c>
      <c r="G1559" s="21">
        <v>2.229E9</v>
      </c>
      <c r="H1559" s="22">
        <v>0.0</v>
      </c>
      <c r="I1559" s="22">
        <v>4.94E8</v>
      </c>
      <c r="J1559" s="18" t="s">
        <v>25</v>
      </c>
      <c r="K1559" s="18" t="s">
        <v>60</v>
      </c>
      <c r="L1559" s="23">
        <f t="shared" si="1"/>
        <v>2015</v>
      </c>
      <c r="M1559" s="24">
        <f t="shared" si="2"/>
        <v>11801000000</v>
      </c>
      <c r="N1559" s="25">
        <f t="shared" si="3"/>
        <v>2723000000</v>
      </c>
      <c r="O1559" s="24">
        <f t="shared" si="4"/>
        <v>11157000000</v>
      </c>
      <c r="P1559" s="17">
        <f t="shared" si="5"/>
        <v>0.8502161383</v>
      </c>
      <c r="Q1559" s="17">
        <f t="shared" si="6"/>
        <v>0.8038184438</v>
      </c>
      <c r="R1559" s="17"/>
      <c r="S1559" s="17"/>
      <c r="T1559" s="17"/>
      <c r="U1559" s="17"/>
      <c r="V1559" s="17"/>
      <c r="W1559" s="17"/>
      <c r="X1559" s="17"/>
      <c r="Y1559" s="17"/>
      <c r="Z1559" s="17"/>
    </row>
    <row r="1560">
      <c r="A1560" s="18">
        <v>1625.0</v>
      </c>
      <c r="B1560" s="18" t="s">
        <v>539</v>
      </c>
      <c r="C1560" s="18" t="s">
        <v>20</v>
      </c>
      <c r="D1560" s="19">
        <v>42643.0</v>
      </c>
      <c r="E1560" s="20">
        <v>1.5082E10</v>
      </c>
      <c r="F1560" s="20">
        <v>2.226E9</v>
      </c>
      <c r="G1560" s="21">
        <v>4.469E9</v>
      </c>
      <c r="H1560" s="22">
        <v>0.0</v>
      </c>
      <c r="I1560" s="22">
        <v>5.02E8</v>
      </c>
      <c r="J1560" s="18" t="s">
        <v>25</v>
      </c>
      <c r="K1560" s="18" t="s">
        <v>60</v>
      </c>
      <c r="L1560" s="23">
        <f t="shared" si="1"/>
        <v>2016</v>
      </c>
      <c r="M1560" s="24">
        <f t="shared" si="2"/>
        <v>12856000000</v>
      </c>
      <c r="N1560" s="25">
        <f t="shared" si="3"/>
        <v>4971000000</v>
      </c>
      <c r="O1560" s="24">
        <f t="shared" si="4"/>
        <v>10111000000</v>
      </c>
      <c r="P1560" s="17">
        <f t="shared" si="5"/>
        <v>0.8524068426</v>
      </c>
      <c r="Q1560" s="17">
        <f t="shared" si="6"/>
        <v>0.6704018035</v>
      </c>
      <c r="R1560" s="17"/>
      <c r="S1560" s="17"/>
      <c r="T1560" s="17"/>
      <c r="U1560" s="17"/>
      <c r="V1560" s="17"/>
      <c r="W1560" s="17"/>
      <c r="X1560" s="17"/>
      <c r="Y1560" s="17"/>
      <c r="Z1560" s="17"/>
    </row>
    <row r="1561">
      <c r="A1561" s="18">
        <v>1626.0</v>
      </c>
      <c r="B1561" s="18" t="s">
        <v>540</v>
      </c>
      <c r="C1561" s="18" t="s">
        <v>15</v>
      </c>
      <c r="D1561" s="19">
        <v>41544.0</v>
      </c>
      <c r="E1561" s="20">
        <v>2.942897E9</v>
      </c>
      <c r="F1561" s="20">
        <v>1.69321E9</v>
      </c>
      <c r="G1561" s="21">
        <v>4.32589E8</v>
      </c>
      <c r="H1561" s="22">
        <v>2.08208E8</v>
      </c>
      <c r="I1561" s="22">
        <v>0.0</v>
      </c>
      <c r="J1561" s="18" t="s">
        <v>28</v>
      </c>
      <c r="K1561" s="18" t="s">
        <v>33</v>
      </c>
      <c r="L1561" s="23">
        <f t="shared" si="1"/>
        <v>2013</v>
      </c>
      <c r="M1561" s="24">
        <f t="shared" si="2"/>
        <v>1249687000</v>
      </c>
      <c r="N1561" s="25">
        <f t="shared" si="3"/>
        <v>640797000</v>
      </c>
      <c r="O1561" s="24">
        <f t="shared" si="4"/>
        <v>2302100000</v>
      </c>
      <c r="P1561" s="17">
        <f t="shared" si="5"/>
        <v>0.4246451711</v>
      </c>
      <c r="Q1561" s="17">
        <f t="shared" si="6"/>
        <v>0.7822563957</v>
      </c>
      <c r="R1561" s="17"/>
      <c r="S1561" s="17"/>
      <c r="T1561" s="17"/>
      <c r="U1561" s="17"/>
      <c r="V1561" s="17"/>
      <c r="W1561" s="17"/>
      <c r="X1561" s="17"/>
      <c r="Y1561" s="17"/>
      <c r="Z1561" s="17"/>
    </row>
    <row r="1562">
      <c r="A1562" s="18">
        <v>1627.0</v>
      </c>
      <c r="B1562" s="18" t="s">
        <v>540</v>
      </c>
      <c r="C1562" s="18" t="s">
        <v>18</v>
      </c>
      <c r="D1562" s="19">
        <v>41908.0</v>
      </c>
      <c r="E1562" s="20">
        <v>3.0498E9</v>
      </c>
      <c r="F1562" s="20">
        <v>1.7481E9</v>
      </c>
      <c r="G1562" s="21">
        <v>4.706E8</v>
      </c>
      <c r="H1562" s="22">
        <v>2.348E8</v>
      </c>
      <c r="I1562" s="22">
        <v>0.0</v>
      </c>
      <c r="J1562" s="18" t="s">
        <v>28</v>
      </c>
      <c r="K1562" s="18" t="s">
        <v>33</v>
      </c>
      <c r="L1562" s="23">
        <f t="shared" si="1"/>
        <v>2014</v>
      </c>
      <c r="M1562" s="24">
        <f t="shared" si="2"/>
        <v>1301700000</v>
      </c>
      <c r="N1562" s="25">
        <f t="shared" si="3"/>
        <v>705400000</v>
      </c>
      <c r="O1562" s="24">
        <f t="shared" si="4"/>
        <v>2344400000</v>
      </c>
      <c r="P1562" s="17">
        <f t="shared" si="5"/>
        <v>0.4268148731</v>
      </c>
      <c r="Q1562" s="17">
        <f t="shared" si="6"/>
        <v>0.7687061447</v>
      </c>
      <c r="R1562" s="17"/>
      <c r="S1562" s="17"/>
      <c r="T1562" s="17"/>
      <c r="U1562" s="17"/>
      <c r="V1562" s="17"/>
      <c r="W1562" s="17"/>
      <c r="X1562" s="17"/>
      <c r="Y1562" s="17"/>
      <c r="Z1562" s="17"/>
    </row>
    <row r="1563">
      <c r="A1563" s="18">
        <v>1628.0</v>
      </c>
      <c r="B1563" s="18" t="s">
        <v>540</v>
      </c>
      <c r="C1563" s="18" t="s">
        <v>19</v>
      </c>
      <c r="D1563" s="19">
        <v>42279.0</v>
      </c>
      <c r="E1563" s="20">
        <v>3.0991E9</v>
      </c>
      <c r="F1563" s="20">
        <v>1.8164E9</v>
      </c>
      <c r="G1563" s="21">
        <v>4.885E8</v>
      </c>
      <c r="H1563" s="22">
        <v>2.452E8</v>
      </c>
      <c r="I1563" s="22">
        <v>0.0</v>
      </c>
      <c r="J1563" s="18" t="s">
        <v>28</v>
      </c>
      <c r="K1563" s="18" t="s">
        <v>33</v>
      </c>
      <c r="L1563" s="23">
        <f t="shared" si="1"/>
        <v>2015</v>
      </c>
      <c r="M1563" s="24">
        <f t="shared" si="2"/>
        <v>1282700000</v>
      </c>
      <c r="N1563" s="25">
        <f t="shared" si="3"/>
        <v>733700000</v>
      </c>
      <c r="O1563" s="24">
        <f t="shared" si="4"/>
        <v>2365400000</v>
      </c>
      <c r="P1563" s="17">
        <f t="shared" si="5"/>
        <v>0.4138943564</v>
      </c>
      <c r="Q1563" s="17">
        <f t="shared" si="6"/>
        <v>0.7632538479</v>
      </c>
      <c r="R1563" s="17"/>
      <c r="S1563" s="17"/>
      <c r="T1563" s="17"/>
      <c r="U1563" s="17"/>
      <c r="V1563" s="17"/>
      <c r="W1563" s="17"/>
      <c r="X1563" s="17"/>
      <c r="Y1563" s="17"/>
      <c r="Z1563" s="17"/>
    </row>
    <row r="1564">
      <c r="A1564" s="18">
        <v>1629.0</v>
      </c>
      <c r="B1564" s="18" t="s">
        <v>540</v>
      </c>
      <c r="C1564" s="18" t="s">
        <v>20</v>
      </c>
      <c r="D1564" s="19">
        <v>42643.0</v>
      </c>
      <c r="E1564" s="20">
        <v>3.2178E9</v>
      </c>
      <c r="F1564" s="20">
        <v>1.8565E9</v>
      </c>
      <c r="G1564" s="21">
        <v>5.57E8</v>
      </c>
      <c r="H1564" s="22">
        <v>2.535E8</v>
      </c>
      <c r="I1564" s="22">
        <v>0.0</v>
      </c>
      <c r="J1564" s="18" t="s">
        <v>28</v>
      </c>
      <c r="K1564" s="18" t="s">
        <v>33</v>
      </c>
      <c r="L1564" s="23">
        <f t="shared" si="1"/>
        <v>2016</v>
      </c>
      <c r="M1564" s="24">
        <f t="shared" si="2"/>
        <v>1361300000</v>
      </c>
      <c r="N1564" s="25">
        <f t="shared" si="3"/>
        <v>810500000</v>
      </c>
      <c r="O1564" s="24">
        <f t="shared" si="4"/>
        <v>2407300000</v>
      </c>
      <c r="P1564" s="17">
        <f t="shared" si="5"/>
        <v>0.4230530176</v>
      </c>
      <c r="Q1564" s="17">
        <f t="shared" si="6"/>
        <v>0.7481198334</v>
      </c>
      <c r="R1564" s="17"/>
      <c r="S1564" s="17"/>
      <c r="T1564" s="17"/>
      <c r="U1564" s="17"/>
      <c r="V1564" s="17"/>
      <c r="W1564" s="17"/>
      <c r="X1564" s="17"/>
      <c r="Y1564" s="17"/>
      <c r="Z1564" s="17"/>
    </row>
    <row r="1565">
      <c r="A1565" s="18">
        <v>1630.0</v>
      </c>
      <c r="B1565" s="18" t="s">
        <v>541</v>
      </c>
      <c r="C1565" s="18" t="s">
        <v>15</v>
      </c>
      <c r="D1565" s="19">
        <v>41274.0</v>
      </c>
      <c r="E1565" s="20">
        <v>1.0879855E10</v>
      </c>
      <c r="F1565" s="20">
        <v>5.81788E9</v>
      </c>
      <c r="G1565" s="21">
        <v>3.596708E9</v>
      </c>
      <c r="H1565" s="22">
        <v>0.0</v>
      </c>
      <c r="I1565" s="22">
        <v>0.0</v>
      </c>
      <c r="J1565" s="18" t="s">
        <v>22</v>
      </c>
      <c r="K1565" s="18" t="s">
        <v>292</v>
      </c>
      <c r="L1565" s="23">
        <f t="shared" si="1"/>
        <v>2012</v>
      </c>
      <c r="M1565" s="24">
        <f t="shared" si="2"/>
        <v>5061975000</v>
      </c>
      <c r="N1565" s="25">
        <f t="shared" si="3"/>
        <v>3596708000</v>
      </c>
      <c r="O1565" s="24">
        <f t="shared" si="4"/>
        <v>7283147000</v>
      </c>
      <c r="P1565" s="17">
        <f t="shared" si="5"/>
        <v>0.4652612558</v>
      </c>
      <c r="Q1565" s="17">
        <f t="shared" si="6"/>
        <v>0.6694158148</v>
      </c>
      <c r="R1565" s="17"/>
      <c r="S1565" s="17"/>
      <c r="T1565" s="17"/>
      <c r="U1565" s="17"/>
      <c r="V1565" s="17"/>
      <c r="W1565" s="17"/>
      <c r="X1565" s="17"/>
      <c r="Y1565" s="17"/>
      <c r="Z1565" s="17"/>
    </row>
    <row r="1566">
      <c r="A1566" s="18">
        <v>1631.0</v>
      </c>
      <c r="B1566" s="18" t="s">
        <v>541</v>
      </c>
      <c r="C1566" s="18" t="s">
        <v>18</v>
      </c>
      <c r="D1566" s="19">
        <v>41639.0</v>
      </c>
      <c r="E1566" s="20">
        <v>1.1419648E10</v>
      </c>
      <c r="F1566" s="20">
        <v>5.931469E9</v>
      </c>
      <c r="G1566" s="21">
        <v>3.841032E9</v>
      </c>
      <c r="H1566" s="22">
        <v>0.0</v>
      </c>
      <c r="I1566" s="22">
        <v>0.0</v>
      </c>
      <c r="J1566" s="18" t="s">
        <v>22</v>
      </c>
      <c r="K1566" s="18" t="s">
        <v>292</v>
      </c>
      <c r="L1566" s="23">
        <f t="shared" si="1"/>
        <v>2013</v>
      </c>
      <c r="M1566" s="24">
        <f t="shared" si="2"/>
        <v>5488179000</v>
      </c>
      <c r="N1566" s="25">
        <f t="shared" si="3"/>
        <v>3841032000</v>
      </c>
      <c r="O1566" s="24">
        <f t="shared" si="4"/>
        <v>7578616000</v>
      </c>
      <c r="P1566" s="17">
        <f t="shared" si="5"/>
        <v>0.4805909079</v>
      </c>
      <c r="Q1566" s="17">
        <f t="shared" si="6"/>
        <v>0.6636470756</v>
      </c>
      <c r="R1566" s="17"/>
      <c r="S1566" s="17"/>
      <c r="T1566" s="17"/>
      <c r="U1566" s="17"/>
      <c r="V1566" s="17"/>
      <c r="W1566" s="17"/>
      <c r="X1566" s="17"/>
      <c r="Y1566" s="17"/>
      <c r="Z1566" s="17"/>
    </row>
    <row r="1567">
      <c r="A1567" s="18">
        <v>1632.0</v>
      </c>
      <c r="B1567" s="18" t="s">
        <v>541</v>
      </c>
      <c r="C1567" s="18" t="s">
        <v>19</v>
      </c>
      <c r="D1567" s="19">
        <v>42007.0</v>
      </c>
      <c r="E1567" s="20">
        <v>1.2282161E10</v>
      </c>
      <c r="F1567" s="20">
        <v>6.28819E9</v>
      </c>
      <c r="G1567" s="21">
        <v>4.159885E9</v>
      </c>
      <c r="H1567" s="22">
        <v>0.0</v>
      </c>
      <c r="I1567" s="22">
        <v>0.0</v>
      </c>
      <c r="J1567" s="18" t="s">
        <v>22</v>
      </c>
      <c r="K1567" s="18" t="s">
        <v>292</v>
      </c>
      <c r="L1567" s="23">
        <f t="shared" si="1"/>
        <v>2015</v>
      </c>
      <c r="M1567" s="24">
        <f t="shared" si="2"/>
        <v>5993971000</v>
      </c>
      <c r="N1567" s="25">
        <f t="shared" si="3"/>
        <v>4159885000</v>
      </c>
      <c r="O1567" s="24">
        <f t="shared" si="4"/>
        <v>8122276000</v>
      </c>
      <c r="P1567" s="17">
        <f t="shared" si="5"/>
        <v>0.4880225068</v>
      </c>
      <c r="Q1567" s="17">
        <f t="shared" si="6"/>
        <v>0.6613067521</v>
      </c>
      <c r="R1567" s="17"/>
      <c r="S1567" s="17"/>
      <c r="T1567" s="17"/>
      <c r="U1567" s="17"/>
      <c r="V1567" s="17"/>
      <c r="W1567" s="17"/>
      <c r="X1567" s="17"/>
      <c r="Y1567" s="17"/>
      <c r="Z1567" s="17"/>
    </row>
    <row r="1568">
      <c r="A1568" s="18">
        <v>1633.0</v>
      </c>
      <c r="B1568" s="18" t="s">
        <v>541</v>
      </c>
      <c r="C1568" s="18" t="s">
        <v>20</v>
      </c>
      <c r="D1568" s="19">
        <v>42371.0</v>
      </c>
      <c r="E1568" s="20">
        <v>1.2376744E10</v>
      </c>
      <c r="F1568" s="20">
        <v>6.3938E9</v>
      </c>
      <c r="G1568" s="21">
        <v>4.178386E9</v>
      </c>
      <c r="H1568" s="22">
        <v>0.0</v>
      </c>
      <c r="I1568" s="22">
        <v>0.0</v>
      </c>
      <c r="J1568" s="18" t="s">
        <v>22</v>
      </c>
      <c r="K1568" s="18" t="s">
        <v>292</v>
      </c>
      <c r="L1568" s="23">
        <f t="shared" si="1"/>
        <v>2016</v>
      </c>
      <c r="M1568" s="24">
        <f t="shared" si="2"/>
        <v>5982944000</v>
      </c>
      <c r="N1568" s="25">
        <f t="shared" si="3"/>
        <v>4178386000</v>
      </c>
      <c r="O1568" s="24">
        <f t="shared" si="4"/>
        <v>8198358000</v>
      </c>
      <c r="P1568" s="17">
        <f t="shared" si="5"/>
        <v>0.4834020967</v>
      </c>
      <c r="Q1568" s="17">
        <f t="shared" si="6"/>
        <v>0.6624002242</v>
      </c>
      <c r="R1568" s="17"/>
      <c r="S1568" s="17"/>
      <c r="T1568" s="17"/>
      <c r="U1568" s="17"/>
      <c r="V1568" s="17"/>
      <c r="W1568" s="17"/>
      <c r="X1568" s="17"/>
      <c r="Y1568" s="17"/>
      <c r="Z1568" s="17"/>
    </row>
    <row r="1569">
      <c r="A1569" s="18">
        <v>1634.0</v>
      </c>
      <c r="B1569" s="18" t="s">
        <v>542</v>
      </c>
      <c r="C1569" s="18" t="s">
        <v>15</v>
      </c>
      <c r="D1569" s="19">
        <v>41547.0</v>
      </c>
      <c r="E1569" s="20">
        <v>1.3794E10</v>
      </c>
      <c r="F1569" s="20">
        <v>6.799E9</v>
      </c>
      <c r="G1569" s="21">
        <v>2.829E9</v>
      </c>
      <c r="H1569" s="22">
        <v>0.0</v>
      </c>
      <c r="I1569" s="22">
        <v>2.37E8</v>
      </c>
      <c r="J1569" s="18" t="s">
        <v>22</v>
      </c>
      <c r="K1569" s="18" t="s">
        <v>207</v>
      </c>
      <c r="L1569" s="23">
        <f t="shared" si="1"/>
        <v>2013</v>
      </c>
      <c r="M1569" s="24">
        <f t="shared" si="2"/>
        <v>6995000000</v>
      </c>
      <c r="N1569" s="25">
        <f t="shared" si="3"/>
        <v>3066000000</v>
      </c>
      <c r="O1569" s="24">
        <f t="shared" si="4"/>
        <v>10728000000</v>
      </c>
      <c r="P1569" s="17">
        <f t="shared" si="5"/>
        <v>0.5071045382</v>
      </c>
      <c r="Q1569" s="17">
        <f t="shared" si="6"/>
        <v>0.7777294476</v>
      </c>
      <c r="R1569" s="17"/>
      <c r="S1569" s="17"/>
      <c r="T1569" s="17"/>
      <c r="U1569" s="17"/>
      <c r="V1569" s="17"/>
      <c r="W1569" s="17"/>
      <c r="X1569" s="17"/>
      <c r="Y1569" s="17"/>
      <c r="Z1569" s="17"/>
    </row>
    <row r="1570">
      <c r="A1570" s="18">
        <v>1635.0</v>
      </c>
      <c r="B1570" s="18" t="s">
        <v>542</v>
      </c>
      <c r="C1570" s="18" t="s">
        <v>18</v>
      </c>
      <c r="D1570" s="19">
        <v>41912.0</v>
      </c>
      <c r="E1570" s="20">
        <v>1.3783E10</v>
      </c>
      <c r="F1570" s="20">
        <v>6.542E9</v>
      </c>
      <c r="G1570" s="21">
        <v>2.899E9</v>
      </c>
      <c r="H1570" s="22">
        <v>0.0</v>
      </c>
      <c r="I1570" s="22">
        <v>2.17E8</v>
      </c>
      <c r="J1570" s="18" t="s">
        <v>22</v>
      </c>
      <c r="K1570" s="18" t="s">
        <v>207</v>
      </c>
      <c r="L1570" s="23">
        <f t="shared" si="1"/>
        <v>2014</v>
      </c>
      <c r="M1570" s="24">
        <f t="shared" si="2"/>
        <v>7241000000</v>
      </c>
      <c r="N1570" s="25">
        <f t="shared" si="3"/>
        <v>3116000000</v>
      </c>
      <c r="O1570" s="24">
        <f t="shared" si="4"/>
        <v>10667000000</v>
      </c>
      <c r="P1570" s="17">
        <f t="shared" si="5"/>
        <v>0.5253573242</v>
      </c>
      <c r="Q1570" s="17">
        <f t="shared" si="6"/>
        <v>0.7739243996</v>
      </c>
      <c r="R1570" s="17"/>
      <c r="S1570" s="17"/>
      <c r="T1570" s="17"/>
      <c r="U1570" s="17"/>
      <c r="V1570" s="17"/>
      <c r="W1570" s="17"/>
      <c r="X1570" s="17"/>
      <c r="Y1570" s="17"/>
      <c r="Z1570" s="17"/>
    </row>
    <row r="1571">
      <c r="A1571" s="18">
        <v>1636.0</v>
      </c>
      <c r="B1571" s="18" t="s">
        <v>542</v>
      </c>
      <c r="C1571" s="18" t="s">
        <v>19</v>
      </c>
      <c r="D1571" s="19">
        <v>42277.0</v>
      </c>
      <c r="E1571" s="20">
        <v>1.3268E10</v>
      </c>
      <c r="F1571" s="20">
        <v>6.868E9</v>
      </c>
      <c r="G1571" s="21">
        <v>2.86E9</v>
      </c>
      <c r="H1571" s="22">
        <v>0.0</v>
      </c>
      <c r="I1571" s="22">
        <v>2.22E8</v>
      </c>
      <c r="J1571" s="18" t="s">
        <v>22</v>
      </c>
      <c r="K1571" s="18" t="s">
        <v>207</v>
      </c>
      <c r="L1571" s="23">
        <f t="shared" si="1"/>
        <v>2015</v>
      </c>
      <c r="M1571" s="24">
        <f t="shared" si="2"/>
        <v>6400000000</v>
      </c>
      <c r="N1571" s="25">
        <f t="shared" si="3"/>
        <v>3082000000</v>
      </c>
      <c r="O1571" s="24">
        <f t="shared" si="4"/>
        <v>10186000000</v>
      </c>
      <c r="P1571" s="17">
        <f t="shared" si="5"/>
        <v>0.4823635815</v>
      </c>
      <c r="Q1571" s="17">
        <f t="shared" si="6"/>
        <v>0.7677117878</v>
      </c>
      <c r="R1571" s="17"/>
      <c r="S1571" s="17"/>
      <c r="T1571" s="17"/>
      <c r="U1571" s="17"/>
      <c r="V1571" s="17"/>
      <c r="W1571" s="17"/>
      <c r="X1571" s="17"/>
      <c r="Y1571" s="17"/>
      <c r="Z1571" s="17"/>
    </row>
    <row r="1572">
      <c r="A1572" s="18">
        <v>1637.0</v>
      </c>
      <c r="B1572" s="18" t="s">
        <v>542</v>
      </c>
      <c r="C1572" s="18" t="s">
        <v>20</v>
      </c>
      <c r="D1572" s="19">
        <v>42643.0</v>
      </c>
      <c r="E1572" s="20">
        <v>1.2488E10</v>
      </c>
      <c r="F1572" s="20">
        <v>6.684E9</v>
      </c>
      <c r="G1572" s="21">
        <v>2.851E9</v>
      </c>
      <c r="H1572" s="22">
        <v>0.0</v>
      </c>
      <c r="I1572" s="22">
        <v>2.21E8</v>
      </c>
      <c r="J1572" s="18" t="s">
        <v>22</v>
      </c>
      <c r="K1572" s="18" t="s">
        <v>207</v>
      </c>
      <c r="L1572" s="23">
        <f t="shared" si="1"/>
        <v>2016</v>
      </c>
      <c r="M1572" s="24">
        <f t="shared" si="2"/>
        <v>5804000000</v>
      </c>
      <c r="N1572" s="25">
        <f t="shared" si="3"/>
        <v>3072000000</v>
      </c>
      <c r="O1572" s="24">
        <f t="shared" si="4"/>
        <v>9416000000</v>
      </c>
      <c r="P1572" s="17">
        <f t="shared" si="5"/>
        <v>0.4647661755</v>
      </c>
      <c r="Q1572" s="17">
        <f t="shared" si="6"/>
        <v>0.7540038437</v>
      </c>
      <c r="R1572" s="17"/>
      <c r="S1572" s="17"/>
      <c r="T1572" s="17"/>
      <c r="U1572" s="17"/>
      <c r="V1572" s="17"/>
      <c r="W1572" s="17"/>
      <c r="X1572" s="17"/>
      <c r="Y1572" s="17"/>
      <c r="Z1572" s="17"/>
    </row>
    <row r="1573">
      <c r="A1573" s="18">
        <v>1638.0</v>
      </c>
      <c r="B1573" s="18" t="s">
        <v>543</v>
      </c>
      <c r="C1573" s="18" t="s">
        <v>15</v>
      </c>
      <c r="D1573" s="19">
        <v>41274.0</v>
      </c>
      <c r="E1573" s="20">
        <v>1.38393E11</v>
      </c>
      <c r="F1573" s="20">
        <v>1.26485E11</v>
      </c>
      <c r="G1573" s="21">
        <v>5.229E9</v>
      </c>
      <c r="H1573" s="22">
        <v>0.0</v>
      </c>
      <c r="I1573" s="22">
        <v>1.549E9</v>
      </c>
      <c r="J1573" s="18" t="s">
        <v>86</v>
      </c>
      <c r="K1573" s="18" t="s">
        <v>344</v>
      </c>
      <c r="L1573" s="23">
        <f t="shared" si="1"/>
        <v>2012</v>
      </c>
      <c r="M1573" s="24">
        <f t="shared" si="2"/>
        <v>11908000000</v>
      </c>
      <c r="N1573" s="25">
        <f t="shared" si="3"/>
        <v>6778000000</v>
      </c>
      <c r="O1573" s="24">
        <f t="shared" si="4"/>
        <v>131615000000</v>
      </c>
      <c r="P1573" s="17">
        <f t="shared" si="5"/>
        <v>0.08604481441</v>
      </c>
      <c r="Q1573" s="17">
        <f t="shared" si="6"/>
        <v>0.9510235344</v>
      </c>
      <c r="R1573" s="17"/>
      <c r="S1573" s="17"/>
      <c r="T1573" s="17"/>
      <c r="U1573" s="17"/>
      <c r="V1573" s="17"/>
      <c r="W1573" s="17"/>
      <c r="X1573" s="17"/>
      <c r="Y1573" s="17"/>
      <c r="Z1573" s="17"/>
    </row>
    <row r="1574">
      <c r="A1574" s="18">
        <v>1639.0</v>
      </c>
      <c r="B1574" s="18" t="s">
        <v>543</v>
      </c>
      <c r="C1574" s="18" t="s">
        <v>18</v>
      </c>
      <c r="D1574" s="19">
        <v>41639.0</v>
      </c>
      <c r="E1574" s="20">
        <v>1.38074E11</v>
      </c>
      <c r="F1574" s="20">
        <v>1.27316E11</v>
      </c>
      <c r="G1574" s="21">
        <v>5.081E9</v>
      </c>
      <c r="H1574" s="22">
        <v>0.0</v>
      </c>
      <c r="I1574" s="22">
        <v>1.72E9</v>
      </c>
      <c r="J1574" s="18" t="s">
        <v>86</v>
      </c>
      <c r="K1574" s="18" t="s">
        <v>344</v>
      </c>
      <c r="L1574" s="23">
        <f t="shared" si="1"/>
        <v>2013</v>
      </c>
      <c r="M1574" s="24">
        <f t="shared" si="2"/>
        <v>10758000000</v>
      </c>
      <c r="N1574" s="25">
        <f t="shared" si="3"/>
        <v>6801000000</v>
      </c>
      <c r="O1574" s="24">
        <f t="shared" si="4"/>
        <v>131273000000</v>
      </c>
      <c r="P1574" s="17">
        <f t="shared" si="5"/>
        <v>0.07791474137</v>
      </c>
      <c r="Q1574" s="17">
        <f t="shared" si="6"/>
        <v>0.950743804</v>
      </c>
      <c r="R1574" s="17"/>
      <c r="S1574" s="17"/>
      <c r="T1574" s="17"/>
      <c r="U1574" s="17"/>
      <c r="V1574" s="17"/>
      <c r="W1574" s="17"/>
      <c r="X1574" s="17"/>
      <c r="Y1574" s="17"/>
      <c r="Z1574" s="17"/>
    </row>
    <row r="1575">
      <c r="A1575" s="18">
        <v>1640.0</v>
      </c>
      <c r="B1575" s="18" t="s">
        <v>543</v>
      </c>
      <c r="C1575" s="18" t="s">
        <v>19</v>
      </c>
      <c r="D1575" s="19">
        <v>42004.0</v>
      </c>
      <c r="E1575" s="20">
        <v>1.30844E11</v>
      </c>
      <c r="F1575" s="20">
        <v>1.18141E11</v>
      </c>
      <c r="G1575" s="21">
        <v>5.111E9</v>
      </c>
      <c r="H1575" s="22">
        <v>0.0</v>
      </c>
      <c r="I1575" s="22">
        <v>1.69E9</v>
      </c>
      <c r="J1575" s="18" t="s">
        <v>86</v>
      </c>
      <c r="K1575" s="18" t="s">
        <v>344</v>
      </c>
      <c r="L1575" s="23">
        <f t="shared" si="1"/>
        <v>2014</v>
      </c>
      <c r="M1575" s="24">
        <f t="shared" si="2"/>
        <v>12703000000</v>
      </c>
      <c r="N1575" s="25">
        <f t="shared" si="3"/>
        <v>6801000000</v>
      </c>
      <c r="O1575" s="24">
        <f t="shared" si="4"/>
        <v>124043000000</v>
      </c>
      <c r="P1575" s="17">
        <f t="shared" si="5"/>
        <v>0.09708507841</v>
      </c>
      <c r="Q1575" s="17">
        <f t="shared" si="6"/>
        <v>0.9480220721</v>
      </c>
      <c r="R1575" s="17"/>
      <c r="S1575" s="17"/>
      <c r="T1575" s="17"/>
      <c r="U1575" s="17"/>
      <c r="V1575" s="17"/>
      <c r="W1575" s="17"/>
      <c r="X1575" s="17"/>
      <c r="Y1575" s="17"/>
      <c r="Z1575" s="17"/>
    </row>
    <row r="1576">
      <c r="A1576" s="18">
        <v>1641.0</v>
      </c>
      <c r="B1576" s="18" t="s">
        <v>543</v>
      </c>
      <c r="C1576" s="18" t="s">
        <v>20</v>
      </c>
      <c r="D1576" s="19">
        <v>42369.0</v>
      </c>
      <c r="E1576" s="20">
        <v>8.7804E10</v>
      </c>
      <c r="F1576" s="20">
        <v>7.4651E10</v>
      </c>
      <c r="G1576" s="21">
        <v>4.953E9</v>
      </c>
      <c r="H1576" s="22">
        <v>0.0</v>
      </c>
      <c r="I1576" s="22">
        <v>1.842E9</v>
      </c>
      <c r="J1576" s="18" t="s">
        <v>86</v>
      </c>
      <c r="K1576" s="18" t="s">
        <v>344</v>
      </c>
      <c r="L1576" s="23">
        <f t="shared" si="1"/>
        <v>2015</v>
      </c>
      <c r="M1576" s="24">
        <f t="shared" si="2"/>
        <v>13153000000</v>
      </c>
      <c r="N1576" s="25">
        <f t="shared" si="3"/>
        <v>6795000000</v>
      </c>
      <c r="O1576" s="24">
        <f t="shared" si="4"/>
        <v>81009000000</v>
      </c>
      <c r="P1576" s="17">
        <f t="shared" si="5"/>
        <v>0.1497995536</v>
      </c>
      <c r="Q1576" s="17">
        <f t="shared" si="6"/>
        <v>0.9226117261</v>
      </c>
      <c r="R1576" s="17"/>
      <c r="S1576" s="17"/>
      <c r="T1576" s="17"/>
      <c r="U1576" s="17"/>
      <c r="V1576" s="17"/>
      <c r="W1576" s="17"/>
      <c r="X1576" s="17"/>
      <c r="Y1576" s="17"/>
      <c r="Z1576" s="17"/>
    </row>
    <row r="1577">
      <c r="A1577" s="18">
        <v>1642.0</v>
      </c>
      <c r="B1577" s="18" t="s">
        <v>544</v>
      </c>
      <c r="C1577" s="18" t="s">
        <v>15</v>
      </c>
      <c r="D1577" s="19">
        <v>41274.0</v>
      </c>
      <c r="E1577" s="20">
        <v>2.56731E9</v>
      </c>
      <c r="F1577" s="20">
        <v>2.233284E9</v>
      </c>
      <c r="G1577" s="21">
        <v>3.08143E8</v>
      </c>
      <c r="H1577" s="22">
        <v>0.0</v>
      </c>
      <c r="I1577" s="22">
        <v>0.0</v>
      </c>
      <c r="J1577" s="18" t="s">
        <v>62</v>
      </c>
      <c r="K1577" s="18" t="s">
        <v>390</v>
      </c>
      <c r="L1577" s="23">
        <f t="shared" si="1"/>
        <v>2012</v>
      </c>
      <c r="M1577" s="24">
        <f t="shared" si="2"/>
        <v>334026000</v>
      </c>
      <c r="N1577" s="25">
        <f t="shared" si="3"/>
        <v>308143000</v>
      </c>
      <c r="O1577" s="24">
        <f t="shared" si="4"/>
        <v>2259167000</v>
      </c>
      <c r="P1577" s="17">
        <f t="shared" si="5"/>
        <v>0.1301073887</v>
      </c>
      <c r="Q1577" s="17">
        <f t="shared" si="6"/>
        <v>0.8799743701</v>
      </c>
      <c r="R1577" s="17"/>
      <c r="S1577" s="17"/>
      <c r="T1577" s="17"/>
      <c r="U1577" s="17"/>
      <c r="V1577" s="17"/>
      <c r="W1577" s="17"/>
      <c r="X1577" s="17"/>
      <c r="Y1577" s="17"/>
      <c r="Z1577" s="17"/>
    </row>
    <row r="1578">
      <c r="A1578" s="18">
        <v>1643.0</v>
      </c>
      <c r="B1578" s="18" t="s">
        <v>544</v>
      </c>
      <c r="C1578" s="18" t="s">
        <v>18</v>
      </c>
      <c r="D1578" s="19">
        <v>41639.0</v>
      </c>
      <c r="E1578" s="20">
        <v>2.770709E9</v>
      </c>
      <c r="F1578" s="20">
        <v>2.343829E9</v>
      </c>
      <c r="G1578" s="21">
        <v>2.74217E8</v>
      </c>
      <c r="H1578" s="22">
        <v>0.0</v>
      </c>
      <c r="I1578" s="22">
        <v>0.0</v>
      </c>
      <c r="J1578" s="18" t="s">
        <v>62</v>
      </c>
      <c r="K1578" s="18" t="s">
        <v>390</v>
      </c>
      <c r="L1578" s="23">
        <f t="shared" si="1"/>
        <v>2013</v>
      </c>
      <c r="M1578" s="24">
        <f t="shared" si="2"/>
        <v>426880000</v>
      </c>
      <c r="N1578" s="25">
        <f t="shared" si="3"/>
        <v>274217000</v>
      </c>
      <c r="O1578" s="24">
        <f t="shared" si="4"/>
        <v>2496492000</v>
      </c>
      <c r="P1578" s="17">
        <f t="shared" si="5"/>
        <v>0.1540688683</v>
      </c>
      <c r="Q1578" s="17">
        <f t="shared" si="6"/>
        <v>0.9010300252</v>
      </c>
      <c r="R1578" s="17"/>
      <c r="S1578" s="17"/>
      <c r="T1578" s="17"/>
      <c r="U1578" s="17"/>
      <c r="V1578" s="17"/>
      <c r="W1578" s="17"/>
      <c r="X1578" s="17"/>
      <c r="Y1578" s="17"/>
      <c r="Z1578" s="17"/>
    </row>
    <row r="1579">
      <c r="A1579" s="18">
        <v>1644.0</v>
      </c>
      <c r="B1579" s="18" t="s">
        <v>544</v>
      </c>
      <c r="C1579" s="18" t="s">
        <v>19</v>
      </c>
      <c r="D1579" s="19">
        <v>42004.0</v>
      </c>
      <c r="E1579" s="20">
        <v>2.994169E9</v>
      </c>
      <c r="F1579" s="20">
        <v>2.406587E9</v>
      </c>
      <c r="G1579" s="21">
        <v>2.92358E8</v>
      </c>
      <c r="H1579" s="22">
        <v>0.0</v>
      </c>
      <c r="I1579" s="22">
        <v>0.0</v>
      </c>
      <c r="J1579" s="18" t="s">
        <v>62</v>
      </c>
      <c r="K1579" s="18" t="s">
        <v>390</v>
      </c>
      <c r="L1579" s="23">
        <f t="shared" si="1"/>
        <v>2014</v>
      </c>
      <c r="M1579" s="24">
        <f t="shared" si="2"/>
        <v>587582000</v>
      </c>
      <c r="N1579" s="25">
        <f t="shared" si="3"/>
        <v>292358000</v>
      </c>
      <c r="O1579" s="24">
        <f t="shared" si="4"/>
        <v>2701811000</v>
      </c>
      <c r="P1579" s="17">
        <f t="shared" si="5"/>
        <v>0.1962420959</v>
      </c>
      <c r="Q1579" s="17">
        <f t="shared" si="6"/>
        <v>0.902357549</v>
      </c>
      <c r="R1579" s="17"/>
      <c r="S1579" s="17"/>
      <c r="T1579" s="17"/>
      <c r="U1579" s="17"/>
      <c r="V1579" s="17"/>
      <c r="W1579" s="17"/>
      <c r="X1579" s="17"/>
      <c r="Y1579" s="17"/>
      <c r="Z1579" s="17"/>
    </row>
    <row r="1580">
      <c r="A1580" s="18">
        <v>1645.0</v>
      </c>
      <c r="B1580" s="18" t="s">
        <v>544</v>
      </c>
      <c r="C1580" s="18" t="s">
        <v>20</v>
      </c>
      <c r="D1580" s="19">
        <v>42369.0</v>
      </c>
      <c r="E1580" s="20">
        <v>3.422181E9</v>
      </c>
      <c r="F1580" s="20">
        <v>2.564648E9</v>
      </c>
      <c r="G1580" s="21">
        <v>3.12694E8</v>
      </c>
      <c r="H1580" s="22">
        <v>0.0</v>
      </c>
      <c r="I1580" s="22">
        <v>0.0</v>
      </c>
      <c r="J1580" s="18" t="s">
        <v>62</v>
      </c>
      <c r="K1580" s="18" t="s">
        <v>390</v>
      </c>
      <c r="L1580" s="23">
        <f t="shared" si="1"/>
        <v>2015</v>
      </c>
      <c r="M1580" s="24">
        <f t="shared" si="2"/>
        <v>857533000</v>
      </c>
      <c r="N1580" s="25">
        <f t="shared" si="3"/>
        <v>312694000</v>
      </c>
      <c r="O1580" s="24">
        <f t="shared" si="4"/>
        <v>3109487000</v>
      </c>
      <c r="P1580" s="17">
        <f t="shared" si="5"/>
        <v>0.250580843</v>
      </c>
      <c r="Q1580" s="17">
        <f t="shared" si="6"/>
        <v>0.908627276</v>
      </c>
      <c r="R1580" s="17"/>
      <c r="S1580" s="17"/>
      <c r="T1580" s="17"/>
      <c r="U1580" s="17"/>
      <c r="V1580" s="17"/>
      <c r="W1580" s="17"/>
      <c r="X1580" s="17"/>
      <c r="Y1580" s="17"/>
      <c r="Z1580" s="17"/>
    </row>
    <row r="1581">
      <c r="A1581" s="18">
        <v>1646.0</v>
      </c>
      <c r="B1581" s="18" t="s">
        <v>545</v>
      </c>
      <c r="C1581" s="18" t="s">
        <v>15</v>
      </c>
      <c r="D1581" s="19">
        <v>41639.0</v>
      </c>
      <c r="E1581" s="20">
        <v>2.299176E9</v>
      </c>
      <c r="F1581" s="20">
        <v>9.28565E8</v>
      </c>
      <c r="G1581" s="21">
        <v>1.77366E8</v>
      </c>
      <c r="H1581" s="22">
        <v>3.221E7</v>
      </c>
      <c r="I1581" s="22">
        <v>4.61627E8</v>
      </c>
      <c r="J1581" s="18" t="s">
        <v>55</v>
      </c>
      <c r="K1581" s="18" t="s">
        <v>56</v>
      </c>
      <c r="L1581" s="23">
        <f t="shared" si="1"/>
        <v>2013</v>
      </c>
      <c r="M1581" s="24">
        <f t="shared" si="2"/>
        <v>1370611000</v>
      </c>
      <c r="N1581" s="25">
        <f t="shared" si="3"/>
        <v>671203000</v>
      </c>
      <c r="O1581" s="24">
        <f t="shared" si="4"/>
        <v>1627973000</v>
      </c>
      <c r="P1581" s="17">
        <f t="shared" si="5"/>
        <v>0.5961313966</v>
      </c>
      <c r="Q1581" s="17">
        <f t="shared" si="6"/>
        <v>0.7080680209</v>
      </c>
      <c r="R1581" s="17"/>
      <c r="S1581" s="17"/>
      <c r="T1581" s="17"/>
      <c r="U1581" s="17"/>
      <c r="V1581" s="17"/>
      <c r="W1581" s="17"/>
      <c r="X1581" s="17"/>
      <c r="Y1581" s="17"/>
      <c r="Z1581" s="17"/>
    </row>
    <row r="1582">
      <c r="A1582" s="18">
        <v>1647.0</v>
      </c>
      <c r="B1582" s="18" t="s">
        <v>545</v>
      </c>
      <c r="C1582" s="18" t="s">
        <v>18</v>
      </c>
      <c r="D1582" s="19">
        <v>42004.0</v>
      </c>
      <c r="E1582" s="20">
        <v>2.312512E9</v>
      </c>
      <c r="F1582" s="20">
        <v>9.53611E8</v>
      </c>
      <c r="G1582" s="21">
        <v>1.6927E8</v>
      </c>
      <c r="H1582" s="22">
        <v>0.0</v>
      </c>
      <c r="I1582" s="22">
        <v>4.81303E8</v>
      </c>
      <c r="J1582" s="18" t="s">
        <v>55</v>
      </c>
      <c r="K1582" s="18" t="s">
        <v>56</v>
      </c>
      <c r="L1582" s="23">
        <f t="shared" si="1"/>
        <v>2014</v>
      </c>
      <c r="M1582" s="24">
        <f t="shared" si="2"/>
        <v>1358901000</v>
      </c>
      <c r="N1582" s="25">
        <f t="shared" si="3"/>
        <v>650573000</v>
      </c>
      <c r="O1582" s="24">
        <f t="shared" si="4"/>
        <v>1661939000</v>
      </c>
      <c r="P1582" s="17">
        <f t="shared" si="5"/>
        <v>0.5876298155</v>
      </c>
      <c r="Q1582" s="17">
        <f t="shared" si="6"/>
        <v>0.718672595</v>
      </c>
      <c r="R1582" s="17"/>
      <c r="S1582" s="17"/>
      <c r="T1582" s="17"/>
      <c r="U1582" s="17"/>
      <c r="V1582" s="17"/>
      <c r="W1582" s="17"/>
      <c r="X1582" s="17"/>
      <c r="Y1582" s="17"/>
      <c r="Z1582" s="17"/>
    </row>
    <row r="1583">
      <c r="A1583" s="18">
        <v>1648.0</v>
      </c>
      <c r="B1583" s="18" t="s">
        <v>545</v>
      </c>
      <c r="C1583" s="18" t="s">
        <v>19</v>
      </c>
      <c r="D1583" s="19">
        <v>42369.0</v>
      </c>
      <c r="E1583" s="20">
        <v>2.502267E9</v>
      </c>
      <c r="F1583" s="20">
        <v>1.011249E9</v>
      </c>
      <c r="G1583" s="21">
        <v>1.75307E8</v>
      </c>
      <c r="H1583" s="22">
        <v>0.0</v>
      </c>
      <c r="I1583" s="22">
        <v>5.42952E8</v>
      </c>
      <c r="J1583" s="18" t="s">
        <v>55</v>
      </c>
      <c r="K1583" s="18" t="s">
        <v>56</v>
      </c>
      <c r="L1583" s="23">
        <f t="shared" si="1"/>
        <v>2015</v>
      </c>
      <c r="M1583" s="24">
        <f t="shared" si="2"/>
        <v>1491018000</v>
      </c>
      <c r="N1583" s="25">
        <f t="shared" si="3"/>
        <v>718259000</v>
      </c>
      <c r="O1583" s="24">
        <f t="shared" si="4"/>
        <v>1784008000</v>
      </c>
      <c r="P1583" s="17">
        <f t="shared" si="5"/>
        <v>0.5958668679</v>
      </c>
      <c r="Q1583" s="17">
        <f t="shared" si="6"/>
        <v>0.7129566909</v>
      </c>
      <c r="R1583" s="17"/>
      <c r="S1583" s="17"/>
      <c r="T1583" s="17"/>
      <c r="U1583" s="17"/>
      <c r="V1583" s="17"/>
      <c r="W1583" s="17"/>
      <c r="X1583" s="17"/>
      <c r="Y1583" s="17"/>
      <c r="Z1583" s="17"/>
    </row>
    <row r="1584">
      <c r="A1584" s="18">
        <v>1649.0</v>
      </c>
      <c r="B1584" s="18" t="s">
        <v>545</v>
      </c>
      <c r="C1584" s="18" t="s">
        <v>20</v>
      </c>
      <c r="D1584" s="19">
        <v>42735.0</v>
      </c>
      <c r="E1584" s="20">
        <v>2.506202E9</v>
      </c>
      <c r="F1584" s="20">
        <v>1.024336E9</v>
      </c>
      <c r="G1584" s="21">
        <v>1.79279E8</v>
      </c>
      <c r="H1584" s="22">
        <v>0.0</v>
      </c>
      <c r="I1584" s="22">
        <v>5.65059E8</v>
      </c>
      <c r="J1584" s="18" t="s">
        <v>55</v>
      </c>
      <c r="K1584" s="18" t="s">
        <v>56</v>
      </c>
      <c r="L1584" s="23">
        <f t="shared" si="1"/>
        <v>2016</v>
      </c>
      <c r="M1584" s="24">
        <f t="shared" si="2"/>
        <v>1481866000</v>
      </c>
      <c r="N1584" s="25">
        <f t="shared" si="3"/>
        <v>744338000</v>
      </c>
      <c r="O1584" s="24">
        <f t="shared" si="4"/>
        <v>1761864000</v>
      </c>
      <c r="P1584" s="17">
        <f t="shared" si="5"/>
        <v>0.5912795537</v>
      </c>
      <c r="Q1584" s="17">
        <f t="shared" si="6"/>
        <v>0.7030015936</v>
      </c>
      <c r="R1584" s="17"/>
      <c r="S1584" s="17"/>
      <c r="T1584" s="17"/>
      <c r="U1584" s="17"/>
      <c r="V1584" s="17"/>
      <c r="W1584" s="17"/>
      <c r="X1584" s="17"/>
      <c r="Y1584" s="17"/>
      <c r="Z1584" s="17"/>
    </row>
    <row r="1585">
      <c r="A1585" s="18">
        <v>1650.0</v>
      </c>
      <c r="B1585" s="18" t="s">
        <v>546</v>
      </c>
      <c r="C1585" s="18" t="s">
        <v>15</v>
      </c>
      <c r="D1585" s="19">
        <v>41274.0</v>
      </c>
      <c r="E1585" s="20">
        <v>1.407848E9</v>
      </c>
      <c r="F1585" s="20">
        <v>5.16708E8</v>
      </c>
      <c r="G1585" s="21">
        <v>2.20068E8</v>
      </c>
      <c r="H1585" s="22">
        <v>0.0</v>
      </c>
      <c r="I1585" s="22">
        <v>9.8844E7</v>
      </c>
      <c r="J1585" s="18" t="s">
        <v>16</v>
      </c>
      <c r="K1585" s="18" t="s">
        <v>214</v>
      </c>
      <c r="L1585" s="23">
        <f t="shared" si="1"/>
        <v>2012</v>
      </c>
      <c r="M1585" s="24">
        <f t="shared" si="2"/>
        <v>891140000</v>
      </c>
      <c r="N1585" s="25">
        <f t="shared" si="3"/>
        <v>318912000</v>
      </c>
      <c r="O1585" s="24">
        <f t="shared" si="4"/>
        <v>1088936000</v>
      </c>
      <c r="P1585" s="17">
        <f t="shared" si="5"/>
        <v>0.6329802649</v>
      </c>
      <c r="Q1585" s="17">
        <f t="shared" si="6"/>
        <v>0.7734755457</v>
      </c>
      <c r="R1585" s="17"/>
      <c r="S1585" s="17"/>
      <c r="T1585" s="17"/>
      <c r="U1585" s="17"/>
      <c r="V1585" s="17"/>
      <c r="W1585" s="17"/>
      <c r="X1585" s="17"/>
      <c r="Y1585" s="17"/>
      <c r="Z1585" s="17"/>
    </row>
    <row r="1586">
      <c r="A1586" s="18">
        <v>1651.0</v>
      </c>
      <c r="B1586" s="18" t="s">
        <v>546</v>
      </c>
      <c r="C1586" s="18" t="s">
        <v>18</v>
      </c>
      <c r="D1586" s="19">
        <v>41639.0</v>
      </c>
      <c r="E1586" s="20">
        <v>1.595703E9</v>
      </c>
      <c r="F1586" s="20">
        <v>6.22523E8</v>
      </c>
      <c r="G1586" s="21">
        <v>2.28982E8</v>
      </c>
      <c r="H1586" s="22">
        <v>0.0</v>
      </c>
      <c r="I1586" s="22">
        <v>1.29931E8</v>
      </c>
      <c r="J1586" s="18" t="s">
        <v>16</v>
      </c>
      <c r="K1586" s="18" t="s">
        <v>214</v>
      </c>
      <c r="L1586" s="23">
        <f t="shared" si="1"/>
        <v>2013</v>
      </c>
      <c r="M1586" s="24">
        <f t="shared" si="2"/>
        <v>973180000</v>
      </c>
      <c r="N1586" s="25">
        <f t="shared" si="3"/>
        <v>358913000</v>
      </c>
      <c r="O1586" s="24">
        <f t="shared" si="4"/>
        <v>1236790000</v>
      </c>
      <c r="P1586" s="17">
        <f t="shared" si="5"/>
        <v>0.6098753966</v>
      </c>
      <c r="Q1586" s="17">
        <f t="shared" si="6"/>
        <v>0.7750753116</v>
      </c>
      <c r="R1586" s="17"/>
      <c r="S1586" s="17"/>
      <c r="T1586" s="17"/>
      <c r="U1586" s="17"/>
      <c r="V1586" s="17"/>
      <c r="W1586" s="17"/>
      <c r="X1586" s="17"/>
      <c r="Y1586" s="17"/>
      <c r="Z1586" s="17"/>
    </row>
    <row r="1587">
      <c r="A1587" s="18">
        <v>1652.0</v>
      </c>
      <c r="B1587" s="18" t="s">
        <v>546</v>
      </c>
      <c r="C1587" s="18" t="s">
        <v>19</v>
      </c>
      <c r="D1587" s="19">
        <v>42004.0</v>
      </c>
      <c r="E1587" s="20">
        <v>1.746726E9</v>
      </c>
      <c r="F1587" s="20">
        <v>7.16598E8</v>
      </c>
      <c r="G1587" s="21">
        <v>2.27306E8</v>
      </c>
      <c r="H1587" s="22">
        <v>0.0</v>
      </c>
      <c r="I1587" s="22">
        <v>1.42376E8</v>
      </c>
      <c r="J1587" s="18" t="s">
        <v>16</v>
      </c>
      <c r="K1587" s="18" t="s">
        <v>214</v>
      </c>
      <c r="L1587" s="23">
        <f t="shared" si="1"/>
        <v>2014</v>
      </c>
      <c r="M1587" s="24">
        <f t="shared" si="2"/>
        <v>1030128000</v>
      </c>
      <c r="N1587" s="25">
        <f t="shared" si="3"/>
        <v>369682000</v>
      </c>
      <c r="O1587" s="24">
        <f t="shared" si="4"/>
        <v>1377044000</v>
      </c>
      <c r="P1587" s="17">
        <f t="shared" si="5"/>
        <v>0.5897479055</v>
      </c>
      <c r="Q1587" s="17">
        <f t="shared" si="6"/>
        <v>0.7883571894</v>
      </c>
      <c r="R1587" s="17"/>
      <c r="S1587" s="17"/>
      <c r="T1587" s="17"/>
      <c r="U1587" s="17"/>
      <c r="V1587" s="17"/>
      <c r="W1587" s="17"/>
      <c r="X1587" s="17"/>
      <c r="Y1587" s="17"/>
      <c r="Z1587" s="17"/>
    </row>
    <row r="1588">
      <c r="A1588" s="18">
        <v>1653.0</v>
      </c>
      <c r="B1588" s="18" t="s">
        <v>546</v>
      </c>
      <c r="C1588" s="18" t="s">
        <v>20</v>
      </c>
      <c r="D1588" s="19">
        <v>42369.0</v>
      </c>
      <c r="E1588" s="20">
        <v>2.06801E9</v>
      </c>
      <c r="F1588" s="20">
        <v>8.03274E8</v>
      </c>
      <c r="G1588" s="21">
        <v>3.1269E8</v>
      </c>
      <c r="H1588" s="22">
        <v>0.0</v>
      </c>
      <c r="I1588" s="22">
        <v>2.15484E8</v>
      </c>
      <c r="J1588" s="18" t="s">
        <v>16</v>
      </c>
      <c r="K1588" s="18" t="s">
        <v>214</v>
      </c>
      <c r="L1588" s="23">
        <f t="shared" si="1"/>
        <v>2015</v>
      </c>
      <c r="M1588" s="24">
        <f t="shared" si="2"/>
        <v>1264736000</v>
      </c>
      <c r="N1588" s="25">
        <f t="shared" si="3"/>
        <v>528174000</v>
      </c>
      <c r="O1588" s="24">
        <f t="shared" si="4"/>
        <v>1539836000</v>
      </c>
      <c r="P1588" s="17">
        <f t="shared" si="5"/>
        <v>0.6115715108</v>
      </c>
      <c r="Q1588" s="17">
        <f t="shared" si="6"/>
        <v>0.7445979468</v>
      </c>
      <c r="R1588" s="17"/>
      <c r="S1588" s="17"/>
      <c r="T1588" s="17"/>
      <c r="U1588" s="17"/>
      <c r="V1588" s="17"/>
      <c r="W1588" s="17"/>
      <c r="X1588" s="17"/>
      <c r="Y1588" s="17"/>
      <c r="Z1588" s="17"/>
    </row>
    <row r="1589">
      <c r="A1589" s="18">
        <v>1654.0</v>
      </c>
      <c r="B1589" s="18" t="s">
        <v>547</v>
      </c>
      <c r="C1589" s="18" t="s">
        <v>15</v>
      </c>
      <c r="D1589" s="19">
        <v>41274.0</v>
      </c>
      <c r="E1589" s="20">
        <v>8.73592E8</v>
      </c>
      <c r="F1589" s="20">
        <v>1.676E8</v>
      </c>
      <c r="G1589" s="21">
        <v>1.86971E8</v>
      </c>
      <c r="H1589" s="22">
        <v>6.1694E7</v>
      </c>
      <c r="I1589" s="22">
        <v>0.0</v>
      </c>
      <c r="J1589" s="18" t="s">
        <v>25</v>
      </c>
      <c r="K1589" s="18" t="s">
        <v>60</v>
      </c>
      <c r="L1589" s="23">
        <f t="shared" si="1"/>
        <v>2012</v>
      </c>
      <c r="M1589" s="24">
        <f t="shared" si="2"/>
        <v>705992000</v>
      </c>
      <c r="N1589" s="25">
        <f t="shared" si="3"/>
        <v>248665000</v>
      </c>
      <c r="O1589" s="24">
        <f t="shared" si="4"/>
        <v>624927000</v>
      </c>
      <c r="P1589" s="17">
        <f t="shared" si="5"/>
        <v>0.8081484263</v>
      </c>
      <c r="Q1589" s="17">
        <f t="shared" si="6"/>
        <v>0.7153533915</v>
      </c>
      <c r="R1589" s="17"/>
      <c r="S1589" s="17"/>
      <c r="T1589" s="17"/>
      <c r="U1589" s="17"/>
      <c r="V1589" s="17"/>
      <c r="W1589" s="17"/>
      <c r="X1589" s="17"/>
      <c r="Y1589" s="17"/>
      <c r="Z1589" s="17"/>
    </row>
    <row r="1590">
      <c r="A1590" s="18">
        <v>1655.0</v>
      </c>
      <c r="B1590" s="18" t="s">
        <v>547</v>
      </c>
      <c r="C1590" s="18" t="s">
        <v>18</v>
      </c>
      <c r="D1590" s="19">
        <v>41639.0</v>
      </c>
      <c r="E1590" s="20">
        <v>9.65087E8</v>
      </c>
      <c r="F1590" s="20">
        <v>1.87013E8</v>
      </c>
      <c r="G1590" s="21">
        <v>1.79545E8</v>
      </c>
      <c r="H1590" s="22">
        <v>7.0297E7</v>
      </c>
      <c r="I1590" s="22">
        <v>0.0</v>
      </c>
      <c r="J1590" s="18" t="s">
        <v>25</v>
      </c>
      <c r="K1590" s="18" t="s">
        <v>60</v>
      </c>
      <c r="L1590" s="23">
        <f t="shared" si="1"/>
        <v>2013</v>
      </c>
      <c r="M1590" s="24">
        <f t="shared" si="2"/>
        <v>778074000</v>
      </c>
      <c r="N1590" s="25">
        <f t="shared" si="3"/>
        <v>249842000</v>
      </c>
      <c r="O1590" s="24">
        <f t="shared" si="4"/>
        <v>715245000</v>
      </c>
      <c r="P1590" s="17">
        <f t="shared" si="5"/>
        <v>0.8062216153</v>
      </c>
      <c r="Q1590" s="17">
        <f t="shared" si="6"/>
        <v>0.7411197125</v>
      </c>
      <c r="R1590" s="17"/>
      <c r="S1590" s="17"/>
      <c r="T1590" s="17"/>
      <c r="U1590" s="17"/>
      <c r="V1590" s="17"/>
      <c r="W1590" s="17"/>
      <c r="X1590" s="17"/>
      <c r="Y1590" s="17"/>
      <c r="Z1590" s="17"/>
    </row>
    <row r="1591">
      <c r="A1591" s="18">
        <v>1656.0</v>
      </c>
      <c r="B1591" s="18" t="s">
        <v>547</v>
      </c>
      <c r="C1591" s="18" t="s">
        <v>19</v>
      </c>
      <c r="D1591" s="19">
        <v>42004.0</v>
      </c>
      <c r="E1591" s="20">
        <v>1.010117E9</v>
      </c>
      <c r="F1591" s="20">
        <v>1.88425E8</v>
      </c>
      <c r="G1591" s="21">
        <v>1.89488E8</v>
      </c>
      <c r="H1591" s="22">
        <v>6.7777E7</v>
      </c>
      <c r="I1591" s="22">
        <v>0.0</v>
      </c>
      <c r="J1591" s="18" t="s">
        <v>25</v>
      </c>
      <c r="K1591" s="18" t="s">
        <v>60</v>
      </c>
      <c r="L1591" s="23">
        <f t="shared" si="1"/>
        <v>2014</v>
      </c>
      <c r="M1591" s="24">
        <f t="shared" si="2"/>
        <v>821692000</v>
      </c>
      <c r="N1591" s="25">
        <f t="shared" si="3"/>
        <v>257265000</v>
      </c>
      <c r="O1591" s="24">
        <f t="shared" si="4"/>
        <v>752852000</v>
      </c>
      <c r="P1591" s="17">
        <f t="shared" si="5"/>
        <v>0.8134622029</v>
      </c>
      <c r="Q1591" s="17">
        <f t="shared" si="6"/>
        <v>0.7453116817</v>
      </c>
      <c r="R1591" s="17"/>
      <c r="S1591" s="17"/>
      <c r="T1591" s="17"/>
      <c r="U1591" s="17"/>
      <c r="V1591" s="17"/>
      <c r="W1591" s="17"/>
      <c r="X1591" s="17"/>
      <c r="Y1591" s="17"/>
      <c r="Z1591" s="17"/>
    </row>
    <row r="1592">
      <c r="A1592" s="18">
        <v>1657.0</v>
      </c>
      <c r="B1592" s="18" t="s">
        <v>547</v>
      </c>
      <c r="C1592" s="18" t="s">
        <v>20</v>
      </c>
      <c r="D1592" s="19">
        <v>42369.0</v>
      </c>
      <c r="E1592" s="20">
        <v>1.059366E9</v>
      </c>
      <c r="F1592" s="20">
        <v>1.92788E8</v>
      </c>
      <c r="G1592" s="21">
        <v>1.96914E8</v>
      </c>
      <c r="H1592" s="22">
        <v>6.3718E7</v>
      </c>
      <c r="I1592" s="22">
        <v>0.0</v>
      </c>
      <c r="J1592" s="18" t="s">
        <v>25</v>
      </c>
      <c r="K1592" s="18" t="s">
        <v>60</v>
      </c>
      <c r="L1592" s="23">
        <f t="shared" si="1"/>
        <v>2015</v>
      </c>
      <c r="M1592" s="24">
        <f t="shared" si="2"/>
        <v>866578000</v>
      </c>
      <c r="N1592" s="25">
        <f t="shared" si="3"/>
        <v>260632000</v>
      </c>
      <c r="O1592" s="24">
        <f t="shared" si="4"/>
        <v>798734000</v>
      </c>
      <c r="P1592" s="17">
        <f t="shared" si="5"/>
        <v>0.8180156811</v>
      </c>
      <c r="Q1592" s="17">
        <f t="shared" si="6"/>
        <v>0.7539736031</v>
      </c>
      <c r="R1592" s="17"/>
      <c r="S1592" s="17"/>
      <c r="T1592" s="17"/>
      <c r="U1592" s="17"/>
      <c r="V1592" s="17"/>
      <c r="W1592" s="17"/>
      <c r="X1592" s="17"/>
      <c r="Y1592" s="17"/>
      <c r="Z1592" s="17"/>
    </row>
    <row r="1593">
      <c r="A1593" s="18">
        <v>1658.0</v>
      </c>
      <c r="B1593" s="18" t="s">
        <v>548</v>
      </c>
      <c r="C1593" s="18" t="s">
        <v>15</v>
      </c>
      <c r="D1593" s="19">
        <v>41274.0</v>
      </c>
      <c r="E1593" s="20">
        <v>1.527042E9</v>
      </c>
      <c r="F1593" s="20">
        <v>2.79885E8</v>
      </c>
      <c r="G1593" s="21">
        <v>4.32681E8</v>
      </c>
      <c r="H1593" s="22">
        <v>7.65905E8</v>
      </c>
      <c r="I1593" s="22">
        <v>0.0</v>
      </c>
      <c r="J1593" s="18" t="s">
        <v>28</v>
      </c>
      <c r="K1593" s="18" t="s">
        <v>69</v>
      </c>
      <c r="L1593" s="23">
        <f t="shared" si="1"/>
        <v>2012</v>
      </c>
      <c r="M1593" s="24">
        <f t="shared" si="2"/>
        <v>1247157000</v>
      </c>
      <c r="N1593" s="25">
        <f t="shared" si="3"/>
        <v>1198586000</v>
      </c>
      <c r="O1593" s="24">
        <f t="shared" si="4"/>
        <v>328456000</v>
      </c>
      <c r="P1593" s="17">
        <f t="shared" si="5"/>
        <v>0.816714275</v>
      </c>
      <c r="Q1593" s="17">
        <f t="shared" si="6"/>
        <v>0.2150929706</v>
      </c>
      <c r="R1593" s="17"/>
      <c r="S1593" s="17"/>
      <c r="T1593" s="17"/>
      <c r="U1593" s="17"/>
      <c r="V1593" s="17"/>
      <c r="W1593" s="17"/>
      <c r="X1593" s="17"/>
      <c r="Y1593" s="17"/>
      <c r="Z1593" s="17"/>
    </row>
    <row r="1594">
      <c r="A1594" s="18">
        <v>1659.0</v>
      </c>
      <c r="B1594" s="18" t="s">
        <v>548</v>
      </c>
      <c r="C1594" s="18" t="s">
        <v>18</v>
      </c>
      <c r="D1594" s="19">
        <v>41639.0</v>
      </c>
      <c r="E1594" s="20">
        <v>1.211975E9</v>
      </c>
      <c r="F1594" s="20">
        <v>1.30277E8</v>
      </c>
      <c r="G1594" s="21">
        <v>3.56188E8</v>
      </c>
      <c r="H1594" s="22">
        <v>8.82097E8</v>
      </c>
      <c r="I1594" s="22">
        <v>0.0</v>
      </c>
      <c r="J1594" s="18" t="s">
        <v>28</v>
      </c>
      <c r="K1594" s="18" t="s">
        <v>69</v>
      </c>
      <c r="L1594" s="23">
        <f t="shared" si="1"/>
        <v>2013</v>
      </c>
      <c r="M1594" s="24">
        <f t="shared" si="2"/>
        <v>1081698000</v>
      </c>
      <c r="N1594" s="25">
        <f t="shared" si="3"/>
        <v>1238285000</v>
      </c>
      <c r="O1594" s="24">
        <f t="shared" si="4"/>
        <v>-26310000</v>
      </c>
      <c r="P1594" s="17">
        <f t="shared" si="5"/>
        <v>0.8925085088</v>
      </c>
      <c r="Q1594" s="17">
        <f t="shared" si="6"/>
        <v>-0.02170836857</v>
      </c>
      <c r="R1594" s="17"/>
      <c r="S1594" s="17"/>
      <c r="T1594" s="17"/>
      <c r="U1594" s="17"/>
      <c r="V1594" s="17"/>
      <c r="W1594" s="17"/>
      <c r="X1594" s="17"/>
      <c r="Y1594" s="17"/>
      <c r="Z1594" s="17"/>
    </row>
    <row r="1595">
      <c r="A1595" s="18">
        <v>1660.0</v>
      </c>
      <c r="B1595" s="18" t="s">
        <v>548</v>
      </c>
      <c r="C1595" s="18" t="s">
        <v>19</v>
      </c>
      <c r="D1595" s="19">
        <v>42004.0</v>
      </c>
      <c r="E1595" s="20">
        <v>5.80415E8</v>
      </c>
      <c r="F1595" s="20">
        <v>6.0987E7</v>
      </c>
      <c r="G1595" s="21">
        <v>3.05409E8</v>
      </c>
      <c r="H1595" s="22">
        <v>8.55506E8</v>
      </c>
      <c r="I1595" s="22">
        <v>0.0</v>
      </c>
      <c r="J1595" s="18" t="s">
        <v>28</v>
      </c>
      <c r="K1595" s="18" t="s">
        <v>69</v>
      </c>
      <c r="L1595" s="23">
        <f t="shared" si="1"/>
        <v>2014</v>
      </c>
      <c r="M1595" s="24">
        <f t="shared" si="2"/>
        <v>519428000</v>
      </c>
      <c r="N1595" s="25">
        <f t="shared" si="3"/>
        <v>1160915000</v>
      </c>
      <c r="O1595" s="24">
        <f t="shared" si="4"/>
        <v>-580500000</v>
      </c>
      <c r="P1595" s="17">
        <f t="shared" si="5"/>
        <v>0.8949251828</v>
      </c>
      <c r="Q1595" s="17">
        <f t="shared" si="6"/>
        <v>-1.000146447</v>
      </c>
      <c r="R1595" s="17"/>
      <c r="S1595" s="17"/>
      <c r="T1595" s="17"/>
      <c r="U1595" s="17"/>
      <c r="V1595" s="17"/>
      <c r="W1595" s="17"/>
      <c r="X1595" s="17"/>
      <c r="Y1595" s="17"/>
      <c r="Z1595" s="17"/>
    </row>
    <row r="1596">
      <c r="A1596" s="18">
        <v>1661.0</v>
      </c>
      <c r="B1596" s="18" t="s">
        <v>548</v>
      </c>
      <c r="C1596" s="18" t="s">
        <v>20</v>
      </c>
      <c r="D1596" s="19">
        <v>42369.0</v>
      </c>
      <c r="E1596" s="20">
        <v>1.032336E9</v>
      </c>
      <c r="F1596" s="20">
        <v>1.24512E8</v>
      </c>
      <c r="G1596" s="21">
        <v>3.76575E8</v>
      </c>
      <c r="H1596" s="22">
        <v>9.95922E8</v>
      </c>
      <c r="I1596" s="22">
        <v>0.0</v>
      </c>
      <c r="J1596" s="18" t="s">
        <v>28</v>
      </c>
      <c r="K1596" s="18" t="s">
        <v>69</v>
      </c>
      <c r="L1596" s="23">
        <f t="shared" si="1"/>
        <v>2015</v>
      </c>
      <c r="M1596" s="24">
        <f t="shared" si="2"/>
        <v>907824000</v>
      </c>
      <c r="N1596" s="25">
        <f t="shared" si="3"/>
        <v>1372497000</v>
      </c>
      <c r="O1596" s="24">
        <f t="shared" si="4"/>
        <v>-340161000</v>
      </c>
      <c r="P1596" s="17">
        <f t="shared" si="5"/>
        <v>0.8793881062</v>
      </c>
      <c r="Q1596" s="17">
        <f t="shared" si="6"/>
        <v>-0.329506091</v>
      </c>
      <c r="R1596" s="17"/>
      <c r="S1596" s="17"/>
      <c r="T1596" s="17"/>
      <c r="U1596" s="17"/>
      <c r="V1596" s="17"/>
      <c r="W1596" s="17"/>
      <c r="X1596" s="17"/>
      <c r="Y1596" s="17"/>
      <c r="Z1596" s="17"/>
    </row>
    <row r="1597">
      <c r="A1597" s="18">
        <v>1662.0</v>
      </c>
      <c r="B1597" s="18" t="s">
        <v>549</v>
      </c>
      <c r="C1597" s="18" t="s">
        <v>15</v>
      </c>
      <c r="D1597" s="19">
        <v>41639.0</v>
      </c>
      <c r="E1597" s="20">
        <v>2.514595E9</v>
      </c>
      <c r="F1597" s="20">
        <v>1.11824E9</v>
      </c>
      <c r="G1597" s="21">
        <v>1.32447E8</v>
      </c>
      <c r="H1597" s="22">
        <v>0.0</v>
      </c>
      <c r="I1597" s="22">
        <v>6.29908E8</v>
      </c>
      <c r="J1597" s="18" t="s">
        <v>55</v>
      </c>
      <c r="K1597" s="18" t="s">
        <v>56</v>
      </c>
      <c r="L1597" s="23">
        <f t="shared" si="1"/>
        <v>2013</v>
      </c>
      <c r="M1597" s="24">
        <f t="shared" si="2"/>
        <v>1396355000</v>
      </c>
      <c r="N1597" s="25">
        <f t="shared" si="3"/>
        <v>762355000</v>
      </c>
      <c r="O1597" s="24">
        <f t="shared" si="4"/>
        <v>1752240000</v>
      </c>
      <c r="P1597" s="17">
        <f t="shared" si="5"/>
        <v>0.5553001577</v>
      </c>
      <c r="Q1597" s="17">
        <f t="shared" si="6"/>
        <v>0.6968279186</v>
      </c>
      <c r="R1597" s="17"/>
      <c r="S1597" s="17"/>
      <c r="T1597" s="17"/>
      <c r="U1597" s="17"/>
      <c r="V1597" s="17"/>
      <c r="W1597" s="17"/>
      <c r="X1597" s="17"/>
      <c r="Y1597" s="17"/>
      <c r="Z1597" s="17"/>
    </row>
    <row r="1598">
      <c r="A1598" s="18">
        <v>1663.0</v>
      </c>
      <c r="B1598" s="18" t="s">
        <v>549</v>
      </c>
      <c r="C1598" s="18" t="s">
        <v>18</v>
      </c>
      <c r="D1598" s="19">
        <v>42004.0</v>
      </c>
      <c r="E1598" s="20">
        <v>2.77255E9</v>
      </c>
      <c r="F1598" s="20">
        <v>1.21248E9</v>
      </c>
      <c r="G1598" s="21">
        <v>1.47481E8</v>
      </c>
      <c r="H1598" s="22">
        <v>0.0</v>
      </c>
      <c r="I1598" s="22">
        <v>7.25216E8</v>
      </c>
      <c r="J1598" s="18" t="s">
        <v>55</v>
      </c>
      <c r="K1598" s="18" t="s">
        <v>56</v>
      </c>
      <c r="L1598" s="23">
        <f t="shared" si="1"/>
        <v>2014</v>
      </c>
      <c r="M1598" s="24">
        <f t="shared" si="2"/>
        <v>1560070000</v>
      </c>
      <c r="N1598" s="25">
        <f t="shared" si="3"/>
        <v>872697000</v>
      </c>
      <c r="O1598" s="24">
        <f t="shared" si="4"/>
        <v>1899853000</v>
      </c>
      <c r="P1598" s="17">
        <f t="shared" si="5"/>
        <v>0.5626841716</v>
      </c>
      <c r="Q1598" s="17">
        <f t="shared" si="6"/>
        <v>0.6852366955</v>
      </c>
      <c r="R1598" s="17"/>
      <c r="S1598" s="17"/>
      <c r="T1598" s="17"/>
      <c r="U1598" s="17"/>
      <c r="V1598" s="17"/>
      <c r="W1598" s="17"/>
      <c r="X1598" s="17"/>
      <c r="Y1598" s="17"/>
      <c r="Z1598" s="17"/>
    </row>
    <row r="1599">
      <c r="A1599" s="18">
        <v>1664.0</v>
      </c>
      <c r="B1599" s="18" t="s">
        <v>549</v>
      </c>
      <c r="C1599" s="18" t="s">
        <v>19</v>
      </c>
      <c r="D1599" s="19">
        <v>42369.0</v>
      </c>
      <c r="E1599" s="20">
        <v>3.285346E9</v>
      </c>
      <c r="F1599" s="20">
        <v>1.410205E9</v>
      </c>
      <c r="G1599" s="21">
        <v>1.45992E8</v>
      </c>
      <c r="H1599" s="22">
        <v>0.0</v>
      </c>
      <c r="I1599" s="22">
        <v>8.94057E8</v>
      </c>
      <c r="J1599" s="18" t="s">
        <v>55</v>
      </c>
      <c r="K1599" s="18" t="s">
        <v>56</v>
      </c>
      <c r="L1599" s="23">
        <f t="shared" si="1"/>
        <v>2015</v>
      </c>
      <c r="M1599" s="24">
        <f t="shared" si="2"/>
        <v>1875141000</v>
      </c>
      <c r="N1599" s="25">
        <f t="shared" si="3"/>
        <v>1040049000</v>
      </c>
      <c r="O1599" s="24">
        <f t="shared" si="4"/>
        <v>2245297000</v>
      </c>
      <c r="P1599" s="17">
        <f t="shared" si="5"/>
        <v>0.5707590616</v>
      </c>
      <c r="Q1599" s="17">
        <f t="shared" si="6"/>
        <v>0.6834278642</v>
      </c>
      <c r="R1599" s="17"/>
      <c r="S1599" s="17"/>
      <c r="T1599" s="17"/>
      <c r="U1599" s="17"/>
      <c r="V1599" s="17"/>
      <c r="W1599" s="17"/>
      <c r="X1599" s="17"/>
      <c r="Y1599" s="17"/>
      <c r="Z1599" s="17"/>
    </row>
    <row r="1600">
      <c r="A1600" s="18">
        <v>1665.0</v>
      </c>
      <c r="B1600" s="18" t="s">
        <v>549</v>
      </c>
      <c r="C1600" s="18" t="s">
        <v>20</v>
      </c>
      <c r="D1600" s="19">
        <v>42735.0</v>
      </c>
      <c r="E1600" s="20">
        <v>3.442646E9</v>
      </c>
      <c r="F1600" s="20">
        <v>1.442073E9</v>
      </c>
      <c r="G1600" s="21">
        <v>1.36863E8</v>
      </c>
      <c r="H1600" s="22">
        <v>0.0</v>
      </c>
      <c r="I1600" s="22">
        <v>8.98924E8</v>
      </c>
      <c r="J1600" s="18" t="s">
        <v>55</v>
      </c>
      <c r="K1600" s="18" t="s">
        <v>56</v>
      </c>
      <c r="L1600" s="23">
        <f t="shared" si="1"/>
        <v>2016</v>
      </c>
      <c r="M1600" s="24">
        <f t="shared" si="2"/>
        <v>2000573000</v>
      </c>
      <c r="N1600" s="25">
        <f t="shared" si="3"/>
        <v>1035787000</v>
      </c>
      <c r="O1600" s="24">
        <f t="shared" si="4"/>
        <v>2406859000</v>
      </c>
      <c r="P1600" s="17">
        <f t="shared" si="5"/>
        <v>0.5811149331</v>
      </c>
      <c r="Q1600" s="17">
        <f t="shared" si="6"/>
        <v>0.6991305525</v>
      </c>
      <c r="R1600" s="17"/>
      <c r="S1600" s="17"/>
      <c r="T1600" s="17"/>
      <c r="U1600" s="17"/>
      <c r="V1600" s="17"/>
      <c r="W1600" s="17"/>
      <c r="X1600" s="17"/>
      <c r="Y1600" s="17"/>
      <c r="Z1600" s="17"/>
    </row>
    <row r="1601">
      <c r="A1601" s="18">
        <v>1666.0</v>
      </c>
      <c r="B1601" s="18" t="s">
        <v>550</v>
      </c>
      <c r="C1601" s="18" t="s">
        <v>15</v>
      </c>
      <c r="D1601" s="19">
        <v>41274.0</v>
      </c>
      <c r="E1601" s="20">
        <v>1.15846E11</v>
      </c>
      <c r="F1601" s="20">
        <v>4.6275E10</v>
      </c>
      <c r="G1601" s="21">
        <v>3.9951E10</v>
      </c>
      <c r="H1601" s="22">
        <v>0.0</v>
      </c>
      <c r="I1601" s="22">
        <v>1.646E10</v>
      </c>
      <c r="J1601" s="18" t="s">
        <v>185</v>
      </c>
      <c r="K1601" s="18" t="s">
        <v>186</v>
      </c>
      <c r="L1601" s="23">
        <f t="shared" si="1"/>
        <v>2012</v>
      </c>
      <c r="M1601" s="24">
        <f t="shared" si="2"/>
        <v>69571000000</v>
      </c>
      <c r="N1601" s="25">
        <f t="shared" si="3"/>
        <v>56411000000</v>
      </c>
      <c r="O1601" s="24">
        <f t="shared" si="4"/>
        <v>59435000000</v>
      </c>
      <c r="P1601" s="17">
        <f t="shared" si="5"/>
        <v>0.6005472783</v>
      </c>
      <c r="Q1601" s="17">
        <f t="shared" si="6"/>
        <v>0.5130518102</v>
      </c>
      <c r="R1601" s="17"/>
      <c r="S1601" s="17"/>
      <c r="T1601" s="17"/>
      <c r="U1601" s="17"/>
      <c r="V1601" s="17"/>
      <c r="W1601" s="17"/>
      <c r="X1601" s="17"/>
      <c r="Y1601" s="17"/>
      <c r="Z1601" s="17"/>
    </row>
    <row r="1602">
      <c r="A1602" s="18">
        <v>1667.0</v>
      </c>
      <c r="B1602" s="18" t="s">
        <v>550</v>
      </c>
      <c r="C1602" s="18" t="s">
        <v>18</v>
      </c>
      <c r="D1602" s="19">
        <v>41639.0</v>
      </c>
      <c r="E1602" s="20">
        <v>1.2055E11</v>
      </c>
      <c r="F1602" s="20">
        <v>4.4887E10</v>
      </c>
      <c r="G1602" s="21">
        <v>2.7089E10</v>
      </c>
      <c r="H1602" s="22">
        <v>0.0</v>
      </c>
      <c r="I1602" s="22">
        <v>1.6606E10</v>
      </c>
      <c r="J1602" s="18" t="s">
        <v>185</v>
      </c>
      <c r="K1602" s="18" t="s">
        <v>186</v>
      </c>
      <c r="L1602" s="23">
        <f t="shared" si="1"/>
        <v>2013</v>
      </c>
      <c r="M1602" s="24">
        <f t="shared" si="2"/>
        <v>75663000000</v>
      </c>
      <c r="N1602" s="25">
        <f t="shared" si="3"/>
        <v>43695000000</v>
      </c>
      <c r="O1602" s="24">
        <f t="shared" si="4"/>
        <v>76855000000</v>
      </c>
      <c r="P1602" s="17">
        <f t="shared" si="5"/>
        <v>0.6276482787</v>
      </c>
      <c r="Q1602" s="17">
        <f t="shared" si="6"/>
        <v>0.637536292</v>
      </c>
      <c r="R1602" s="17"/>
      <c r="S1602" s="17"/>
      <c r="T1602" s="17"/>
      <c r="U1602" s="17"/>
      <c r="V1602" s="17"/>
      <c r="W1602" s="17"/>
      <c r="X1602" s="17"/>
      <c r="Y1602" s="17"/>
      <c r="Z1602" s="17"/>
    </row>
    <row r="1603">
      <c r="A1603" s="18">
        <v>1668.0</v>
      </c>
      <c r="B1603" s="18" t="s">
        <v>550</v>
      </c>
      <c r="C1603" s="18" t="s">
        <v>19</v>
      </c>
      <c r="D1603" s="19">
        <v>42004.0</v>
      </c>
      <c r="E1603" s="20">
        <v>1.27079E11</v>
      </c>
      <c r="F1603" s="20">
        <v>4.9931E10</v>
      </c>
      <c r="G1603" s="21">
        <v>4.1016E10</v>
      </c>
      <c r="H1603" s="22">
        <v>0.0</v>
      </c>
      <c r="I1603" s="22">
        <v>1.6533E10</v>
      </c>
      <c r="J1603" s="18" t="s">
        <v>185</v>
      </c>
      <c r="K1603" s="18" t="s">
        <v>186</v>
      </c>
      <c r="L1603" s="23">
        <f t="shared" si="1"/>
        <v>2014</v>
      </c>
      <c r="M1603" s="24">
        <f t="shared" si="2"/>
        <v>77148000000</v>
      </c>
      <c r="N1603" s="25">
        <f t="shared" si="3"/>
        <v>57549000000</v>
      </c>
      <c r="O1603" s="24">
        <f t="shared" si="4"/>
        <v>69530000000</v>
      </c>
      <c r="P1603" s="17">
        <f t="shared" si="5"/>
        <v>0.6070869302</v>
      </c>
      <c r="Q1603" s="17">
        <f t="shared" si="6"/>
        <v>0.5471399681</v>
      </c>
      <c r="R1603" s="17"/>
      <c r="S1603" s="17"/>
      <c r="T1603" s="17"/>
      <c r="U1603" s="17"/>
      <c r="V1603" s="17"/>
      <c r="W1603" s="17"/>
      <c r="X1603" s="17"/>
      <c r="Y1603" s="17"/>
      <c r="Z1603" s="17"/>
    </row>
    <row r="1604">
      <c r="A1604" s="18">
        <v>1669.0</v>
      </c>
      <c r="B1604" s="18" t="s">
        <v>550</v>
      </c>
      <c r="C1604" s="18" t="s">
        <v>20</v>
      </c>
      <c r="D1604" s="19">
        <v>42369.0</v>
      </c>
      <c r="E1604" s="20">
        <v>1.3162E11</v>
      </c>
      <c r="F1604" s="20">
        <v>5.2557E10</v>
      </c>
      <c r="G1604" s="21">
        <v>2.9986E10</v>
      </c>
      <c r="H1604" s="22">
        <v>0.0</v>
      </c>
      <c r="I1604" s="22">
        <v>1.6017E10</v>
      </c>
      <c r="J1604" s="18" t="s">
        <v>185</v>
      </c>
      <c r="K1604" s="18" t="s">
        <v>186</v>
      </c>
      <c r="L1604" s="23">
        <f t="shared" si="1"/>
        <v>2015</v>
      </c>
      <c r="M1604" s="24">
        <f t="shared" si="2"/>
        <v>79063000000</v>
      </c>
      <c r="N1604" s="25">
        <f t="shared" si="3"/>
        <v>46003000000</v>
      </c>
      <c r="O1604" s="24">
        <f t="shared" si="4"/>
        <v>85617000000</v>
      </c>
      <c r="P1604" s="17">
        <f t="shared" si="5"/>
        <v>0.6006913843</v>
      </c>
      <c r="Q1604" s="17">
        <f t="shared" si="6"/>
        <v>0.6504862483</v>
      </c>
      <c r="R1604" s="17"/>
      <c r="S1604" s="17"/>
      <c r="T1604" s="17"/>
      <c r="U1604" s="17"/>
      <c r="V1604" s="17"/>
      <c r="W1604" s="17"/>
      <c r="X1604" s="17"/>
      <c r="Y1604" s="17"/>
      <c r="Z1604" s="17"/>
    </row>
    <row r="1605">
      <c r="A1605" s="18">
        <v>1670.0</v>
      </c>
      <c r="B1605" s="18" t="s">
        <v>551</v>
      </c>
      <c r="C1605" s="18" t="s">
        <v>15</v>
      </c>
      <c r="D1605" s="19">
        <v>41274.0</v>
      </c>
      <c r="E1605" s="20">
        <v>1.843641E9</v>
      </c>
      <c r="F1605" s="20">
        <v>7.37614E8</v>
      </c>
      <c r="G1605" s="21">
        <v>4.7727E8</v>
      </c>
      <c r="H1605" s="22">
        <v>9.6004E7</v>
      </c>
      <c r="I1605" s="22">
        <v>1.3829E7</v>
      </c>
      <c r="J1605" s="18" t="s">
        <v>28</v>
      </c>
      <c r="K1605" s="18" t="s">
        <v>31</v>
      </c>
      <c r="L1605" s="23">
        <f t="shared" si="1"/>
        <v>2012</v>
      </c>
      <c r="M1605" s="24">
        <f t="shared" si="2"/>
        <v>1106027000</v>
      </c>
      <c r="N1605" s="25">
        <f t="shared" si="3"/>
        <v>587103000</v>
      </c>
      <c r="O1605" s="24">
        <f t="shared" si="4"/>
        <v>1256538000</v>
      </c>
      <c r="P1605" s="17">
        <f t="shared" si="5"/>
        <v>0.599914517</v>
      </c>
      <c r="Q1605" s="17">
        <f t="shared" si="6"/>
        <v>0.681552428</v>
      </c>
      <c r="R1605" s="17"/>
      <c r="S1605" s="17"/>
      <c r="T1605" s="17"/>
      <c r="U1605" s="17"/>
      <c r="V1605" s="17"/>
      <c r="W1605" s="17"/>
      <c r="X1605" s="17"/>
      <c r="Y1605" s="17"/>
      <c r="Z1605" s="17"/>
    </row>
    <row r="1606">
      <c r="A1606" s="18">
        <v>1671.0</v>
      </c>
      <c r="B1606" s="18" t="s">
        <v>551</v>
      </c>
      <c r="C1606" s="18" t="s">
        <v>18</v>
      </c>
      <c r="D1606" s="19">
        <v>41639.0</v>
      </c>
      <c r="E1606" s="20">
        <v>1.904218E9</v>
      </c>
      <c r="F1606" s="20">
        <v>7.83456E8</v>
      </c>
      <c r="G1606" s="21">
        <v>4.92965E8</v>
      </c>
      <c r="H1606" s="22">
        <v>1.00536E8</v>
      </c>
      <c r="I1606" s="22">
        <v>9918000.0</v>
      </c>
      <c r="J1606" s="18" t="s">
        <v>28</v>
      </c>
      <c r="K1606" s="18" t="s">
        <v>31</v>
      </c>
      <c r="L1606" s="23">
        <f t="shared" si="1"/>
        <v>2013</v>
      </c>
      <c r="M1606" s="24">
        <f t="shared" si="2"/>
        <v>1120762000</v>
      </c>
      <c r="N1606" s="25">
        <f t="shared" si="3"/>
        <v>603419000</v>
      </c>
      <c r="O1606" s="24">
        <f t="shared" si="4"/>
        <v>1300799000</v>
      </c>
      <c r="P1606" s="17">
        <f t="shared" si="5"/>
        <v>0.5885681156</v>
      </c>
      <c r="Q1606" s="17">
        <f t="shared" si="6"/>
        <v>0.6831145384</v>
      </c>
      <c r="R1606" s="17"/>
      <c r="S1606" s="17"/>
      <c r="T1606" s="17"/>
      <c r="U1606" s="17"/>
      <c r="V1606" s="17"/>
      <c r="W1606" s="17"/>
      <c r="X1606" s="17"/>
      <c r="Y1606" s="17"/>
      <c r="Z1606" s="17"/>
    </row>
    <row r="1607">
      <c r="A1607" s="18">
        <v>1672.0</v>
      </c>
      <c r="B1607" s="18" t="s">
        <v>551</v>
      </c>
      <c r="C1607" s="18" t="s">
        <v>19</v>
      </c>
      <c r="D1607" s="19">
        <v>42004.0</v>
      </c>
      <c r="E1607" s="20">
        <v>1.989344E9</v>
      </c>
      <c r="F1607" s="20">
        <v>8.24913E8</v>
      </c>
      <c r="G1607" s="21">
        <v>5.12707E8</v>
      </c>
      <c r="H1607" s="22">
        <v>1.07726E8</v>
      </c>
      <c r="I1607" s="22">
        <v>1.0634E7</v>
      </c>
      <c r="J1607" s="18" t="s">
        <v>28</v>
      </c>
      <c r="K1607" s="18" t="s">
        <v>31</v>
      </c>
      <c r="L1607" s="23">
        <f t="shared" si="1"/>
        <v>2014</v>
      </c>
      <c r="M1607" s="24">
        <f t="shared" si="2"/>
        <v>1164431000</v>
      </c>
      <c r="N1607" s="25">
        <f t="shared" si="3"/>
        <v>631067000</v>
      </c>
      <c r="O1607" s="24">
        <f t="shared" si="4"/>
        <v>1358277000</v>
      </c>
      <c r="P1607" s="17">
        <f t="shared" si="5"/>
        <v>0.5853341604</v>
      </c>
      <c r="Q1607" s="17">
        <f t="shared" si="6"/>
        <v>0.6827763323</v>
      </c>
      <c r="R1607" s="17"/>
      <c r="S1607" s="17"/>
      <c r="T1607" s="17"/>
      <c r="U1607" s="17"/>
      <c r="V1607" s="17"/>
      <c r="W1607" s="17"/>
      <c r="X1607" s="17"/>
      <c r="Y1607" s="17"/>
      <c r="Z1607" s="17"/>
    </row>
    <row r="1608">
      <c r="A1608" s="18">
        <v>1673.0</v>
      </c>
      <c r="B1608" s="18" t="s">
        <v>551</v>
      </c>
      <c r="C1608" s="18" t="s">
        <v>20</v>
      </c>
      <c r="D1608" s="19">
        <v>42369.0</v>
      </c>
      <c r="E1608" s="20">
        <v>2.042332E9</v>
      </c>
      <c r="F1608" s="20">
        <v>8.42672E8</v>
      </c>
      <c r="G1608" s="21">
        <v>4.95747E8</v>
      </c>
      <c r="H1608" s="22">
        <v>1.18545E8</v>
      </c>
      <c r="I1608" s="22">
        <v>1.0123E7</v>
      </c>
      <c r="J1608" s="18" t="s">
        <v>28</v>
      </c>
      <c r="K1608" s="18" t="s">
        <v>31</v>
      </c>
      <c r="L1608" s="23">
        <f t="shared" si="1"/>
        <v>2015</v>
      </c>
      <c r="M1608" s="24">
        <f t="shared" si="2"/>
        <v>1199660000</v>
      </c>
      <c r="N1608" s="25">
        <f t="shared" si="3"/>
        <v>624415000</v>
      </c>
      <c r="O1608" s="24">
        <f t="shared" si="4"/>
        <v>1417917000</v>
      </c>
      <c r="P1608" s="17">
        <f t="shared" si="5"/>
        <v>0.5873971519</v>
      </c>
      <c r="Q1608" s="17">
        <f t="shared" si="6"/>
        <v>0.6942637142</v>
      </c>
      <c r="R1608" s="17"/>
      <c r="S1608" s="17"/>
      <c r="T1608" s="17"/>
      <c r="U1608" s="17"/>
      <c r="V1608" s="17"/>
      <c r="W1608" s="17"/>
      <c r="X1608" s="17"/>
      <c r="Y1608" s="17"/>
      <c r="Z1608" s="17"/>
    </row>
    <row r="1609">
      <c r="A1609" s="18">
        <v>1674.0</v>
      </c>
      <c r="B1609" s="18" t="s">
        <v>552</v>
      </c>
      <c r="C1609" s="18" t="s">
        <v>15</v>
      </c>
      <c r="D1609" s="19">
        <v>41453.0</v>
      </c>
      <c r="E1609" s="20">
        <v>1.5351E10</v>
      </c>
      <c r="F1609" s="20">
        <v>1.0988E10</v>
      </c>
      <c r="G1609" s="21">
        <v>1.525E9</v>
      </c>
      <c r="H1609" s="22">
        <v>1.572E9</v>
      </c>
      <c r="I1609" s="22">
        <v>0.0</v>
      </c>
      <c r="J1609" s="18" t="s">
        <v>25</v>
      </c>
      <c r="K1609" s="18" t="s">
        <v>493</v>
      </c>
      <c r="L1609" s="23">
        <f t="shared" si="1"/>
        <v>2013</v>
      </c>
      <c r="M1609" s="24">
        <f t="shared" si="2"/>
        <v>4363000000</v>
      </c>
      <c r="N1609" s="25">
        <f t="shared" si="3"/>
        <v>3097000000</v>
      </c>
      <c r="O1609" s="24">
        <f t="shared" si="4"/>
        <v>12254000000</v>
      </c>
      <c r="P1609" s="17">
        <f t="shared" si="5"/>
        <v>0.284216012</v>
      </c>
      <c r="Q1609" s="17">
        <f t="shared" si="6"/>
        <v>0.7982541854</v>
      </c>
      <c r="R1609" s="17"/>
      <c r="S1609" s="17"/>
      <c r="T1609" s="17"/>
      <c r="U1609" s="17"/>
      <c r="V1609" s="17"/>
      <c r="W1609" s="17"/>
      <c r="X1609" s="17"/>
      <c r="Y1609" s="17"/>
      <c r="Z1609" s="17"/>
    </row>
    <row r="1610">
      <c r="A1610" s="18">
        <v>1675.0</v>
      </c>
      <c r="B1610" s="18" t="s">
        <v>552</v>
      </c>
      <c r="C1610" s="18" t="s">
        <v>18</v>
      </c>
      <c r="D1610" s="19">
        <v>41817.0</v>
      </c>
      <c r="E1610" s="20">
        <v>1.513E10</v>
      </c>
      <c r="F1610" s="20">
        <v>1.077E10</v>
      </c>
      <c r="G1610" s="21">
        <v>9.08E8</v>
      </c>
      <c r="H1610" s="22">
        <v>1.661E9</v>
      </c>
      <c r="I1610" s="22">
        <v>0.0</v>
      </c>
      <c r="J1610" s="18" t="s">
        <v>25</v>
      </c>
      <c r="K1610" s="18" t="s">
        <v>493</v>
      </c>
      <c r="L1610" s="23">
        <f t="shared" si="1"/>
        <v>2014</v>
      </c>
      <c r="M1610" s="24">
        <f t="shared" si="2"/>
        <v>4360000000</v>
      </c>
      <c r="N1610" s="25">
        <f t="shared" si="3"/>
        <v>2569000000</v>
      </c>
      <c r="O1610" s="24">
        <f t="shared" si="4"/>
        <v>12561000000</v>
      </c>
      <c r="P1610" s="17">
        <f t="shared" si="5"/>
        <v>0.2881692003</v>
      </c>
      <c r="Q1610" s="17">
        <f t="shared" si="6"/>
        <v>0.8302048909</v>
      </c>
      <c r="R1610" s="17"/>
      <c r="S1610" s="17"/>
      <c r="T1610" s="17"/>
      <c r="U1610" s="17"/>
      <c r="V1610" s="17"/>
      <c r="W1610" s="17"/>
      <c r="X1610" s="17"/>
      <c r="Y1610" s="17"/>
      <c r="Z1610" s="17"/>
    </row>
    <row r="1611">
      <c r="A1611" s="18">
        <v>1676.0</v>
      </c>
      <c r="B1611" s="18" t="s">
        <v>552</v>
      </c>
      <c r="C1611" s="18" t="s">
        <v>19</v>
      </c>
      <c r="D1611" s="19">
        <v>42188.0</v>
      </c>
      <c r="E1611" s="20">
        <v>1.4572E10</v>
      </c>
      <c r="F1611" s="20">
        <v>1.0351E10</v>
      </c>
      <c r="G1611" s="21">
        <v>9.64E8</v>
      </c>
      <c r="H1611" s="22">
        <v>1.646E9</v>
      </c>
      <c r="I1611" s="22">
        <v>0.0</v>
      </c>
      <c r="J1611" s="18" t="s">
        <v>25</v>
      </c>
      <c r="K1611" s="18" t="s">
        <v>493</v>
      </c>
      <c r="L1611" s="23">
        <f t="shared" si="1"/>
        <v>2015</v>
      </c>
      <c r="M1611" s="24">
        <f t="shared" si="2"/>
        <v>4221000000</v>
      </c>
      <c r="N1611" s="25">
        <f t="shared" si="3"/>
        <v>2610000000</v>
      </c>
      <c r="O1611" s="24">
        <f t="shared" si="4"/>
        <v>11962000000</v>
      </c>
      <c r="P1611" s="17">
        <f t="shared" si="5"/>
        <v>0.2896651112</v>
      </c>
      <c r="Q1611" s="17">
        <f t="shared" si="6"/>
        <v>0.8208893769</v>
      </c>
      <c r="R1611" s="17"/>
      <c r="S1611" s="17"/>
      <c r="T1611" s="17"/>
      <c r="U1611" s="17"/>
      <c r="V1611" s="17"/>
      <c r="W1611" s="17"/>
      <c r="X1611" s="17"/>
      <c r="Y1611" s="17"/>
      <c r="Z1611" s="17"/>
    </row>
    <row r="1612">
      <c r="A1612" s="18">
        <v>1677.0</v>
      </c>
      <c r="B1612" s="18" t="s">
        <v>552</v>
      </c>
      <c r="C1612" s="18" t="s">
        <v>20</v>
      </c>
      <c r="D1612" s="19">
        <v>42552.0</v>
      </c>
      <c r="E1612" s="20">
        <v>1.2994E10</v>
      </c>
      <c r="F1612" s="20">
        <v>9.559E9</v>
      </c>
      <c r="G1612" s="21">
        <v>1.342E9</v>
      </c>
      <c r="H1612" s="22">
        <v>1.627E9</v>
      </c>
      <c r="I1612" s="22">
        <v>0.0</v>
      </c>
      <c r="J1612" s="18" t="s">
        <v>25</v>
      </c>
      <c r="K1612" s="18" t="s">
        <v>493</v>
      </c>
      <c r="L1612" s="23">
        <f t="shared" si="1"/>
        <v>2016</v>
      </c>
      <c r="M1612" s="24">
        <f t="shared" si="2"/>
        <v>3435000000</v>
      </c>
      <c r="N1612" s="25">
        <f t="shared" si="3"/>
        <v>2969000000</v>
      </c>
      <c r="O1612" s="24">
        <f t="shared" si="4"/>
        <v>10025000000</v>
      </c>
      <c r="P1612" s="17">
        <f t="shared" si="5"/>
        <v>0.2643527782</v>
      </c>
      <c r="Q1612" s="17">
        <f t="shared" si="6"/>
        <v>0.7715099277</v>
      </c>
      <c r="R1612" s="17"/>
      <c r="S1612" s="17"/>
      <c r="T1612" s="17"/>
      <c r="U1612" s="17"/>
      <c r="V1612" s="17"/>
      <c r="W1612" s="17"/>
      <c r="X1612" s="17"/>
      <c r="Y1612" s="17"/>
      <c r="Z1612" s="17"/>
    </row>
    <row r="1613">
      <c r="A1613" s="18">
        <v>1678.0</v>
      </c>
      <c r="B1613" s="18" t="s">
        <v>553</v>
      </c>
      <c r="C1613" s="18" t="s">
        <v>15</v>
      </c>
      <c r="D1613" s="19">
        <v>41274.0</v>
      </c>
      <c r="E1613" s="20">
        <v>4.2464E9</v>
      </c>
      <c r="F1613" s="20">
        <v>2.7605E9</v>
      </c>
      <c r="G1613" s="21">
        <v>1.214E8</v>
      </c>
      <c r="H1613" s="22">
        <v>0.0</v>
      </c>
      <c r="I1613" s="22">
        <v>3.642E8</v>
      </c>
      <c r="J1613" s="18" t="s">
        <v>45</v>
      </c>
      <c r="K1613" s="18" t="s">
        <v>48</v>
      </c>
      <c r="L1613" s="23">
        <f t="shared" si="1"/>
        <v>2012</v>
      </c>
      <c r="M1613" s="24">
        <f t="shared" si="2"/>
        <v>1485900000</v>
      </c>
      <c r="N1613" s="25">
        <f t="shared" si="3"/>
        <v>485600000</v>
      </c>
      <c r="O1613" s="24">
        <f t="shared" si="4"/>
        <v>3760800000</v>
      </c>
      <c r="P1613" s="17">
        <f t="shared" si="5"/>
        <v>0.3499199322</v>
      </c>
      <c r="Q1613" s="17">
        <f t="shared" si="6"/>
        <v>0.8856443105</v>
      </c>
      <c r="R1613" s="17"/>
      <c r="S1613" s="17"/>
      <c r="T1613" s="17"/>
      <c r="U1613" s="17"/>
      <c r="V1613" s="17"/>
      <c r="W1613" s="17"/>
      <c r="X1613" s="17"/>
      <c r="Y1613" s="17"/>
      <c r="Z1613" s="17"/>
    </row>
    <row r="1614">
      <c r="A1614" s="18">
        <v>1679.0</v>
      </c>
      <c r="B1614" s="18" t="s">
        <v>553</v>
      </c>
      <c r="C1614" s="18" t="s">
        <v>18</v>
      </c>
      <c r="D1614" s="19">
        <v>41639.0</v>
      </c>
      <c r="E1614" s="20">
        <v>4.519E9</v>
      </c>
      <c r="F1614" s="20">
        <v>2.9821E9</v>
      </c>
      <c r="G1614" s="21">
        <v>1.167E8</v>
      </c>
      <c r="H1614" s="22">
        <v>0.0</v>
      </c>
      <c r="I1614" s="22">
        <v>3.401E8</v>
      </c>
      <c r="J1614" s="18" t="s">
        <v>45</v>
      </c>
      <c r="K1614" s="18" t="s">
        <v>48</v>
      </c>
      <c r="L1614" s="23">
        <f t="shared" si="1"/>
        <v>2013</v>
      </c>
      <c r="M1614" s="24">
        <f t="shared" si="2"/>
        <v>1536900000</v>
      </c>
      <c r="N1614" s="25">
        <f t="shared" si="3"/>
        <v>456800000</v>
      </c>
      <c r="O1614" s="24">
        <f t="shared" si="4"/>
        <v>4062200000</v>
      </c>
      <c r="P1614" s="17">
        <f t="shared" si="5"/>
        <v>0.3400973667</v>
      </c>
      <c r="Q1614" s="17">
        <f t="shared" si="6"/>
        <v>0.8989156893</v>
      </c>
      <c r="R1614" s="17"/>
      <c r="S1614" s="17"/>
      <c r="T1614" s="17"/>
      <c r="U1614" s="17"/>
      <c r="V1614" s="17"/>
      <c r="W1614" s="17"/>
      <c r="X1614" s="17"/>
      <c r="Y1614" s="17"/>
      <c r="Z1614" s="17"/>
    </row>
    <row r="1615">
      <c r="A1615" s="18">
        <v>1680.0</v>
      </c>
      <c r="B1615" s="18" t="s">
        <v>553</v>
      </c>
      <c r="C1615" s="18" t="s">
        <v>19</v>
      </c>
      <c r="D1615" s="19">
        <v>42004.0</v>
      </c>
      <c r="E1615" s="20">
        <v>4.9971E9</v>
      </c>
      <c r="F1615" s="20">
        <v>3.3718E9</v>
      </c>
      <c r="G1615" s="21">
        <v>1.218E8</v>
      </c>
      <c r="H1615" s="22">
        <v>0.0</v>
      </c>
      <c r="I1615" s="22">
        <v>3.914E8</v>
      </c>
      <c r="J1615" s="18" t="s">
        <v>45</v>
      </c>
      <c r="K1615" s="18" t="s">
        <v>48</v>
      </c>
      <c r="L1615" s="23">
        <f t="shared" si="1"/>
        <v>2014</v>
      </c>
      <c r="M1615" s="24">
        <f t="shared" si="2"/>
        <v>1625300000</v>
      </c>
      <c r="N1615" s="25">
        <f t="shared" si="3"/>
        <v>513200000</v>
      </c>
      <c r="O1615" s="24">
        <f t="shared" si="4"/>
        <v>4483900000</v>
      </c>
      <c r="P1615" s="17">
        <f t="shared" si="5"/>
        <v>0.3252486442</v>
      </c>
      <c r="Q1615" s="17">
        <f t="shared" si="6"/>
        <v>0.8973004343</v>
      </c>
      <c r="R1615" s="17"/>
      <c r="S1615" s="17"/>
      <c r="T1615" s="17"/>
      <c r="U1615" s="17"/>
      <c r="V1615" s="17"/>
      <c r="W1615" s="17"/>
      <c r="X1615" s="17"/>
      <c r="Y1615" s="17"/>
      <c r="Z1615" s="17"/>
    </row>
    <row r="1616">
      <c r="A1616" s="18">
        <v>1681.0</v>
      </c>
      <c r="B1616" s="18" t="s">
        <v>553</v>
      </c>
      <c r="C1616" s="18" t="s">
        <v>20</v>
      </c>
      <c r="D1616" s="19">
        <v>42369.0</v>
      </c>
      <c r="E1616" s="20">
        <v>5.9261E9</v>
      </c>
      <c r="F1616" s="20">
        <v>3.9494E9</v>
      </c>
      <c r="G1616" s="21">
        <v>1.644E8</v>
      </c>
      <c r="H1616" s="22">
        <v>0.0</v>
      </c>
      <c r="I1616" s="22">
        <v>5.618E8</v>
      </c>
      <c r="J1616" s="18" t="s">
        <v>45</v>
      </c>
      <c r="K1616" s="18" t="s">
        <v>48</v>
      </c>
      <c r="L1616" s="23">
        <f t="shared" si="1"/>
        <v>2015</v>
      </c>
      <c r="M1616" s="24">
        <f t="shared" si="2"/>
        <v>1976700000</v>
      </c>
      <c r="N1616" s="25">
        <f t="shared" si="3"/>
        <v>726200000</v>
      </c>
      <c r="O1616" s="24">
        <f t="shared" si="4"/>
        <v>5199900000</v>
      </c>
      <c r="P1616" s="17">
        <f t="shared" si="5"/>
        <v>0.3335583267</v>
      </c>
      <c r="Q1616" s="17">
        <f t="shared" si="6"/>
        <v>0.8774573497</v>
      </c>
      <c r="R1616" s="17"/>
      <c r="S1616" s="17"/>
      <c r="T1616" s="17"/>
      <c r="U1616" s="17"/>
      <c r="V1616" s="17"/>
      <c r="W1616" s="17"/>
      <c r="X1616" s="17"/>
      <c r="Y1616" s="17"/>
      <c r="Z1616" s="17"/>
    </row>
    <row r="1617">
      <c r="A1617" s="18">
        <v>1682.0</v>
      </c>
      <c r="B1617" s="18" t="s">
        <v>554</v>
      </c>
      <c r="C1617" s="18" t="s">
        <v>15</v>
      </c>
      <c r="D1617" s="19">
        <v>41274.0</v>
      </c>
      <c r="E1617" s="20">
        <v>9.1247E10</v>
      </c>
      <c r="F1617" s="20">
        <v>1.727E9</v>
      </c>
      <c r="G1617" s="21">
        <v>4.8724E10</v>
      </c>
      <c r="H1617" s="22">
        <v>0.0</v>
      </c>
      <c r="I1617" s="22">
        <v>8.891E9</v>
      </c>
      <c r="J1617" s="18" t="s">
        <v>50</v>
      </c>
      <c r="K1617" s="18" t="s">
        <v>108</v>
      </c>
      <c r="L1617" s="23">
        <f t="shared" si="1"/>
        <v>2012</v>
      </c>
      <c r="M1617" s="24">
        <f t="shared" si="2"/>
        <v>89520000000</v>
      </c>
      <c r="N1617" s="25">
        <f t="shared" si="3"/>
        <v>57615000000</v>
      </c>
      <c r="O1617" s="24">
        <f t="shared" si="4"/>
        <v>33632000000</v>
      </c>
      <c r="P1617" s="17">
        <f t="shared" si="5"/>
        <v>0.9810733504</v>
      </c>
      <c r="Q1617" s="17">
        <f t="shared" si="6"/>
        <v>0.3685819808</v>
      </c>
      <c r="R1617" s="17"/>
      <c r="S1617" s="17"/>
      <c r="T1617" s="17"/>
      <c r="U1617" s="17"/>
      <c r="V1617" s="17"/>
      <c r="W1617" s="17"/>
      <c r="X1617" s="17"/>
      <c r="Y1617" s="17"/>
      <c r="Z1617" s="17"/>
    </row>
    <row r="1618">
      <c r="A1618" s="18">
        <v>1683.0</v>
      </c>
      <c r="B1618" s="18" t="s">
        <v>554</v>
      </c>
      <c r="C1618" s="18" t="s">
        <v>18</v>
      </c>
      <c r="D1618" s="19">
        <v>41639.0</v>
      </c>
      <c r="E1618" s="20">
        <v>8.8069E10</v>
      </c>
      <c r="F1618" s="20">
        <v>1.337E9</v>
      </c>
      <c r="G1618" s="21">
        <v>4.7338E10</v>
      </c>
      <c r="H1618" s="22">
        <v>0.0</v>
      </c>
      <c r="I1618" s="22">
        <v>3.813E9</v>
      </c>
      <c r="J1618" s="18" t="s">
        <v>50</v>
      </c>
      <c r="K1618" s="18" t="s">
        <v>108</v>
      </c>
      <c r="L1618" s="23">
        <f t="shared" si="1"/>
        <v>2013</v>
      </c>
      <c r="M1618" s="24">
        <f t="shared" si="2"/>
        <v>86732000000</v>
      </c>
      <c r="N1618" s="25">
        <f t="shared" si="3"/>
        <v>51151000000</v>
      </c>
      <c r="O1618" s="24">
        <f t="shared" si="4"/>
        <v>36918000000</v>
      </c>
      <c r="P1618" s="17">
        <f t="shared" si="5"/>
        <v>0.9848187217</v>
      </c>
      <c r="Q1618" s="17">
        <f t="shared" si="6"/>
        <v>0.419194041</v>
      </c>
      <c r="R1618" s="17"/>
      <c r="S1618" s="17"/>
      <c r="T1618" s="17"/>
      <c r="U1618" s="17"/>
      <c r="V1618" s="17"/>
      <c r="W1618" s="17"/>
      <c r="X1618" s="17"/>
      <c r="Y1618" s="17"/>
      <c r="Z1618" s="17"/>
    </row>
    <row r="1619">
      <c r="A1619" s="18">
        <v>1684.0</v>
      </c>
      <c r="B1619" s="18" t="s">
        <v>554</v>
      </c>
      <c r="C1619" s="18" t="s">
        <v>19</v>
      </c>
      <c r="D1619" s="19">
        <v>42004.0</v>
      </c>
      <c r="E1619" s="20">
        <v>8.8372E10</v>
      </c>
      <c r="F1619" s="20">
        <v>1.096E9</v>
      </c>
      <c r="G1619" s="21">
        <v>4.7667E10</v>
      </c>
      <c r="H1619" s="22">
        <v>0.0</v>
      </c>
      <c r="I1619" s="22">
        <v>2.765E9</v>
      </c>
      <c r="J1619" s="18" t="s">
        <v>50</v>
      </c>
      <c r="K1619" s="18" t="s">
        <v>108</v>
      </c>
      <c r="L1619" s="23">
        <f t="shared" si="1"/>
        <v>2014</v>
      </c>
      <c r="M1619" s="24">
        <f t="shared" si="2"/>
        <v>87276000000</v>
      </c>
      <c r="N1619" s="25">
        <f t="shared" si="3"/>
        <v>50432000000</v>
      </c>
      <c r="O1619" s="24">
        <f t="shared" si="4"/>
        <v>37940000000</v>
      </c>
      <c r="P1619" s="17">
        <f t="shared" si="5"/>
        <v>0.9875978817</v>
      </c>
      <c r="Q1619" s="17">
        <f t="shared" si="6"/>
        <v>0.4293215045</v>
      </c>
      <c r="R1619" s="17"/>
      <c r="S1619" s="17"/>
      <c r="T1619" s="17"/>
      <c r="U1619" s="17"/>
      <c r="V1619" s="17"/>
      <c r="W1619" s="17"/>
      <c r="X1619" s="17"/>
      <c r="Y1619" s="17"/>
      <c r="Z1619" s="17"/>
    </row>
    <row r="1620">
      <c r="A1620" s="18">
        <v>1685.0</v>
      </c>
      <c r="B1620" s="18" t="s">
        <v>554</v>
      </c>
      <c r="C1620" s="18" t="s">
        <v>20</v>
      </c>
      <c r="D1620" s="19">
        <v>42369.0</v>
      </c>
      <c r="E1620" s="20">
        <v>9.0033E10</v>
      </c>
      <c r="F1620" s="20">
        <v>9.63E8</v>
      </c>
      <c r="G1620" s="21">
        <v>4.8728E10</v>
      </c>
      <c r="H1620" s="22">
        <v>0.0</v>
      </c>
      <c r="I1620" s="22">
        <v>3.688E9</v>
      </c>
      <c r="J1620" s="18" t="s">
        <v>50</v>
      </c>
      <c r="K1620" s="18" t="s">
        <v>108</v>
      </c>
      <c r="L1620" s="23">
        <f t="shared" si="1"/>
        <v>2015</v>
      </c>
      <c r="M1620" s="24">
        <f t="shared" si="2"/>
        <v>89070000000</v>
      </c>
      <c r="N1620" s="25">
        <f t="shared" si="3"/>
        <v>52416000000</v>
      </c>
      <c r="O1620" s="24">
        <f t="shared" si="4"/>
        <v>37617000000</v>
      </c>
      <c r="P1620" s="17">
        <f t="shared" si="5"/>
        <v>0.9893039219</v>
      </c>
      <c r="Q1620" s="17">
        <f t="shared" si="6"/>
        <v>0.4178134684</v>
      </c>
      <c r="R1620" s="17"/>
      <c r="S1620" s="17"/>
      <c r="T1620" s="17"/>
      <c r="U1620" s="17"/>
      <c r="V1620" s="17"/>
      <c r="W1620" s="17"/>
      <c r="X1620" s="17"/>
      <c r="Y1620" s="17"/>
      <c r="Z1620" s="17"/>
    </row>
    <row r="1621">
      <c r="A1621" s="18">
        <v>1686.0</v>
      </c>
      <c r="B1621" s="18" t="s">
        <v>555</v>
      </c>
      <c r="C1621" s="18" t="s">
        <v>15</v>
      </c>
      <c r="D1621" s="19">
        <v>41546.0</v>
      </c>
      <c r="E1621" s="20">
        <v>1.2917E10</v>
      </c>
      <c r="F1621" s="20">
        <v>8.288E9</v>
      </c>
      <c r="G1621" s="21">
        <v>3.682E9</v>
      </c>
      <c r="H1621" s="22">
        <v>0.0</v>
      </c>
      <c r="I1621" s="22">
        <v>0.0</v>
      </c>
      <c r="J1621" s="18" t="s">
        <v>39</v>
      </c>
      <c r="K1621" s="18" t="s">
        <v>349</v>
      </c>
      <c r="L1621" s="23">
        <f t="shared" si="1"/>
        <v>2013</v>
      </c>
      <c r="M1621" s="24">
        <f t="shared" si="2"/>
        <v>4629000000</v>
      </c>
      <c r="N1621" s="25">
        <f t="shared" si="3"/>
        <v>3682000000</v>
      </c>
      <c r="O1621" s="24">
        <f t="shared" si="4"/>
        <v>9235000000</v>
      </c>
      <c r="P1621" s="17">
        <f t="shared" si="5"/>
        <v>0.3583649454</v>
      </c>
      <c r="Q1621" s="17">
        <f t="shared" si="6"/>
        <v>0.7149492916</v>
      </c>
      <c r="R1621" s="17"/>
      <c r="S1621" s="17"/>
      <c r="T1621" s="17"/>
      <c r="U1621" s="17"/>
      <c r="V1621" s="17"/>
      <c r="W1621" s="17"/>
      <c r="X1621" s="17"/>
      <c r="Y1621" s="17"/>
      <c r="Z1621" s="17"/>
    </row>
    <row r="1622">
      <c r="A1622" s="18">
        <v>1687.0</v>
      </c>
      <c r="B1622" s="18" t="s">
        <v>555</v>
      </c>
      <c r="C1622" s="18" t="s">
        <v>18</v>
      </c>
      <c r="D1622" s="19">
        <v>41910.0</v>
      </c>
      <c r="E1622" s="20">
        <v>1.4194E10</v>
      </c>
      <c r="F1622" s="20">
        <v>9.15E9</v>
      </c>
      <c r="G1622" s="21">
        <v>4.032E9</v>
      </c>
      <c r="H1622" s="22">
        <v>0.0</v>
      </c>
      <c r="I1622" s="22">
        <v>0.0</v>
      </c>
      <c r="J1622" s="18" t="s">
        <v>39</v>
      </c>
      <c r="K1622" s="18" t="s">
        <v>349</v>
      </c>
      <c r="L1622" s="23">
        <f t="shared" si="1"/>
        <v>2014</v>
      </c>
      <c r="M1622" s="24">
        <f t="shared" si="2"/>
        <v>5044000000</v>
      </c>
      <c r="N1622" s="25">
        <f t="shared" si="3"/>
        <v>4032000000</v>
      </c>
      <c r="O1622" s="24">
        <f t="shared" si="4"/>
        <v>10162000000</v>
      </c>
      <c r="P1622" s="17">
        <f t="shared" si="5"/>
        <v>0.3553614203</v>
      </c>
      <c r="Q1622" s="17">
        <f t="shared" si="6"/>
        <v>0.7159363111</v>
      </c>
      <c r="R1622" s="17"/>
      <c r="S1622" s="17"/>
      <c r="T1622" s="17"/>
      <c r="U1622" s="17"/>
      <c r="V1622" s="17"/>
      <c r="W1622" s="17"/>
      <c r="X1622" s="17"/>
      <c r="Y1622" s="17"/>
      <c r="Z1622" s="17"/>
    </row>
    <row r="1623">
      <c r="A1623" s="18">
        <v>1688.0</v>
      </c>
      <c r="B1623" s="18" t="s">
        <v>555</v>
      </c>
      <c r="C1623" s="18" t="s">
        <v>19</v>
      </c>
      <c r="D1623" s="19">
        <v>42274.0</v>
      </c>
      <c r="E1623" s="20">
        <v>1.5389E10</v>
      </c>
      <c r="F1623" s="20">
        <v>9.973E9</v>
      </c>
      <c r="G1623" s="21">
        <v>4.472E9</v>
      </c>
      <c r="H1623" s="22">
        <v>0.0</v>
      </c>
      <c r="I1623" s="22">
        <v>0.0</v>
      </c>
      <c r="J1623" s="18" t="s">
        <v>39</v>
      </c>
      <c r="K1623" s="18" t="s">
        <v>349</v>
      </c>
      <c r="L1623" s="23">
        <f t="shared" si="1"/>
        <v>2015</v>
      </c>
      <c r="M1623" s="24">
        <f t="shared" si="2"/>
        <v>5416000000</v>
      </c>
      <c r="N1623" s="25">
        <f t="shared" si="3"/>
        <v>4472000000</v>
      </c>
      <c r="O1623" s="24">
        <f t="shared" si="4"/>
        <v>10917000000</v>
      </c>
      <c r="P1623" s="17">
        <f t="shared" si="5"/>
        <v>0.3519396972</v>
      </c>
      <c r="Q1623" s="17">
        <f t="shared" si="6"/>
        <v>0.7094028202</v>
      </c>
      <c r="R1623" s="17"/>
      <c r="S1623" s="17"/>
      <c r="T1623" s="17"/>
      <c r="U1623" s="17"/>
      <c r="V1623" s="17"/>
      <c r="W1623" s="17"/>
      <c r="X1623" s="17"/>
      <c r="Y1623" s="17"/>
      <c r="Z1623" s="17"/>
    </row>
    <row r="1624">
      <c r="A1624" s="18">
        <v>1689.0</v>
      </c>
      <c r="B1624" s="18" t="s">
        <v>555</v>
      </c>
      <c r="C1624" s="18" t="s">
        <v>20</v>
      </c>
      <c r="D1624" s="19">
        <v>42638.0</v>
      </c>
      <c r="E1624" s="20">
        <v>1.5724E10</v>
      </c>
      <c r="F1624" s="20">
        <v>1.0313E10</v>
      </c>
      <c r="G1624" s="21">
        <v>4.477E9</v>
      </c>
      <c r="H1624" s="22">
        <v>0.0</v>
      </c>
      <c r="I1624" s="22">
        <v>0.0</v>
      </c>
      <c r="J1624" s="18" t="s">
        <v>39</v>
      </c>
      <c r="K1624" s="18" t="s">
        <v>349</v>
      </c>
      <c r="L1624" s="23">
        <f t="shared" si="1"/>
        <v>2016</v>
      </c>
      <c r="M1624" s="24">
        <f t="shared" si="2"/>
        <v>5411000000</v>
      </c>
      <c r="N1624" s="25">
        <f t="shared" si="3"/>
        <v>4477000000</v>
      </c>
      <c r="O1624" s="24">
        <f t="shared" si="4"/>
        <v>11247000000</v>
      </c>
      <c r="P1624" s="17">
        <f t="shared" si="5"/>
        <v>0.3441236327</v>
      </c>
      <c r="Q1624" s="17">
        <f t="shared" si="6"/>
        <v>0.7152760112</v>
      </c>
      <c r="R1624" s="17"/>
      <c r="S1624" s="17"/>
      <c r="T1624" s="17"/>
      <c r="U1624" s="17"/>
      <c r="V1624" s="17"/>
      <c r="W1624" s="17"/>
      <c r="X1624" s="17"/>
      <c r="Y1624" s="17"/>
      <c r="Z1624" s="17"/>
    </row>
    <row r="1625">
      <c r="A1625" s="18">
        <v>1690.0</v>
      </c>
      <c r="B1625" s="18" t="s">
        <v>556</v>
      </c>
      <c r="C1625" s="18" t="s">
        <v>15</v>
      </c>
      <c r="D1625" s="19">
        <v>41639.0</v>
      </c>
      <c r="E1625" s="20">
        <v>1.8769E10</v>
      </c>
      <c r="F1625" s="20">
        <v>1.5471E10</v>
      </c>
      <c r="G1625" s="21">
        <v>1.828E9</v>
      </c>
      <c r="H1625" s="22">
        <v>0.0</v>
      </c>
      <c r="I1625" s="22">
        <v>2.5E7</v>
      </c>
      <c r="J1625" s="18" t="s">
        <v>22</v>
      </c>
      <c r="K1625" s="18" t="s">
        <v>484</v>
      </c>
      <c r="L1625" s="23">
        <f t="shared" si="1"/>
        <v>2013</v>
      </c>
      <c r="M1625" s="24">
        <f t="shared" si="2"/>
        <v>3298000000</v>
      </c>
      <c r="N1625" s="25">
        <f t="shared" si="3"/>
        <v>1853000000</v>
      </c>
      <c r="O1625" s="24">
        <f t="shared" si="4"/>
        <v>16916000000</v>
      </c>
      <c r="P1625" s="17">
        <f t="shared" si="5"/>
        <v>0.1757152752</v>
      </c>
      <c r="Q1625" s="17">
        <f t="shared" si="6"/>
        <v>0.9012733763</v>
      </c>
      <c r="R1625" s="17"/>
      <c r="S1625" s="17"/>
      <c r="T1625" s="17"/>
      <c r="U1625" s="17"/>
      <c r="V1625" s="17"/>
      <c r="W1625" s="17"/>
      <c r="X1625" s="17"/>
      <c r="Y1625" s="17"/>
      <c r="Z1625" s="17"/>
    </row>
    <row r="1626">
      <c r="A1626" s="18">
        <v>1691.0</v>
      </c>
      <c r="B1626" s="18" t="s">
        <v>556</v>
      </c>
      <c r="C1626" s="18" t="s">
        <v>18</v>
      </c>
      <c r="D1626" s="19">
        <v>42004.0</v>
      </c>
      <c r="E1626" s="20">
        <v>1.9872E10</v>
      </c>
      <c r="F1626" s="20">
        <v>1.6477E10</v>
      </c>
      <c r="G1626" s="21">
        <v>2.038E9</v>
      </c>
      <c r="H1626" s="22">
        <v>0.0</v>
      </c>
      <c r="I1626" s="22">
        <v>3.3E7</v>
      </c>
      <c r="J1626" s="18" t="s">
        <v>22</v>
      </c>
      <c r="K1626" s="18" t="s">
        <v>484</v>
      </c>
      <c r="L1626" s="23">
        <f t="shared" si="1"/>
        <v>2014</v>
      </c>
      <c r="M1626" s="24">
        <f t="shared" si="2"/>
        <v>3395000000</v>
      </c>
      <c r="N1626" s="25">
        <f t="shared" si="3"/>
        <v>2071000000</v>
      </c>
      <c r="O1626" s="24">
        <f t="shared" si="4"/>
        <v>17801000000</v>
      </c>
      <c r="P1626" s="17">
        <f t="shared" si="5"/>
        <v>0.1708433977</v>
      </c>
      <c r="Q1626" s="17">
        <f t="shared" si="6"/>
        <v>0.8957830113</v>
      </c>
      <c r="R1626" s="17"/>
      <c r="S1626" s="17"/>
      <c r="T1626" s="17"/>
      <c r="U1626" s="17"/>
      <c r="V1626" s="17"/>
      <c r="W1626" s="17"/>
      <c r="X1626" s="17"/>
      <c r="Y1626" s="17"/>
      <c r="Z1626" s="17"/>
    </row>
    <row r="1627">
      <c r="A1627" s="18">
        <v>1692.0</v>
      </c>
      <c r="B1627" s="18" t="s">
        <v>556</v>
      </c>
      <c r="C1627" s="18" t="s">
        <v>19</v>
      </c>
      <c r="D1627" s="19">
        <v>42369.0</v>
      </c>
      <c r="E1627" s="20">
        <v>2.0891E10</v>
      </c>
      <c r="F1627" s="20">
        <v>1.7201E10</v>
      </c>
      <c r="G1627" s="21">
        <v>2.13E9</v>
      </c>
      <c r="H1627" s="22">
        <v>0.0</v>
      </c>
      <c r="I1627" s="22">
        <v>7.4E7</v>
      </c>
      <c r="J1627" s="18" t="s">
        <v>22</v>
      </c>
      <c r="K1627" s="18" t="s">
        <v>484</v>
      </c>
      <c r="L1627" s="23">
        <f t="shared" si="1"/>
        <v>2015</v>
      </c>
      <c r="M1627" s="24">
        <f t="shared" si="2"/>
        <v>3690000000</v>
      </c>
      <c r="N1627" s="25">
        <f t="shared" si="3"/>
        <v>2204000000</v>
      </c>
      <c r="O1627" s="24">
        <f t="shared" si="4"/>
        <v>18687000000</v>
      </c>
      <c r="P1627" s="17">
        <f t="shared" si="5"/>
        <v>0.1766310852</v>
      </c>
      <c r="Q1627" s="17">
        <f t="shared" si="6"/>
        <v>0.8945000239</v>
      </c>
      <c r="R1627" s="17"/>
      <c r="S1627" s="17"/>
      <c r="T1627" s="17"/>
      <c r="U1627" s="17"/>
      <c r="V1627" s="17"/>
      <c r="W1627" s="17"/>
      <c r="X1627" s="17"/>
      <c r="Y1627" s="17"/>
      <c r="Z1627" s="17"/>
    </row>
    <row r="1628">
      <c r="A1628" s="18">
        <v>1693.0</v>
      </c>
      <c r="B1628" s="18" t="s">
        <v>556</v>
      </c>
      <c r="C1628" s="18" t="s">
        <v>20</v>
      </c>
      <c r="D1628" s="19">
        <v>42735.0</v>
      </c>
      <c r="E1628" s="20">
        <v>2.0718E10</v>
      </c>
      <c r="F1628" s="20">
        <v>1.7036E10</v>
      </c>
      <c r="G1628" s="21">
        <v>2.084E9</v>
      </c>
      <c r="H1628" s="22">
        <v>0.0</v>
      </c>
      <c r="I1628" s="22">
        <v>7.1E7</v>
      </c>
      <c r="J1628" s="18" t="s">
        <v>22</v>
      </c>
      <c r="K1628" s="18" t="s">
        <v>484</v>
      </c>
      <c r="L1628" s="23">
        <f t="shared" si="1"/>
        <v>2016</v>
      </c>
      <c r="M1628" s="24">
        <f t="shared" si="2"/>
        <v>3682000000</v>
      </c>
      <c r="N1628" s="25">
        <f t="shared" si="3"/>
        <v>2155000000</v>
      </c>
      <c r="O1628" s="24">
        <f t="shared" si="4"/>
        <v>18563000000</v>
      </c>
      <c r="P1628" s="17">
        <f t="shared" si="5"/>
        <v>0.1777198571</v>
      </c>
      <c r="Q1628" s="17">
        <f t="shared" si="6"/>
        <v>0.8959841684</v>
      </c>
      <c r="R1628" s="17"/>
      <c r="S1628" s="17"/>
      <c r="T1628" s="17"/>
      <c r="U1628" s="17"/>
      <c r="V1628" s="17"/>
      <c r="W1628" s="17"/>
      <c r="X1628" s="17"/>
      <c r="Y1628" s="17"/>
      <c r="Z1628" s="17"/>
    </row>
    <row r="1629">
      <c r="A1629" s="18">
        <v>1698.0</v>
      </c>
      <c r="B1629" s="18" t="s">
        <v>557</v>
      </c>
      <c r="C1629" s="18" t="s">
        <v>15</v>
      </c>
      <c r="D1629" s="19">
        <v>41639.0</v>
      </c>
      <c r="E1629" s="20">
        <v>1.3983E10</v>
      </c>
      <c r="F1629" s="20">
        <v>9.112E9</v>
      </c>
      <c r="G1629" s="21">
        <v>1.468E9</v>
      </c>
      <c r="H1629" s="22">
        <v>0.0</v>
      </c>
      <c r="I1629" s="22">
        <v>1.333E9</v>
      </c>
      <c r="J1629" s="18" t="s">
        <v>16</v>
      </c>
      <c r="K1629" s="18" t="s">
        <v>558</v>
      </c>
      <c r="L1629" s="23">
        <f t="shared" si="1"/>
        <v>2013</v>
      </c>
      <c r="M1629" s="24">
        <f t="shared" si="2"/>
        <v>4871000000</v>
      </c>
      <c r="N1629" s="25">
        <f t="shared" si="3"/>
        <v>2801000000</v>
      </c>
      <c r="O1629" s="24">
        <f t="shared" si="4"/>
        <v>11182000000</v>
      </c>
      <c r="P1629" s="17">
        <f t="shared" si="5"/>
        <v>0.3483515698</v>
      </c>
      <c r="Q1629" s="17">
        <f t="shared" si="6"/>
        <v>0.7996853322</v>
      </c>
      <c r="R1629" s="17"/>
      <c r="S1629" s="17"/>
      <c r="T1629" s="17"/>
      <c r="U1629" s="17"/>
      <c r="V1629" s="17"/>
      <c r="W1629" s="17"/>
      <c r="X1629" s="17"/>
      <c r="Y1629" s="17"/>
      <c r="Z1629" s="17"/>
    </row>
    <row r="1630">
      <c r="A1630" s="18">
        <v>1699.0</v>
      </c>
      <c r="B1630" s="18" t="s">
        <v>557</v>
      </c>
      <c r="C1630" s="18" t="s">
        <v>18</v>
      </c>
      <c r="D1630" s="19">
        <v>42004.0</v>
      </c>
      <c r="E1630" s="20">
        <v>1.3996E10</v>
      </c>
      <c r="F1630" s="20">
        <v>9.002E9</v>
      </c>
      <c r="G1630" s="21">
        <v>1.481E9</v>
      </c>
      <c r="H1630" s="22">
        <v>0.0</v>
      </c>
      <c r="I1630" s="22">
        <v>1.292E9</v>
      </c>
      <c r="J1630" s="18" t="s">
        <v>16</v>
      </c>
      <c r="K1630" s="18" t="s">
        <v>558</v>
      </c>
      <c r="L1630" s="23">
        <f t="shared" si="1"/>
        <v>2014</v>
      </c>
      <c r="M1630" s="24">
        <f t="shared" si="2"/>
        <v>4994000000</v>
      </c>
      <c r="N1630" s="25">
        <f t="shared" si="3"/>
        <v>2773000000</v>
      </c>
      <c r="O1630" s="24">
        <f t="shared" si="4"/>
        <v>11223000000</v>
      </c>
      <c r="P1630" s="17">
        <f t="shared" si="5"/>
        <v>0.3568162332</v>
      </c>
      <c r="Q1630" s="17">
        <f t="shared" si="6"/>
        <v>0.8018719634</v>
      </c>
      <c r="R1630" s="17"/>
      <c r="S1630" s="17"/>
      <c r="T1630" s="17"/>
      <c r="U1630" s="17"/>
      <c r="V1630" s="17"/>
      <c r="W1630" s="17"/>
      <c r="X1630" s="17"/>
      <c r="Y1630" s="17"/>
      <c r="Z1630" s="17"/>
    </row>
    <row r="1631">
      <c r="A1631" s="18">
        <v>1700.0</v>
      </c>
      <c r="B1631" s="18" t="s">
        <v>557</v>
      </c>
      <c r="C1631" s="18" t="s">
        <v>19</v>
      </c>
      <c r="D1631" s="19">
        <v>42369.0</v>
      </c>
      <c r="E1631" s="20">
        <v>1.2961E10</v>
      </c>
      <c r="F1631" s="20">
        <v>8.231E9</v>
      </c>
      <c r="G1631" s="21">
        <v>1.343E9</v>
      </c>
      <c r="H1631" s="22">
        <v>0.0</v>
      </c>
      <c r="I1631" s="22">
        <v>1.245E9</v>
      </c>
      <c r="J1631" s="18" t="s">
        <v>16</v>
      </c>
      <c r="K1631" s="18" t="s">
        <v>558</v>
      </c>
      <c r="L1631" s="23">
        <f t="shared" si="1"/>
        <v>2015</v>
      </c>
      <c r="M1631" s="24">
        <f t="shared" si="2"/>
        <v>4730000000</v>
      </c>
      <c r="N1631" s="25">
        <f t="shared" si="3"/>
        <v>2588000000</v>
      </c>
      <c r="O1631" s="24">
        <f t="shared" si="4"/>
        <v>10373000000</v>
      </c>
      <c r="P1631" s="17">
        <f t="shared" si="5"/>
        <v>0.3649409768</v>
      </c>
      <c r="Q1631" s="17">
        <f t="shared" si="6"/>
        <v>0.8003240491</v>
      </c>
      <c r="R1631" s="17"/>
      <c r="S1631" s="17"/>
      <c r="T1631" s="17"/>
      <c r="U1631" s="17"/>
      <c r="V1631" s="17"/>
      <c r="W1631" s="17"/>
      <c r="X1631" s="17"/>
      <c r="Y1631" s="17"/>
      <c r="Z1631" s="17"/>
    </row>
    <row r="1632">
      <c r="A1632" s="18">
        <v>1701.0</v>
      </c>
      <c r="B1632" s="18" t="s">
        <v>557</v>
      </c>
      <c r="C1632" s="18" t="s">
        <v>20</v>
      </c>
      <c r="D1632" s="19">
        <v>42735.0</v>
      </c>
      <c r="E1632" s="20">
        <v>1.3609E10</v>
      </c>
      <c r="F1632" s="20">
        <v>8.486E9</v>
      </c>
      <c r="G1632" s="21">
        <v>1.41E9</v>
      </c>
      <c r="H1632" s="22">
        <v>0.0</v>
      </c>
      <c r="I1632" s="22">
        <v>1.301E9</v>
      </c>
      <c r="J1632" s="18" t="s">
        <v>16</v>
      </c>
      <c r="K1632" s="18" t="s">
        <v>558</v>
      </c>
      <c r="L1632" s="23">
        <f t="shared" si="1"/>
        <v>2016</v>
      </c>
      <c r="M1632" s="24">
        <f t="shared" si="2"/>
        <v>5123000000</v>
      </c>
      <c r="N1632" s="25">
        <f t="shared" si="3"/>
        <v>2711000000</v>
      </c>
      <c r="O1632" s="24">
        <f t="shared" si="4"/>
        <v>10898000000</v>
      </c>
      <c r="P1632" s="17">
        <f t="shared" si="5"/>
        <v>0.3764420604</v>
      </c>
      <c r="Q1632" s="17">
        <f t="shared" si="6"/>
        <v>0.8007935925</v>
      </c>
      <c r="R1632" s="17"/>
      <c r="S1632" s="17"/>
      <c r="T1632" s="17"/>
      <c r="U1632" s="17"/>
      <c r="V1632" s="17"/>
      <c r="W1632" s="17"/>
      <c r="X1632" s="17"/>
      <c r="Y1632" s="17"/>
      <c r="Z1632" s="17"/>
    </row>
    <row r="1633">
      <c r="A1633" s="18">
        <v>1702.0</v>
      </c>
      <c r="B1633" s="18" t="s">
        <v>559</v>
      </c>
      <c r="C1633" s="18" t="s">
        <v>15</v>
      </c>
      <c r="D1633" s="19">
        <v>41274.0</v>
      </c>
      <c r="E1633" s="20">
        <v>7.486E9</v>
      </c>
      <c r="F1633" s="20">
        <v>4.523E9</v>
      </c>
      <c r="G1633" s="21">
        <v>5.95E8</v>
      </c>
      <c r="H1633" s="22">
        <v>0.0</v>
      </c>
      <c r="I1633" s="22">
        <v>7.56E8</v>
      </c>
      <c r="J1633" s="18" t="s">
        <v>86</v>
      </c>
      <c r="K1633" s="18" t="s">
        <v>87</v>
      </c>
      <c r="L1633" s="23">
        <f t="shared" si="1"/>
        <v>2012</v>
      </c>
      <c r="M1633" s="24">
        <f t="shared" si="2"/>
        <v>2963000000</v>
      </c>
      <c r="N1633" s="25">
        <f t="shared" si="3"/>
        <v>1351000000</v>
      </c>
      <c r="O1633" s="24">
        <f t="shared" si="4"/>
        <v>6135000000</v>
      </c>
      <c r="P1633" s="17">
        <f t="shared" si="5"/>
        <v>0.3958055036</v>
      </c>
      <c r="Q1633" s="17">
        <f t="shared" si="6"/>
        <v>0.8195297889</v>
      </c>
      <c r="R1633" s="17"/>
      <c r="S1633" s="17"/>
      <c r="T1633" s="17"/>
      <c r="U1633" s="17"/>
      <c r="V1633" s="17"/>
      <c r="W1633" s="17"/>
      <c r="X1633" s="17"/>
      <c r="Y1633" s="17"/>
      <c r="Z1633" s="17"/>
    </row>
    <row r="1634">
      <c r="A1634" s="18">
        <v>1703.0</v>
      </c>
      <c r="B1634" s="18" t="s">
        <v>559</v>
      </c>
      <c r="C1634" s="18" t="s">
        <v>18</v>
      </c>
      <c r="D1634" s="19">
        <v>41639.0</v>
      </c>
      <c r="E1634" s="20">
        <v>6.86E9</v>
      </c>
      <c r="F1634" s="20">
        <v>4.124E9</v>
      </c>
      <c r="G1634" s="21">
        <v>5.46E8</v>
      </c>
      <c r="H1634" s="22">
        <v>0.0</v>
      </c>
      <c r="I1634" s="22">
        <v>8.15E8</v>
      </c>
      <c r="J1634" s="18" t="s">
        <v>86</v>
      </c>
      <c r="K1634" s="18" t="s">
        <v>87</v>
      </c>
      <c r="L1634" s="23">
        <f t="shared" si="1"/>
        <v>2013</v>
      </c>
      <c r="M1634" s="24">
        <f t="shared" si="2"/>
        <v>2736000000</v>
      </c>
      <c r="N1634" s="25">
        <f t="shared" si="3"/>
        <v>1361000000</v>
      </c>
      <c r="O1634" s="24">
        <f t="shared" si="4"/>
        <v>5499000000</v>
      </c>
      <c r="P1634" s="17">
        <f t="shared" si="5"/>
        <v>0.3988338192</v>
      </c>
      <c r="Q1634" s="17">
        <f t="shared" si="6"/>
        <v>0.8016034985</v>
      </c>
      <c r="R1634" s="17"/>
      <c r="S1634" s="17"/>
      <c r="T1634" s="17"/>
      <c r="U1634" s="17"/>
      <c r="V1634" s="17"/>
      <c r="W1634" s="17"/>
      <c r="X1634" s="17"/>
      <c r="Y1634" s="17"/>
      <c r="Z1634" s="17"/>
    </row>
    <row r="1635">
      <c r="A1635" s="18">
        <v>1704.0</v>
      </c>
      <c r="B1635" s="18" t="s">
        <v>559</v>
      </c>
      <c r="C1635" s="18" t="s">
        <v>19</v>
      </c>
      <c r="D1635" s="19">
        <v>42004.0</v>
      </c>
      <c r="E1635" s="20">
        <v>7.637E9</v>
      </c>
      <c r="F1635" s="20">
        <v>4.508E9</v>
      </c>
      <c r="G1635" s="21">
        <v>3.84E8</v>
      </c>
      <c r="H1635" s="22">
        <v>0.0</v>
      </c>
      <c r="I1635" s="22">
        <v>1.176E9</v>
      </c>
      <c r="J1635" s="18" t="s">
        <v>86</v>
      </c>
      <c r="K1635" s="18" t="s">
        <v>87</v>
      </c>
      <c r="L1635" s="23">
        <f t="shared" si="1"/>
        <v>2014</v>
      </c>
      <c r="M1635" s="24">
        <f t="shared" si="2"/>
        <v>3129000000</v>
      </c>
      <c r="N1635" s="25">
        <f t="shared" si="3"/>
        <v>1560000000</v>
      </c>
      <c r="O1635" s="24">
        <f t="shared" si="4"/>
        <v>6077000000</v>
      </c>
      <c r="P1635" s="17">
        <f t="shared" si="5"/>
        <v>0.409715857</v>
      </c>
      <c r="Q1635" s="17">
        <f t="shared" si="6"/>
        <v>0.7957313081</v>
      </c>
      <c r="R1635" s="17"/>
      <c r="S1635" s="17"/>
      <c r="T1635" s="17"/>
      <c r="U1635" s="17"/>
      <c r="V1635" s="17"/>
      <c r="W1635" s="17"/>
      <c r="X1635" s="17"/>
      <c r="Y1635" s="17"/>
      <c r="Z1635" s="17"/>
    </row>
    <row r="1636">
      <c r="A1636" s="18">
        <v>1705.0</v>
      </c>
      <c r="B1636" s="18" t="s">
        <v>559</v>
      </c>
      <c r="C1636" s="18" t="s">
        <v>20</v>
      </c>
      <c r="D1636" s="19">
        <v>42369.0</v>
      </c>
      <c r="E1636" s="20">
        <v>7.36E9</v>
      </c>
      <c r="F1636" s="20">
        <v>3.434E9</v>
      </c>
      <c r="G1636" s="21">
        <v>8.64E8</v>
      </c>
      <c r="H1636" s="22">
        <v>0.0</v>
      </c>
      <c r="I1636" s="22">
        <v>1.738E9</v>
      </c>
      <c r="J1636" s="18" t="s">
        <v>86</v>
      </c>
      <c r="K1636" s="18" t="s">
        <v>87</v>
      </c>
      <c r="L1636" s="23">
        <f t="shared" si="1"/>
        <v>2015</v>
      </c>
      <c r="M1636" s="24">
        <f t="shared" si="2"/>
        <v>3926000000</v>
      </c>
      <c r="N1636" s="25">
        <f t="shared" si="3"/>
        <v>2602000000</v>
      </c>
      <c r="O1636" s="24">
        <f t="shared" si="4"/>
        <v>4758000000</v>
      </c>
      <c r="P1636" s="17">
        <f t="shared" si="5"/>
        <v>0.533423913</v>
      </c>
      <c r="Q1636" s="17">
        <f t="shared" si="6"/>
        <v>0.6464673913</v>
      </c>
      <c r="R1636" s="17"/>
      <c r="S1636" s="17"/>
      <c r="T1636" s="17"/>
      <c r="U1636" s="17"/>
      <c r="V1636" s="17"/>
      <c r="W1636" s="17"/>
      <c r="X1636" s="17"/>
      <c r="Y1636" s="17"/>
      <c r="Z1636" s="17"/>
    </row>
    <row r="1637">
      <c r="A1637" s="18">
        <v>1706.0</v>
      </c>
      <c r="B1637" s="18" t="s">
        <v>560</v>
      </c>
      <c r="C1637" s="18" t="s">
        <v>15</v>
      </c>
      <c r="D1637" s="19">
        <v>41305.0</v>
      </c>
      <c r="E1637" s="20">
        <v>4.68651E11</v>
      </c>
      <c r="F1637" s="20">
        <v>3.52297E11</v>
      </c>
      <c r="G1637" s="21">
        <v>8.8629E10</v>
      </c>
      <c r="H1637" s="22">
        <v>0.0</v>
      </c>
      <c r="I1637" s="22">
        <v>0.0</v>
      </c>
      <c r="J1637" s="18" t="s">
        <v>39</v>
      </c>
      <c r="K1637" s="18" t="s">
        <v>171</v>
      </c>
      <c r="L1637" s="23">
        <f t="shared" si="1"/>
        <v>2013</v>
      </c>
      <c r="M1637" s="24">
        <f t="shared" si="2"/>
        <v>116354000000</v>
      </c>
      <c r="N1637" s="25">
        <f t="shared" si="3"/>
        <v>88629000000</v>
      </c>
      <c r="O1637" s="24">
        <f t="shared" si="4"/>
        <v>380022000000</v>
      </c>
      <c r="P1637" s="17">
        <f t="shared" si="5"/>
        <v>0.2482743022</v>
      </c>
      <c r="Q1637" s="17">
        <f t="shared" si="6"/>
        <v>0.8108848589</v>
      </c>
      <c r="R1637" s="17"/>
      <c r="S1637" s="17"/>
      <c r="T1637" s="17"/>
      <c r="U1637" s="17"/>
      <c r="V1637" s="17"/>
      <c r="W1637" s="17"/>
      <c r="X1637" s="17"/>
      <c r="Y1637" s="17"/>
      <c r="Z1637" s="17"/>
    </row>
    <row r="1638">
      <c r="A1638" s="18">
        <v>1707.0</v>
      </c>
      <c r="B1638" s="18" t="s">
        <v>560</v>
      </c>
      <c r="C1638" s="18" t="s">
        <v>18</v>
      </c>
      <c r="D1638" s="19">
        <v>41670.0</v>
      </c>
      <c r="E1638" s="20">
        <v>4.76294E11</v>
      </c>
      <c r="F1638" s="20">
        <v>3.58069E11</v>
      </c>
      <c r="G1638" s="21">
        <v>9.1353E10</v>
      </c>
      <c r="H1638" s="22">
        <v>0.0</v>
      </c>
      <c r="I1638" s="22">
        <v>0.0</v>
      </c>
      <c r="J1638" s="18" t="s">
        <v>39</v>
      </c>
      <c r="K1638" s="18" t="s">
        <v>171</v>
      </c>
      <c r="L1638" s="23">
        <f t="shared" si="1"/>
        <v>2014</v>
      </c>
      <c r="M1638" s="24">
        <f t="shared" si="2"/>
        <v>118225000000</v>
      </c>
      <c r="N1638" s="25">
        <f t="shared" si="3"/>
        <v>91353000000</v>
      </c>
      <c r="O1638" s="24">
        <f t="shared" si="4"/>
        <v>384941000000</v>
      </c>
      <c r="P1638" s="17">
        <f t="shared" si="5"/>
        <v>0.2482185373</v>
      </c>
      <c r="Q1638" s="17">
        <f t="shared" si="6"/>
        <v>0.8082003972</v>
      </c>
      <c r="R1638" s="17"/>
      <c r="S1638" s="17"/>
      <c r="T1638" s="17"/>
      <c r="U1638" s="17"/>
      <c r="V1638" s="17"/>
      <c r="W1638" s="17"/>
      <c r="X1638" s="17"/>
      <c r="Y1638" s="17"/>
      <c r="Z1638" s="17"/>
    </row>
    <row r="1639">
      <c r="A1639" s="18">
        <v>1708.0</v>
      </c>
      <c r="B1639" s="18" t="s">
        <v>560</v>
      </c>
      <c r="C1639" s="18" t="s">
        <v>19</v>
      </c>
      <c r="D1639" s="19">
        <v>42035.0</v>
      </c>
      <c r="E1639" s="20">
        <v>4.85651E11</v>
      </c>
      <c r="F1639" s="20">
        <v>3.65086E11</v>
      </c>
      <c r="G1639" s="21">
        <v>9.3418E10</v>
      </c>
      <c r="H1639" s="22">
        <v>0.0</v>
      </c>
      <c r="I1639" s="22">
        <v>0.0</v>
      </c>
      <c r="J1639" s="18" t="s">
        <v>39</v>
      </c>
      <c r="K1639" s="18" t="s">
        <v>171</v>
      </c>
      <c r="L1639" s="23">
        <f t="shared" si="1"/>
        <v>2015</v>
      </c>
      <c r="M1639" s="24">
        <f t="shared" si="2"/>
        <v>120565000000</v>
      </c>
      <c r="N1639" s="25">
        <f t="shared" si="3"/>
        <v>93418000000</v>
      </c>
      <c r="O1639" s="24">
        <f t="shared" si="4"/>
        <v>392233000000</v>
      </c>
      <c r="P1639" s="17">
        <f t="shared" si="5"/>
        <v>0.2482544049</v>
      </c>
      <c r="Q1639" s="17">
        <f t="shared" si="6"/>
        <v>0.8076437606</v>
      </c>
      <c r="R1639" s="17"/>
      <c r="S1639" s="17"/>
      <c r="T1639" s="17"/>
      <c r="U1639" s="17"/>
      <c r="V1639" s="17"/>
      <c r="W1639" s="17"/>
      <c r="X1639" s="17"/>
      <c r="Y1639" s="17"/>
      <c r="Z1639" s="17"/>
    </row>
    <row r="1640">
      <c r="A1640" s="18">
        <v>1709.0</v>
      </c>
      <c r="B1640" s="18" t="s">
        <v>560</v>
      </c>
      <c r="C1640" s="18" t="s">
        <v>20</v>
      </c>
      <c r="D1640" s="19">
        <v>42400.0</v>
      </c>
      <c r="E1640" s="20">
        <v>4.8213E11</v>
      </c>
      <c r="F1640" s="20">
        <v>3.60984E11</v>
      </c>
      <c r="G1640" s="21">
        <v>9.7041E10</v>
      </c>
      <c r="H1640" s="22">
        <v>0.0</v>
      </c>
      <c r="I1640" s="22">
        <v>0.0</v>
      </c>
      <c r="J1640" s="18" t="s">
        <v>39</v>
      </c>
      <c r="K1640" s="18" t="s">
        <v>171</v>
      </c>
      <c r="L1640" s="23">
        <f t="shared" si="1"/>
        <v>2016</v>
      </c>
      <c r="M1640" s="24">
        <f t="shared" si="2"/>
        <v>121146000000</v>
      </c>
      <c r="N1640" s="25">
        <f t="shared" si="3"/>
        <v>97041000000</v>
      </c>
      <c r="O1640" s="24">
        <f t="shared" si="4"/>
        <v>385089000000</v>
      </c>
      <c r="P1640" s="17">
        <f t="shared" si="5"/>
        <v>0.2512724784</v>
      </c>
      <c r="Q1640" s="17">
        <f t="shared" si="6"/>
        <v>0.7987244104</v>
      </c>
      <c r="R1640" s="17"/>
      <c r="S1640" s="17"/>
      <c r="T1640" s="17"/>
      <c r="U1640" s="17"/>
      <c r="V1640" s="17"/>
      <c r="W1640" s="17"/>
      <c r="X1640" s="17"/>
      <c r="Y1640" s="17"/>
      <c r="Z1640" s="17"/>
    </row>
    <row r="1641">
      <c r="A1641" s="18">
        <v>1710.0</v>
      </c>
      <c r="B1641" s="18" t="s">
        <v>561</v>
      </c>
      <c r="C1641" s="18" t="s">
        <v>15</v>
      </c>
      <c r="D1641" s="19">
        <v>41912.0</v>
      </c>
      <c r="E1641" s="20">
        <v>9.8951E9</v>
      </c>
      <c r="F1641" s="20">
        <v>7.9615E9</v>
      </c>
      <c r="G1641" s="21">
        <v>9.376E8</v>
      </c>
      <c r="H1641" s="22">
        <v>0.0</v>
      </c>
      <c r="I1641" s="22">
        <v>8.6E7</v>
      </c>
      <c r="J1641" s="18" t="s">
        <v>62</v>
      </c>
      <c r="K1641" s="18" t="s">
        <v>99</v>
      </c>
      <c r="L1641" s="23">
        <f t="shared" si="1"/>
        <v>2014</v>
      </c>
      <c r="M1641" s="24">
        <f t="shared" si="2"/>
        <v>1933600000</v>
      </c>
      <c r="N1641" s="25">
        <f t="shared" si="3"/>
        <v>1023600000</v>
      </c>
      <c r="O1641" s="24">
        <f t="shared" si="4"/>
        <v>8871500000</v>
      </c>
      <c r="P1641" s="17">
        <f t="shared" si="5"/>
        <v>0.1954098493</v>
      </c>
      <c r="Q1641" s="17">
        <f t="shared" si="6"/>
        <v>0.8965548605</v>
      </c>
      <c r="R1641" s="17"/>
      <c r="S1641" s="17"/>
      <c r="T1641" s="17"/>
      <c r="U1641" s="17"/>
      <c r="V1641" s="17"/>
      <c r="W1641" s="17"/>
      <c r="X1641" s="17"/>
      <c r="Y1641" s="17"/>
      <c r="Z1641" s="17"/>
    </row>
    <row r="1642">
      <c r="A1642" s="18">
        <v>1711.0</v>
      </c>
      <c r="B1642" s="18" t="s">
        <v>561</v>
      </c>
      <c r="C1642" s="18" t="s">
        <v>18</v>
      </c>
      <c r="D1642" s="19">
        <v>42277.0</v>
      </c>
      <c r="E1642" s="20">
        <v>1.11248E10</v>
      </c>
      <c r="F1642" s="20">
        <v>8.9865E9</v>
      </c>
      <c r="G1642" s="21">
        <v>1.0261E9</v>
      </c>
      <c r="H1642" s="22">
        <v>0.0</v>
      </c>
      <c r="I1642" s="22">
        <v>1.189E8</v>
      </c>
      <c r="J1642" s="18" t="s">
        <v>62</v>
      </c>
      <c r="K1642" s="18" t="s">
        <v>99</v>
      </c>
      <c r="L1642" s="23">
        <f t="shared" si="1"/>
        <v>2015</v>
      </c>
      <c r="M1642" s="24">
        <f t="shared" si="2"/>
        <v>2138300000</v>
      </c>
      <c r="N1642" s="25">
        <f t="shared" si="3"/>
        <v>1145000000</v>
      </c>
      <c r="O1642" s="24">
        <f t="shared" si="4"/>
        <v>9979800000</v>
      </c>
      <c r="P1642" s="17">
        <f t="shared" si="5"/>
        <v>0.192210197</v>
      </c>
      <c r="Q1642" s="17">
        <f t="shared" si="6"/>
        <v>0.8970768014</v>
      </c>
      <c r="R1642" s="17"/>
      <c r="S1642" s="17"/>
      <c r="T1642" s="17"/>
      <c r="U1642" s="17"/>
      <c r="V1642" s="17"/>
      <c r="W1642" s="17"/>
      <c r="X1642" s="17"/>
      <c r="Y1642" s="17"/>
      <c r="Z1642" s="17"/>
    </row>
    <row r="1643">
      <c r="A1643" s="18">
        <v>1712.0</v>
      </c>
      <c r="B1643" s="18" t="s">
        <v>561</v>
      </c>
      <c r="C1643" s="18" t="s">
        <v>19</v>
      </c>
      <c r="D1643" s="19">
        <v>42643.0</v>
      </c>
      <c r="E1643" s="20">
        <v>1.41718E10</v>
      </c>
      <c r="F1643" s="20">
        <v>1.14132E10</v>
      </c>
      <c r="G1643" s="21">
        <v>1.7501E9</v>
      </c>
      <c r="H1643" s="22">
        <v>0.0</v>
      </c>
      <c r="I1643" s="22">
        <v>2.118E8</v>
      </c>
      <c r="J1643" s="18" t="s">
        <v>62</v>
      </c>
      <c r="K1643" s="18" t="s">
        <v>99</v>
      </c>
      <c r="L1643" s="23">
        <f t="shared" si="1"/>
        <v>2016</v>
      </c>
      <c r="M1643" s="24">
        <f t="shared" si="2"/>
        <v>2758600000</v>
      </c>
      <c r="N1643" s="25">
        <f t="shared" si="3"/>
        <v>1961900000</v>
      </c>
      <c r="O1643" s="24">
        <f t="shared" si="4"/>
        <v>12209900000</v>
      </c>
      <c r="P1643" s="17">
        <f t="shared" si="5"/>
        <v>0.1946541724</v>
      </c>
      <c r="Q1643" s="17">
        <f t="shared" si="6"/>
        <v>0.8615631042</v>
      </c>
      <c r="R1643" s="17"/>
      <c r="S1643" s="17"/>
      <c r="T1643" s="17"/>
      <c r="U1643" s="17"/>
      <c r="V1643" s="17"/>
      <c r="W1643" s="17"/>
      <c r="X1643" s="17"/>
      <c r="Y1643" s="17"/>
      <c r="Z1643" s="17"/>
    </row>
    <row r="1644">
      <c r="A1644" s="18">
        <v>1713.0</v>
      </c>
      <c r="B1644" s="18" t="s">
        <v>562</v>
      </c>
      <c r="C1644" s="18" t="s">
        <v>15</v>
      </c>
      <c r="D1644" s="19">
        <v>41274.0</v>
      </c>
      <c r="E1644" s="20">
        <v>5.6648E9</v>
      </c>
      <c r="F1644" s="20">
        <v>3.1942E9</v>
      </c>
      <c r="G1644" s="21">
        <v>1.1406E9</v>
      </c>
      <c r="H1644" s="22">
        <v>0.0</v>
      </c>
      <c r="I1644" s="22">
        <v>0.0</v>
      </c>
      <c r="J1644" s="18" t="s">
        <v>25</v>
      </c>
      <c r="K1644" s="18" t="s">
        <v>60</v>
      </c>
      <c r="L1644" s="23">
        <f t="shared" si="1"/>
        <v>2012</v>
      </c>
      <c r="M1644" s="24">
        <f t="shared" si="2"/>
        <v>2470600000</v>
      </c>
      <c r="N1644" s="25">
        <f t="shared" si="3"/>
        <v>1140600000</v>
      </c>
      <c r="O1644" s="24">
        <f t="shared" si="4"/>
        <v>4524200000</v>
      </c>
      <c r="P1644" s="17">
        <f t="shared" si="5"/>
        <v>0.4361319023</v>
      </c>
      <c r="Q1644" s="17">
        <f t="shared" si="6"/>
        <v>0.7986513204</v>
      </c>
      <c r="R1644" s="17"/>
      <c r="S1644" s="17"/>
      <c r="T1644" s="17"/>
      <c r="U1644" s="17"/>
      <c r="V1644" s="17"/>
      <c r="W1644" s="17"/>
      <c r="X1644" s="17"/>
      <c r="Y1644" s="17"/>
      <c r="Z1644" s="17"/>
    </row>
    <row r="1645">
      <c r="A1645" s="18">
        <v>1714.0</v>
      </c>
      <c r="B1645" s="18" t="s">
        <v>562</v>
      </c>
      <c r="C1645" s="18" t="s">
        <v>18</v>
      </c>
      <c r="D1645" s="19">
        <v>41639.0</v>
      </c>
      <c r="E1645" s="20">
        <v>5.542E9</v>
      </c>
      <c r="F1645" s="20">
        <v>3.235E9</v>
      </c>
      <c r="G1645" s="21">
        <v>1.1996E9</v>
      </c>
      <c r="H1645" s="22">
        <v>0.0</v>
      </c>
      <c r="I1645" s="22">
        <v>0.0</v>
      </c>
      <c r="J1645" s="18" t="s">
        <v>25</v>
      </c>
      <c r="K1645" s="18" t="s">
        <v>60</v>
      </c>
      <c r="L1645" s="23">
        <f t="shared" si="1"/>
        <v>2013</v>
      </c>
      <c r="M1645" s="24">
        <f t="shared" si="2"/>
        <v>2307000000</v>
      </c>
      <c r="N1645" s="25">
        <f t="shared" si="3"/>
        <v>1199600000</v>
      </c>
      <c r="O1645" s="24">
        <f t="shared" si="4"/>
        <v>4342400000</v>
      </c>
      <c r="P1645" s="17">
        <f t="shared" si="5"/>
        <v>0.4162757127</v>
      </c>
      <c r="Q1645" s="17">
        <f t="shared" si="6"/>
        <v>0.783543847</v>
      </c>
      <c r="R1645" s="17"/>
      <c r="S1645" s="17"/>
      <c r="T1645" s="17"/>
      <c r="U1645" s="17"/>
      <c r="V1645" s="17"/>
      <c r="W1645" s="17"/>
      <c r="X1645" s="17"/>
      <c r="Y1645" s="17"/>
      <c r="Z1645" s="17"/>
    </row>
    <row r="1646">
      <c r="A1646" s="18">
        <v>1715.0</v>
      </c>
      <c r="B1646" s="18" t="s">
        <v>562</v>
      </c>
      <c r="C1646" s="18" t="s">
        <v>19</v>
      </c>
      <c r="D1646" s="19">
        <v>42004.0</v>
      </c>
      <c r="E1646" s="20">
        <v>5.6072E9</v>
      </c>
      <c r="F1646" s="20">
        <v>3.2974E9</v>
      </c>
      <c r="G1646" s="21">
        <v>1.1693E9</v>
      </c>
      <c r="H1646" s="22">
        <v>0.0</v>
      </c>
      <c r="I1646" s="22">
        <v>0.0</v>
      </c>
      <c r="J1646" s="18" t="s">
        <v>25</v>
      </c>
      <c r="K1646" s="18" t="s">
        <v>60</v>
      </c>
      <c r="L1646" s="23">
        <f t="shared" si="1"/>
        <v>2014</v>
      </c>
      <c r="M1646" s="24">
        <f t="shared" si="2"/>
        <v>2309800000</v>
      </c>
      <c r="N1646" s="25">
        <f t="shared" si="3"/>
        <v>1169300000</v>
      </c>
      <c r="O1646" s="24">
        <f t="shared" si="4"/>
        <v>4437900000</v>
      </c>
      <c r="P1646" s="17">
        <f t="shared" si="5"/>
        <v>0.4119346554</v>
      </c>
      <c r="Q1646" s="17">
        <f t="shared" si="6"/>
        <v>0.7914645456</v>
      </c>
      <c r="R1646" s="17"/>
      <c r="S1646" s="17"/>
      <c r="T1646" s="17"/>
      <c r="U1646" s="17"/>
      <c r="V1646" s="17"/>
      <c r="W1646" s="17"/>
      <c r="X1646" s="17"/>
      <c r="Y1646" s="17"/>
      <c r="Z1646" s="17"/>
    </row>
    <row r="1647">
      <c r="A1647" s="18">
        <v>1716.0</v>
      </c>
      <c r="B1647" s="18" t="s">
        <v>562</v>
      </c>
      <c r="C1647" s="18" t="s">
        <v>20</v>
      </c>
      <c r="D1647" s="19">
        <v>42369.0</v>
      </c>
      <c r="E1647" s="20">
        <v>5.4837E9</v>
      </c>
      <c r="F1647" s="20">
        <v>3.1994E9</v>
      </c>
      <c r="G1647" s="21">
        <v>1.1749E9</v>
      </c>
      <c r="H1647" s="22">
        <v>0.0</v>
      </c>
      <c r="I1647" s="22">
        <v>0.0</v>
      </c>
      <c r="J1647" s="18" t="s">
        <v>25</v>
      </c>
      <c r="K1647" s="18" t="s">
        <v>60</v>
      </c>
      <c r="L1647" s="23">
        <f t="shared" si="1"/>
        <v>2015</v>
      </c>
      <c r="M1647" s="24">
        <f t="shared" si="2"/>
        <v>2284300000</v>
      </c>
      <c r="N1647" s="25">
        <f t="shared" si="3"/>
        <v>1174900000</v>
      </c>
      <c r="O1647" s="24">
        <f t="shared" si="4"/>
        <v>4308800000</v>
      </c>
      <c r="P1647" s="17">
        <f t="shared" si="5"/>
        <v>0.4165618105</v>
      </c>
      <c r="Q1647" s="17">
        <f t="shared" si="6"/>
        <v>0.7857468498</v>
      </c>
      <c r="R1647" s="17"/>
      <c r="S1647" s="17"/>
      <c r="T1647" s="17"/>
      <c r="U1647" s="17"/>
      <c r="V1647" s="17"/>
      <c r="W1647" s="17"/>
      <c r="X1647" s="17"/>
      <c r="Y1647" s="17"/>
      <c r="Z1647" s="17"/>
    </row>
    <row r="1648">
      <c r="A1648" s="18">
        <v>1717.0</v>
      </c>
      <c r="B1648" s="18" t="s">
        <v>563</v>
      </c>
      <c r="C1648" s="18" t="s">
        <v>15</v>
      </c>
      <c r="D1648" s="19">
        <v>41274.0</v>
      </c>
      <c r="E1648" s="20">
        <v>5.989E9</v>
      </c>
      <c r="F1648" s="20">
        <v>4.993E9</v>
      </c>
      <c r="G1648" s="21">
        <v>3.2E8</v>
      </c>
      <c r="H1648" s="22">
        <v>3.2E7</v>
      </c>
      <c r="I1648" s="22">
        <v>0.0</v>
      </c>
      <c r="J1648" s="18" t="s">
        <v>55</v>
      </c>
      <c r="K1648" s="18" t="s">
        <v>56</v>
      </c>
      <c r="L1648" s="23">
        <f t="shared" si="1"/>
        <v>2012</v>
      </c>
      <c r="M1648" s="24">
        <f t="shared" si="2"/>
        <v>996000000</v>
      </c>
      <c r="N1648" s="25">
        <f t="shared" si="3"/>
        <v>352000000</v>
      </c>
      <c r="O1648" s="24">
        <f t="shared" si="4"/>
        <v>5637000000</v>
      </c>
      <c r="P1648" s="17">
        <f t="shared" si="5"/>
        <v>0.1663048923</v>
      </c>
      <c r="Q1648" s="17">
        <f t="shared" si="6"/>
        <v>0.9412255802</v>
      </c>
      <c r="R1648" s="17"/>
      <c r="S1648" s="17"/>
      <c r="T1648" s="17"/>
      <c r="U1648" s="17"/>
      <c r="V1648" s="17"/>
      <c r="W1648" s="17"/>
      <c r="X1648" s="17"/>
      <c r="Y1648" s="17"/>
      <c r="Z1648" s="17"/>
    </row>
    <row r="1649">
      <c r="A1649" s="18">
        <v>1718.0</v>
      </c>
      <c r="B1649" s="18" t="s">
        <v>563</v>
      </c>
      <c r="C1649" s="18" t="s">
        <v>18</v>
      </c>
      <c r="D1649" s="19">
        <v>41639.0</v>
      </c>
      <c r="E1649" s="20">
        <v>7.254E9</v>
      </c>
      <c r="F1649" s="20">
        <v>5.716E9</v>
      </c>
      <c r="G1649" s="21">
        <v>4.94E8</v>
      </c>
      <c r="H1649" s="22">
        <v>3.3E7</v>
      </c>
      <c r="I1649" s="22">
        <v>0.0</v>
      </c>
      <c r="J1649" s="18" t="s">
        <v>55</v>
      </c>
      <c r="K1649" s="18" t="s">
        <v>56</v>
      </c>
      <c r="L1649" s="23">
        <f t="shared" si="1"/>
        <v>2013</v>
      </c>
      <c r="M1649" s="24">
        <f t="shared" si="2"/>
        <v>1538000000</v>
      </c>
      <c r="N1649" s="25">
        <f t="shared" si="3"/>
        <v>527000000</v>
      </c>
      <c r="O1649" s="24">
        <f t="shared" si="4"/>
        <v>6727000000</v>
      </c>
      <c r="P1649" s="17">
        <f t="shared" si="5"/>
        <v>0.212020954</v>
      </c>
      <c r="Q1649" s="17">
        <f t="shared" si="6"/>
        <v>0.9273504274</v>
      </c>
      <c r="R1649" s="17"/>
      <c r="S1649" s="17"/>
      <c r="T1649" s="17"/>
      <c r="U1649" s="17"/>
      <c r="V1649" s="17"/>
      <c r="W1649" s="17"/>
      <c r="X1649" s="17"/>
      <c r="Y1649" s="17"/>
      <c r="Z1649" s="17"/>
    </row>
    <row r="1650">
      <c r="A1650" s="18">
        <v>1719.0</v>
      </c>
      <c r="B1650" s="18" t="s">
        <v>563</v>
      </c>
      <c r="C1650" s="18" t="s">
        <v>19</v>
      </c>
      <c r="D1650" s="19">
        <v>42004.0</v>
      </c>
      <c r="E1650" s="20">
        <v>7.403E9</v>
      </c>
      <c r="F1650" s="20">
        <v>5.763E9</v>
      </c>
      <c r="G1650" s="21">
        <v>2.49E8</v>
      </c>
      <c r="H1650" s="22">
        <v>2.7E7</v>
      </c>
      <c r="I1650" s="22">
        <v>0.0</v>
      </c>
      <c r="J1650" s="18" t="s">
        <v>55</v>
      </c>
      <c r="K1650" s="18" t="s">
        <v>56</v>
      </c>
      <c r="L1650" s="23">
        <f t="shared" si="1"/>
        <v>2014</v>
      </c>
      <c r="M1650" s="24">
        <f t="shared" si="2"/>
        <v>1640000000</v>
      </c>
      <c r="N1650" s="25">
        <f t="shared" si="3"/>
        <v>276000000</v>
      </c>
      <c r="O1650" s="24">
        <f t="shared" si="4"/>
        <v>7127000000</v>
      </c>
      <c r="P1650" s="17">
        <f t="shared" si="5"/>
        <v>0.2215318114</v>
      </c>
      <c r="Q1650" s="17">
        <f t="shared" si="6"/>
        <v>0.9627178171</v>
      </c>
      <c r="R1650" s="17"/>
      <c r="S1650" s="17"/>
      <c r="T1650" s="17"/>
      <c r="U1650" s="17"/>
      <c r="V1650" s="17"/>
      <c r="W1650" s="17"/>
      <c r="X1650" s="17"/>
      <c r="Y1650" s="17"/>
      <c r="Z1650" s="17"/>
    </row>
    <row r="1651">
      <c r="A1651" s="18">
        <v>1720.0</v>
      </c>
      <c r="B1651" s="18" t="s">
        <v>563</v>
      </c>
      <c r="C1651" s="18" t="s">
        <v>20</v>
      </c>
      <c r="D1651" s="19">
        <v>42369.0</v>
      </c>
      <c r="E1651" s="20">
        <v>7.082E9</v>
      </c>
      <c r="F1651" s="20">
        <v>5.694E9</v>
      </c>
      <c r="G1651" s="21">
        <v>4.2E8</v>
      </c>
      <c r="H1651" s="22">
        <v>2.4E7</v>
      </c>
      <c r="I1651" s="22">
        <v>0.0</v>
      </c>
      <c r="J1651" s="18" t="s">
        <v>55</v>
      </c>
      <c r="K1651" s="18" t="s">
        <v>56</v>
      </c>
      <c r="L1651" s="23">
        <f t="shared" si="1"/>
        <v>2015</v>
      </c>
      <c r="M1651" s="24">
        <f t="shared" si="2"/>
        <v>1388000000</v>
      </c>
      <c r="N1651" s="25">
        <f t="shared" si="3"/>
        <v>444000000</v>
      </c>
      <c r="O1651" s="24">
        <f t="shared" si="4"/>
        <v>6638000000</v>
      </c>
      <c r="P1651" s="17">
        <f t="shared" si="5"/>
        <v>0.1959898334</v>
      </c>
      <c r="Q1651" s="17">
        <f t="shared" si="6"/>
        <v>0.9373058458</v>
      </c>
      <c r="R1651" s="17"/>
      <c r="S1651" s="17"/>
      <c r="T1651" s="17"/>
      <c r="U1651" s="17"/>
      <c r="V1651" s="17"/>
      <c r="W1651" s="17"/>
      <c r="X1651" s="17"/>
      <c r="Y1651" s="17"/>
      <c r="Z1651" s="17"/>
    </row>
    <row r="1652">
      <c r="A1652" s="18">
        <v>1721.0</v>
      </c>
      <c r="B1652" s="18" t="s">
        <v>564</v>
      </c>
      <c r="C1652" s="18" t="s">
        <v>15</v>
      </c>
      <c r="D1652" s="19">
        <v>41274.0</v>
      </c>
      <c r="E1652" s="20">
        <v>4.534E9</v>
      </c>
      <c r="F1652" s="20">
        <v>2.093E9</v>
      </c>
      <c r="G1652" s="21">
        <v>1.389E9</v>
      </c>
      <c r="H1652" s="22">
        <v>0.0</v>
      </c>
      <c r="I1652" s="22">
        <v>1.85E8</v>
      </c>
      <c r="J1652" s="18" t="s">
        <v>22</v>
      </c>
      <c r="K1652" s="18" t="s">
        <v>136</v>
      </c>
      <c r="L1652" s="23">
        <f t="shared" si="1"/>
        <v>2012</v>
      </c>
      <c r="M1652" s="24">
        <f t="shared" si="2"/>
        <v>2441000000</v>
      </c>
      <c r="N1652" s="25">
        <f t="shared" si="3"/>
        <v>1574000000</v>
      </c>
      <c r="O1652" s="24">
        <f t="shared" si="4"/>
        <v>2960000000</v>
      </c>
      <c r="P1652" s="17">
        <f t="shared" si="5"/>
        <v>0.5383767093</v>
      </c>
      <c r="Q1652" s="17">
        <f t="shared" si="6"/>
        <v>0.6528451698</v>
      </c>
      <c r="R1652" s="17"/>
      <c r="S1652" s="17"/>
      <c r="T1652" s="17"/>
      <c r="U1652" s="17"/>
      <c r="V1652" s="17"/>
      <c r="W1652" s="17"/>
      <c r="X1652" s="17"/>
      <c r="Y1652" s="17"/>
      <c r="Z1652" s="17"/>
    </row>
    <row r="1653">
      <c r="A1653" s="18">
        <v>1722.0</v>
      </c>
      <c r="B1653" s="18" t="s">
        <v>564</v>
      </c>
      <c r="C1653" s="18" t="s">
        <v>18</v>
      </c>
      <c r="D1653" s="19">
        <v>41639.0</v>
      </c>
      <c r="E1653" s="20">
        <v>5.009E9</v>
      </c>
      <c r="F1653" s="20">
        <v>2.394E9</v>
      </c>
      <c r="G1653" s="21">
        <v>1.471E9</v>
      </c>
      <c r="H1653" s="22">
        <v>0.0</v>
      </c>
      <c r="I1653" s="22">
        <v>2.16E8</v>
      </c>
      <c r="J1653" s="18" t="s">
        <v>22</v>
      </c>
      <c r="K1653" s="18" t="s">
        <v>136</v>
      </c>
      <c r="L1653" s="23">
        <f t="shared" si="1"/>
        <v>2013</v>
      </c>
      <c r="M1653" s="24">
        <f t="shared" si="2"/>
        <v>2615000000</v>
      </c>
      <c r="N1653" s="25">
        <f t="shared" si="3"/>
        <v>1687000000</v>
      </c>
      <c r="O1653" s="24">
        <f t="shared" si="4"/>
        <v>3322000000</v>
      </c>
      <c r="P1653" s="17">
        <f t="shared" si="5"/>
        <v>0.5220602915</v>
      </c>
      <c r="Q1653" s="17">
        <f t="shared" si="6"/>
        <v>0.6632062288</v>
      </c>
      <c r="R1653" s="17"/>
      <c r="S1653" s="17"/>
      <c r="T1653" s="17"/>
      <c r="U1653" s="17"/>
      <c r="V1653" s="17"/>
      <c r="W1653" s="17"/>
      <c r="X1653" s="17"/>
      <c r="Y1653" s="17"/>
      <c r="Z1653" s="17"/>
    </row>
    <row r="1654">
      <c r="A1654" s="18">
        <v>1723.0</v>
      </c>
      <c r="B1654" s="18" t="s">
        <v>564</v>
      </c>
      <c r="C1654" s="18" t="s">
        <v>19</v>
      </c>
      <c r="D1654" s="19">
        <v>42004.0</v>
      </c>
      <c r="E1654" s="20">
        <v>5.281E9</v>
      </c>
      <c r="F1654" s="20">
        <v>2.504E9</v>
      </c>
      <c r="G1654" s="21">
        <v>1.557E9</v>
      </c>
      <c r="H1654" s="22">
        <v>0.0</v>
      </c>
      <c r="I1654" s="22">
        <v>2.33E8</v>
      </c>
      <c r="J1654" s="18" t="s">
        <v>22</v>
      </c>
      <c r="K1654" s="18" t="s">
        <v>136</v>
      </c>
      <c r="L1654" s="23">
        <f t="shared" si="1"/>
        <v>2014</v>
      </c>
      <c r="M1654" s="24">
        <f t="shared" si="2"/>
        <v>2777000000</v>
      </c>
      <c r="N1654" s="25">
        <f t="shared" si="3"/>
        <v>1790000000</v>
      </c>
      <c r="O1654" s="24">
        <f t="shared" si="4"/>
        <v>3491000000</v>
      </c>
      <c r="P1654" s="17">
        <f t="shared" si="5"/>
        <v>0.5258473774</v>
      </c>
      <c r="Q1654" s="17">
        <f t="shared" si="6"/>
        <v>0.6610490437</v>
      </c>
      <c r="R1654" s="17"/>
      <c r="S1654" s="17"/>
      <c r="T1654" s="17"/>
      <c r="U1654" s="17"/>
      <c r="V1654" s="17"/>
      <c r="W1654" s="17"/>
      <c r="X1654" s="17"/>
      <c r="Y1654" s="17"/>
      <c r="Z1654" s="17"/>
    </row>
    <row r="1655">
      <c r="A1655" s="18">
        <v>1724.0</v>
      </c>
      <c r="B1655" s="18" t="s">
        <v>564</v>
      </c>
      <c r="C1655" s="18" t="s">
        <v>20</v>
      </c>
      <c r="D1655" s="19">
        <v>42369.0</v>
      </c>
      <c r="E1655" s="20">
        <v>5.536E9</v>
      </c>
      <c r="F1655" s="20">
        <v>2.7E9</v>
      </c>
      <c r="G1655" s="21">
        <v>1.574E9</v>
      </c>
      <c r="H1655" s="22">
        <v>0.0</v>
      </c>
      <c r="I1655" s="22">
        <v>2.34E8</v>
      </c>
      <c r="J1655" s="18" t="s">
        <v>22</v>
      </c>
      <c r="K1655" s="18" t="s">
        <v>136</v>
      </c>
      <c r="L1655" s="23">
        <f t="shared" si="1"/>
        <v>2015</v>
      </c>
      <c r="M1655" s="24">
        <f t="shared" si="2"/>
        <v>2836000000</v>
      </c>
      <c r="N1655" s="25">
        <f t="shared" si="3"/>
        <v>1808000000</v>
      </c>
      <c r="O1655" s="24">
        <f t="shared" si="4"/>
        <v>3728000000</v>
      </c>
      <c r="P1655" s="17">
        <f t="shared" si="5"/>
        <v>0.512283237</v>
      </c>
      <c r="Q1655" s="17">
        <f t="shared" si="6"/>
        <v>0.6734104046</v>
      </c>
      <c r="R1655" s="17"/>
      <c r="S1655" s="17"/>
      <c r="T1655" s="17"/>
      <c r="U1655" s="17"/>
      <c r="V1655" s="17"/>
      <c r="W1655" s="17"/>
      <c r="X1655" s="17"/>
      <c r="Y1655" s="17"/>
      <c r="Z1655" s="17"/>
    </row>
    <row r="1656">
      <c r="A1656" s="18">
        <v>1725.0</v>
      </c>
      <c r="B1656" s="18" t="s">
        <v>565</v>
      </c>
      <c r="C1656" s="18" t="s">
        <v>15</v>
      </c>
      <c r="D1656" s="19">
        <v>41274.0</v>
      </c>
      <c r="E1656" s="20">
        <v>5.154284E9</v>
      </c>
      <c r="F1656" s="20">
        <v>3.251575E9</v>
      </c>
      <c r="G1656" s="21">
        <v>4.81677E8</v>
      </c>
      <c r="H1656" s="22">
        <v>0.0</v>
      </c>
      <c r="I1656" s="22">
        <v>3.73199E8</v>
      </c>
      <c r="J1656" s="18" t="s">
        <v>22</v>
      </c>
      <c r="K1656" s="18" t="s">
        <v>566</v>
      </c>
      <c r="L1656" s="23">
        <f t="shared" si="1"/>
        <v>2012</v>
      </c>
      <c r="M1656" s="24">
        <f t="shared" si="2"/>
        <v>1902709000</v>
      </c>
      <c r="N1656" s="25">
        <f t="shared" si="3"/>
        <v>854876000</v>
      </c>
      <c r="O1656" s="24">
        <f t="shared" si="4"/>
        <v>4299408000</v>
      </c>
      <c r="P1656" s="17">
        <f t="shared" si="5"/>
        <v>0.369150982</v>
      </c>
      <c r="Q1656" s="17">
        <f t="shared" si="6"/>
        <v>0.8341426278</v>
      </c>
      <c r="R1656" s="17"/>
      <c r="S1656" s="17"/>
      <c r="T1656" s="17"/>
      <c r="U1656" s="17"/>
      <c r="V1656" s="17"/>
      <c r="W1656" s="17"/>
      <c r="X1656" s="17"/>
      <c r="Y1656" s="17"/>
      <c r="Z1656" s="17"/>
    </row>
    <row r="1657">
      <c r="A1657" s="18">
        <v>1726.0</v>
      </c>
      <c r="B1657" s="18" t="s">
        <v>565</v>
      </c>
      <c r="C1657" s="18" t="s">
        <v>18</v>
      </c>
      <c r="D1657" s="19">
        <v>41639.0</v>
      </c>
      <c r="E1657" s="20">
        <v>5.620936E9</v>
      </c>
      <c r="F1657" s="20">
        <v>3.478822E9</v>
      </c>
      <c r="G1657" s="21">
        <v>4.65926E8</v>
      </c>
      <c r="H1657" s="22">
        <v>0.0</v>
      </c>
      <c r="I1657" s="22">
        <v>3.71051E8</v>
      </c>
      <c r="J1657" s="18" t="s">
        <v>22</v>
      </c>
      <c r="K1657" s="18" t="s">
        <v>566</v>
      </c>
      <c r="L1657" s="23">
        <f t="shared" si="1"/>
        <v>2013</v>
      </c>
      <c r="M1657" s="24">
        <f t="shared" si="2"/>
        <v>2142114000</v>
      </c>
      <c r="N1657" s="25">
        <f t="shared" si="3"/>
        <v>836977000</v>
      </c>
      <c r="O1657" s="24">
        <f t="shared" si="4"/>
        <v>4783959000</v>
      </c>
      <c r="P1657" s="17">
        <f t="shared" si="5"/>
        <v>0.381095604</v>
      </c>
      <c r="Q1657" s="17">
        <f t="shared" si="6"/>
        <v>0.8510965078</v>
      </c>
      <c r="R1657" s="17"/>
      <c r="S1657" s="17"/>
      <c r="T1657" s="17"/>
      <c r="U1657" s="17"/>
      <c r="V1657" s="17"/>
      <c r="W1657" s="17"/>
      <c r="X1657" s="17"/>
      <c r="Y1657" s="17"/>
      <c r="Z1657" s="17"/>
    </row>
    <row r="1658">
      <c r="A1658" s="18">
        <v>1727.0</v>
      </c>
      <c r="B1658" s="18" t="s">
        <v>565</v>
      </c>
      <c r="C1658" s="18" t="s">
        <v>19</v>
      </c>
      <c r="D1658" s="19">
        <v>42004.0</v>
      </c>
      <c r="E1658" s="20">
        <v>5.433661E9</v>
      </c>
      <c r="F1658" s="20">
        <v>3.316311E9</v>
      </c>
      <c r="G1658" s="21">
        <v>5.02901E8</v>
      </c>
      <c r="H1658" s="22">
        <v>0.0</v>
      </c>
      <c r="I1658" s="22">
        <v>3.14119E8</v>
      </c>
      <c r="J1658" s="18" t="s">
        <v>22</v>
      </c>
      <c r="K1658" s="18" t="s">
        <v>566</v>
      </c>
      <c r="L1658" s="23">
        <f t="shared" si="1"/>
        <v>2014</v>
      </c>
      <c r="M1658" s="24">
        <f t="shared" si="2"/>
        <v>2117350000</v>
      </c>
      <c r="N1658" s="25">
        <f t="shared" si="3"/>
        <v>817020000</v>
      </c>
      <c r="O1658" s="24">
        <f t="shared" si="4"/>
        <v>4616641000</v>
      </c>
      <c r="P1658" s="17">
        <f t="shared" si="5"/>
        <v>0.3896728191</v>
      </c>
      <c r="Q1658" s="17">
        <f t="shared" si="6"/>
        <v>0.8496372887</v>
      </c>
      <c r="R1658" s="17"/>
      <c r="S1658" s="17"/>
      <c r="T1658" s="17"/>
      <c r="U1658" s="17"/>
      <c r="V1658" s="17"/>
      <c r="W1658" s="17"/>
      <c r="X1658" s="17"/>
      <c r="Y1658" s="17"/>
      <c r="Z1658" s="17"/>
    </row>
    <row r="1659">
      <c r="A1659" s="18">
        <v>1728.0</v>
      </c>
      <c r="B1659" s="18" t="s">
        <v>565</v>
      </c>
      <c r="C1659" s="18" t="s">
        <v>20</v>
      </c>
      <c r="D1659" s="19">
        <v>42369.0</v>
      </c>
      <c r="E1659" s="20">
        <v>4.075883E9</v>
      </c>
      <c r="F1659" s="20">
        <v>2.530374E9</v>
      </c>
      <c r="G1659" s="21">
        <v>4.75328E8</v>
      </c>
      <c r="H1659" s="22">
        <v>0.0</v>
      </c>
      <c r="I1659" s="22">
        <v>3.22629E8</v>
      </c>
      <c r="J1659" s="18" t="s">
        <v>22</v>
      </c>
      <c r="K1659" s="18" t="s">
        <v>566</v>
      </c>
      <c r="L1659" s="23">
        <f t="shared" si="1"/>
        <v>2015</v>
      </c>
      <c r="M1659" s="24">
        <f t="shared" si="2"/>
        <v>1545509000</v>
      </c>
      <c r="N1659" s="25">
        <f t="shared" si="3"/>
        <v>797957000</v>
      </c>
      <c r="O1659" s="24">
        <f t="shared" si="4"/>
        <v>3277926000</v>
      </c>
      <c r="P1659" s="17">
        <f t="shared" si="5"/>
        <v>0.379183848</v>
      </c>
      <c r="Q1659" s="17">
        <f t="shared" si="6"/>
        <v>0.8042247533</v>
      </c>
      <c r="R1659" s="17"/>
      <c r="S1659" s="17"/>
      <c r="T1659" s="17"/>
      <c r="U1659" s="17"/>
      <c r="V1659" s="17"/>
      <c r="W1659" s="17"/>
      <c r="X1659" s="17"/>
      <c r="Y1659" s="17"/>
      <c r="Z1659" s="17"/>
    </row>
    <row r="1660">
      <c r="A1660" s="18">
        <v>1729.0</v>
      </c>
      <c r="B1660" s="18" t="s">
        <v>567</v>
      </c>
      <c r="C1660" s="18" t="s">
        <v>15</v>
      </c>
      <c r="D1660" s="19">
        <v>41274.0</v>
      </c>
      <c r="E1660" s="20">
        <v>1.623938E9</v>
      </c>
      <c r="F1660" s="20">
        <v>3.37903E8</v>
      </c>
      <c r="G1660" s="21">
        <v>1.88302E8</v>
      </c>
      <c r="H1660" s="22">
        <v>0.0</v>
      </c>
      <c r="I1660" s="22">
        <v>5.13916E8</v>
      </c>
      <c r="J1660" s="18" t="s">
        <v>86</v>
      </c>
      <c r="K1660" s="18" t="s">
        <v>87</v>
      </c>
      <c r="L1660" s="23">
        <f t="shared" si="1"/>
        <v>2012</v>
      </c>
      <c r="M1660" s="24">
        <f t="shared" si="2"/>
        <v>1286035000</v>
      </c>
      <c r="N1660" s="25">
        <f t="shared" si="3"/>
        <v>702218000</v>
      </c>
      <c r="O1660" s="24">
        <f t="shared" si="4"/>
        <v>921720000</v>
      </c>
      <c r="P1660" s="17">
        <f t="shared" si="5"/>
        <v>0.7919237064</v>
      </c>
      <c r="Q1660" s="17">
        <f t="shared" si="6"/>
        <v>0.5675832452</v>
      </c>
      <c r="R1660" s="17"/>
      <c r="S1660" s="17"/>
      <c r="T1660" s="17"/>
      <c r="U1660" s="17"/>
      <c r="V1660" s="17"/>
      <c r="W1660" s="17"/>
      <c r="X1660" s="17"/>
      <c r="Y1660" s="17"/>
      <c r="Z1660" s="17"/>
    </row>
    <row r="1661">
      <c r="A1661" s="18">
        <v>1730.0</v>
      </c>
      <c r="B1661" s="18" t="s">
        <v>567</v>
      </c>
      <c r="C1661" s="18" t="s">
        <v>18</v>
      </c>
      <c r="D1661" s="19">
        <v>41639.0</v>
      </c>
      <c r="E1661" s="20">
        <v>1.998051E9</v>
      </c>
      <c r="F1661" s="20">
        <v>4.06198E8</v>
      </c>
      <c r="G1661" s="21">
        <v>7.2143E7</v>
      </c>
      <c r="H1661" s="22">
        <v>0.0</v>
      </c>
      <c r="I1661" s="22">
        <v>6.15874E8</v>
      </c>
      <c r="J1661" s="18" t="s">
        <v>86</v>
      </c>
      <c r="K1661" s="18" t="s">
        <v>87</v>
      </c>
      <c r="L1661" s="23">
        <f t="shared" si="1"/>
        <v>2013</v>
      </c>
      <c r="M1661" s="24">
        <f t="shared" si="2"/>
        <v>1591853000</v>
      </c>
      <c r="N1661" s="25">
        <f t="shared" si="3"/>
        <v>688017000</v>
      </c>
      <c r="O1661" s="24">
        <f t="shared" si="4"/>
        <v>1310034000</v>
      </c>
      <c r="P1661" s="17">
        <f t="shared" si="5"/>
        <v>0.796702887</v>
      </c>
      <c r="Q1661" s="17">
        <f t="shared" si="6"/>
        <v>0.6556559367</v>
      </c>
      <c r="R1661" s="17"/>
      <c r="S1661" s="17"/>
      <c r="T1661" s="17"/>
      <c r="U1661" s="17"/>
      <c r="V1661" s="17"/>
      <c r="W1661" s="17"/>
      <c r="X1661" s="17"/>
      <c r="Y1661" s="17"/>
      <c r="Z1661" s="17"/>
    </row>
    <row r="1662">
      <c r="A1662" s="18">
        <v>1731.0</v>
      </c>
      <c r="B1662" s="18" t="s">
        <v>567</v>
      </c>
      <c r="C1662" s="18" t="s">
        <v>19</v>
      </c>
      <c r="D1662" s="19">
        <v>42004.0</v>
      </c>
      <c r="E1662" s="20">
        <v>2.424176E9</v>
      </c>
      <c r="F1662" s="20">
        <v>5.72831E8</v>
      </c>
      <c r="G1662" s="21">
        <v>2.2507E8</v>
      </c>
      <c r="H1662" s="22">
        <v>0.0</v>
      </c>
      <c r="I1662" s="22">
        <v>8.06021E8</v>
      </c>
      <c r="J1662" s="18" t="s">
        <v>86</v>
      </c>
      <c r="K1662" s="18" t="s">
        <v>87</v>
      </c>
      <c r="L1662" s="23">
        <f t="shared" si="1"/>
        <v>2014</v>
      </c>
      <c r="M1662" s="24">
        <f t="shared" si="2"/>
        <v>1851345000</v>
      </c>
      <c r="N1662" s="25">
        <f t="shared" si="3"/>
        <v>1031091000</v>
      </c>
      <c r="O1662" s="24">
        <f t="shared" si="4"/>
        <v>1393085000</v>
      </c>
      <c r="P1662" s="17">
        <f t="shared" si="5"/>
        <v>0.7637007379</v>
      </c>
      <c r="Q1662" s="17">
        <f t="shared" si="6"/>
        <v>0.5746633083</v>
      </c>
      <c r="R1662" s="17"/>
      <c r="S1662" s="17"/>
      <c r="T1662" s="17"/>
      <c r="U1662" s="17"/>
      <c r="V1662" s="17"/>
      <c r="W1662" s="17"/>
      <c r="X1662" s="17"/>
      <c r="Y1662" s="17"/>
      <c r="Z1662" s="17"/>
    </row>
    <row r="1663">
      <c r="A1663" s="18">
        <v>1732.0</v>
      </c>
      <c r="B1663" s="18" t="s">
        <v>567</v>
      </c>
      <c r="C1663" s="18" t="s">
        <v>20</v>
      </c>
      <c r="D1663" s="19">
        <v>42369.0</v>
      </c>
      <c r="E1663" s="20">
        <v>1.452619E9</v>
      </c>
      <c r="F1663" s="20">
        <v>5.19874E8</v>
      </c>
      <c r="G1663" s="21">
        <v>1.79867E8</v>
      </c>
      <c r="H1663" s="22">
        <v>0.0</v>
      </c>
      <c r="I1663" s="22">
        <v>7.78923E8</v>
      </c>
      <c r="J1663" s="18" t="s">
        <v>86</v>
      </c>
      <c r="K1663" s="18" t="s">
        <v>87</v>
      </c>
      <c r="L1663" s="23">
        <f t="shared" si="1"/>
        <v>2015</v>
      </c>
      <c r="M1663" s="24">
        <f t="shared" si="2"/>
        <v>932745000</v>
      </c>
      <c r="N1663" s="25">
        <f t="shared" si="3"/>
        <v>958790000</v>
      </c>
      <c r="O1663" s="24">
        <f t="shared" si="4"/>
        <v>493829000</v>
      </c>
      <c r="P1663" s="17">
        <f t="shared" si="5"/>
        <v>0.6421126255</v>
      </c>
      <c r="Q1663" s="17">
        <f t="shared" si="6"/>
        <v>0.3399576902</v>
      </c>
      <c r="R1663" s="17"/>
      <c r="S1663" s="17"/>
      <c r="T1663" s="17"/>
      <c r="U1663" s="17"/>
      <c r="V1663" s="17"/>
      <c r="W1663" s="17"/>
      <c r="X1663" s="17"/>
      <c r="Y1663" s="17"/>
      <c r="Z1663" s="17"/>
    </row>
    <row r="1664">
      <c r="A1664" s="18">
        <v>1733.0</v>
      </c>
      <c r="B1664" s="18" t="s">
        <v>568</v>
      </c>
      <c r="C1664" s="18" t="s">
        <v>15</v>
      </c>
      <c r="D1664" s="19">
        <v>41274.0</v>
      </c>
      <c r="E1664" s="20">
        <v>1.0128223E10</v>
      </c>
      <c r="F1664" s="20">
        <v>6.710036E9</v>
      </c>
      <c r="G1664" s="21">
        <v>6.69451E8</v>
      </c>
      <c r="H1664" s="22">
        <v>0.0</v>
      </c>
      <c r="I1664" s="22">
        <v>9.26053E8</v>
      </c>
      <c r="J1664" s="18" t="s">
        <v>45</v>
      </c>
      <c r="K1664" s="18" t="s">
        <v>46</v>
      </c>
      <c r="L1664" s="23">
        <f t="shared" si="1"/>
        <v>2012</v>
      </c>
      <c r="M1664" s="24">
        <f t="shared" si="2"/>
        <v>3418187000</v>
      </c>
      <c r="N1664" s="25">
        <f t="shared" si="3"/>
        <v>1595504000</v>
      </c>
      <c r="O1664" s="24">
        <f t="shared" si="4"/>
        <v>8532719000</v>
      </c>
      <c r="P1664" s="17">
        <f t="shared" si="5"/>
        <v>0.3374912855</v>
      </c>
      <c r="Q1664" s="17">
        <f t="shared" si="6"/>
        <v>0.8424695033</v>
      </c>
      <c r="R1664" s="17"/>
      <c r="S1664" s="17"/>
      <c r="T1664" s="17"/>
      <c r="U1664" s="17"/>
      <c r="V1664" s="17"/>
      <c r="W1664" s="17"/>
      <c r="X1664" s="17"/>
      <c r="Y1664" s="17"/>
      <c r="Z1664" s="17"/>
    </row>
    <row r="1665">
      <c r="A1665" s="18">
        <v>1734.0</v>
      </c>
      <c r="B1665" s="18" t="s">
        <v>568</v>
      </c>
      <c r="C1665" s="18" t="s">
        <v>18</v>
      </c>
      <c r="D1665" s="19">
        <v>41639.0</v>
      </c>
      <c r="E1665" s="20">
        <v>1.0914922E10</v>
      </c>
      <c r="F1665" s="20">
        <v>7.408278E9</v>
      </c>
      <c r="G1665" s="21">
        <v>6.81226E8</v>
      </c>
      <c r="H1665" s="22">
        <v>0.0</v>
      </c>
      <c r="I1665" s="22">
        <v>9.77863E8</v>
      </c>
      <c r="J1665" s="18" t="s">
        <v>45</v>
      </c>
      <c r="K1665" s="18" t="s">
        <v>46</v>
      </c>
      <c r="L1665" s="23">
        <f t="shared" si="1"/>
        <v>2013</v>
      </c>
      <c r="M1665" s="24">
        <f t="shared" si="2"/>
        <v>3506644000</v>
      </c>
      <c r="N1665" s="25">
        <f t="shared" si="3"/>
        <v>1659089000</v>
      </c>
      <c r="O1665" s="24">
        <f t="shared" si="4"/>
        <v>9255833000</v>
      </c>
      <c r="P1665" s="17">
        <f t="shared" si="5"/>
        <v>0.3212706422</v>
      </c>
      <c r="Q1665" s="17">
        <f t="shared" si="6"/>
        <v>0.8479980892</v>
      </c>
      <c r="R1665" s="17"/>
      <c r="S1665" s="17"/>
      <c r="T1665" s="17"/>
      <c r="U1665" s="17"/>
      <c r="V1665" s="17"/>
      <c r="W1665" s="17"/>
      <c r="X1665" s="17"/>
      <c r="Y1665" s="17"/>
      <c r="Z1665" s="17"/>
    </row>
    <row r="1666">
      <c r="A1666" s="18">
        <v>1735.0</v>
      </c>
      <c r="B1666" s="18" t="s">
        <v>568</v>
      </c>
      <c r="C1666" s="18" t="s">
        <v>19</v>
      </c>
      <c r="D1666" s="19">
        <v>42004.0</v>
      </c>
      <c r="E1666" s="20">
        <v>1.1686135E10</v>
      </c>
      <c r="F1666" s="20">
        <v>7.951352E9</v>
      </c>
      <c r="G1666" s="21">
        <v>7.67608E8</v>
      </c>
      <c r="H1666" s="22">
        <v>0.0</v>
      </c>
      <c r="I1666" s="22">
        <v>1.019045E9</v>
      </c>
      <c r="J1666" s="18" t="s">
        <v>45</v>
      </c>
      <c r="K1666" s="18" t="s">
        <v>46</v>
      </c>
      <c r="L1666" s="23">
        <f t="shared" si="1"/>
        <v>2014</v>
      </c>
      <c r="M1666" s="24">
        <f t="shared" si="2"/>
        <v>3734783000</v>
      </c>
      <c r="N1666" s="25">
        <f t="shared" si="3"/>
        <v>1786653000</v>
      </c>
      <c r="O1666" s="24">
        <f t="shared" si="4"/>
        <v>9899482000</v>
      </c>
      <c r="P1666" s="17">
        <f t="shared" si="5"/>
        <v>0.3195909512</v>
      </c>
      <c r="Q1666" s="17">
        <f t="shared" si="6"/>
        <v>0.8471134383</v>
      </c>
      <c r="R1666" s="17"/>
      <c r="S1666" s="17"/>
      <c r="T1666" s="17"/>
      <c r="U1666" s="17"/>
      <c r="V1666" s="17"/>
      <c r="W1666" s="17"/>
      <c r="X1666" s="17"/>
      <c r="Y1666" s="17"/>
      <c r="Z1666" s="17"/>
    </row>
    <row r="1667">
      <c r="A1667" s="18">
        <v>1736.0</v>
      </c>
      <c r="B1667" s="18" t="s">
        <v>568</v>
      </c>
      <c r="C1667" s="18" t="s">
        <v>20</v>
      </c>
      <c r="D1667" s="19">
        <v>42369.0</v>
      </c>
      <c r="E1667" s="20">
        <v>1.1024486E10</v>
      </c>
      <c r="F1667" s="20">
        <v>7.033633E9</v>
      </c>
      <c r="G1667" s="21">
        <v>8.65817E8</v>
      </c>
      <c r="H1667" s="22">
        <v>0.0</v>
      </c>
      <c r="I1667" s="22">
        <v>1.124524E9</v>
      </c>
      <c r="J1667" s="18" t="s">
        <v>45</v>
      </c>
      <c r="K1667" s="18" t="s">
        <v>46</v>
      </c>
      <c r="L1667" s="23">
        <f t="shared" si="1"/>
        <v>2015</v>
      </c>
      <c r="M1667" s="24">
        <f t="shared" si="2"/>
        <v>3990853000</v>
      </c>
      <c r="N1667" s="25">
        <f t="shared" si="3"/>
        <v>1990341000</v>
      </c>
      <c r="O1667" s="24">
        <f t="shared" si="4"/>
        <v>9034145000</v>
      </c>
      <c r="P1667" s="17">
        <f t="shared" si="5"/>
        <v>0.3619990084</v>
      </c>
      <c r="Q1667" s="17">
        <f t="shared" si="6"/>
        <v>0.8194617872</v>
      </c>
      <c r="R1667" s="17"/>
      <c r="S1667" s="17"/>
      <c r="T1667" s="17"/>
      <c r="U1667" s="17"/>
      <c r="V1667" s="17"/>
      <c r="W1667" s="17"/>
      <c r="X1667" s="17"/>
      <c r="Y1667" s="17"/>
      <c r="Z1667" s="17"/>
    </row>
    <row r="1668">
      <c r="A1668" s="18">
        <v>1737.0</v>
      </c>
      <c r="B1668" s="18" t="s">
        <v>569</v>
      </c>
      <c r="C1668" s="18" t="s">
        <v>15</v>
      </c>
      <c r="D1668" s="19">
        <v>41274.0</v>
      </c>
      <c r="E1668" s="20">
        <v>7.232397E9</v>
      </c>
      <c r="F1668" s="20">
        <v>5.165169E9</v>
      </c>
      <c r="G1668" s="21">
        <v>0.0</v>
      </c>
      <c r="H1668" s="22">
        <v>0.0</v>
      </c>
      <c r="I1668" s="22">
        <v>1.173955E9</v>
      </c>
      <c r="J1668" s="18" t="s">
        <v>50</v>
      </c>
      <c r="K1668" s="18" t="s">
        <v>53</v>
      </c>
      <c r="L1668" s="23">
        <f t="shared" si="1"/>
        <v>2012</v>
      </c>
      <c r="M1668" s="24">
        <f t="shared" si="2"/>
        <v>2067228000</v>
      </c>
      <c r="N1668" s="25">
        <f t="shared" si="3"/>
        <v>1173955000</v>
      </c>
      <c r="O1668" s="24">
        <f t="shared" si="4"/>
        <v>6058442000</v>
      </c>
      <c r="P1668" s="17">
        <f t="shared" si="5"/>
        <v>0.2858288891</v>
      </c>
      <c r="Q1668" s="17">
        <f t="shared" si="6"/>
        <v>0.837681062</v>
      </c>
      <c r="R1668" s="17"/>
      <c r="S1668" s="17"/>
      <c r="T1668" s="17"/>
      <c r="U1668" s="17"/>
      <c r="V1668" s="17"/>
      <c r="W1668" s="17"/>
      <c r="X1668" s="17"/>
      <c r="Y1668" s="17"/>
      <c r="Z1668" s="17"/>
    </row>
    <row r="1669">
      <c r="A1669" s="18">
        <v>1738.0</v>
      </c>
      <c r="B1669" s="18" t="s">
        <v>569</v>
      </c>
      <c r="C1669" s="18" t="s">
        <v>18</v>
      </c>
      <c r="D1669" s="19">
        <v>41639.0</v>
      </c>
      <c r="E1669" s="20">
        <v>7.541234E9</v>
      </c>
      <c r="F1669" s="20">
        <v>5.106489E9</v>
      </c>
      <c r="G1669" s="21">
        <v>0.0</v>
      </c>
      <c r="H1669" s="22">
        <v>0.0</v>
      </c>
      <c r="I1669" s="22">
        <v>1.213178E9</v>
      </c>
      <c r="J1669" s="18" t="s">
        <v>50</v>
      </c>
      <c r="K1669" s="18" t="s">
        <v>53</v>
      </c>
      <c r="L1669" s="23">
        <f t="shared" si="1"/>
        <v>2013</v>
      </c>
      <c r="M1669" s="24">
        <f t="shared" si="2"/>
        <v>2434745000</v>
      </c>
      <c r="N1669" s="25">
        <f t="shared" si="3"/>
        <v>1213178000</v>
      </c>
      <c r="O1669" s="24">
        <f t="shared" si="4"/>
        <v>6328056000</v>
      </c>
      <c r="P1669" s="17">
        <f t="shared" si="5"/>
        <v>0.3228576384</v>
      </c>
      <c r="Q1669" s="17">
        <f t="shared" si="6"/>
        <v>0.8391273895</v>
      </c>
      <c r="R1669" s="17"/>
      <c r="S1669" s="17"/>
      <c r="T1669" s="17"/>
      <c r="U1669" s="17"/>
      <c r="V1669" s="17"/>
      <c r="W1669" s="17"/>
      <c r="X1669" s="17"/>
      <c r="Y1669" s="17"/>
      <c r="Z1669" s="17"/>
    </row>
    <row r="1670">
      <c r="A1670" s="18">
        <v>1739.0</v>
      </c>
      <c r="B1670" s="18" t="s">
        <v>569</v>
      </c>
      <c r="C1670" s="18" t="s">
        <v>19</v>
      </c>
      <c r="D1670" s="19">
        <v>42004.0</v>
      </c>
      <c r="E1670" s="20">
        <v>6.602267E9</v>
      </c>
      <c r="F1670" s="20">
        <v>4.239474E9</v>
      </c>
      <c r="G1670" s="21">
        <v>0.0</v>
      </c>
      <c r="H1670" s="22">
        <v>0.0</v>
      </c>
      <c r="I1670" s="22">
        <v>1.341315E9</v>
      </c>
      <c r="J1670" s="18" t="s">
        <v>50</v>
      </c>
      <c r="K1670" s="18" t="s">
        <v>53</v>
      </c>
      <c r="L1670" s="23">
        <f t="shared" si="1"/>
        <v>2014</v>
      </c>
      <c r="M1670" s="24">
        <f t="shared" si="2"/>
        <v>2362793000</v>
      </c>
      <c r="N1670" s="25">
        <f t="shared" si="3"/>
        <v>1341315000</v>
      </c>
      <c r="O1670" s="24">
        <f t="shared" si="4"/>
        <v>5260952000</v>
      </c>
      <c r="P1670" s="17">
        <f t="shared" si="5"/>
        <v>0.3578760144</v>
      </c>
      <c r="Q1670" s="17">
        <f t="shared" si="6"/>
        <v>0.7968402368</v>
      </c>
      <c r="R1670" s="17"/>
      <c r="S1670" s="17"/>
      <c r="T1670" s="17"/>
      <c r="U1670" s="17"/>
      <c r="V1670" s="17"/>
      <c r="W1670" s="17"/>
      <c r="X1670" s="17"/>
      <c r="Y1670" s="17"/>
      <c r="Z1670" s="17"/>
    </row>
    <row r="1671">
      <c r="A1671" s="18">
        <v>1740.0</v>
      </c>
      <c r="B1671" s="18" t="s">
        <v>569</v>
      </c>
      <c r="C1671" s="18" t="s">
        <v>20</v>
      </c>
      <c r="D1671" s="19">
        <v>42369.0</v>
      </c>
      <c r="E1671" s="20">
        <v>9.308926E9</v>
      </c>
      <c r="F1671" s="20">
        <v>6.199645E9</v>
      </c>
      <c r="G1671" s="21">
        <v>0.0</v>
      </c>
      <c r="H1671" s="22">
        <v>0.0</v>
      </c>
      <c r="I1671" s="22">
        <v>1.966939E9</v>
      </c>
      <c r="J1671" s="18" t="s">
        <v>50</v>
      </c>
      <c r="K1671" s="18" t="s">
        <v>53</v>
      </c>
      <c r="L1671" s="23">
        <f t="shared" si="1"/>
        <v>2015</v>
      </c>
      <c r="M1671" s="24">
        <f t="shared" si="2"/>
        <v>3109281000</v>
      </c>
      <c r="N1671" s="25">
        <f t="shared" si="3"/>
        <v>1966939000</v>
      </c>
      <c r="O1671" s="24">
        <f t="shared" si="4"/>
        <v>7341987000</v>
      </c>
      <c r="P1671" s="17">
        <f t="shared" si="5"/>
        <v>0.3340107119</v>
      </c>
      <c r="Q1671" s="17">
        <f t="shared" si="6"/>
        <v>0.7887039815</v>
      </c>
      <c r="R1671" s="17"/>
      <c r="S1671" s="17"/>
      <c r="T1671" s="17"/>
      <c r="U1671" s="17"/>
      <c r="V1671" s="17"/>
      <c r="W1671" s="17"/>
      <c r="X1671" s="17"/>
      <c r="Y1671" s="17"/>
      <c r="Z1671" s="17"/>
    </row>
    <row r="1672">
      <c r="A1672" s="18">
        <v>1741.0</v>
      </c>
      <c r="B1672" s="18" t="s">
        <v>570</v>
      </c>
      <c r="C1672" s="18" t="s">
        <v>15</v>
      </c>
      <c r="D1672" s="19">
        <v>41363.0</v>
      </c>
      <c r="E1672" s="20">
        <v>2.168652E9</v>
      </c>
      <c r="F1672" s="20">
        <v>7.37206E8</v>
      </c>
      <c r="G1672" s="21">
        <v>3.65684E8</v>
      </c>
      <c r="H1672" s="22">
        <v>4.75522E8</v>
      </c>
      <c r="I1672" s="22">
        <v>9508000.0</v>
      </c>
      <c r="J1672" s="18" t="s">
        <v>25</v>
      </c>
      <c r="K1672" s="18" t="s">
        <v>37</v>
      </c>
      <c r="L1672" s="23">
        <f t="shared" si="1"/>
        <v>2013</v>
      </c>
      <c r="M1672" s="24">
        <f t="shared" si="2"/>
        <v>1431446000</v>
      </c>
      <c r="N1672" s="25">
        <f t="shared" si="3"/>
        <v>850714000</v>
      </c>
      <c r="O1672" s="24">
        <f t="shared" si="4"/>
        <v>1317938000</v>
      </c>
      <c r="P1672" s="17">
        <f t="shared" si="5"/>
        <v>0.6600625642</v>
      </c>
      <c r="Q1672" s="17">
        <f t="shared" si="6"/>
        <v>0.6077222164</v>
      </c>
      <c r="R1672" s="17"/>
      <c r="S1672" s="17"/>
      <c r="T1672" s="17"/>
      <c r="U1672" s="17"/>
      <c r="V1672" s="17"/>
      <c r="W1672" s="17"/>
      <c r="X1672" s="17"/>
      <c r="Y1672" s="17"/>
      <c r="Z1672" s="17"/>
    </row>
    <row r="1673">
      <c r="A1673" s="18">
        <v>1742.0</v>
      </c>
      <c r="B1673" s="18" t="s">
        <v>570</v>
      </c>
      <c r="C1673" s="18" t="s">
        <v>18</v>
      </c>
      <c r="D1673" s="19">
        <v>41727.0</v>
      </c>
      <c r="E1673" s="20">
        <v>2.382531E9</v>
      </c>
      <c r="F1673" s="20">
        <v>7.43253E8</v>
      </c>
      <c r="G1673" s="21">
        <v>3.78607E8</v>
      </c>
      <c r="H1673" s="22">
        <v>4.92447E8</v>
      </c>
      <c r="I1673" s="22">
        <v>9887000.0</v>
      </c>
      <c r="J1673" s="18" t="s">
        <v>25</v>
      </c>
      <c r="K1673" s="18" t="s">
        <v>37</v>
      </c>
      <c r="L1673" s="23">
        <f t="shared" si="1"/>
        <v>2014</v>
      </c>
      <c r="M1673" s="24">
        <f t="shared" si="2"/>
        <v>1639278000</v>
      </c>
      <c r="N1673" s="25">
        <f t="shared" si="3"/>
        <v>880941000</v>
      </c>
      <c r="O1673" s="24">
        <f t="shared" si="4"/>
        <v>1501590000</v>
      </c>
      <c r="P1673" s="17">
        <f t="shared" si="5"/>
        <v>0.6880405753</v>
      </c>
      <c r="Q1673" s="17">
        <f t="shared" si="6"/>
        <v>0.6302499317</v>
      </c>
      <c r="R1673" s="17"/>
      <c r="S1673" s="17"/>
      <c r="T1673" s="17"/>
      <c r="U1673" s="17"/>
      <c r="V1673" s="17"/>
      <c r="W1673" s="17"/>
      <c r="X1673" s="17"/>
      <c r="Y1673" s="17"/>
      <c r="Z1673" s="17"/>
    </row>
    <row r="1674">
      <c r="A1674" s="18">
        <v>1743.0</v>
      </c>
      <c r="B1674" s="18" t="s">
        <v>570</v>
      </c>
      <c r="C1674" s="18" t="s">
        <v>19</v>
      </c>
      <c r="D1674" s="19">
        <v>42091.0</v>
      </c>
      <c r="E1674" s="20">
        <v>2.377344E9</v>
      </c>
      <c r="F1674" s="20">
        <v>7.08823E8</v>
      </c>
      <c r="G1674" s="21">
        <v>3.5367E8</v>
      </c>
      <c r="H1674" s="22">
        <v>5.25745E8</v>
      </c>
      <c r="I1674" s="22">
        <v>9537000.0</v>
      </c>
      <c r="J1674" s="18" t="s">
        <v>25</v>
      </c>
      <c r="K1674" s="18" t="s">
        <v>37</v>
      </c>
      <c r="L1674" s="23">
        <f t="shared" si="1"/>
        <v>2015</v>
      </c>
      <c r="M1674" s="24">
        <f t="shared" si="2"/>
        <v>1668521000</v>
      </c>
      <c r="N1674" s="25">
        <f t="shared" si="3"/>
        <v>888952000</v>
      </c>
      <c r="O1674" s="24">
        <f t="shared" si="4"/>
        <v>1488392000</v>
      </c>
      <c r="P1674" s="17">
        <f t="shared" si="5"/>
        <v>0.7018424763</v>
      </c>
      <c r="Q1674" s="17">
        <f t="shared" si="6"/>
        <v>0.6260734669</v>
      </c>
      <c r="R1674" s="17"/>
      <c r="S1674" s="17"/>
      <c r="T1674" s="17"/>
      <c r="U1674" s="17"/>
      <c r="V1674" s="17"/>
      <c r="W1674" s="17"/>
      <c r="X1674" s="17"/>
      <c r="Y1674" s="17"/>
      <c r="Z1674" s="17"/>
    </row>
    <row r="1675">
      <c r="A1675" s="18">
        <v>1744.0</v>
      </c>
      <c r="B1675" s="18" t="s">
        <v>570</v>
      </c>
      <c r="C1675" s="18" t="s">
        <v>20</v>
      </c>
      <c r="D1675" s="19">
        <v>42462.0</v>
      </c>
      <c r="E1675" s="20">
        <v>2.213881E9</v>
      </c>
      <c r="F1675" s="20">
        <v>6.71907E8</v>
      </c>
      <c r="G1675" s="21">
        <v>3.31652E8</v>
      </c>
      <c r="H1675" s="22">
        <v>5.33891E8</v>
      </c>
      <c r="I1675" s="22">
        <v>6550000.0</v>
      </c>
      <c r="J1675" s="18" t="s">
        <v>25</v>
      </c>
      <c r="K1675" s="18" t="s">
        <v>37</v>
      </c>
      <c r="L1675" s="23">
        <f t="shared" si="1"/>
        <v>2016</v>
      </c>
      <c r="M1675" s="24">
        <f t="shared" si="2"/>
        <v>1541974000</v>
      </c>
      <c r="N1675" s="25">
        <f t="shared" si="3"/>
        <v>872093000</v>
      </c>
      <c r="O1675" s="24">
        <f t="shared" si="4"/>
        <v>1341788000</v>
      </c>
      <c r="P1675" s="17">
        <f t="shared" si="5"/>
        <v>0.6965026576</v>
      </c>
      <c r="Q1675" s="17">
        <f t="shared" si="6"/>
        <v>0.6060795499</v>
      </c>
      <c r="R1675" s="17"/>
      <c r="S1675" s="17"/>
      <c r="T1675" s="17"/>
      <c r="U1675" s="17"/>
      <c r="V1675" s="17"/>
      <c r="W1675" s="17"/>
      <c r="X1675" s="17"/>
      <c r="Y1675" s="17"/>
      <c r="Z1675" s="17"/>
    </row>
    <row r="1676">
      <c r="A1676" s="18">
        <v>1745.0</v>
      </c>
      <c r="B1676" s="18" t="s">
        <v>571</v>
      </c>
      <c r="C1676" s="18" t="s">
        <v>15</v>
      </c>
      <c r="D1676" s="19">
        <v>41274.0</v>
      </c>
      <c r="E1676" s="20">
        <v>4.51509E11</v>
      </c>
      <c r="F1676" s="20">
        <v>3.02056E11</v>
      </c>
      <c r="G1676" s="21">
        <v>8.1844E10</v>
      </c>
      <c r="H1676" s="22">
        <v>0.0</v>
      </c>
      <c r="I1676" s="22">
        <v>1.5888E10</v>
      </c>
      <c r="J1676" s="18" t="s">
        <v>86</v>
      </c>
      <c r="K1676" s="18" t="s">
        <v>147</v>
      </c>
      <c r="L1676" s="23">
        <f t="shared" si="1"/>
        <v>2012</v>
      </c>
      <c r="M1676" s="24">
        <f t="shared" si="2"/>
        <v>149453000000</v>
      </c>
      <c r="N1676" s="25">
        <f t="shared" si="3"/>
        <v>97732000000</v>
      </c>
      <c r="O1676" s="24">
        <f t="shared" si="4"/>
        <v>353777000000</v>
      </c>
      <c r="P1676" s="17">
        <f t="shared" si="5"/>
        <v>0.3310077983</v>
      </c>
      <c r="Q1676" s="17">
        <f t="shared" si="6"/>
        <v>0.7835436281</v>
      </c>
      <c r="R1676" s="17"/>
      <c r="S1676" s="17"/>
      <c r="T1676" s="17"/>
      <c r="U1676" s="17"/>
      <c r="V1676" s="17"/>
      <c r="W1676" s="17"/>
      <c r="X1676" s="17"/>
      <c r="Y1676" s="17"/>
      <c r="Z1676" s="17"/>
    </row>
    <row r="1677">
      <c r="A1677" s="18">
        <v>1746.0</v>
      </c>
      <c r="B1677" s="18" t="s">
        <v>571</v>
      </c>
      <c r="C1677" s="18" t="s">
        <v>18</v>
      </c>
      <c r="D1677" s="19">
        <v>41639.0</v>
      </c>
      <c r="E1677" s="20">
        <v>4.20836E11</v>
      </c>
      <c r="F1677" s="20">
        <v>2.84681E11</v>
      </c>
      <c r="G1677" s="21">
        <v>7.6696E10</v>
      </c>
      <c r="H1677" s="22">
        <v>0.0</v>
      </c>
      <c r="I1677" s="22">
        <v>1.7182E10</v>
      </c>
      <c r="J1677" s="18" t="s">
        <v>86</v>
      </c>
      <c r="K1677" s="18" t="s">
        <v>147</v>
      </c>
      <c r="L1677" s="23">
        <f t="shared" si="1"/>
        <v>2013</v>
      </c>
      <c r="M1677" s="24">
        <f t="shared" si="2"/>
        <v>136155000000</v>
      </c>
      <c r="N1677" s="25">
        <f t="shared" si="3"/>
        <v>93878000000</v>
      </c>
      <c r="O1677" s="24">
        <f t="shared" si="4"/>
        <v>326958000000</v>
      </c>
      <c r="P1677" s="17">
        <f t="shared" si="5"/>
        <v>0.3235345835</v>
      </c>
      <c r="Q1677" s="17">
        <f t="shared" si="6"/>
        <v>0.7769249779</v>
      </c>
      <c r="R1677" s="17"/>
      <c r="S1677" s="17"/>
      <c r="T1677" s="17"/>
      <c r="U1677" s="17"/>
      <c r="V1677" s="17"/>
      <c r="W1677" s="17"/>
      <c r="X1677" s="17"/>
      <c r="Y1677" s="17"/>
      <c r="Z1677" s="17"/>
    </row>
    <row r="1678">
      <c r="A1678" s="18">
        <v>1747.0</v>
      </c>
      <c r="B1678" s="18" t="s">
        <v>571</v>
      </c>
      <c r="C1678" s="18" t="s">
        <v>19</v>
      </c>
      <c r="D1678" s="19">
        <v>42004.0</v>
      </c>
      <c r="E1678" s="20">
        <v>3.94105E11</v>
      </c>
      <c r="F1678" s="20">
        <v>2.66831E11</v>
      </c>
      <c r="G1678" s="21">
        <v>7.4226E10</v>
      </c>
      <c r="H1678" s="22">
        <v>0.0</v>
      </c>
      <c r="I1678" s="22">
        <v>1.7297E10</v>
      </c>
      <c r="J1678" s="18" t="s">
        <v>86</v>
      </c>
      <c r="K1678" s="18" t="s">
        <v>147</v>
      </c>
      <c r="L1678" s="23">
        <f t="shared" si="1"/>
        <v>2014</v>
      </c>
      <c r="M1678" s="24">
        <f t="shared" si="2"/>
        <v>127274000000</v>
      </c>
      <c r="N1678" s="25">
        <f t="shared" si="3"/>
        <v>91523000000</v>
      </c>
      <c r="O1678" s="24">
        <f t="shared" si="4"/>
        <v>302582000000</v>
      </c>
      <c r="P1678" s="17">
        <f t="shared" si="5"/>
        <v>0.322944393</v>
      </c>
      <c r="Q1678" s="17">
        <f t="shared" si="6"/>
        <v>0.7677700105</v>
      </c>
      <c r="R1678" s="17"/>
      <c r="S1678" s="17"/>
      <c r="T1678" s="17"/>
      <c r="U1678" s="17"/>
      <c r="V1678" s="17"/>
      <c r="W1678" s="17"/>
      <c r="X1678" s="17"/>
      <c r="Y1678" s="17"/>
      <c r="Z1678" s="17"/>
    </row>
    <row r="1679">
      <c r="A1679" s="18">
        <v>1748.0</v>
      </c>
      <c r="B1679" s="18" t="s">
        <v>571</v>
      </c>
      <c r="C1679" s="18" t="s">
        <v>20</v>
      </c>
      <c r="D1679" s="19">
        <v>42369.0</v>
      </c>
      <c r="E1679" s="20">
        <v>2.59488E11</v>
      </c>
      <c r="F1679" s="20">
        <v>1.6559E11</v>
      </c>
      <c r="G1679" s="21">
        <v>6.1444E10</v>
      </c>
      <c r="H1679" s="22">
        <v>0.0</v>
      </c>
      <c r="I1679" s="22">
        <v>1.8048E10</v>
      </c>
      <c r="J1679" s="18" t="s">
        <v>86</v>
      </c>
      <c r="K1679" s="18" t="s">
        <v>147</v>
      </c>
      <c r="L1679" s="23">
        <f t="shared" si="1"/>
        <v>2015</v>
      </c>
      <c r="M1679" s="24">
        <f t="shared" si="2"/>
        <v>93898000000</v>
      </c>
      <c r="N1679" s="25">
        <f t="shared" si="3"/>
        <v>79492000000</v>
      </c>
      <c r="O1679" s="24">
        <f t="shared" si="4"/>
        <v>179996000000</v>
      </c>
      <c r="P1679" s="17">
        <f t="shared" si="5"/>
        <v>0.3618587372</v>
      </c>
      <c r="Q1679" s="17">
        <f t="shared" si="6"/>
        <v>0.6936582809</v>
      </c>
      <c r="R1679" s="17"/>
      <c r="S1679" s="17"/>
      <c r="T1679" s="17"/>
      <c r="U1679" s="17"/>
      <c r="V1679" s="17"/>
      <c r="W1679" s="17"/>
      <c r="X1679" s="17"/>
      <c r="Y1679" s="17"/>
      <c r="Z1679" s="17"/>
    </row>
    <row r="1680">
      <c r="A1680" s="18">
        <v>1749.0</v>
      </c>
      <c r="B1680" s="18" t="s">
        <v>572</v>
      </c>
      <c r="C1680" s="18" t="s">
        <v>15</v>
      </c>
      <c r="D1680" s="19">
        <v>41274.0</v>
      </c>
      <c r="E1680" s="20">
        <v>2.928429E9</v>
      </c>
      <c r="F1680" s="20">
        <v>1.372042E9</v>
      </c>
      <c r="G1680" s="21">
        <v>1.148731E9</v>
      </c>
      <c r="H1680" s="22">
        <v>0.0</v>
      </c>
      <c r="I1680" s="22">
        <v>0.0</v>
      </c>
      <c r="J1680" s="18" t="s">
        <v>28</v>
      </c>
      <c r="K1680" s="18" t="s">
        <v>169</v>
      </c>
      <c r="L1680" s="23">
        <f t="shared" si="1"/>
        <v>2012</v>
      </c>
      <c r="M1680" s="24">
        <f t="shared" si="2"/>
        <v>1556387000</v>
      </c>
      <c r="N1680" s="25">
        <f t="shared" si="3"/>
        <v>1148731000</v>
      </c>
      <c r="O1680" s="24">
        <f t="shared" si="4"/>
        <v>1779698000</v>
      </c>
      <c r="P1680" s="17">
        <f t="shared" si="5"/>
        <v>0.5314750673</v>
      </c>
      <c r="Q1680" s="17">
        <f t="shared" si="6"/>
        <v>0.6077313126</v>
      </c>
      <c r="R1680" s="17"/>
      <c r="S1680" s="17"/>
      <c r="T1680" s="17"/>
      <c r="U1680" s="17"/>
      <c r="V1680" s="17"/>
      <c r="W1680" s="17"/>
      <c r="X1680" s="17"/>
      <c r="Y1680" s="17"/>
      <c r="Z1680" s="17"/>
    </row>
    <row r="1681">
      <c r="A1681" s="18">
        <v>1750.0</v>
      </c>
      <c r="B1681" s="18" t="s">
        <v>572</v>
      </c>
      <c r="C1681" s="18" t="s">
        <v>18</v>
      </c>
      <c r="D1681" s="19">
        <v>41639.0</v>
      </c>
      <c r="E1681" s="20">
        <v>2.9508E9</v>
      </c>
      <c r="F1681" s="20">
        <v>1.3734E9</v>
      </c>
      <c r="G1681" s="21">
        <v>1.1448E9</v>
      </c>
      <c r="H1681" s="22">
        <v>0.0</v>
      </c>
      <c r="I1681" s="22">
        <v>0.0</v>
      </c>
      <c r="J1681" s="18" t="s">
        <v>28</v>
      </c>
      <c r="K1681" s="18" t="s">
        <v>169</v>
      </c>
      <c r="L1681" s="23">
        <f t="shared" si="1"/>
        <v>2013</v>
      </c>
      <c r="M1681" s="24">
        <f t="shared" si="2"/>
        <v>1577400000</v>
      </c>
      <c r="N1681" s="25">
        <f t="shared" si="3"/>
        <v>1144800000</v>
      </c>
      <c r="O1681" s="24">
        <f t="shared" si="4"/>
        <v>1806000000</v>
      </c>
      <c r="P1681" s="17">
        <f t="shared" si="5"/>
        <v>0.5345668971</v>
      </c>
      <c r="Q1681" s="17">
        <f t="shared" si="6"/>
        <v>0.6120374136</v>
      </c>
      <c r="R1681" s="17"/>
      <c r="S1681" s="17"/>
      <c r="T1681" s="17"/>
      <c r="U1681" s="17"/>
      <c r="V1681" s="17"/>
      <c r="W1681" s="17"/>
      <c r="X1681" s="17"/>
      <c r="Y1681" s="17"/>
      <c r="Z1681" s="17"/>
    </row>
    <row r="1682">
      <c r="A1682" s="18">
        <v>1751.0</v>
      </c>
      <c r="B1682" s="18" t="s">
        <v>572</v>
      </c>
      <c r="C1682" s="18" t="s">
        <v>19</v>
      </c>
      <c r="D1682" s="19">
        <v>42004.0</v>
      </c>
      <c r="E1682" s="20">
        <v>2.9226E9</v>
      </c>
      <c r="F1682" s="20">
        <v>1.3228E9</v>
      </c>
      <c r="G1682" s="21">
        <v>1.1431E9</v>
      </c>
      <c r="H1682" s="22">
        <v>0.0</v>
      </c>
      <c r="I1682" s="22">
        <v>0.0</v>
      </c>
      <c r="J1682" s="18" t="s">
        <v>28</v>
      </c>
      <c r="K1682" s="18" t="s">
        <v>169</v>
      </c>
      <c r="L1682" s="23">
        <f t="shared" si="1"/>
        <v>2014</v>
      </c>
      <c r="M1682" s="24">
        <f t="shared" si="2"/>
        <v>1599800000</v>
      </c>
      <c r="N1682" s="25">
        <f t="shared" si="3"/>
        <v>1143100000</v>
      </c>
      <c r="O1682" s="24">
        <f t="shared" si="4"/>
        <v>1779500000</v>
      </c>
      <c r="P1682" s="17">
        <f t="shared" si="5"/>
        <v>0.5473893109</v>
      </c>
      <c r="Q1682" s="17">
        <f t="shared" si="6"/>
        <v>0.6088756587</v>
      </c>
      <c r="R1682" s="17"/>
      <c r="S1682" s="17"/>
      <c r="T1682" s="17"/>
      <c r="U1682" s="17"/>
      <c r="V1682" s="17"/>
      <c r="W1682" s="17"/>
      <c r="X1682" s="17"/>
      <c r="Y1682" s="17"/>
      <c r="Z1682" s="17"/>
    </row>
    <row r="1683">
      <c r="A1683" s="18">
        <v>1752.0</v>
      </c>
      <c r="B1683" s="18" t="s">
        <v>572</v>
      </c>
      <c r="C1683" s="18" t="s">
        <v>20</v>
      </c>
      <c r="D1683" s="19">
        <v>42369.0</v>
      </c>
      <c r="E1683" s="20">
        <v>2.6743E9</v>
      </c>
      <c r="F1683" s="20">
        <v>1.1571E9</v>
      </c>
      <c r="G1683" s="21">
        <v>1.0773E9</v>
      </c>
      <c r="H1683" s="22">
        <v>0.0</v>
      </c>
      <c r="I1683" s="22">
        <v>0.0</v>
      </c>
      <c r="J1683" s="18" t="s">
        <v>28</v>
      </c>
      <c r="K1683" s="18" t="s">
        <v>169</v>
      </c>
      <c r="L1683" s="23">
        <f t="shared" si="1"/>
        <v>2015</v>
      </c>
      <c r="M1683" s="24">
        <f t="shared" si="2"/>
        <v>1517200000</v>
      </c>
      <c r="N1683" s="25">
        <f t="shared" si="3"/>
        <v>1077300000</v>
      </c>
      <c r="O1683" s="24">
        <f t="shared" si="4"/>
        <v>1597000000</v>
      </c>
      <c r="P1683" s="17">
        <f t="shared" si="5"/>
        <v>0.5673260292</v>
      </c>
      <c r="Q1683" s="17">
        <f t="shared" si="6"/>
        <v>0.5971656134</v>
      </c>
      <c r="R1683" s="17"/>
      <c r="S1683" s="17"/>
      <c r="T1683" s="17"/>
      <c r="U1683" s="17"/>
      <c r="V1683" s="17"/>
      <c r="W1683" s="17"/>
      <c r="X1683" s="17"/>
      <c r="Y1683" s="17"/>
      <c r="Z1683" s="17"/>
    </row>
    <row r="1684">
      <c r="A1684" s="18">
        <v>1753.0</v>
      </c>
      <c r="B1684" s="18" t="s">
        <v>573</v>
      </c>
      <c r="C1684" s="18" t="s">
        <v>15</v>
      </c>
      <c r="D1684" s="19">
        <v>41274.0</v>
      </c>
      <c r="E1684" s="20">
        <v>2.0421E10</v>
      </c>
      <c r="F1684" s="20">
        <v>1.3634E10</v>
      </c>
      <c r="G1684" s="21">
        <v>4.398E9</v>
      </c>
      <c r="H1684" s="22">
        <v>6.55E8</v>
      </c>
      <c r="I1684" s="22">
        <v>3.01E8</v>
      </c>
      <c r="J1684" s="18" t="s">
        <v>25</v>
      </c>
      <c r="K1684" s="18" t="s">
        <v>179</v>
      </c>
      <c r="L1684" s="23">
        <f t="shared" si="1"/>
        <v>2012</v>
      </c>
      <c r="M1684" s="24">
        <f t="shared" si="2"/>
        <v>6787000000</v>
      </c>
      <c r="N1684" s="25">
        <f t="shared" si="3"/>
        <v>5354000000</v>
      </c>
      <c r="O1684" s="24">
        <f t="shared" si="4"/>
        <v>15067000000</v>
      </c>
      <c r="P1684" s="17">
        <f t="shared" si="5"/>
        <v>0.3323539494</v>
      </c>
      <c r="Q1684" s="17">
        <f t="shared" si="6"/>
        <v>0.7378189119</v>
      </c>
      <c r="R1684" s="17"/>
      <c r="S1684" s="17"/>
      <c r="T1684" s="17"/>
      <c r="U1684" s="17"/>
      <c r="V1684" s="17"/>
      <c r="W1684" s="17"/>
      <c r="X1684" s="17"/>
      <c r="Y1684" s="17"/>
      <c r="Z1684" s="17"/>
    </row>
    <row r="1685">
      <c r="A1685" s="18">
        <v>1754.0</v>
      </c>
      <c r="B1685" s="18" t="s">
        <v>573</v>
      </c>
      <c r="C1685" s="18" t="s">
        <v>18</v>
      </c>
      <c r="D1685" s="19">
        <v>41639.0</v>
      </c>
      <c r="E1685" s="20">
        <v>2.0006E10</v>
      </c>
      <c r="F1685" s="20">
        <v>1.3521E10</v>
      </c>
      <c r="G1685" s="21">
        <v>4.219E9</v>
      </c>
      <c r="H1685" s="22">
        <v>6.03E8</v>
      </c>
      <c r="I1685" s="22">
        <v>3.05E8</v>
      </c>
      <c r="J1685" s="18" t="s">
        <v>25</v>
      </c>
      <c r="K1685" s="18" t="s">
        <v>179</v>
      </c>
      <c r="L1685" s="23">
        <f t="shared" si="1"/>
        <v>2013</v>
      </c>
      <c r="M1685" s="24">
        <f t="shared" si="2"/>
        <v>6485000000</v>
      </c>
      <c r="N1685" s="25">
        <f t="shared" si="3"/>
        <v>5127000000</v>
      </c>
      <c r="O1685" s="24">
        <f t="shared" si="4"/>
        <v>14879000000</v>
      </c>
      <c r="P1685" s="17">
        <f t="shared" si="5"/>
        <v>0.3241527542</v>
      </c>
      <c r="Q1685" s="17">
        <f t="shared" si="6"/>
        <v>0.7437268819</v>
      </c>
      <c r="R1685" s="17"/>
      <c r="S1685" s="17"/>
      <c r="T1685" s="17"/>
      <c r="U1685" s="17"/>
      <c r="V1685" s="17"/>
      <c r="W1685" s="17"/>
      <c r="X1685" s="17"/>
      <c r="Y1685" s="17"/>
      <c r="Z1685" s="17"/>
    </row>
    <row r="1686">
      <c r="A1686" s="18">
        <v>1755.0</v>
      </c>
      <c r="B1686" s="18" t="s">
        <v>573</v>
      </c>
      <c r="C1686" s="18" t="s">
        <v>19</v>
      </c>
      <c r="D1686" s="19">
        <v>42004.0</v>
      </c>
      <c r="E1686" s="20">
        <v>1.954E10</v>
      </c>
      <c r="F1686" s="20">
        <v>1.3294E10</v>
      </c>
      <c r="G1686" s="21">
        <v>4.02E9</v>
      </c>
      <c r="H1686" s="22">
        <v>5.77E8</v>
      </c>
      <c r="I1686" s="22">
        <v>3.15E8</v>
      </c>
      <c r="J1686" s="18" t="s">
        <v>25</v>
      </c>
      <c r="K1686" s="18" t="s">
        <v>179</v>
      </c>
      <c r="L1686" s="23">
        <f t="shared" si="1"/>
        <v>2014</v>
      </c>
      <c r="M1686" s="24">
        <f t="shared" si="2"/>
        <v>6246000000</v>
      </c>
      <c r="N1686" s="25">
        <f t="shared" si="3"/>
        <v>4912000000</v>
      </c>
      <c r="O1686" s="24">
        <f t="shared" si="4"/>
        <v>14628000000</v>
      </c>
      <c r="P1686" s="17">
        <f t="shared" si="5"/>
        <v>0.3196519959</v>
      </c>
      <c r="Q1686" s="17">
        <f t="shared" si="6"/>
        <v>0.748618219</v>
      </c>
      <c r="R1686" s="17"/>
      <c r="S1686" s="17"/>
      <c r="T1686" s="17"/>
      <c r="U1686" s="17"/>
      <c r="V1686" s="17"/>
      <c r="W1686" s="17"/>
      <c r="X1686" s="17"/>
      <c r="Y1686" s="17"/>
      <c r="Z1686" s="17"/>
    </row>
    <row r="1687">
      <c r="A1687" s="18">
        <v>1756.0</v>
      </c>
      <c r="B1687" s="18" t="s">
        <v>573</v>
      </c>
      <c r="C1687" s="18" t="s">
        <v>20</v>
      </c>
      <c r="D1687" s="19">
        <v>42369.0</v>
      </c>
      <c r="E1687" s="20">
        <v>1.8045E10</v>
      </c>
      <c r="F1687" s="20">
        <v>1.2782E10</v>
      </c>
      <c r="G1687" s="21">
        <v>3.792E9</v>
      </c>
      <c r="H1687" s="22">
        <v>5.63E8</v>
      </c>
      <c r="I1687" s="22">
        <v>3.1E8</v>
      </c>
      <c r="J1687" s="18" t="s">
        <v>25</v>
      </c>
      <c r="K1687" s="18" t="s">
        <v>179</v>
      </c>
      <c r="L1687" s="23">
        <f t="shared" si="1"/>
        <v>2015</v>
      </c>
      <c r="M1687" s="24">
        <f t="shared" si="2"/>
        <v>5263000000</v>
      </c>
      <c r="N1687" s="25">
        <f t="shared" si="3"/>
        <v>4665000000</v>
      </c>
      <c r="O1687" s="24">
        <f t="shared" si="4"/>
        <v>13380000000</v>
      </c>
      <c r="P1687" s="17">
        <f t="shared" si="5"/>
        <v>0.2916597395</v>
      </c>
      <c r="Q1687" s="17">
        <f t="shared" si="6"/>
        <v>0.7414796342</v>
      </c>
      <c r="R1687" s="17"/>
      <c r="S1687" s="17"/>
      <c r="T1687" s="17"/>
      <c r="U1687" s="17"/>
      <c r="V1687" s="17"/>
      <c r="W1687" s="17"/>
      <c r="X1687" s="17"/>
      <c r="Y1687" s="17"/>
      <c r="Z1687" s="17"/>
    </row>
    <row r="1688">
      <c r="A1688" s="18">
        <v>1757.0</v>
      </c>
      <c r="B1688" s="18" t="s">
        <v>574</v>
      </c>
      <c r="C1688" s="18" t="s">
        <v>15</v>
      </c>
      <c r="D1688" s="19">
        <v>41274.0</v>
      </c>
      <c r="E1688" s="20">
        <v>3.791E9</v>
      </c>
      <c r="F1688" s="20">
        <v>2.289E9</v>
      </c>
      <c r="G1688" s="21">
        <v>9.36E8</v>
      </c>
      <c r="H1688" s="22">
        <v>1.06E8</v>
      </c>
      <c r="I1688" s="22">
        <v>0.0</v>
      </c>
      <c r="J1688" s="18" t="s">
        <v>16</v>
      </c>
      <c r="K1688" s="18" t="s">
        <v>167</v>
      </c>
      <c r="L1688" s="23">
        <f t="shared" si="1"/>
        <v>2012</v>
      </c>
      <c r="M1688" s="24">
        <f t="shared" si="2"/>
        <v>1502000000</v>
      </c>
      <c r="N1688" s="25">
        <f t="shared" si="3"/>
        <v>1042000000</v>
      </c>
      <c r="O1688" s="24">
        <f t="shared" si="4"/>
        <v>2749000000</v>
      </c>
      <c r="P1688" s="17">
        <f t="shared" si="5"/>
        <v>0.3962015299</v>
      </c>
      <c r="Q1688" s="17">
        <f t="shared" si="6"/>
        <v>0.7251384859</v>
      </c>
      <c r="R1688" s="17"/>
      <c r="S1688" s="17"/>
      <c r="T1688" s="17"/>
      <c r="U1688" s="17"/>
      <c r="V1688" s="17"/>
      <c r="W1688" s="17"/>
      <c r="X1688" s="17"/>
      <c r="Y1688" s="17"/>
      <c r="Z1688" s="17"/>
    </row>
    <row r="1689">
      <c r="A1689" s="18">
        <v>1758.0</v>
      </c>
      <c r="B1689" s="18" t="s">
        <v>574</v>
      </c>
      <c r="C1689" s="18" t="s">
        <v>18</v>
      </c>
      <c r="D1689" s="19">
        <v>41639.0</v>
      </c>
      <c r="E1689" s="20">
        <v>3.837E9</v>
      </c>
      <c r="F1689" s="20">
        <v>2.338E9</v>
      </c>
      <c r="G1689" s="21">
        <v>9.9E8</v>
      </c>
      <c r="H1689" s="22">
        <v>1.04E8</v>
      </c>
      <c r="I1689" s="22">
        <v>0.0</v>
      </c>
      <c r="J1689" s="18" t="s">
        <v>16</v>
      </c>
      <c r="K1689" s="18" t="s">
        <v>167</v>
      </c>
      <c r="L1689" s="23">
        <f t="shared" si="1"/>
        <v>2013</v>
      </c>
      <c r="M1689" s="24">
        <f t="shared" si="2"/>
        <v>1499000000</v>
      </c>
      <c r="N1689" s="25">
        <f t="shared" si="3"/>
        <v>1094000000</v>
      </c>
      <c r="O1689" s="24">
        <f t="shared" si="4"/>
        <v>2743000000</v>
      </c>
      <c r="P1689" s="17">
        <f t="shared" si="5"/>
        <v>0.3906697941</v>
      </c>
      <c r="Q1689" s="17">
        <f t="shared" si="6"/>
        <v>0.7148814178</v>
      </c>
      <c r="R1689" s="17"/>
      <c r="S1689" s="17"/>
      <c r="T1689" s="17"/>
      <c r="U1689" s="17"/>
      <c r="V1689" s="17"/>
      <c r="W1689" s="17"/>
      <c r="X1689" s="17"/>
      <c r="Y1689" s="17"/>
      <c r="Z1689" s="17"/>
    </row>
    <row r="1690">
      <c r="A1690" s="18">
        <v>1759.0</v>
      </c>
      <c r="B1690" s="18" t="s">
        <v>574</v>
      </c>
      <c r="C1690" s="18" t="s">
        <v>19</v>
      </c>
      <c r="D1690" s="19">
        <v>42004.0</v>
      </c>
      <c r="E1690" s="20">
        <v>3.916E9</v>
      </c>
      <c r="F1690" s="20">
        <v>2.403E9</v>
      </c>
      <c r="G1690" s="21">
        <v>9.2E8</v>
      </c>
      <c r="H1690" s="22">
        <v>1.04E8</v>
      </c>
      <c r="I1690" s="22">
        <v>0.0</v>
      </c>
      <c r="J1690" s="18" t="s">
        <v>16</v>
      </c>
      <c r="K1690" s="18" t="s">
        <v>167</v>
      </c>
      <c r="L1690" s="23">
        <f t="shared" si="1"/>
        <v>2014</v>
      </c>
      <c r="M1690" s="24">
        <f t="shared" si="2"/>
        <v>1513000000</v>
      </c>
      <c r="N1690" s="25">
        <f t="shared" si="3"/>
        <v>1024000000</v>
      </c>
      <c r="O1690" s="24">
        <f t="shared" si="4"/>
        <v>2892000000</v>
      </c>
      <c r="P1690" s="17">
        <f t="shared" si="5"/>
        <v>0.3863636364</v>
      </c>
      <c r="Q1690" s="17">
        <f t="shared" si="6"/>
        <v>0.7385086823</v>
      </c>
      <c r="R1690" s="17"/>
      <c r="S1690" s="17"/>
      <c r="T1690" s="17"/>
      <c r="U1690" s="17"/>
      <c r="V1690" s="17"/>
      <c r="W1690" s="17"/>
      <c r="X1690" s="17"/>
      <c r="Y1690" s="17"/>
      <c r="Z1690" s="17"/>
    </row>
    <row r="1691">
      <c r="A1691" s="18">
        <v>1760.0</v>
      </c>
      <c r="B1691" s="18" t="s">
        <v>574</v>
      </c>
      <c r="C1691" s="18" t="s">
        <v>20</v>
      </c>
      <c r="D1691" s="19">
        <v>42369.0</v>
      </c>
      <c r="E1691" s="20">
        <v>3.653E9</v>
      </c>
      <c r="F1691" s="20">
        <v>2.249E9</v>
      </c>
      <c r="G1691" s="21">
        <v>8.54E8</v>
      </c>
      <c r="H1691" s="22">
        <v>9.5E7</v>
      </c>
      <c r="I1691" s="22">
        <v>0.0</v>
      </c>
      <c r="J1691" s="18" t="s">
        <v>16</v>
      </c>
      <c r="K1691" s="18" t="s">
        <v>167</v>
      </c>
      <c r="L1691" s="23">
        <f t="shared" si="1"/>
        <v>2015</v>
      </c>
      <c r="M1691" s="24">
        <f t="shared" si="2"/>
        <v>1404000000</v>
      </c>
      <c r="N1691" s="25">
        <f t="shared" si="3"/>
        <v>949000000</v>
      </c>
      <c r="O1691" s="24">
        <f t="shared" si="4"/>
        <v>2704000000</v>
      </c>
      <c r="P1691" s="17">
        <f t="shared" si="5"/>
        <v>0.384341637</v>
      </c>
      <c r="Q1691" s="17">
        <f t="shared" si="6"/>
        <v>0.7402135231</v>
      </c>
      <c r="R1691" s="17"/>
      <c r="S1691" s="17"/>
      <c r="T1691" s="17"/>
      <c r="U1691" s="17"/>
      <c r="V1691" s="17"/>
      <c r="W1691" s="17"/>
      <c r="X1691" s="17"/>
      <c r="Y1691" s="17"/>
      <c r="Z1691" s="17"/>
    </row>
    <row r="1692">
      <c r="A1692" s="18">
        <v>1761.0</v>
      </c>
      <c r="B1692" s="18" t="s">
        <v>575</v>
      </c>
      <c r="C1692" s="18" t="s">
        <v>15</v>
      </c>
      <c r="D1692" s="19">
        <v>41274.0</v>
      </c>
      <c r="E1692" s="20">
        <v>4.986566E9</v>
      </c>
      <c r="F1692" s="20">
        <v>1.620566E9</v>
      </c>
      <c r="G1692" s="21">
        <v>1.641819E9</v>
      </c>
      <c r="H1692" s="22">
        <v>8.85824E8</v>
      </c>
      <c r="I1692" s="22">
        <v>3.5819E7</v>
      </c>
      <c r="J1692" s="18" t="s">
        <v>25</v>
      </c>
      <c r="K1692" s="18" t="s">
        <v>60</v>
      </c>
      <c r="L1692" s="23">
        <f t="shared" si="1"/>
        <v>2012</v>
      </c>
      <c r="M1692" s="24">
        <f t="shared" si="2"/>
        <v>3366000000</v>
      </c>
      <c r="N1692" s="25">
        <f t="shared" si="3"/>
        <v>2563462000</v>
      </c>
      <c r="O1692" s="24">
        <f t="shared" si="4"/>
        <v>2423104000</v>
      </c>
      <c r="P1692" s="17">
        <f t="shared" si="5"/>
        <v>0.6750136266</v>
      </c>
      <c r="Q1692" s="17">
        <f t="shared" si="6"/>
        <v>0.485926387</v>
      </c>
      <c r="R1692" s="17"/>
      <c r="S1692" s="17"/>
      <c r="T1692" s="17"/>
      <c r="U1692" s="17"/>
      <c r="V1692" s="17"/>
      <c r="W1692" s="17"/>
      <c r="X1692" s="17"/>
      <c r="Y1692" s="17"/>
      <c r="Z1692" s="17"/>
    </row>
    <row r="1693">
      <c r="A1693" s="18">
        <v>1762.0</v>
      </c>
      <c r="B1693" s="18" t="s">
        <v>575</v>
      </c>
      <c r="C1693" s="18" t="s">
        <v>18</v>
      </c>
      <c r="D1693" s="19">
        <v>41639.0</v>
      </c>
      <c r="E1693" s="20">
        <v>4.68038E9</v>
      </c>
      <c r="F1693" s="20">
        <v>1.34938E9</v>
      </c>
      <c r="G1693" s="21">
        <v>1.751275E9</v>
      </c>
      <c r="H1693" s="22">
        <v>9.57587E8</v>
      </c>
      <c r="I1693" s="22">
        <v>4.4841E7</v>
      </c>
      <c r="J1693" s="18" t="s">
        <v>25</v>
      </c>
      <c r="K1693" s="18" t="s">
        <v>60</v>
      </c>
      <c r="L1693" s="23">
        <f t="shared" si="1"/>
        <v>2013</v>
      </c>
      <c r="M1693" s="24">
        <f t="shared" si="2"/>
        <v>3331000000</v>
      </c>
      <c r="N1693" s="25">
        <f t="shared" si="3"/>
        <v>2753703000</v>
      </c>
      <c r="O1693" s="24">
        <f t="shared" si="4"/>
        <v>1926677000</v>
      </c>
      <c r="P1693" s="17">
        <f t="shared" si="5"/>
        <v>0.7116943496</v>
      </c>
      <c r="Q1693" s="17">
        <f t="shared" si="6"/>
        <v>0.4116496951</v>
      </c>
      <c r="R1693" s="17"/>
      <c r="S1693" s="17"/>
      <c r="T1693" s="17"/>
      <c r="U1693" s="17"/>
      <c r="V1693" s="17"/>
      <c r="W1693" s="17"/>
      <c r="X1693" s="17"/>
      <c r="Y1693" s="17"/>
      <c r="Z1693" s="17"/>
    </row>
    <row r="1694">
      <c r="A1694" s="18">
        <v>1763.0</v>
      </c>
      <c r="B1694" s="18" t="s">
        <v>575</v>
      </c>
      <c r="C1694" s="18" t="s">
        <v>19</v>
      </c>
      <c r="D1694" s="19">
        <v>42004.0</v>
      </c>
      <c r="E1694" s="20">
        <v>4.618133E9</v>
      </c>
      <c r="F1694" s="20">
        <v>1.387375E9</v>
      </c>
      <c r="G1694" s="21">
        <v>1.77071E9</v>
      </c>
      <c r="H1694" s="22">
        <v>1.156386E9</v>
      </c>
      <c r="I1694" s="22">
        <v>6.675E7</v>
      </c>
      <c r="J1694" s="18" t="s">
        <v>25</v>
      </c>
      <c r="K1694" s="18" t="s">
        <v>60</v>
      </c>
      <c r="L1694" s="23">
        <f t="shared" si="1"/>
        <v>2014</v>
      </c>
      <c r="M1694" s="24">
        <f t="shared" si="2"/>
        <v>3230758000</v>
      </c>
      <c r="N1694" s="25">
        <f t="shared" si="3"/>
        <v>2993846000</v>
      </c>
      <c r="O1694" s="24">
        <f t="shared" si="4"/>
        <v>1624287000</v>
      </c>
      <c r="P1694" s="17">
        <f t="shared" si="5"/>
        <v>0.6995809779</v>
      </c>
      <c r="Q1694" s="17">
        <f t="shared" si="6"/>
        <v>0.351719407</v>
      </c>
      <c r="R1694" s="17"/>
      <c r="S1694" s="17"/>
      <c r="T1694" s="17"/>
      <c r="U1694" s="17"/>
      <c r="V1694" s="17"/>
      <c r="W1694" s="17"/>
      <c r="X1694" s="17"/>
      <c r="Y1694" s="17"/>
      <c r="Z1694" s="17"/>
    </row>
    <row r="1695">
      <c r="A1695" s="18">
        <v>1764.0</v>
      </c>
      <c r="B1695" s="18" t="s">
        <v>575</v>
      </c>
      <c r="C1695" s="18" t="s">
        <v>20</v>
      </c>
      <c r="D1695" s="19">
        <v>42369.0</v>
      </c>
      <c r="E1695" s="20">
        <v>4.968301E9</v>
      </c>
      <c r="F1695" s="20">
        <v>2.077748E9</v>
      </c>
      <c r="G1695" s="21">
        <v>1.768522E9</v>
      </c>
      <c r="H1695" s="22">
        <v>1.177923E9</v>
      </c>
      <c r="I1695" s="22">
        <v>7.9042E7</v>
      </c>
      <c r="J1695" s="18" t="s">
        <v>25</v>
      </c>
      <c r="K1695" s="18" t="s">
        <v>60</v>
      </c>
      <c r="L1695" s="23">
        <f t="shared" si="1"/>
        <v>2015</v>
      </c>
      <c r="M1695" s="24">
        <f t="shared" si="2"/>
        <v>2890553000</v>
      </c>
      <c r="N1695" s="25">
        <f t="shared" si="3"/>
        <v>3025487000</v>
      </c>
      <c r="O1695" s="24">
        <f t="shared" si="4"/>
        <v>1942814000</v>
      </c>
      <c r="P1695" s="17">
        <f t="shared" si="5"/>
        <v>0.5817990899</v>
      </c>
      <c r="Q1695" s="17">
        <f t="shared" si="6"/>
        <v>0.3910419276</v>
      </c>
      <c r="R1695" s="17"/>
      <c r="S1695" s="17"/>
      <c r="T1695" s="17"/>
      <c r="U1695" s="17"/>
      <c r="V1695" s="17"/>
      <c r="W1695" s="17"/>
      <c r="X1695" s="17"/>
      <c r="Y1695" s="17"/>
      <c r="Z1695" s="17"/>
    </row>
    <row r="1696">
      <c r="A1696" s="18">
        <v>1765.0</v>
      </c>
      <c r="B1696" s="18" t="s">
        <v>576</v>
      </c>
      <c r="C1696" s="18" t="s">
        <v>15</v>
      </c>
      <c r="D1696" s="19">
        <v>41272.0</v>
      </c>
      <c r="E1696" s="20">
        <v>1.3633E10</v>
      </c>
      <c r="F1696" s="20">
        <v>9.852E9</v>
      </c>
      <c r="G1696" s="21">
        <v>1.45E9</v>
      </c>
      <c r="H1696" s="22">
        <v>0.0</v>
      </c>
      <c r="I1696" s="22">
        <v>0.0</v>
      </c>
      <c r="J1696" s="18" t="s">
        <v>22</v>
      </c>
      <c r="K1696" s="18" t="s">
        <v>158</v>
      </c>
      <c r="L1696" s="23">
        <f t="shared" si="1"/>
        <v>2012</v>
      </c>
      <c r="M1696" s="24">
        <f t="shared" si="2"/>
        <v>3781000000</v>
      </c>
      <c r="N1696" s="25">
        <f t="shared" si="3"/>
        <v>1450000000</v>
      </c>
      <c r="O1696" s="24">
        <f t="shared" si="4"/>
        <v>12183000000</v>
      </c>
      <c r="P1696" s="17">
        <f t="shared" si="5"/>
        <v>0.2773417443</v>
      </c>
      <c r="Q1696" s="17">
        <f t="shared" si="6"/>
        <v>0.8936404313</v>
      </c>
      <c r="R1696" s="17"/>
      <c r="S1696" s="17"/>
      <c r="T1696" s="17"/>
      <c r="U1696" s="17"/>
      <c r="V1696" s="17"/>
      <c r="W1696" s="17"/>
      <c r="X1696" s="17"/>
      <c r="Y1696" s="17"/>
      <c r="Z1696" s="17"/>
    </row>
    <row r="1697">
      <c r="A1697" s="18">
        <v>1766.0</v>
      </c>
      <c r="B1697" s="18" t="s">
        <v>576</v>
      </c>
      <c r="C1697" s="18" t="s">
        <v>18</v>
      </c>
      <c r="D1697" s="19">
        <v>41636.0</v>
      </c>
      <c r="E1697" s="20">
        <v>1.3084E10</v>
      </c>
      <c r="F1697" s="20">
        <v>9.501E9</v>
      </c>
      <c r="G1697" s="21">
        <v>1.454E9</v>
      </c>
      <c r="H1697" s="22">
        <v>0.0</v>
      </c>
      <c r="I1697" s="22">
        <v>0.0</v>
      </c>
      <c r="J1697" s="18" t="s">
        <v>22</v>
      </c>
      <c r="K1697" s="18" t="s">
        <v>158</v>
      </c>
      <c r="L1697" s="23">
        <f t="shared" si="1"/>
        <v>2013</v>
      </c>
      <c r="M1697" s="24">
        <f t="shared" si="2"/>
        <v>3583000000</v>
      </c>
      <c r="N1697" s="25">
        <f t="shared" si="3"/>
        <v>1454000000</v>
      </c>
      <c r="O1697" s="24">
        <f t="shared" si="4"/>
        <v>11630000000</v>
      </c>
      <c r="P1697" s="17">
        <f t="shared" si="5"/>
        <v>0.2738459187</v>
      </c>
      <c r="Q1697" s="17">
        <f t="shared" si="6"/>
        <v>0.8888719046</v>
      </c>
      <c r="R1697" s="17"/>
      <c r="S1697" s="17"/>
      <c r="T1697" s="17"/>
      <c r="U1697" s="17"/>
      <c r="V1697" s="17"/>
      <c r="W1697" s="17"/>
      <c r="X1697" s="17"/>
      <c r="Y1697" s="17"/>
      <c r="Z1697" s="17"/>
    </row>
    <row r="1698">
      <c r="A1698" s="18">
        <v>1767.0</v>
      </c>
      <c r="B1698" s="18" t="s">
        <v>576</v>
      </c>
      <c r="C1698" s="18" t="s">
        <v>19</v>
      </c>
      <c r="D1698" s="19">
        <v>42000.0</v>
      </c>
      <c r="E1698" s="20">
        <v>1.3279E10</v>
      </c>
      <c r="F1698" s="20">
        <v>9.682E9</v>
      </c>
      <c r="G1698" s="21">
        <v>1.505E9</v>
      </c>
      <c r="H1698" s="22">
        <v>0.0</v>
      </c>
      <c r="I1698" s="22">
        <v>0.0</v>
      </c>
      <c r="J1698" s="18" t="s">
        <v>22</v>
      </c>
      <c r="K1698" s="18" t="s">
        <v>158</v>
      </c>
      <c r="L1698" s="23">
        <f t="shared" si="1"/>
        <v>2014</v>
      </c>
      <c r="M1698" s="24">
        <f t="shared" si="2"/>
        <v>3597000000</v>
      </c>
      <c r="N1698" s="25">
        <f t="shared" si="3"/>
        <v>1505000000</v>
      </c>
      <c r="O1698" s="24">
        <f t="shared" si="4"/>
        <v>11774000000</v>
      </c>
      <c r="P1698" s="17">
        <f t="shared" si="5"/>
        <v>0.2708788312</v>
      </c>
      <c r="Q1698" s="17">
        <f t="shared" si="6"/>
        <v>0.8866631523</v>
      </c>
      <c r="R1698" s="17"/>
      <c r="S1698" s="17"/>
      <c r="T1698" s="17"/>
      <c r="U1698" s="17"/>
      <c r="V1698" s="17"/>
      <c r="W1698" s="17"/>
      <c r="X1698" s="17"/>
      <c r="Y1698" s="17"/>
      <c r="Z1698" s="17"/>
    </row>
    <row r="1699">
      <c r="A1699" s="18">
        <v>1768.0</v>
      </c>
      <c r="B1699" s="18" t="s">
        <v>576</v>
      </c>
      <c r="C1699" s="18" t="s">
        <v>20</v>
      </c>
      <c r="D1699" s="19">
        <v>42364.0</v>
      </c>
      <c r="E1699" s="20">
        <v>1.3105E10</v>
      </c>
      <c r="F1699" s="20">
        <v>9.359E9</v>
      </c>
      <c r="G1699" s="21">
        <v>1.746E9</v>
      </c>
      <c r="H1699" s="22">
        <v>0.0</v>
      </c>
      <c r="I1699" s="22">
        <v>0.0</v>
      </c>
      <c r="J1699" s="18" t="s">
        <v>22</v>
      </c>
      <c r="K1699" s="18" t="s">
        <v>158</v>
      </c>
      <c r="L1699" s="23">
        <f t="shared" si="1"/>
        <v>2015</v>
      </c>
      <c r="M1699" s="24">
        <f t="shared" si="2"/>
        <v>3746000000</v>
      </c>
      <c r="N1699" s="25">
        <f t="shared" si="3"/>
        <v>1746000000</v>
      </c>
      <c r="O1699" s="24">
        <f t="shared" si="4"/>
        <v>11359000000</v>
      </c>
      <c r="P1699" s="17">
        <f t="shared" si="5"/>
        <v>0.2858450973</v>
      </c>
      <c r="Q1699" s="17">
        <f t="shared" si="6"/>
        <v>0.866768409</v>
      </c>
      <c r="R1699" s="17"/>
      <c r="S1699" s="17"/>
      <c r="T1699" s="17"/>
      <c r="U1699" s="17"/>
      <c r="V1699" s="17"/>
      <c r="W1699" s="17"/>
      <c r="X1699" s="17"/>
      <c r="Y1699" s="17"/>
      <c r="Z1699" s="17"/>
    </row>
    <row r="1700">
      <c r="A1700" s="18">
        <v>1769.0</v>
      </c>
      <c r="B1700" s="18" t="s">
        <v>577</v>
      </c>
      <c r="C1700" s="18" t="s">
        <v>15</v>
      </c>
      <c r="D1700" s="19">
        <v>41274.0</v>
      </c>
      <c r="E1700" s="20">
        <v>4.4717E9</v>
      </c>
      <c r="F1700" s="20">
        <v>1.1252E9</v>
      </c>
      <c r="G1700" s="21">
        <v>1.8221E9</v>
      </c>
      <c r="H1700" s="22">
        <v>2.256E8</v>
      </c>
      <c r="I1700" s="22">
        <v>0.0</v>
      </c>
      <c r="J1700" s="18" t="s">
        <v>28</v>
      </c>
      <c r="K1700" s="18" t="s">
        <v>33</v>
      </c>
      <c r="L1700" s="23">
        <f t="shared" si="1"/>
        <v>2012</v>
      </c>
      <c r="M1700" s="24">
        <f t="shared" si="2"/>
        <v>3346500000</v>
      </c>
      <c r="N1700" s="25">
        <f t="shared" si="3"/>
        <v>2047700000</v>
      </c>
      <c r="O1700" s="24">
        <f t="shared" si="4"/>
        <v>2424000000</v>
      </c>
      <c r="P1700" s="17">
        <f t="shared" si="5"/>
        <v>0.748373102</v>
      </c>
      <c r="Q1700" s="17">
        <f t="shared" si="6"/>
        <v>0.5420757206</v>
      </c>
      <c r="R1700" s="17"/>
      <c r="S1700" s="17"/>
      <c r="T1700" s="17"/>
      <c r="U1700" s="17"/>
      <c r="V1700" s="17"/>
      <c r="W1700" s="17"/>
      <c r="X1700" s="17"/>
      <c r="Y1700" s="17"/>
      <c r="Z1700" s="17"/>
    </row>
    <row r="1701">
      <c r="A1701" s="18">
        <v>1770.0</v>
      </c>
      <c r="B1701" s="18" t="s">
        <v>577</v>
      </c>
      <c r="C1701" s="18" t="s">
        <v>18</v>
      </c>
      <c r="D1701" s="19">
        <v>41639.0</v>
      </c>
      <c r="E1701" s="20">
        <v>4.6234E9</v>
      </c>
      <c r="F1701" s="20">
        <v>1.2667E9</v>
      </c>
      <c r="G1701" s="21">
        <v>1.7963E9</v>
      </c>
      <c r="H1701" s="22">
        <v>2.03E8</v>
      </c>
      <c r="I1701" s="22">
        <v>7.85E7</v>
      </c>
      <c r="J1701" s="18" t="s">
        <v>28</v>
      </c>
      <c r="K1701" s="18" t="s">
        <v>33</v>
      </c>
      <c r="L1701" s="23">
        <f t="shared" si="1"/>
        <v>2013</v>
      </c>
      <c r="M1701" s="24">
        <f t="shared" si="2"/>
        <v>3356700000</v>
      </c>
      <c r="N1701" s="25">
        <f t="shared" si="3"/>
        <v>2077800000</v>
      </c>
      <c r="O1701" s="24">
        <f t="shared" si="4"/>
        <v>2545600000</v>
      </c>
      <c r="P1701" s="17">
        <f t="shared" si="5"/>
        <v>0.7260241381</v>
      </c>
      <c r="Q1701" s="17">
        <f t="shared" si="6"/>
        <v>0.5505904745</v>
      </c>
      <c r="R1701" s="17"/>
      <c r="S1701" s="17"/>
      <c r="T1701" s="17"/>
      <c r="U1701" s="17"/>
      <c r="V1701" s="17"/>
      <c r="W1701" s="17"/>
      <c r="X1701" s="17"/>
      <c r="Y1701" s="17"/>
      <c r="Z1701" s="17"/>
    </row>
    <row r="1702">
      <c r="A1702" s="18">
        <v>1771.0</v>
      </c>
      <c r="B1702" s="18" t="s">
        <v>577</v>
      </c>
      <c r="C1702" s="18" t="s">
        <v>19</v>
      </c>
      <c r="D1702" s="19">
        <v>42004.0</v>
      </c>
      <c r="E1702" s="20">
        <v>4.6733E9</v>
      </c>
      <c r="F1702" s="20">
        <v>1.2428E9</v>
      </c>
      <c r="G1702" s="21">
        <v>1.7722E9</v>
      </c>
      <c r="H1702" s="22">
        <v>1.874E8</v>
      </c>
      <c r="I1702" s="22">
        <v>9.25E7</v>
      </c>
      <c r="J1702" s="18" t="s">
        <v>28</v>
      </c>
      <c r="K1702" s="18" t="s">
        <v>33</v>
      </c>
      <c r="L1702" s="23">
        <f t="shared" si="1"/>
        <v>2014</v>
      </c>
      <c r="M1702" s="24">
        <f t="shared" si="2"/>
        <v>3430500000</v>
      </c>
      <c r="N1702" s="25">
        <f t="shared" si="3"/>
        <v>2052100000</v>
      </c>
      <c r="O1702" s="24">
        <f t="shared" si="4"/>
        <v>2621200000</v>
      </c>
      <c r="P1702" s="17">
        <f t="shared" si="5"/>
        <v>0.7340637237</v>
      </c>
      <c r="Q1702" s="17">
        <f t="shared" si="6"/>
        <v>0.5608884514</v>
      </c>
      <c r="R1702" s="17"/>
      <c r="S1702" s="17"/>
      <c r="T1702" s="17"/>
      <c r="U1702" s="17"/>
      <c r="V1702" s="17"/>
      <c r="W1702" s="17"/>
      <c r="X1702" s="17"/>
      <c r="Y1702" s="17"/>
      <c r="Z1702" s="17"/>
    </row>
    <row r="1703">
      <c r="A1703" s="18">
        <v>1772.0</v>
      </c>
      <c r="B1703" s="18" t="s">
        <v>577</v>
      </c>
      <c r="C1703" s="18" t="s">
        <v>20</v>
      </c>
      <c r="D1703" s="19">
        <v>42369.0</v>
      </c>
      <c r="E1703" s="20">
        <v>5.9978E9</v>
      </c>
      <c r="F1703" s="20">
        <v>1.8006E9</v>
      </c>
      <c r="G1703" s="21">
        <v>2.2919E9</v>
      </c>
      <c r="H1703" s="22">
        <v>2.688E8</v>
      </c>
      <c r="I1703" s="22">
        <v>3.374E8</v>
      </c>
      <c r="J1703" s="18" t="s">
        <v>28</v>
      </c>
      <c r="K1703" s="18" t="s">
        <v>33</v>
      </c>
      <c r="L1703" s="23">
        <f t="shared" si="1"/>
        <v>2015</v>
      </c>
      <c r="M1703" s="24">
        <f t="shared" si="2"/>
        <v>4197200000</v>
      </c>
      <c r="N1703" s="25">
        <f t="shared" si="3"/>
        <v>2898100000</v>
      </c>
      <c r="O1703" s="24">
        <f t="shared" si="4"/>
        <v>3099700000</v>
      </c>
      <c r="P1703" s="17">
        <f t="shared" si="5"/>
        <v>0.699789923</v>
      </c>
      <c r="Q1703" s="17">
        <f t="shared" si="6"/>
        <v>0.5168061623</v>
      </c>
      <c r="R1703" s="17"/>
      <c r="S1703" s="17"/>
      <c r="T1703" s="17"/>
      <c r="U1703" s="17"/>
      <c r="V1703" s="17"/>
      <c r="W1703" s="17"/>
      <c r="X1703" s="17"/>
      <c r="Y1703" s="17"/>
      <c r="Z1703" s="17"/>
    </row>
    <row r="1704">
      <c r="A1704" s="18">
        <v>1773.0</v>
      </c>
      <c r="B1704" s="18" t="s">
        <v>578</v>
      </c>
      <c r="C1704" s="18" t="s">
        <v>15</v>
      </c>
      <c r="D1704" s="19">
        <v>41274.0</v>
      </c>
      <c r="E1704" s="20">
        <v>2.458592E9</v>
      </c>
      <c r="F1704" s="20">
        <v>8.0146E7</v>
      </c>
      <c r="G1704" s="21">
        <v>1.579007E9</v>
      </c>
      <c r="H1704" s="22">
        <v>0.0</v>
      </c>
      <c r="I1704" s="22">
        <v>3.1237E7</v>
      </c>
      <c r="J1704" s="18" t="s">
        <v>50</v>
      </c>
      <c r="K1704" s="18" t="s">
        <v>143</v>
      </c>
      <c r="L1704" s="23">
        <f t="shared" si="1"/>
        <v>2012</v>
      </c>
      <c r="M1704" s="24">
        <f t="shared" si="2"/>
        <v>2378446000</v>
      </c>
      <c r="N1704" s="25">
        <f t="shared" si="3"/>
        <v>1610244000</v>
      </c>
      <c r="O1704" s="24">
        <f t="shared" si="4"/>
        <v>848348000</v>
      </c>
      <c r="P1704" s="17">
        <f t="shared" si="5"/>
        <v>0.9674016673</v>
      </c>
      <c r="Q1704" s="17">
        <f t="shared" si="6"/>
        <v>0.3450544051</v>
      </c>
      <c r="R1704" s="17"/>
      <c r="S1704" s="17"/>
      <c r="T1704" s="17"/>
      <c r="U1704" s="17"/>
      <c r="V1704" s="17"/>
      <c r="W1704" s="17"/>
      <c r="X1704" s="17"/>
      <c r="Y1704" s="17"/>
      <c r="Z1704" s="17"/>
    </row>
    <row r="1705">
      <c r="A1705" s="18">
        <v>1774.0</v>
      </c>
      <c r="B1705" s="18" t="s">
        <v>578</v>
      </c>
      <c r="C1705" s="18" t="s">
        <v>18</v>
      </c>
      <c r="D1705" s="19">
        <v>41639.0</v>
      </c>
      <c r="E1705" s="20">
        <v>2.278812E9</v>
      </c>
      <c r="F1705" s="20">
        <v>5.8913E7</v>
      </c>
      <c r="G1705" s="21">
        <v>1.700064E9</v>
      </c>
      <c r="H1705" s="22">
        <v>0.0</v>
      </c>
      <c r="I1705" s="22">
        <v>-7.2761E7</v>
      </c>
      <c r="J1705" s="18" t="s">
        <v>50</v>
      </c>
      <c r="K1705" s="18" t="s">
        <v>143</v>
      </c>
      <c r="L1705" s="23">
        <f t="shared" si="1"/>
        <v>2013</v>
      </c>
      <c r="M1705" s="24">
        <f t="shared" si="2"/>
        <v>2219899000</v>
      </c>
      <c r="N1705" s="25">
        <f t="shared" si="3"/>
        <v>1627303000</v>
      </c>
      <c r="O1705" s="24">
        <f t="shared" si="4"/>
        <v>651509000</v>
      </c>
      <c r="P1705" s="17">
        <f t="shared" si="5"/>
        <v>0.9741474944</v>
      </c>
      <c r="Q1705" s="17">
        <f t="shared" si="6"/>
        <v>0.2858985296</v>
      </c>
      <c r="R1705" s="17"/>
      <c r="S1705" s="17"/>
      <c r="T1705" s="17"/>
      <c r="U1705" s="17"/>
      <c r="V1705" s="17"/>
      <c r="W1705" s="17"/>
      <c r="X1705" s="17"/>
      <c r="Y1705" s="17"/>
      <c r="Z1705" s="17"/>
    </row>
    <row r="1706">
      <c r="A1706" s="18">
        <v>1775.0</v>
      </c>
      <c r="B1706" s="18" t="s">
        <v>578</v>
      </c>
      <c r="C1706" s="18" t="s">
        <v>19</v>
      </c>
      <c r="D1706" s="19">
        <v>42004.0</v>
      </c>
      <c r="E1706" s="20">
        <v>2.361631E9</v>
      </c>
      <c r="F1706" s="20">
        <v>4.9736E7</v>
      </c>
      <c r="G1706" s="21">
        <v>1.654369E9</v>
      </c>
      <c r="H1706" s="22">
        <v>0.0</v>
      </c>
      <c r="I1706" s="22">
        <v>-8.7159E7</v>
      </c>
      <c r="J1706" s="18" t="s">
        <v>50</v>
      </c>
      <c r="K1706" s="18" t="s">
        <v>143</v>
      </c>
      <c r="L1706" s="23">
        <f t="shared" si="1"/>
        <v>2014</v>
      </c>
      <c r="M1706" s="24">
        <f t="shared" si="2"/>
        <v>2311895000</v>
      </c>
      <c r="N1706" s="25">
        <f t="shared" si="3"/>
        <v>1567210000</v>
      </c>
      <c r="O1706" s="24">
        <f t="shared" si="4"/>
        <v>794421000</v>
      </c>
      <c r="P1706" s="17">
        <f t="shared" si="5"/>
        <v>0.9789399783</v>
      </c>
      <c r="Q1706" s="17">
        <f t="shared" si="6"/>
        <v>0.3363865905</v>
      </c>
      <c r="R1706" s="17"/>
      <c r="S1706" s="17"/>
      <c r="T1706" s="17"/>
      <c r="U1706" s="17"/>
      <c r="V1706" s="17"/>
      <c r="W1706" s="17"/>
      <c r="X1706" s="17"/>
      <c r="Y1706" s="17"/>
      <c r="Z1706" s="17"/>
    </row>
    <row r="1707">
      <c r="A1707" s="18">
        <v>1776.0</v>
      </c>
      <c r="B1707" s="18" t="s">
        <v>578</v>
      </c>
      <c r="C1707" s="18" t="s">
        <v>20</v>
      </c>
      <c r="D1707" s="19">
        <v>42369.0</v>
      </c>
      <c r="E1707" s="20">
        <v>2.210591E9</v>
      </c>
      <c r="F1707" s="20">
        <v>4.9344E7</v>
      </c>
      <c r="G1707" s="21">
        <v>1.591239E9</v>
      </c>
      <c r="H1707" s="22">
        <v>0.0</v>
      </c>
      <c r="I1707" s="22">
        <v>4.9282E7</v>
      </c>
      <c r="J1707" s="18" t="s">
        <v>50</v>
      </c>
      <c r="K1707" s="18" t="s">
        <v>143</v>
      </c>
      <c r="L1707" s="23">
        <f t="shared" si="1"/>
        <v>2015</v>
      </c>
      <c r="M1707" s="24">
        <f t="shared" si="2"/>
        <v>2161247000</v>
      </c>
      <c r="N1707" s="25">
        <f t="shared" si="3"/>
        <v>1640521000</v>
      </c>
      <c r="O1707" s="24">
        <f t="shared" si="4"/>
        <v>570070000</v>
      </c>
      <c r="P1707" s="17">
        <f t="shared" si="5"/>
        <v>0.9776783675</v>
      </c>
      <c r="Q1707" s="17">
        <f t="shared" si="6"/>
        <v>0.2578812634</v>
      </c>
      <c r="R1707" s="17"/>
      <c r="S1707" s="17"/>
      <c r="T1707" s="17"/>
      <c r="U1707" s="17"/>
      <c r="V1707" s="17"/>
      <c r="W1707" s="17"/>
      <c r="X1707" s="17"/>
      <c r="Y1707" s="17"/>
      <c r="Z1707" s="17"/>
    </row>
    <row r="1708">
      <c r="A1708" s="18">
        <v>1777.0</v>
      </c>
      <c r="B1708" s="18" t="s">
        <v>579</v>
      </c>
      <c r="C1708" s="18" t="s">
        <v>15</v>
      </c>
      <c r="D1708" s="19">
        <v>41639.0</v>
      </c>
      <c r="E1708" s="20">
        <v>4.561E9</v>
      </c>
      <c r="F1708" s="20">
        <v>1.669E9</v>
      </c>
      <c r="G1708" s="21">
        <v>1.613E9</v>
      </c>
      <c r="H1708" s="22">
        <v>3.99E8</v>
      </c>
      <c r="I1708" s="22">
        <v>6.0E7</v>
      </c>
      <c r="J1708" s="18" t="s">
        <v>28</v>
      </c>
      <c r="K1708" s="18" t="s">
        <v>29</v>
      </c>
      <c r="L1708" s="23">
        <f t="shared" si="1"/>
        <v>2013</v>
      </c>
      <c r="M1708" s="24">
        <f t="shared" si="2"/>
        <v>2892000000</v>
      </c>
      <c r="N1708" s="25">
        <f t="shared" si="3"/>
        <v>2072000000</v>
      </c>
      <c r="O1708" s="24">
        <f t="shared" si="4"/>
        <v>2489000000</v>
      </c>
      <c r="P1708" s="17">
        <f t="shared" si="5"/>
        <v>0.6340714756</v>
      </c>
      <c r="Q1708" s="17">
        <f t="shared" si="6"/>
        <v>0.5457136593</v>
      </c>
      <c r="R1708" s="17"/>
      <c r="S1708" s="17"/>
      <c r="T1708" s="17"/>
      <c r="U1708" s="17"/>
      <c r="V1708" s="17"/>
      <c r="W1708" s="17"/>
      <c r="X1708" s="17"/>
      <c r="Y1708" s="17"/>
      <c r="Z1708" s="17"/>
    </row>
    <row r="1709">
      <c r="A1709" s="18">
        <v>1778.0</v>
      </c>
      <c r="B1709" s="18" t="s">
        <v>579</v>
      </c>
      <c r="C1709" s="18" t="s">
        <v>18</v>
      </c>
      <c r="D1709" s="19">
        <v>42004.0</v>
      </c>
      <c r="E1709" s="20">
        <v>4.785E9</v>
      </c>
      <c r="F1709" s="20">
        <v>1.717E9</v>
      </c>
      <c r="G1709" s="21">
        <v>1.643E9</v>
      </c>
      <c r="H1709" s="22">
        <v>3.96E8</v>
      </c>
      <c r="I1709" s="22">
        <v>6.0E7</v>
      </c>
      <c r="J1709" s="18" t="s">
        <v>28</v>
      </c>
      <c r="K1709" s="18" t="s">
        <v>29</v>
      </c>
      <c r="L1709" s="23">
        <f t="shared" si="1"/>
        <v>2014</v>
      </c>
      <c r="M1709" s="24">
        <f t="shared" si="2"/>
        <v>3068000000</v>
      </c>
      <c r="N1709" s="25">
        <f t="shared" si="3"/>
        <v>2099000000</v>
      </c>
      <c r="O1709" s="24">
        <f t="shared" si="4"/>
        <v>2686000000</v>
      </c>
      <c r="P1709" s="17">
        <f t="shared" si="5"/>
        <v>0.6411703239</v>
      </c>
      <c r="Q1709" s="17">
        <f t="shared" si="6"/>
        <v>0.5613375131</v>
      </c>
      <c r="R1709" s="17"/>
      <c r="S1709" s="17"/>
      <c r="T1709" s="17"/>
      <c r="U1709" s="17"/>
      <c r="V1709" s="17"/>
      <c r="W1709" s="17"/>
      <c r="X1709" s="17"/>
      <c r="Y1709" s="17"/>
      <c r="Z1709" s="17"/>
    </row>
    <row r="1710">
      <c r="A1710" s="18">
        <v>1779.0</v>
      </c>
      <c r="B1710" s="18" t="s">
        <v>579</v>
      </c>
      <c r="C1710" s="18" t="s">
        <v>19</v>
      </c>
      <c r="D1710" s="19">
        <v>42369.0</v>
      </c>
      <c r="E1710" s="20">
        <v>4.765E9</v>
      </c>
      <c r="F1710" s="20">
        <v>1.738E9</v>
      </c>
      <c r="G1710" s="21">
        <v>1.532E9</v>
      </c>
      <c r="H1710" s="22">
        <v>3.64E8</v>
      </c>
      <c r="I1710" s="22">
        <v>6.1E7</v>
      </c>
      <c r="J1710" s="18" t="s">
        <v>28</v>
      </c>
      <c r="K1710" s="18" t="s">
        <v>29</v>
      </c>
      <c r="L1710" s="23">
        <f t="shared" si="1"/>
        <v>2015</v>
      </c>
      <c r="M1710" s="24">
        <f t="shared" si="2"/>
        <v>3027000000</v>
      </c>
      <c r="N1710" s="25">
        <f t="shared" si="3"/>
        <v>1957000000</v>
      </c>
      <c r="O1710" s="24">
        <f t="shared" si="4"/>
        <v>2808000000</v>
      </c>
      <c r="P1710" s="17">
        <f t="shared" si="5"/>
        <v>0.6352570829</v>
      </c>
      <c r="Q1710" s="17">
        <f t="shared" si="6"/>
        <v>0.589296957</v>
      </c>
      <c r="R1710" s="17"/>
      <c r="S1710" s="17"/>
      <c r="T1710" s="17"/>
      <c r="U1710" s="17"/>
      <c r="V1710" s="17"/>
      <c r="W1710" s="17"/>
      <c r="X1710" s="17"/>
      <c r="Y1710" s="17"/>
      <c r="Z1710" s="17"/>
    </row>
    <row r="1711">
      <c r="A1711" s="18">
        <v>1780.0</v>
      </c>
      <c r="B1711" s="18" t="s">
        <v>579</v>
      </c>
      <c r="C1711" s="18" t="s">
        <v>20</v>
      </c>
      <c r="D1711" s="19">
        <v>42735.0</v>
      </c>
      <c r="E1711" s="20">
        <v>4.888E9</v>
      </c>
      <c r="F1711" s="20">
        <v>1.666E9</v>
      </c>
      <c r="G1711" s="21">
        <v>1.364E9</v>
      </c>
      <c r="H1711" s="22">
        <v>3.76E8</v>
      </c>
      <c r="I1711" s="22">
        <v>8.5E7</v>
      </c>
      <c r="J1711" s="18" t="s">
        <v>28</v>
      </c>
      <c r="K1711" s="18" t="s">
        <v>29</v>
      </c>
      <c r="L1711" s="23">
        <f t="shared" si="1"/>
        <v>2016</v>
      </c>
      <c r="M1711" s="24">
        <f t="shared" si="2"/>
        <v>3222000000</v>
      </c>
      <c r="N1711" s="25">
        <f t="shared" si="3"/>
        <v>1825000000</v>
      </c>
      <c r="O1711" s="24">
        <f t="shared" si="4"/>
        <v>3063000000</v>
      </c>
      <c r="P1711" s="17">
        <f t="shared" si="5"/>
        <v>0.6591653028</v>
      </c>
      <c r="Q1711" s="17">
        <f t="shared" si="6"/>
        <v>0.6266366612</v>
      </c>
      <c r="R1711" s="17"/>
      <c r="S1711" s="17"/>
      <c r="T1711" s="17"/>
      <c r="U1711" s="17"/>
      <c r="V1711" s="17"/>
      <c r="W1711" s="17"/>
      <c r="X1711" s="17"/>
      <c r="Y1711" s="17"/>
      <c r="Z1711" s="17"/>
    </row>
  </sheetData>
  <conditionalFormatting sqref="A1:Z1711">
    <cfRule type="colorScale" priority="1">
      <colorScale>
        <cfvo type="min"/>
        <cfvo type="max"/>
        <color rgb="FFFFFFFF"/>
        <color rgb="FFE67C73"/>
      </colorScale>
    </cfRule>
  </conditionalFormatting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0.63"/>
    <col customWidth="1" min="2" max="2" width="19.5"/>
    <col customWidth="1" min="5" max="5" width="19.25"/>
    <col customWidth="1" min="6" max="6" width="27.88"/>
    <col customWidth="1" min="7" max="7" width="18.25"/>
  </cols>
  <sheetData>
    <row r="1">
      <c r="A1" s="9"/>
      <c r="B1" s="9"/>
    </row>
    <row r="2">
      <c r="A2" s="9"/>
      <c r="B2" s="9"/>
    </row>
    <row r="3">
      <c r="A3" s="26"/>
      <c r="B3" s="26"/>
      <c r="C3" s="27"/>
      <c r="D3" s="27"/>
      <c r="E3" s="27"/>
      <c r="F3" s="27"/>
      <c r="G3" s="28" t="s">
        <v>585</v>
      </c>
      <c r="H3" s="29"/>
      <c r="I3" s="29"/>
      <c r="J3" s="29"/>
      <c r="K3" s="29"/>
      <c r="L3" s="29"/>
      <c r="M3" s="29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>
      <c r="A4" s="9"/>
      <c r="B4" s="9"/>
    </row>
    <row r="5">
      <c r="A5" s="9"/>
      <c r="B5" s="9"/>
    </row>
    <row r="6">
      <c r="A6" s="9"/>
      <c r="B6" s="9"/>
    </row>
    <row r="7">
      <c r="A7" s="30" t="s">
        <v>586</v>
      </c>
      <c r="B7" s="31"/>
    </row>
    <row r="8">
      <c r="A8" s="32" t="s">
        <v>587</v>
      </c>
      <c r="B8" s="32" t="s">
        <v>588</v>
      </c>
    </row>
    <row r="9">
      <c r="A9" s="33">
        <v>2.855E9</v>
      </c>
      <c r="B9" s="33">
        <v>6.041E9</v>
      </c>
      <c r="E9" s="34" t="s">
        <v>589</v>
      </c>
      <c r="F9" s="35"/>
    </row>
    <row r="10">
      <c r="A10" s="33">
        <v>0.0</v>
      </c>
      <c r="B10" s="33">
        <v>8.44353E8</v>
      </c>
      <c r="E10" s="36"/>
      <c r="F10" s="36"/>
    </row>
    <row r="11">
      <c r="A11" s="33">
        <v>1.371E9</v>
      </c>
      <c r="B11" s="33">
        <v>5.59686E8</v>
      </c>
      <c r="E11" s="37" t="s">
        <v>590</v>
      </c>
      <c r="F11" s="38">
        <f>AVERAGE(A9:A56)</f>
        <v>1007093854</v>
      </c>
    </row>
    <row r="12">
      <c r="A12" s="33">
        <v>5.14E8</v>
      </c>
      <c r="B12" s="33">
        <v>0.0</v>
      </c>
      <c r="E12" s="37" t="s">
        <v>591</v>
      </c>
      <c r="F12" s="38">
        <f>MEDIAN((A9:A56))</f>
        <v>312500000</v>
      </c>
    </row>
    <row r="13">
      <c r="A13" s="33">
        <v>4.297E9</v>
      </c>
      <c r="B13" s="33">
        <v>6.111E8</v>
      </c>
      <c r="E13" s="37" t="s">
        <v>592</v>
      </c>
      <c r="F13" s="36">
        <f>STDEV(A9:A56)</f>
        <v>1758392475</v>
      </c>
    </row>
    <row r="14">
      <c r="A14" s="33">
        <v>0.0</v>
      </c>
      <c r="B14" s="33">
        <v>9.3879E7</v>
      </c>
      <c r="E14" s="37" t="s">
        <v>593</v>
      </c>
      <c r="F14" s="38">
        <f>MAX(A9:A56)</f>
        <v>7503000000</v>
      </c>
    </row>
    <row r="15">
      <c r="A15" s="33">
        <v>5.82E8</v>
      </c>
      <c r="B15" s="33">
        <v>1.428E9</v>
      </c>
      <c r="E15" s="37" t="s">
        <v>594</v>
      </c>
      <c r="F15" s="36">
        <f>quartile(A9:A56,1)</f>
        <v>0</v>
      </c>
    </row>
    <row r="16">
      <c r="A16" s="33">
        <v>3.02E8</v>
      </c>
      <c r="B16" s="33">
        <v>0.0</v>
      </c>
      <c r="E16" s="37" t="s">
        <v>595</v>
      </c>
      <c r="F16" s="36">
        <f>QUARTILE(A9:A56,3)</f>
        <v>866274250</v>
      </c>
    </row>
    <row r="17">
      <c r="A17" s="33">
        <v>5.5E8</v>
      </c>
      <c r="B17" s="33">
        <v>5.84E8</v>
      </c>
      <c r="E17" s="37" t="s">
        <v>596</v>
      </c>
      <c r="F17" s="36">
        <f>F16-F20</f>
        <v>866274250</v>
      </c>
    </row>
    <row r="18">
      <c r="A18" s="33">
        <v>1.8934E9</v>
      </c>
      <c r="B18" s="33">
        <v>2.674E9</v>
      </c>
    </row>
    <row r="19">
      <c r="A19" s="33">
        <v>3.731E9</v>
      </c>
      <c r="B19" s="33">
        <v>6.23798E8</v>
      </c>
    </row>
    <row r="20">
      <c r="A20" s="33">
        <v>8.61E8</v>
      </c>
      <c r="B20" s="33">
        <v>6.294E9</v>
      </c>
    </row>
    <row r="21">
      <c r="A21" s="33">
        <v>0.0</v>
      </c>
      <c r="B21" s="33">
        <v>0.0</v>
      </c>
    </row>
    <row r="22">
      <c r="A22" s="33">
        <v>2.4306E9</v>
      </c>
      <c r="B22" s="33">
        <v>0.0</v>
      </c>
    </row>
    <row r="23">
      <c r="A23" s="33">
        <v>3.92805E8</v>
      </c>
      <c r="B23" s="33">
        <v>5.53817E8</v>
      </c>
    </row>
    <row r="24">
      <c r="A24" s="33">
        <v>0.0</v>
      </c>
      <c r="B24" s="33">
        <v>1.125E9</v>
      </c>
      <c r="E24" s="39" t="s">
        <v>597</v>
      </c>
      <c r="F24" s="40"/>
      <c r="G24" s="40"/>
      <c r="H24" s="40"/>
    </row>
    <row r="25">
      <c r="A25" s="33">
        <v>0.0</v>
      </c>
      <c r="B25" s="33">
        <v>9.83E8</v>
      </c>
      <c r="E25" s="40"/>
      <c r="F25" s="40"/>
      <c r="G25" s="40"/>
      <c r="H25" s="40"/>
    </row>
    <row r="26">
      <c r="A26" s="33">
        <v>6.6259E7</v>
      </c>
      <c r="B26" s="33">
        <v>2.666E9</v>
      </c>
      <c r="E26" s="40"/>
      <c r="F26" s="41" t="s">
        <v>587</v>
      </c>
      <c r="G26" s="42" t="s">
        <v>588</v>
      </c>
      <c r="H26" s="40"/>
    </row>
    <row r="27">
      <c r="A27" s="33">
        <v>0.0</v>
      </c>
      <c r="B27" s="33">
        <v>2.63792E8</v>
      </c>
      <c r="E27" s="43" t="s">
        <v>590</v>
      </c>
      <c r="F27" s="44">
        <f>AVERAGE(A9:A56)</f>
        <v>1007093854</v>
      </c>
      <c r="G27" s="45">
        <f>AVERAGE((B9:B67))</f>
        <v>1368316051</v>
      </c>
      <c r="H27" s="40"/>
    </row>
    <row r="28">
      <c r="A28" s="33">
        <v>0.0</v>
      </c>
      <c r="B28" s="33">
        <v>0.0</v>
      </c>
      <c r="E28" s="43" t="s">
        <v>591</v>
      </c>
      <c r="F28" s="44">
        <f>MEDIAN(A9:A56)</f>
        <v>312500000</v>
      </c>
      <c r="G28" s="45">
        <f>median(B9:B67)</f>
        <v>584000000</v>
      </c>
      <c r="H28" s="40"/>
    </row>
    <row r="29">
      <c r="A29" s="33">
        <v>3.23E8</v>
      </c>
      <c r="B29" s="33">
        <v>0.0</v>
      </c>
      <c r="E29" s="43"/>
      <c r="F29" s="46"/>
      <c r="G29" s="47"/>
      <c r="H29" s="40"/>
    </row>
    <row r="30">
      <c r="A30" s="33">
        <v>2.12E9</v>
      </c>
      <c r="B30" s="33">
        <v>1.47696E8</v>
      </c>
      <c r="E30" s="43" t="s">
        <v>592</v>
      </c>
      <c r="F30" s="44">
        <f>STDEV(A9:A56)</f>
        <v>1758392475</v>
      </c>
      <c r="G30" s="48">
        <f>stdev(B9:B67)</f>
        <v>2409291613</v>
      </c>
      <c r="H30" s="40"/>
    </row>
    <row r="31">
      <c r="A31" s="33">
        <v>0.0</v>
      </c>
      <c r="B31" s="33">
        <v>1.343E8</v>
      </c>
      <c r="E31" s="43"/>
      <c r="F31" s="46"/>
      <c r="G31" s="47"/>
      <c r="H31" s="40"/>
    </row>
    <row r="32">
      <c r="A32" s="33">
        <v>2.032E8</v>
      </c>
      <c r="B32" s="33">
        <v>8.15E8</v>
      </c>
      <c r="E32" s="43" t="s">
        <v>593</v>
      </c>
      <c r="F32" s="44">
        <f>MAX(A20:A67)</f>
        <v>7503000000</v>
      </c>
      <c r="G32" s="48">
        <f>max(B9:B67)</f>
        <v>11537000000</v>
      </c>
      <c r="H32" s="40"/>
    </row>
    <row r="33">
      <c r="A33" s="33">
        <v>0.0</v>
      </c>
      <c r="B33" s="33">
        <v>0.0</v>
      </c>
      <c r="E33" s="43" t="s">
        <v>594</v>
      </c>
      <c r="F33" s="46">
        <f>quartile(A25:A72,1)</f>
        <v>0</v>
      </c>
      <c r="G33" s="49">
        <f>QUARTILE(B:B,1)</f>
        <v>140998000</v>
      </c>
      <c r="H33" s="40"/>
    </row>
    <row r="34">
      <c r="A34" s="33">
        <v>0.0</v>
      </c>
      <c r="B34" s="33">
        <v>2.338E9</v>
      </c>
      <c r="E34" s="43" t="s">
        <v>595</v>
      </c>
      <c r="F34" s="46">
        <f t="shared" ref="F34:G34" si="1">QUARTILE(A:A,3)</f>
        <v>866274250</v>
      </c>
      <c r="G34" s="49">
        <f t="shared" si="1"/>
        <v>1262000000</v>
      </c>
      <c r="H34" s="40"/>
    </row>
    <row r="35">
      <c r="A35" s="33">
        <v>8.8003E7</v>
      </c>
      <c r="B35" s="33">
        <v>1.298E9</v>
      </c>
      <c r="E35" s="43" t="s">
        <v>596</v>
      </c>
      <c r="F35" s="46">
        <f>F34-F36</f>
        <v>866274250</v>
      </c>
      <c r="G35" s="49">
        <f>G34-G33</f>
        <v>1121002000</v>
      </c>
      <c r="H35" s="40"/>
    </row>
    <row r="36">
      <c r="A36" s="33">
        <v>3.88055E8</v>
      </c>
      <c r="B36" s="33">
        <v>0.0</v>
      </c>
    </row>
    <row r="37">
      <c r="A37" s="33">
        <v>1.78E8</v>
      </c>
      <c r="B37" s="33">
        <v>5.743E9</v>
      </c>
    </row>
    <row r="38">
      <c r="A38" s="33">
        <v>0.0</v>
      </c>
      <c r="B38" s="33">
        <v>1.1537E10</v>
      </c>
    </row>
    <row r="39">
      <c r="A39" s="33">
        <v>5.5313E9</v>
      </c>
      <c r="B39" s="33">
        <v>7.14E8</v>
      </c>
      <c r="E39" s="50" t="s">
        <v>598</v>
      </c>
      <c r="F39" s="51"/>
    </row>
    <row r="40">
      <c r="A40" s="33">
        <v>4.57E8</v>
      </c>
      <c r="B40" s="33">
        <v>1.0432E9</v>
      </c>
      <c r="E40" s="49"/>
      <c r="F40" s="49"/>
    </row>
    <row r="41">
      <c r="A41" s="33">
        <v>7.503E9</v>
      </c>
      <c r="B41" s="33">
        <v>5.39469E8</v>
      </c>
      <c r="E41" s="52" t="s">
        <v>590</v>
      </c>
      <c r="F41" s="45">
        <f>AVERAGE(B9:B67)</f>
        <v>1368316051</v>
      </c>
    </row>
    <row r="42">
      <c r="A42" s="33">
        <v>1.23297E8</v>
      </c>
      <c r="B42" s="33">
        <v>2.50434E8</v>
      </c>
      <c r="E42" s="52" t="s">
        <v>591</v>
      </c>
      <c r="F42" s="45">
        <f>median(B9:B67)</f>
        <v>584000000</v>
      </c>
    </row>
    <row r="43">
      <c r="A43" s="33">
        <v>6.719E8</v>
      </c>
      <c r="B43" s="33">
        <v>7.16471E8</v>
      </c>
      <c r="E43" s="52" t="s">
        <v>592</v>
      </c>
      <c r="F43" s="49">
        <f>stdev(B9:B67)</f>
        <v>2409291613</v>
      </c>
    </row>
    <row r="44">
      <c r="A44" s="33">
        <v>0.0</v>
      </c>
      <c r="B44" s="33">
        <v>0.0</v>
      </c>
      <c r="E44" s="52" t="s">
        <v>593</v>
      </c>
      <c r="F44" s="45">
        <f>max(B9:B67)</f>
        <v>11537000000</v>
      </c>
    </row>
    <row r="45">
      <c r="A45" s="33">
        <v>6.678E9</v>
      </c>
      <c r="B45" s="33">
        <v>3.05043E8</v>
      </c>
      <c r="E45" s="53" t="s">
        <v>594</v>
      </c>
      <c r="F45" s="54">
        <f>QUARTILE(B9:B67,1)</f>
        <v>140998000</v>
      </c>
    </row>
    <row r="46">
      <c r="A46" s="33">
        <v>1.324E8</v>
      </c>
      <c r="B46" s="33">
        <v>1.1381E10</v>
      </c>
      <c r="E46" s="53" t="s">
        <v>595</v>
      </c>
      <c r="F46" s="54">
        <f>QUARTILE(B9:B67,3)</f>
        <v>1262000000</v>
      </c>
    </row>
    <row r="47">
      <c r="A47" s="33">
        <v>1.271353E9</v>
      </c>
      <c r="B47" s="33">
        <v>1.371E9</v>
      </c>
      <c r="E47" s="53" t="s">
        <v>596</v>
      </c>
      <c r="F47" s="54">
        <f>F46-F45</f>
        <v>1121002000</v>
      </c>
    </row>
    <row r="48">
      <c r="A48" s="33">
        <v>6.14E8</v>
      </c>
      <c r="B48" s="33">
        <v>4.72321E8</v>
      </c>
    </row>
    <row r="49">
      <c r="A49" s="33">
        <v>3.955E8</v>
      </c>
      <c r="B49" s="33">
        <v>9.18E8</v>
      </c>
    </row>
    <row r="50">
      <c r="A50" s="33">
        <v>0.0</v>
      </c>
      <c r="B50" s="33">
        <v>1.336E9</v>
      </c>
    </row>
    <row r="51">
      <c r="A51" s="33">
        <v>2.348E8</v>
      </c>
      <c r="B51" s="33">
        <v>5.477E9</v>
      </c>
    </row>
    <row r="52">
      <c r="A52" s="33">
        <v>8.82097E8</v>
      </c>
      <c r="B52" s="33">
        <v>2.57494E8</v>
      </c>
    </row>
    <row r="53">
      <c r="A53" s="33">
        <v>1.00536E8</v>
      </c>
      <c r="B53" s="33">
        <v>3.17263E8</v>
      </c>
    </row>
    <row r="54">
      <c r="A54" s="33">
        <v>0.0</v>
      </c>
      <c r="B54" s="33">
        <v>1.226E9</v>
      </c>
    </row>
    <row r="55">
      <c r="A55" s="33">
        <v>2.03E8</v>
      </c>
      <c r="B55" s="33">
        <v>2.522E8</v>
      </c>
    </row>
    <row r="56">
      <c r="A56" s="33">
        <v>3.96E8</v>
      </c>
      <c r="B56" s="33">
        <v>7.22E8</v>
      </c>
    </row>
    <row r="57">
      <c r="A57" s="9"/>
      <c r="B57" s="55">
        <v>1.84E8</v>
      </c>
    </row>
    <row r="58">
      <c r="A58" s="9"/>
      <c r="B58" s="55">
        <v>5.83E8</v>
      </c>
    </row>
    <row r="59">
      <c r="A59" s="9"/>
      <c r="B59" s="55">
        <v>0.0</v>
      </c>
    </row>
    <row r="60">
      <c r="A60" s="9"/>
      <c r="B60" s="55">
        <v>1.522E9</v>
      </c>
    </row>
    <row r="61">
      <c r="A61" s="9"/>
      <c r="B61" s="55">
        <v>0.0</v>
      </c>
    </row>
    <row r="62">
      <c r="A62" s="9"/>
      <c r="B62" s="55">
        <v>7.0297E7</v>
      </c>
    </row>
    <row r="63">
      <c r="A63" s="9"/>
      <c r="B63" s="55">
        <v>1.661E9</v>
      </c>
    </row>
    <row r="64">
      <c r="A64" s="9"/>
      <c r="B64" s="55">
        <v>0.0</v>
      </c>
    </row>
    <row r="65">
      <c r="A65" s="9"/>
      <c r="B65" s="55">
        <v>4.92447E8</v>
      </c>
    </row>
    <row r="66">
      <c r="A66" s="9"/>
      <c r="B66" s="55">
        <v>6.03E8</v>
      </c>
    </row>
    <row r="67">
      <c r="A67" s="9"/>
      <c r="B67" s="55">
        <v>9.57587E8</v>
      </c>
    </row>
    <row r="68">
      <c r="A68" s="9"/>
      <c r="B68" s="9"/>
    </row>
    <row r="69">
      <c r="A69" s="9"/>
      <c r="B69" s="9"/>
    </row>
    <row r="70">
      <c r="A70" s="9"/>
      <c r="B70" s="9"/>
    </row>
    <row r="71">
      <c r="A71" s="9"/>
      <c r="B71" s="9"/>
    </row>
    <row r="72">
      <c r="A72" s="9"/>
      <c r="B72" s="9"/>
    </row>
    <row r="73">
      <c r="A73" s="9"/>
      <c r="B73" s="9"/>
    </row>
    <row r="74">
      <c r="A74" s="9"/>
      <c r="B74" s="9"/>
    </row>
    <row r="75">
      <c r="A75" s="9"/>
      <c r="B75" s="9"/>
    </row>
    <row r="76">
      <c r="A76" s="9"/>
      <c r="B76" s="9"/>
    </row>
    <row r="77">
      <c r="A77" s="9"/>
      <c r="B77" s="9"/>
    </row>
    <row r="78">
      <c r="A78" s="9"/>
      <c r="B78" s="9"/>
    </row>
    <row r="79">
      <c r="A79" s="9"/>
      <c r="B79" s="9"/>
    </row>
    <row r="80">
      <c r="A80" s="9"/>
      <c r="B80" s="9"/>
    </row>
    <row r="81">
      <c r="A81" s="9"/>
      <c r="B81" s="9"/>
    </row>
    <row r="82">
      <c r="A82" s="9"/>
      <c r="B82" s="9"/>
    </row>
    <row r="83">
      <c r="A83" s="9"/>
      <c r="B83" s="9"/>
    </row>
    <row r="84">
      <c r="A84" s="9"/>
      <c r="B84" s="9"/>
    </row>
    <row r="85">
      <c r="A85" s="9"/>
      <c r="B85" s="9"/>
    </row>
    <row r="86">
      <c r="A86" s="9"/>
      <c r="B86" s="9"/>
    </row>
    <row r="87">
      <c r="A87" s="9"/>
      <c r="B87" s="9"/>
    </row>
    <row r="88">
      <c r="A88" s="9"/>
      <c r="B88" s="9"/>
    </row>
    <row r="89">
      <c r="A89" s="9"/>
      <c r="B89" s="9"/>
    </row>
    <row r="90">
      <c r="A90" s="9"/>
      <c r="B90" s="9"/>
    </row>
    <row r="91">
      <c r="A91" s="9"/>
      <c r="B91" s="9"/>
    </row>
    <row r="92">
      <c r="A92" s="9"/>
      <c r="B92" s="9"/>
    </row>
    <row r="93">
      <c r="A93" s="9"/>
      <c r="B93" s="9"/>
    </row>
    <row r="94">
      <c r="A94" s="9"/>
      <c r="B94" s="9"/>
    </row>
    <row r="95">
      <c r="A95" s="9"/>
      <c r="B95" s="9"/>
    </row>
    <row r="96">
      <c r="A96" s="9"/>
      <c r="B96" s="9"/>
    </row>
    <row r="97">
      <c r="A97" s="9"/>
      <c r="B97" s="9"/>
    </row>
    <row r="98">
      <c r="A98" s="9"/>
      <c r="B98" s="9"/>
    </row>
    <row r="99">
      <c r="A99" s="9"/>
      <c r="B99" s="9"/>
    </row>
    <row r="100">
      <c r="A100" s="9"/>
      <c r="B100" s="9"/>
    </row>
    <row r="101">
      <c r="A101" s="9"/>
      <c r="B101" s="9"/>
    </row>
    <row r="102">
      <c r="A102" s="9"/>
      <c r="B102" s="9"/>
    </row>
    <row r="103">
      <c r="A103" s="9"/>
      <c r="B103" s="9"/>
    </row>
    <row r="104">
      <c r="A104" s="9"/>
      <c r="B104" s="9"/>
    </row>
    <row r="105">
      <c r="A105" s="9"/>
      <c r="B105" s="9"/>
    </row>
    <row r="106">
      <c r="A106" s="9"/>
      <c r="B106" s="9"/>
    </row>
    <row r="107">
      <c r="A107" s="9"/>
      <c r="B107" s="9"/>
    </row>
    <row r="108">
      <c r="A108" s="9"/>
      <c r="B108" s="9"/>
    </row>
    <row r="109">
      <c r="A109" s="9"/>
      <c r="B109" s="9"/>
    </row>
    <row r="110">
      <c r="A110" s="9"/>
      <c r="B110" s="9"/>
    </row>
    <row r="111">
      <c r="A111" s="9"/>
      <c r="B111" s="9"/>
    </row>
    <row r="112">
      <c r="A112" s="9"/>
      <c r="B112" s="9"/>
    </row>
    <row r="113">
      <c r="A113" s="9"/>
      <c r="B113" s="9"/>
    </row>
    <row r="114">
      <c r="A114" s="9"/>
      <c r="B114" s="9"/>
    </row>
    <row r="115">
      <c r="A115" s="9"/>
      <c r="B115" s="9"/>
    </row>
    <row r="116">
      <c r="A116" s="9"/>
      <c r="B116" s="9"/>
    </row>
    <row r="117">
      <c r="A117" s="9"/>
      <c r="B117" s="9"/>
    </row>
    <row r="118">
      <c r="A118" s="9"/>
      <c r="B118" s="9"/>
    </row>
    <row r="119">
      <c r="A119" s="9"/>
      <c r="B119" s="9"/>
    </row>
    <row r="120">
      <c r="A120" s="9"/>
      <c r="B120" s="9"/>
    </row>
    <row r="121">
      <c r="A121" s="9"/>
      <c r="B121" s="9"/>
    </row>
    <row r="122">
      <c r="A122" s="9"/>
      <c r="B122" s="9"/>
    </row>
    <row r="123">
      <c r="A123" s="9"/>
      <c r="B123" s="9"/>
    </row>
    <row r="124">
      <c r="A124" s="9"/>
      <c r="B124" s="9"/>
    </row>
    <row r="125">
      <c r="A125" s="9"/>
      <c r="B125" s="9"/>
    </row>
    <row r="126">
      <c r="A126" s="9"/>
      <c r="B126" s="9"/>
    </row>
    <row r="127">
      <c r="A127" s="9"/>
      <c r="B127" s="9"/>
    </row>
    <row r="128">
      <c r="A128" s="9"/>
      <c r="B128" s="9"/>
    </row>
    <row r="129">
      <c r="A129" s="9"/>
      <c r="B129" s="9"/>
    </row>
    <row r="130">
      <c r="A130" s="9"/>
      <c r="B130" s="9"/>
    </row>
    <row r="131">
      <c r="A131" s="9"/>
      <c r="B131" s="9"/>
    </row>
    <row r="132">
      <c r="A132" s="9"/>
      <c r="B132" s="9"/>
    </row>
    <row r="133">
      <c r="A133" s="9"/>
      <c r="B133" s="9"/>
    </row>
    <row r="134">
      <c r="A134" s="9"/>
      <c r="B134" s="9"/>
    </row>
    <row r="135">
      <c r="A135" s="9"/>
      <c r="B135" s="9"/>
    </row>
    <row r="136">
      <c r="A136" s="9"/>
      <c r="B136" s="9"/>
    </row>
    <row r="137">
      <c r="A137" s="9"/>
      <c r="B137" s="9"/>
    </row>
    <row r="138">
      <c r="A138" s="9"/>
      <c r="B138" s="9"/>
    </row>
    <row r="139">
      <c r="A139" s="9"/>
      <c r="B139" s="9"/>
    </row>
    <row r="140">
      <c r="A140" s="9"/>
      <c r="B140" s="9"/>
    </row>
    <row r="141">
      <c r="A141" s="9"/>
      <c r="B141" s="9"/>
    </row>
    <row r="142">
      <c r="A142" s="9"/>
      <c r="B142" s="9"/>
    </row>
    <row r="143">
      <c r="A143" s="9"/>
      <c r="B143" s="9"/>
    </row>
    <row r="144">
      <c r="A144" s="9"/>
      <c r="B144" s="9"/>
    </row>
    <row r="145">
      <c r="A145" s="9"/>
      <c r="B145" s="9"/>
    </row>
    <row r="146">
      <c r="A146" s="9"/>
      <c r="B146" s="9"/>
    </row>
    <row r="147">
      <c r="A147" s="9"/>
      <c r="B147" s="9"/>
    </row>
    <row r="148">
      <c r="A148" s="9"/>
      <c r="B148" s="9"/>
    </row>
    <row r="149">
      <c r="A149" s="9"/>
      <c r="B149" s="9"/>
    </row>
    <row r="150">
      <c r="A150" s="9"/>
      <c r="B150" s="9"/>
    </row>
    <row r="151">
      <c r="A151" s="9"/>
      <c r="B151" s="9"/>
    </row>
    <row r="152">
      <c r="A152" s="9"/>
      <c r="B152" s="9"/>
    </row>
    <row r="153">
      <c r="A153" s="9"/>
      <c r="B153" s="9"/>
    </row>
    <row r="154">
      <c r="A154" s="9"/>
      <c r="B154" s="9"/>
    </row>
    <row r="155">
      <c r="A155" s="9"/>
      <c r="B155" s="9"/>
    </row>
    <row r="156">
      <c r="A156" s="9"/>
      <c r="B156" s="9"/>
    </row>
    <row r="157">
      <c r="A157" s="9"/>
      <c r="B157" s="9"/>
    </row>
    <row r="158">
      <c r="A158" s="9"/>
      <c r="B158" s="9"/>
    </row>
    <row r="159">
      <c r="A159" s="9"/>
      <c r="B159" s="9"/>
    </row>
    <row r="160">
      <c r="A160" s="9"/>
      <c r="B160" s="9"/>
    </row>
    <row r="161">
      <c r="A161" s="9"/>
      <c r="B161" s="9"/>
    </row>
    <row r="162">
      <c r="A162" s="9"/>
      <c r="B162" s="9"/>
    </row>
    <row r="163">
      <c r="A163" s="9"/>
      <c r="B163" s="9"/>
    </row>
    <row r="164">
      <c r="A164" s="9"/>
      <c r="B164" s="9"/>
    </row>
    <row r="165">
      <c r="A165" s="9"/>
      <c r="B165" s="9"/>
    </row>
    <row r="166">
      <c r="A166" s="9"/>
      <c r="B166" s="9"/>
    </row>
    <row r="167">
      <c r="A167" s="9"/>
      <c r="B167" s="9"/>
    </row>
    <row r="168">
      <c r="A168" s="9"/>
      <c r="B168" s="9"/>
    </row>
    <row r="169">
      <c r="A169" s="9"/>
      <c r="B169" s="9"/>
    </row>
    <row r="170">
      <c r="A170" s="9"/>
      <c r="B170" s="9"/>
    </row>
    <row r="171">
      <c r="A171" s="9"/>
      <c r="B171" s="9"/>
    </row>
    <row r="172">
      <c r="A172" s="9"/>
      <c r="B172" s="9"/>
    </row>
    <row r="173">
      <c r="A173" s="9"/>
      <c r="B173" s="9"/>
    </row>
    <row r="174">
      <c r="A174" s="9"/>
      <c r="B174" s="9"/>
    </row>
    <row r="175">
      <c r="A175" s="9"/>
      <c r="B175" s="9"/>
    </row>
    <row r="176">
      <c r="A176" s="9"/>
      <c r="B176" s="9"/>
    </row>
    <row r="177">
      <c r="A177" s="9"/>
      <c r="B177" s="9"/>
    </row>
    <row r="178">
      <c r="A178" s="9"/>
      <c r="B178" s="9"/>
    </row>
    <row r="179">
      <c r="A179" s="9"/>
      <c r="B179" s="9"/>
    </row>
    <row r="180">
      <c r="A180" s="9"/>
      <c r="B180" s="9"/>
    </row>
    <row r="181">
      <c r="A181" s="9"/>
      <c r="B181" s="9"/>
    </row>
    <row r="182">
      <c r="A182" s="9"/>
      <c r="B182" s="9"/>
    </row>
    <row r="183">
      <c r="A183" s="9"/>
      <c r="B183" s="9"/>
    </row>
    <row r="184">
      <c r="A184" s="9"/>
      <c r="B184" s="9"/>
    </row>
    <row r="185">
      <c r="A185" s="9"/>
      <c r="B185" s="9"/>
    </row>
    <row r="186">
      <c r="A186" s="9"/>
      <c r="B186" s="9"/>
    </row>
    <row r="187">
      <c r="A187" s="9"/>
      <c r="B187" s="9"/>
    </row>
    <row r="188">
      <c r="A188" s="9"/>
      <c r="B188" s="9"/>
    </row>
    <row r="189">
      <c r="A189" s="9"/>
      <c r="B189" s="9"/>
    </row>
    <row r="190">
      <c r="A190" s="9"/>
      <c r="B190" s="9"/>
    </row>
    <row r="191">
      <c r="A191" s="9"/>
      <c r="B191" s="9"/>
    </row>
    <row r="192">
      <c r="A192" s="9"/>
      <c r="B192" s="9"/>
    </row>
    <row r="193">
      <c r="A193" s="9"/>
      <c r="B193" s="9"/>
    </row>
    <row r="194">
      <c r="A194" s="9"/>
      <c r="B194" s="9"/>
    </row>
    <row r="195">
      <c r="A195" s="9"/>
      <c r="B195" s="9"/>
    </row>
    <row r="196">
      <c r="A196" s="9"/>
      <c r="B196" s="9"/>
    </row>
    <row r="197">
      <c r="A197" s="9"/>
      <c r="B197" s="9"/>
    </row>
    <row r="198">
      <c r="A198" s="9"/>
      <c r="B198" s="9"/>
    </row>
    <row r="199">
      <c r="A199" s="9"/>
      <c r="B199" s="9"/>
    </row>
    <row r="200">
      <c r="A200" s="9"/>
      <c r="B200" s="9"/>
    </row>
    <row r="201">
      <c r="A201" s="9"/>
      <c r="B201" s="9"/>
    </row>
    <row r="202">
      <c r="A202" s="9"/>
      <c r="B202" s="9"/>
    </row>
    <row r="203">
      <c r="A203" s="9"/>
      <c r="B203" s="9"/>
    </row>
    <row r="204">
      <c r="A204" s="9"/>
      <c r="B204" s="9"/>
    </row>
    <row r="205">
      <c r="A205" s="9"/>
      <c r="B205" s="9"/>
    </row>
    <row r="206">
      <c r="A206" s="9"/>
      <c r="B206" s="9"/>
    </row>
    <row r="207">
      <c r="A207" s="9"/>
      <c r="B207" s="9"/>
    </row>
    <row r="208">
      <c r="A208" s="9"/>
      <c r="B208" s="9"/>
    </row>
    <row r="209">
      <c r="A209" s="9"/>
      <c r="B209" s="9"/>
    </row>
    <row r="210">
      <c r="A210" s="9"/>
      <c r="B210" s="9"/>
    </row>
    <row r="211">
      <c r="A211" s="9"/>
      <c r="B211" s="9"/>
    </row>
    <row r="212">
      <c r="A212" s="9"/>
      <c r="B212" s="9"/>
    </row>
    <row r="213">
      <c r="A213" s="9"/>
      <c r="B213" s="9"/>
    </row>
    <row r="214">
      <c r="A214" s="9"/>
      <c r="B214" s="9"/>
    </row>
    <row r="215">
      <c r="A215" s="9"/>
      <c r="B215" s="9"/>
    </row>
    <row r="216">
      <c r="A216" s="9"/>
      <c r="B216" s="9"/>
    </row>
    <row r="217">
      <c r="A217" s="9"/>
      <c r="B217" s="9"/>
    </row>
    <row r="218">
      <c r="A218" s="9"/>
      <c r="B218" s="9"/>
    </row>
    <row r="219">
      <c r="A219" s="9"/>
      <c r="B219" s="9"/>
    </row>
    <row r="220">
      <c r="A220" s="9"/>
      <c r="B220" s="9"/>
    </row>
    <row r="221">
      <c r="A221" s="9"/>
      <c r="B221" s="9"/>
    </row>
    <row r="222">
      <c r="A222" s="9"/>
      <c r="B222" s="9"/>
    </row>
    <row r="223">
      <c r="A223" s="9"/>
      <c r="B223" s="9"/>
    </row>
    <row r="224">
      <c r="A224" s="9"/>
      <c r="B224" s="9"/>
    </row>
    <row r="225">
      <c r="A225" s="9"/>
      <c r="B225" s="9"/>
    </row>
    <row r="226">
      <c r="A226" s="9"/>
      <c r="B226" s="9"/>
    </row>
    <row r="227">
      <c r="A227" s="9"/>
      <c r="B227" s="9"/>
    </row>
    <row r="228">
      <c r="A228" s="9"/>
      <c r="B228" s="9"/>
    </row>
    <row r="229">
      <c r="A229" s="9"/>
      <c r="B229" s="9"/>
    </row>
    <row r="230">
      <c r="A230" s="9"/>
      <c r="B230" s="9"/>
    </row>
    <row r="231">
      <c r="A231" s="9"/>
      <c r="B231" s="9"/>
    </row>
    <row r="232">
      <c r="A232" s="9"/>
      <c r="B232" s="9"/>
    </row>
    <row r="233">
      <c r="A233" s="9"/>
      <c r="B233" s="9"/>
    </row>
    <row r="234">
      <c r="A234" s="9"/>
      <c r="B234" s="9"/>
    </row>
    <row r="235">
      <c r="A235" s="9"/>
      <c r="B235" s="9"/>
    </row>
    <row r="236">
      <c r="A236" s="9"/>
      <c r="B236" s="9"/>
    </row>
    <row r="237">
      <c r="A237" s="9"/>
      <c r="B237" s="9"/>
    </row>
    <row r="238">
      <c r="A238" s="9"/>
      <c r="B238" s="9"/>
    </row>
    <row r="239">
      <c r="A239" s="9"/>
      <c r="B239" s="9"/>
    </row>
    <row r="240">
      <c r="A240" s="9"/>
      <c r="B240" s="9"/>
    </row>
    <row r="241">
      <c r="A241" s="9"/>
      <c r="B241" s="9"/>
    </row>
    <row r="242">
      <c r="A242" s="9"/>
      <c r="B242" s="9"/>
    </row>
    <row r="243">
      <c r="A243" s="9"/>
      <c r="B243" s="9"/>
    </row>
    <row r="244">
      <c r="A244" s="9"/>
      <c r="B244" s="9"/>
    </row>
    <row r="245">
      <c r="A245" s="9"/>
      <c r="B245" s="9"/>
    </row>
    <row r="246">
      <c r="A246" s="9"/>
      <c r="B246" s="9"/>
    </row>
    <row r="247">
      <c r="A247" s="9"/>
      <c r="B247" s="9"/>
    </row>
    <row r="248">
      <c r="A248" s="9"/>
      <c r="B248" s="9"/>
    </row>
    <row r="249">
      <c r="A249" s="9"/>
      <c r="B249" s="9"/>
    </row>
    <row r="250">
      <c r="A250" s="9"/>
      <c r="B250" s="9"/>
    </row>
    <row r="251">
      <c r="A251" s="9"/>
      <c r="B251" s="9"/>
    </row>
    <row r="252">
      <c r="A252" s="9"/>
      <c r="B252" s="9"/>
    </row>
    <row r="253">
      <c r="A253" s="9"/>
      <c r="B253" s="9"/>
    </row>
    <row r="254">
      <c r="A254" s="9"/>
      <c r="B254" s="9"/>
    </row>
    <row r="255">
      <c r="A255" s="9"/>
      <c r="B255" s="9"/>
    </row>
    <row r="256">
      <c r="A256" s="9"/>
      <c r="B256" s="9"/>
    </row>
    <row r="257">
      <c r="A257" s="9"/>
      <c r="B257" s="9"/>
    </row>
    <row r="258">
      <c r="A258" s="9"/>
      <c r="B258" s="9"/>
    </row>
    <row r="259">
      <c r="A259" s="9"/>
      <c r="B259" s="9"/>
    </row>
    <row r="260">
      <c r="A260" s="9"/>
      <c r="B260" s="9"/>
    </row>
    <row r="261">
      <c r="A261" s="9"/>
      <c r="B261" s="9"/>
    </row>
    <row r="262">
      <c r="A262" s="9"/>
      <c r="B262" s="9"/>
    </row>
    <row r="263">
      <c r="A263" s="9"/>
      <c r="B263" s="9"/>
    </row>
    <row r="264">
      <c r="A264" s="9"/>
      <c r="B264" s="9"/>
    </row>
    <row r="265">
      <c r="A265" s="9"/>
      <c r="B265" s="9"/>
    </row>
    <row r="266">
      <c r="A266" s="9"/>
      <c r="B266" s="9"/>
    </row>
    <row r="267">
      <c r="A267" s="9"/>
      <c r="B267" s="9"/>
    </row>
    <row r="268">
      <c r="A268" s="9"/>
      <c r="B268" s="9"/>
    </row>
    <row r="269">
      <c r="A269" s="9"/>
      <c r="B269" s="9"/>
    </row>
    <row r="270">
      <c r="A270" s="9"/>
      <c r="B270" s="9"/>
    </row>
    <row r="271">
      <c r="A271" s="9"/>
      <c r="B271" s="9"/>
    </row>
    <row r="272">
      <c r="A272" s="9"/>
      <c r="B272" s="9"/>
    </row>
    <row r="273">
      <c r="A273" s="9"/>
      <c r="B273" s="9"/>
    </row>
    <row r="274">
      <c r="A274" s="9"/>
      <c r="B274" s="9"/>
    </row>
    <row r="275">
      <c r="A275" s="9"/>
      <c r="B275" s="9"/>
    </row>
    <row r="276">
      <c r="A276" s="9"/>
      <c r="B276" s="9"/>
    </row>
    <row r="277">
      <c r="A277" s="9"/>
      <c r="B277" s="9"/>
    </row>
    <row r="278">
      <c r="A278" s="9"/>
      <c r="B278" s="9"/>
    </row>
    <row r="279">
      <c r="A279" s="9"/>
      <c r="B279" s="9"/>
    </row>
    <row r="280">
      <c r="A280" s="9"/>
      <c r="B280" s="9"/>
    </row>
    <row r="281">
      <c r="A281" s="9"/>
      <c r="B281" s="9"/>
    </row>
    <row r="282">
      <c r="A282" s="9"/>
      <c r="B282" s="9"/>
    </row>
    <row r="283">
      <c r="A283" s="9"/>
      <c r="B283" s="9"/>
    </row>
    <row r="284">
      <c r="A284" s="9"/>
      <c r="B284" s="9"/>
    </row>
    <row r="285">
      <c r="A285" s="9"/>
      <c r="B285" s="9"/>
    </row>
    <row r="286">
      <c r="A286" s="9"/>
      <c r="B286" s="9"/>
    </row>
    <row r="287">
      <c r="A287" s="9"/>
      <c r="B287" s="9"/>
    </row>
    <row r="288">
      <c r="A288" s="9"/>
      <c r="B288" s="9"/>
    </row>
    <row r="289">
      <c r="A289" s="9"/>
      <c r="B289" s="9"/>
    </row>
    <row r="290">
      <c r="A290" s="9"/>
      <c r="B290" s="9"/>
    </row>
    <row r="291">
      <c r="A291" s="9"/>
      <c r="B291" s="9"/>
    </row>
    <row r="292">
      <c r="A292" s="9"/>
      <c r="B292" s="9"/>
    </row>
    <row r="293">
      <c r="A293" s="9"/>
      <c r="B293" s="9"/>
    </row>
    <row r="294">
      <c r="A294" s="9"/>
      <c r="B294" s="9"/>
    </row>
    <row r="295">
      <c r="A295" s="9"/>
      <c r="B295" s="9"/>
    </row>
    <row r="296">
      <c r="A296" s="9"/>
      <c r="B296" s="9"/>
    </row>
    <row r="297">
      <c r="A297" s="9"/>
      <c r="B297" s="9"/>
    </row>
    <row r="298">
      <c r="A298" s="9"/>
      <c r="B298" s="9"/>
    </row>
    <row r="299">
      <c r="A299" s="9"/>
      <c r="B299" s="9"/>
    </row>
    <row r="300">
      <c r="A300" s="9"/>
      <c r="B300" s="9"/>
    </row>
    <row r="301">
      <c r="A301" s="9"/>
      <c r="B301" s="9"/>
    </row>
    <row r="302">
      <c r="A302" s="9"/>
      <c r="B302" s="9"/>
    </row>
    <row r="303">
      <c r="A303" s="9"/>
      <c r="B303" s="9"/>
    </row>
    <row r="304">
      <c r="A304" s="9"/>
      <c r="B304" s="9"/>
    </row>
    <row r="305">
      <c r="A305" s="9"/>
      <c r="B305" s="9"/>
    </row>
    <row r="306">
      <c r="A306" s="9"/>
      <c r="B306" s="9"/>
    </row>
    <row r="307">
      <c r="A307" s="9"/>
      <c r="B307" s="9"/>
    </row>
    <row r="308">
      <c r="A308" s="9"/>
      <c r="B308" s="9"/>
    </row>
    <row r="309">
      <c r="A309" s="9"/>
      <c r="B309" s="9"/>
    </row>
    <row r="310">
      <c r="A310" s="9"/>
      <c r="B310" s="9"/>
    </row>
    <row r="311">
      <c r="A311" s="9"/>
      <c r="B311" s="9"/>
    </row>
    <row r="312">
      <c r="A312" s="9"/>
      <c r="B312" s="9"/>
    </row>
    <row r="313">
      <c r="A313" s="9"/>
      <c r="B313" s="9"/>
    </row>
    <row r="314">
      <c r="A314" s="9"/>
      <c r="B314" s="9"/>
    </row>
    <row r="315">
      <c r="A315" s="9"/>
      <c r="B315" s="9"/>
    </row>
    <row r="316">
      <c r="A316" s="9"/>
      <c r="B316" s="9"/>
    </row>
    <row r="317">
      <c r="A317" s="9"/>
      <c r="B317" s="9"/>
    </row>
    <row r="318">
      <c r="A318" s="9"/>
      <c r="B318" s="9"/>
    </row>
    <row r="319">
      <c r="A319" s="9"/>
      <c r="B319" s="9"/>
    </row>
    <row r="320">
      <c r="A320" s="9"/>
      <c r="B320" s="9"/>
    </row>
    <row r="321">
      <c r="A321" s="9"/>
      <c r="B321" s="9"/>
    </row>
    <row r="322">
      <c r="A322" s="9"/>
      <c r="B322" s="9"/>
    </row>
    <row r="323">
      <c r="A323" s="9"/>
      <c r="B323" s="9"/>
    </row>
    <row r="324">
      <c r="A324" s="9"/>
      <c r="B324" s="9"/>
    </row>
    <row r="325">
      <c r="A325" s="9"/>
      <c r="B325" s="9"/>
    </row>
    <row r="326">
      <c r="A326" s="9"/>
      <c r="B326" s="9"/>
    </row>
    <row r="327">
      <c r="A327" s="9"/>
      <c r="B327" s="9"/>
    </row>
    <row r="328">
      <c r="A328" s="9"/>
      <c r="B328" s="9"/>
    </row>
    <row r="329">
      <c r="A329" s="9"/>
      <c r="B329" s="9"/>
    </row>
    <row r="330">
      <c r="A330" s="9"/>
      <c r="B330" s="9"/>
    </row>
    <row r="331">
      <c r="A331" s="9"/>
      <c r="B331" s="9"/>
    </row>
    <row r="332">
      <c r="A332" s="9"/>
      <c r="B332" s="9"/>
    </row>
    <row r="333">
      <c r="A333" s="9"/>
      <c r="B333" s="9"/>
    </row>
    <row r="334">
      <c r="A334" s="9"/>
      <c r="B334" s="9"/>
    </row>
    <row r="335">
      <c r="A335" s="9"/>
      <c r="B335" s="9"/>
    </row>
    <row r="336">
      <c r="A336" s="9"/>
      <c r="B336" s="9"/>
    </row>
    <row r="337">
      <c r="A337" s="9"/>
      <c r="B337" s="9"/>
    </row>
    <row r="338">
      <c r="A338" s="9"/>
      <c r="B338" s="9"/>
    </row>
    <row r="339">
      <c r="A339" s="9"/>
      <c r="B339" s="9"/>
    </row>
    <row r="340">
      <c r="A340" s="9"/>
      <c r="B340" s="9"/>
    </row>
    <row r="341">
      <c r="A341" s="9"/>
      <c r="B341" s="9"/>
    </row>
    <row r="342">
      <c r="A342" s="9"/>
      <c r="B342" s="9"/>
    </row>
    <row r="343">
      <c r="A343" s="9"/>
      <c r="B343" s="9"/>
    </row>
    <row r="344">
      <c r="A344" s="9"/>
      <c r="B344" s="9"/>
    </row>
    <row r="345">
      <c r="A345" s="9"/>
      <c r="B345" s="9"/>
    </row>
    <row r="346">
      <c r="A346" s="9"/>
      <c r="B346" s="9"/>
    </row>
    <row r="347">
      <c r="A347" s="9"/>
      <c r="B347" s="9"/>
    </row>
    <row r="348">
      <c r="A348" s="9"/>
      <c r="B348" s="9"/>
    </row>
    <row r="349">
      <c r="A349" s="9"/>
      <c r="B349" s="9"/>
    </row>
    <row r="350">
      <c r="A350" s="9"/>
      <c r="B350" s="9"/>
    </row>
    <row r="351">
      <c r="A351" s="9"/>
      <c r="B351" s="9"/>
    </row>
    <row r="352">
      <c r="A352" s="9"/>
      <c r="B352" s="9"/>
    </row>
    <row r="353">
      <c r="A353" s="9"/>
      <c r="B353" s="9"/>
    </row>
    <row r="354">
      <c r="A354" s="9"/>
      <c r="B354" s="9"/>
    </row>
    <row r="355">
      <c r="A355" s="9"/>
      <c r="B355" s="9"/>
    </row>
    <row r="356">
      <c r="A356" s="9"/>
      <c r="B356" s="9"/>
    </row>
    <row r="357">
      <c r="A357" s="9"/>
      <c r="B357" s="9"/>
    </row>
    <row r="358">
      <c r="A358" s="9"/>
      <c r="B358" s="9"/>
    </row>
    <row r="359">
      <c r="A359" s="9"/>
      <c r="B359" s="9"/>
    </row>
    <row r="360">
      <c r="A360" s="9"/>
      <c r="B360" s="9"/>
    </row>
    <row r="361">
      <c r="A361" s="9"/>
      <c r="B361" s="9"/>
    </row>
    <row r="362">
      <c r="A362" s="9"/>
      <c r="B362" s="9"/>
    </row>
    <row r="363">
      <c r="A363" s="9"/>
      <c r="B363" s="9"/>
    </row>
    <row r="364">
      <c r="A364" s="9"/>
      <c r="B364" s="9"/>
    </row>
    <row r="365">
      <c r="A365" s="9"/>
      <c r="B365" s="9"/>
    </row>
    <row r="366">
      <c r="A366" s="9"/>
      <c r="B366" s="9"/>
    </row>
    <row r="367">
      <c r="A367" s="9"/>
      <c r="B367" s="9"/>
    </row>
    <row r="368">
      <c r="A368" s="9"/>
      <c r="B368" s="9"/>
    </row>
    <row r="369">
      <c r="A369" s="9"/>
      <c r="B369" s="9"/>
    </row>
    <row r="370">
      <c r="A370" s="9"/>
      <c r="B370" s="9"/>
    </row>
    <row r="371">
      <c r="A371" s="9"/>
      <c r="B371" s="9"/>
    </row>
    <row r="372">
      <c r="A372" s="9"/>
      <c r="B372" s="9"/>
    </row>
    <row r="373">
      <c r="A373" s="9"/>
      <c r="B373" s="9"/>
    </row>
    <row r="374">
      <c r="A374" s="9"/>
      <c r="B374" s="9"/>
    </row>
    <row r="375">
      <c r="A375" s="9"/>
      <c r="B375" s="9"/>
    </row>
    <row r="376">
      <c r="A376" s="9"/>
      <c r="B376" s="9"/>
    </row>
    <row r="377">
      <c r="A377" s="9"/>
      <c r="B377" s="9"/>
    </row>
    <row r="378">
      <c r="A378" s="9"/>
      <c r="B378" s="9"/>
    </row>
    <row r="379">
      <c r="A379" s="9"/>
      <c r="B379" s="9"/>
    </row>
    <row r="380">
      <c r="A380" s="9"/>
      <c r="B380" s="9"/>
    </row>
    <row r="381">
      <c r="A381" s="9"/>
      <c r="B381" s="9"/>
    </row>
    <row r="382">
      <c r="A382" s="9"/>
      <c r="B382" s="9"/>
    </row>
    <row r="383">
      <c r="A383" s="9"/>
      <c r="B383" s="9"/>
    </row>
    <row r="384">
      <c r="A384" s="9"/>
      <c r="B384" s="9"/>
    </row>
    <row r="385">
      <c r="A385" s="9"/>
      <c r="B385" s="9"/>
    </row>
    <row r="386">
      <c r="A386" s="9"/>
      <c r="B386" s="9"/>
    </row>
    <row r="387">
      <c r="A387" s="9"/>
      <c r="B387" s="9"/>
    </row>
    <row r="388">
      <c r="A388" s="9"/>
      <c r="B388" s="9"/>
    </row>
    <row r="389">
      <c r="A389" s="9"/>
      <c r="B389" s="9"/>
    </row>
    <row r="390">
      <c r="A390" s="9"/>
      <c r="B390" s="9"/>
    </row>
    <row r="391">
      <c r="A391" s="9"/>
      <c r="B391" s="9"/>
    </row>
    <row r="392">
      <c r="A392" s="9"/>
      <c r="B392" s="9"/>
    </row>
    <row r="393">
      <c r="A393" s="9"/>
      <c r="B393" s="9"/>
    </row>
    <row r="394">
      <c r="A394" s="9"/>
      <c r="B394" s="9"/>
    </row>
    <row r="395">
      <c r="A395" s="9"/>
      <c r="B395" s="9"/>
    </row>
    <row r="396">
      <c r="A396" s="9"/>
      <c r="B396" s="9"/>
    </row>
    <row r="397">
      <c r="A397" s="9"/>
      <c r="B397" s="9"/>
    </row>
    <row r="398">
      <c r="A398" s="9"/>
      <c r="B398" s="9"/>
    </row>
    <row r="399">
      <c r="A399" s="9"/>
      <c r="B399" s="9"/>
    </row>
    <row r="400">
      <c r="A400" s="9"/>
      <c r="B400" s="9"/>
    </row>
    <row r="401">
      <c r="A401" s="9"/>
      <c r="B401" s="9"/>
    </row>
    <row r="402">
      <c r="A402" s="9"/>
      <c r="B402" s="9"/>
    </row>
    <row r="403">
      <c r="A403" s="9"/>
      <c r="B403" s="9"/>
    </row>
    <row r="404">
      <c r="A404" s="9"/>
      <c r="B404" s="9"/>
    </row>
    <row r="405">
      <c r="A405" s="9"/>
      <c r="B405" s="9"/>
    </row>
    <row r="406">
      <c r="A406" s="9"/>
      <c r="B406" s="9"/>
    </row>
    <row r="407">
      <c r="A407" s="9"/>
      <c r="B407" s="9"/>
    </row>
    <row r="408">
      <c r="A408" s="9"/>
      <c r="B408" s="9"/>
    </row>
    <row r="409">
      <c r="A409" s="9"/>
      <c r="B409" s="9"/>
    </row>
    <row r="410">
      <c r="A410" s="9"/>
      <c r="B410" s="9"/>
    </row>
    <row r="411">
      <c r="A411" s="9"/>
      <c r="B411" s="9"/>
    </row>
    <row r="412">
      <c r="A412" s="9"/>
      <c r="B412" s="9"/>
    </row>
    <row r="413">
      <c r="A413" s="9"/>
      <c r="B413" s="9"/>
    </row>
    <row r="414">
      <c r="A414" s="9"/>
      <c r="B414" s="9"/>
    </row>
    <row r="415">
      <c r="A415" s="9"/>
      <c r="B415" s="9"/>
    </row>
    <row r="416">
      <c r="A416" s="9"/>
      <c r="B416" s="9"/>
    </row>
    <row r="417">
      <c r="A417" s="9"/>
      <c r="B417" s="9"/>
    </row>
    <row r="418">
      <c r="A418" s="9"/>
      <c r="B418" s="9"/>
    </row>
    <row r="419">
      <c r="A419" s="9"/>
      <c r="B419" s="9"/>
    </row>
    <row r="420">
      <c r="A420" s="9"/>
      <c r="B420" s="9"/>
    </row>
    <row r="421">
      <c r="A421" s="9"/>
      <c r="B421" s="9"/>
    </row>
    <row r="422">
      <c r="A422" s="9"/>
      <c r="B422" s="9"/>
    </row>
    <row r="423">
      <c r="A423" s="9"/>
      <c r="B423" s="9"/>
    </row>
    <row r="424">
      <c r="A424" s="9"/>
      <c r="B424" s="9"/>
    </row>
    <row r="425">
      <c r="A425" s="9"/>
      <c r="B425" s="9"/>
    </row>
    <row r="426">
      <c r="A426" s="9"/>
      <c r="B426" s="9"/>
    </row>
    <row r="427">
      <c r="A427" s="9"/>
      <c r="B427" s="9"/>
    </row>
    <row r="428">
      <c r="A428" s="9"/>
      <c r="B428" s="9"/>
    </row>
    <row r="429">
      <c r="A429" s="9"/>
      <c r="B429" s="9"/>
    </row>
    <row r="430">
      <c r="A430" s="9"/>
      <c r="B430" s="9"/>
    </row>
    <row r="431">
      <c r="A431" s="9"/>
      <c r="B431" s="9"/>
    </row>
    <row r="432">
      <c r="A432" s="9"/>
      <c r="B432" s="9"/>
    </row>
    <row r="433">
      <c r="A433" s="9"/>
      <c r="B433" s="9"/>
    </row>
    <row r="434">
      <c r="A434" s="9"/>
      <c r="B434" s="9"/>
    </row>
    <row r="435">
      <c r="A435" s="9"/>
      <c r="B435" s="9"/>
    </row>
    <row r="436">
      <c r="A436" s="9"/>
      <c r="B436" s="9"/>
    </row>
    <row r="437">
      <c r="A437" s="9"/>
      <c r="B437" s="9"/>
    </row>
    <row r="438">
      <c r="A438" s="9"/>
      <c r="B438" s="9"/>
    </row>
    <row r="439">
      <c r="A439" s="9"/>
      <c r="B439" s="9"/>
    </row>
    <row r="440">
      <c r="A440" s="9"/>
      <c r="B440" s="9"/>
    </row>
    <row r="441">
      <c r="A441" s="9"/>
      <c r="B441" s="9"/>
    </row>
    <row r="442">
      <c r="A442" s="9"/>
      <c r="B442" s="9"/>
    </row>
    <row r="443">
      <c r="A443" s="9"/>
      <c r="B443" s="9"/>
    </row>
    <row r="444">
      <c r="A444" s="9"/>
      <c r="B444" s="9"/>
    </row>
    <row r="445">
      <c r="A445" s="9"/>
      <c r="B445" s="9"/>
    </row>
    <row r="446">
      <c r="A446" s="9"/>
      <c r="B446" s="9"/>
    </row>
    <row r="447">
      <c r="A447" s="9"/>
      <c r="B447" s="9"/>
    </row>
    <row r="448">
      <c r="A448" s="9"/>
      <c r="B448" s="9"/>
    </row>
    <row r="449">
      <c r="A449" s="9"/>
      <c r="B449" s="9"/>
    </row>
    <row r="450">
      <c r="A450" s="9"/>
      <c r="B450" s="9"/>
    </row>
    <row r="451">
      <c r="A451" s="9"/>
      <c r="B451" s="9"/>
    </row>
    <row r="452">
      <c r="A452" s="9"/>
      <c r="B452" s="9"/>
    </row>
    <row r="453">
      <c r="A453" s="9"/>
      <c r="B453" s="9"/>
    </row>
    <row r="454">
      <c r="A454" s="9"/>
      <c r="B454" s="9"/>
    </row>
    <row r="455">
      <c r="A455" s="9"/>
      <c r="B455" s="9"/>
    </row>
    <row r="456">
      <c r="A456" s="9"/>
      <c r="B456" s="9"/>
    </row>
    <row r="457">
      <c r="A457" s="9"/>
      <c r="B457" s="9"/>
    </row>
    <row r="458">
      <c r="A458" s="9"/>
      <c r="B458" s="9"/>
    </row>
    <row r="459">
      <c r="A459" s="9"/>
      <c r="B459" s="9"/>
    </row>
    <row r="460">
      <c r="A460" s="9"/>
      <c r="B460" s="9"/>
    </row>
    <row r="461">
      <c r="A461" s="9"/>
      <c r="B461" s="9"/>
    </row>
    <row r="462">
      <c r="A462" s="9"/>
      <c r="B462" s="9"/>
    </row>
    <row r="463">
      <c r="A463" s="9"/>
      <c r="B463" s="9"/>
    </row>
    <row r="464">
      <c r="A464" s="9"/>
      <c r="B464" s="9"/>
    </row>
    <row r="465">
      <c r="A465" s="9"/>
      <c r="B465" s="9"/>
    </row>
    <row r="466">
      <c r="A466" s="9"/>
      <c r="B466" s="9"/>
    </row>
    <row r="467">
      <c r="A467" s="9"/>
      <c r="B467" s="9"/>
    </row>
    <row r="468">
      <c r="A468" s="9"/>
      <c r="B468" s="9"/>
    </row>
    <row r="469">
      <c r="A469" s="9"/>
      <c r="B469" s="9"/>
    </row>
    <row r="470">
      <c r="A470" s="9"/>
      <c r="B470" s="9"/>
    </row>
    <row r="471">
      <c r="A471" s="9"/>
      <c r="B471" s="9"/>
    </row>
    <row r="472">
      <c r="A472" s="9"/>
      <c r="B472" s="9"/>
    </row>
    <row r="473">
      <c r="A473" s="9"/>
      <c r="B473" s="9"/>
    </row>
    <row r="474">
      <c r="A474" s="9"/>
      <c r="B474" s="9"/>
    </row>
    <row r="475">
      <c r="A475" s="9"/>
      <c r="B475" s="9"/>
    </row>
    <row r="476">
      <c r="A476" s="9"/>
      <c r="B476" s="9"/>
    </row>
    <row r="477">
      <c r="A477" s="9"/>
      <c r="B477" s="9"/>
    </row>
    <row r="478">
      <c r="A478" s="9"/>
      <c r="B478" s="9"/>
    </row>
    <row r="479">
      <c r="A479" s="9"/>
      <c r="B479" s="9"/>
    </row>
    <row r="480">
      <c r="A480" s="9"/>
      <c r="B480" s="9"/>
    </row>
    <row r="481">
      <c r="A481" s="9"/>
      <c r="B481" s="9"/>
    </row>
    <row r="482">
      <c r="A482" s="9"/>
      <c r="B482" s="9"/>
    </row>
    <row r="483">
      <c r="A483" s="9"/>
      <c r="B483" s="9"/>
    </row>
    <row r="484">
      <c r="A484" s="9"/>
      <c r="B484" s="9"/>
    </row>
    <row r="485">
      <c r="A485" s="9"/>
      <c r="B485" s="9"/>
    </row>
    <row r="486">
      <c r="A486" s="9"/>
      <c r="B486" s="9"/>
    </row>
    <row r="487">
      <c r="A487" s="9"/>
      <c r="B487" s="9"/>
    </row>
    <row r="488">
      <c r="A488" s="9"/>
      <c r="B488" s="9"/>
    </row>
    <row r="489">
      <c r="A489" s="9"/>
      <c r="B489" s="9"/>
    </row>
    <row r="490">
      <c r="A490" s="9"/>
      <c r="B490" s="9"/>
    </row>
    <row r="491">
      <c r="A491" s="9"/>
      <c r="B491" s="9"/>
    </row>
    <row r="492">
      <c r="A492" s="9"/>
      <c r="B492" s="9"/>
    </row>
    <row r="493">
      <c r="A493" s="9"/>
      <c r="B493" s="9"/>
    </row>
    <row r="494">
      <c r="A494" s="9"/>
      <c r="B494" s="9"/>
    </row>
    <row r="495">
      <c r="A495" s="9"/>
      <c r="B495" s="9"/>
    </row>
    <row r="496">
      <c r="A496" s="9"/>
      <c r="B496" s="9"/>
    </row>
    <row r="497">
      <c r="A497" s="9"/>
      <c r="B497" s="9"/>
    </row>
    <row r="498">
      <c r="A498" s="9"/>
      <c r="B498" s="9"/>
    </row>
    <row r="499">
      <c r="A499" s="9"/>
      <c r="B499" s="9"/>
    </row>
    <row r="500">
      <c r="A500" s="9"/>
      <c r="B500" s="9"/>
    </row>
    <row r="501">
      <c r="A501" s="9"/>
      <c r="B501" s="9"/>
    </row>
    <row r="502">
      <c r="A502" s="9"/>
      <c r="B502" s="9"/>
    </row>
    <row r="503">
      <c r="A503" s="9"/>
      <c r="B503" s="9"/>
    </row>
    <row r="504">
      <c r="A504" s="9"/>
      <c r="B504" s="9"/>
    </row>
    <row r="505">
      <c r="A505" s="9"/>
      <c r="B505" s="9"/>
    </row>
    <row r="506">
      <c r="A506" s="9"/>
      <c r="B506" s="9"/>
    </row>
    <row r="507">
      <c r="A507" s="9"/>
      <c r="B507" s="9"/>
    </row>
    <row r="508">
      <c r="A508" s="9"/>
      <c r="B508" s="9"/>
    </row>
    <row r="509">
      <c r="A509" s="9"/>
      <c r="B509" s="9"/>
    </row>
    <row r="510">
      <c r="A510" s="9"/>
      <c r="B510" s="9"/>
    </row>
    <row r="511">
      <c r="A511" s="9"/>
      <c r="B511" s="9"/>
    </row>
    <row r="512">
      <c r="A512" s="9"/>
      <c r="B512" s="9"/>
    </row>
    <row r="513">
      <c r="A513" s="9"/>
      <c r="B513" s="9"/>
    </row>
    <row r="514">
      <c r="A514" s="9"/>
      <c r="B514" s="9"/>
    </row>
    <row r="515">
      <c r="A515" s="9"/>
      <c r="B515" s="9"/>
    </row>
    <row r="516">
      <c r="A516" s="9"/>
      <c r="B516" s="9"/>
    </row>
    <row r="517">
      <c r="A517" s="9"/>
      <c r="B517" s="9"/>
    </row>
    <row r="518">
      <c r="A518" s="9"/>
      <c r="B518" s="9"/>
    </row>
    <row r="519">
      <c r="A519" s="9"/>
      <c r="B519" s="9"/>
    </row>
    <row r="520">
      <c r="A520" s="9"/>
      <c r="B520" s="9"/>
    </row>
    <row r="521">
      <c r="A521" s="9"/>
      <c r="B521" s="9"/>
    </row>
    <row r="522">
      <c r="A522" s="9"/>
      <c r="B522" s="9"/>
    </row>
    <row r="523">
      <c r="A523" s="9"/>
      <c r="B523" s="9"/>
    </row>
    <row r="524">
      <c r="A524" s="9"/>
      <c r="B524" s="9"/>
    </row>
    <row r="525">
      <c r="A525" s="9"/>
      <c r="B525" s="9"/>
    </row>
    <row r="526">
      <c r="A526" s="9"/>
      <c r="B526" s="9"/>
    </row>
    <row r="527">
      <c r="A527" s="9"/>
      <c r="B527" s="9"/>
    </row>
    <row r="528">
      <c r="A528" s="9"/>
      <c r="B528" s="9"/>
    </row>
    <row r="529">
      <c r="A529" s="9"/>
      <c r="B529" s="9"/>
    </row>
    <row r="530">
      <c r="A530" s="9"/>
      <c r="B530" s="9"/>
    </row>
    <row r="531">
      <c r="A531" s="9"/>
      <c r="B531" s="9"/>
    </row>
    <row r="532">
      <c r="A532" s="9"/>
      <c r="B532" s="9"/>
    </row>
    <row r="533">
      <c r="A533" s="9"/>
      <c r="B533" s="9"/>
    </row>
    <row r="534">
      <c r="A534" s="9"/>
      <c r="B534" s="9"/>
    </row>
    <row r="535">
      <c r="A535" s="9"/>
      <c r="B535" s="9"/>
    </row>
    <row r="536">
      <c r="A536" s="9"/>
      <c r="B536" s="9"/>
    </row>
    <row r="537">
      <c r="A537" s="9"/>
      <c r="B537" s="9"/>
    </row>
    <row r="538">
      <c r="A538" s="9"/>
      <c r="B538" s="9"/>
    </row>
    <row r="539">
      <c r="A539" s="9"/>
      <c r="B539" s="9"/>
    </row>
    <row r="540">
      <c r="A540" s="9"/>
      <c r="B540" s="9"/>
    </row>
    <row r="541">
      <c r="A541" s="9"/>
      <c r="B541" s="9"/>
    </row>
    <row r="542">
      <c r="A542" s="9"/>
      <c r="B542" s="9"/>
    </row>
    <row r="543">
      <c r="A543" s="9"/>
      <c r="B543" s="9"/>
    </row>
    <row r="544">
      <c r="A544" s="9"/>
      <c r="B544" s="9"/>
    </row>
    <row r="545">
      <c r="A545" s="9"/>
      <c r="B545" s="9"/>
    </row>
    <row r="546">
      <c r="A546" s="9"/>
      <c r="B546" s="9"/>
    </row>
    <row r="547">
      <c r="A547" s="9"/>
      <c r="B547" s="9"/>
    </row>
    <row r="548">
      <c r="A548" s="9"/>
      <c r="B548" s="9"/>
    </row>
    <row r="549">
      <c r="A549" s="9"/>
      <c r="B549" s="9"/>
    </row>
    <row r="550">
      <c r="A550" s="9"/>
      <c r="B550" s="9"/>
    </row>
    <row r="551">
      <c r="A551" s="9"/>
      <c r="B551" s="9"/>
    </row>
    <row r="552">
      <c r="A552" s="9"/>
      <c r="B552" s="9"/>
    </row>
    <row r="553">
      <c r="A553" s="9"/>
      <c r="B553" s="9"/>
    </row>
    <row r="554">
      <c r="A554" s="9"/>
      <c r="B554" s="9"/>
    </row>
    <row r="555">
      <c r="A555" s="9"/>
      <c r="B555" s="9"/>
    </row>
    <row r="556">
      <c r="A556" s="9"/>
      <c r="B556" s="9"/>
    </row>
    <row r="557">
      <c r="A557" s="9"/>
      <c r="B557" s="9"/>
    </row>
    <row r="558">
      <c r="A558" s="9"/>
      <c r="B558" s="9"/>
    </row>
    <row r="559">
      <c r="A559" s="9"/>
      <c r="B559" s="9"/>
    </row>
    <row r="560">
      <c r="A560" s="9"/>
      <c r="B560" s="9"/>
    </row>
    <row r="561">
      <c r="A561" s="9"/>
      <c r="B561" s="9"/>
    </row>
    <row r="562">
      <c r="A562" s="9"/>
      <c r="B562" s="9"/>
    </row>
    <row r="563">
      <c r="A563" s="9"/>
      <c r="B563" s="9"/>
    </row>
    <row r="564">
      <c r="A564" s="9"/>
      <c r="B564" s="9"/>
    </row>
    <row r="565">
      <c r="A565" s="9"/>
      <c r="B565" s="9"/>
    </row>
    <row r="566">
      <c r="A566" s="9"/>
      <c r="B566" s="9"/>
    </row>
    <row r="567">
      <c r="A567" s="9"/>
      <c r="B567" s="9"/>
    </row>
    <row r="568">
      <c r="A568" s="9"/>
      <c r="B568" s="9"/>
    </row>
    <row r="569">
      <c r="A569" s="9"/>
      <c r="B569" s="9"/>
    </row>
    <row r="570">
      <c r="A570" s="9"/>
      <c r="B570" s="9"/>
    </row>
    <row r="571">
      <c r="A571" s="9"/>
      <c r="B571" s="9"/>
    </row>
    <row r="572">
      <c r="A572" s="9"/>
      <c r="B572" s="9"/>
    </row>
    <row r="573">
      <c r="A573" s="9"/>
      <c r="B573" s="9"/>
    </row>
    <row r="574">
      <c r="A574" s="9"/>
      <c r="B574" s="9"/>
    </row>
    <row r="575">
      <c r="A575" s="9"/>
      <c r="B575" s="9"/>
    </row>
    <row r="576">
      <c r="A576" s="9"/>
      <c r="B576" s="9"/>
    </row>
    <row r="577">
      <c r="A577" s="9"/>
      <c r="B577" s="9"/>
    </row>
    <row r="578">
      <c r="A578" s="9"/>
      <c r="B578" s="9"/>
    </row>
    <row r="579">
      <c r="A579" s="9"/>
      <c r="B579" s="9"/>
    </row>
    <row r="580">
      <c r="A580" s="9"/>
      <c r="B580" s="9"/>
    </row>
    <row r="581">
      <c r="A581" s="9"/>
      <c r="B581" s="9"/>
    </row>
    <row r="582">
      <c r="A582" s="9"/>
      <c r="B582" s="9"/>
    </row>
    <row r="583">
      <c r="A583" s="9"/>
      <c r="B583" s="9"/>
    </row>
    <row r="584">
      <c r="A584" s="9"/>
      <c r="B584" s="9"/>
    </row>
    <row r="585">
      <c r="A585" s="9"/>
      <c r="B585" s="9"/>
    </row>
    <row r="586">
      <c r="A586" s="9"/>
      <c r="B586" s="9"/>
    </row>
    <row r="587">
      <c r="A587" s="9"/>
      <c r="B587" s="9"/>
    </row>
    <row r="588">
      <c r="A588" s="9"/>
      <c r="B588" s="9"/>
    </row>
    <row r="589">
      <c r="A589" s="9"/>
      <c r="B589" s="9"/>
    </row>
    <row r="590">
      <c r="A590" s="9"/>
      <c r="B590" s="9"/>
    </row>
    <row r="591">
      <c r="A591" s="9"/>
      <c r="B591" s="9"/>
    </row>
    <row r="592">
      <c r="A592" s="9"/>
      <c r="B592" s="9"/>
    </row>
    <row r="593">
      <c r="A593" s="9"/>
      <c r="B593" s="9"/>
    </row>
    <row r="594">
      <c r="A594" s="9"/>
      <c r="B594" s="9"/>
    </row>
    <row r="595">
      <c r="A595" s="9"/>
      <c r="B595" s="9"/>
    </row>
    <row r="596">
      <c r="A596" s="9"/>
      <c r="B596" s="9"/>
    </row>
    <row r="597">
      <c r="A597" s="9"/>
      <c r="B597" s="9"/>
    </row>
    <row r="598">
      <c r="A598" s="9"/>
      <c r="B598" s="9"/>
    </row>
    <row r="599">
      <c r="A599" s="9"/>
      <c r="B599" s="9"/>
    </row>
    <row r="600">
      <c r="A600" s="9"/>
      <c r="B600" s="9"/>
    </row>
    <row r="601">
      <c r="A601" s="9"/>
      <c r="B601" s="9"/>
    </row>
    <row r="602">
      <c r="A602" s="9"/>
      <c r="B602" s="9"/>
    </row>
    <row r="603">
      <c r="A603" s="9"/>
      <c r="B603" s="9"/>
    </row>
    <row r="604">
      <c r="A604" s="9"/>
      <c r="B604" s="9"/>
    </row>
    <row r="605">
      <c r="A605" s="9"/>
      <c r="B605" s="9"/>
    </row>
    <row r="606">
      <c r="A606" s="9"/>
      <c r="B606" s="9"/>
    </row>
    <row r="607">
      <c r="A607" s="9"/>
      <c r="B607" s="9"/>
    </row>
    <row r="608">
      <c r="A608" s="9"/>
      <c r="B608" s="9"/>
    </row>
    <row r="609">
      <c r="A609" s="9"/>
      <c r="B609" s="9"/>
    </row>
    <row r="610">
      <c r="A610" s="9"/>
      <c r="B610" s="9"/>
    </row>
    <row r="611">
      <c r="A611" s="9"/>
      <c r="B611" s="9"/>
    </row>
    <row r="612">
      <c r="A612" s="9"/>
      <c r="B612" s="9"/>
    </row>
    <row r="613">
      <c r="A613" s="9"/>
      <c r="B613" s="9"/>
    </row>
    <row r="614">
      <c r="A614" s="9"/>
      <c r="B614" s="9"/>
    </row>
    <row r="615">
      <c r="A615" s="9"/>
      <c r="B615" s="9"/>
    </row>
    <row r="616">
      <c r="A616" s="9"/>
      <c r="B616" s="9"/>
    </row>
    <row r="617">
      <c r="A617" s="9"/>
      <c r="B617" s="9"/>
    </row>
    <row r="618">
      <c r="A618" s="9"/>
      <c r="B618" s="9"/>
    </row>
    <row r="619">
      <c r="A619" s="9"/>
      <c r="B619" s="9"/>
    </row>
    <row r="620">
      <c r="A620" s="9"/>
      <c r="B620" s="9"/>
    </row>
    <row r="621">
      <c r="A621" s="9"/>
      <c r="B621" s="9"/>
    </row>
    <row r="622">
      <c r="A622" s="9"/>
      <c r="B622" s="9"/>
    </row>
    <row r="623">
      <c r="A623" s="9"/>
      <c r="B623" s="9"/>
    </row>
    <row r="624">
      <c r="A624" s="9"/>
      <c r="B624" s="9"/>
    </row>
    <row r="625">
      <c r="A625" s="9"/>
      <c r="B625" s="9"/>
    </row>
    <row r="626">
      <c r="A626" s="9"/>
      <c r="B626" s="9"/>
    </row>
    <row r="627">
      <c r="A627" s="9"/>
      <c r="B627" s="9"/>
    </row>
    <row r="628">
      <c r="A628" s="9"/>
      <c r="B628" s="9"/>
    </row>
    <row r="629">
      <c r="A629" s="9"/>
      <c r="B629" s="9"/>
    </row>
    <row r="630">
      <c r="A630" s="9"/>
      <c r="B630" s="9"/>
    </row>
    <row r="631">
      <c r="A631" s="9"/>
      <c r="B631" s="9"/>
    </row>
    <row r="632">
      <c r="A632" s="9"/>
      <c r="B632" s="9"/>
    </row>
    <row r="633">
      <c r="A633" s="9"/>
      <c r="B633" s="9"/>
    </row>
    <row r="634">
      <c r="A634" s="9"/>
      <c r="B634" s="9"/>
    </row>
    <row r="635">
      <c r="A635" s="9"/>
      <c r="B635" s="9"/>
    </row>
    <row r="636">
      <c r="A636" s="9"/>
      <c r="B636" s="9"/>
    </row>
    <row r="637">
      <c r="A637" s="9"/>
      <c r="B637" s="9"/>
    </row>
    <row r="638">
      <c r="A638" s="9"/>
      <c r="B638" s="9"/>
    </row>
    <row r="639">
      <c r="A639" s="9"/>
      <c r="B639" s="9"/>
    </row>
    <row r="640">
      <c r="A640" s="9"/>
      <c r="B640" s="9"/>
    </row>
    <row r="641">
      <c r="A641" s="9"/>
      <c r="B641" s="9"/>
    </row>
    <row r="642">
      <c r="A642" s="9"/>
      <c r="B642" s="9"/>
    </row>
    <row r="643">
      <c r="A643" s="9"/>
      <c r="B643" s="9"/>
    </row>
    <row r="644">
      <c r="A644" s="9"/>
      <c r="B644" s="9"/>
    </row>
    <row r="645">
      <c r="A645" s="9"/>
      <c r="B645" s="9"/>
    </row>
    <row r="646">
      <c r="A646" s="9"/>
      <c r="B646" s="9"/>
    </row>
    <row r="647">
      <c r="A647" s="9"/>
      <c r="B647" s="9"/>
    </row>
    <row r="648">
      <c r="A648" s="9"/>
      <c r="B648" s="9"/>
    </row>
    <row r="649">
      <c r="A649" s="9"/>
      <c r="B649" s="9"/>
    </row>
    <row r="650">
      <c r="A650" s="9"/>
      <c r="B650" s="9"/>
    </row>
    <row r="651">
      <c r="A651" s="9"/>
      <c r="B651" s="9"/>
    </row>
    <row r="652">
      <c r="A652" s="9"/>
      <c r="B652" s="9"/>
    </row>
    <row r="653">
      <c r="A653" s="9"/>
      <c r="B653" s="9"/>
    </row>
    <row r="654">
      <c r="A654" s="9"/>
      <c r="B654" s="9"/>
    </row>
    <row r="655">
      <c r="A655" s="9"/>
      <c r="B655" s="9"/>
    </row>
    <row r="656">
      <c r="A656" s="9"/>
      <c r="B656" s="9"/>
    </row>
    <row r="657">
      <c r="A657" s="9"/>
      <c r="B657" s="9"/>
    </row>
    <row r="658">
      <c r="A658" s="9"/>
      <c r="B658" s="9"/>
    </row>
    <row r="659">
      <c r="A659" s="9"/>
      <c r="B659" s="9"/>
    </row>
    <row r="660">
      <c r="A660" s="9"/>
      <c r="B660" s="9"/>
    </row>
    <row r="661">
      <c r="A661" s="9"/>
      <c r="B661" s="9"/>
    </row>
    <row r="662">
      <c r="A662" s="9"/>
      <c r="B662" s="9"/>
    </row>
    <row r="663">
      <c r="A663" s="9"/>
      <c r="B663" s="9"/>
    </row>
    <row r="664">
      <c r="A664" s="9"/>
      <c r="B664" s="9"/>
    </row>
    <row r="665">
      <c r="A665" s="9"/>
      <c r="B665" s="9"/>
    </row>
    <row r="666">
      <c r="A666" s="9"/>
      <c r="B666" s="9"/>
    </row>
    <row r="667">
      <c r="A667" s="9"/>
      <c r="B667" s="9"/>
    </row>
    <row r="668">
      <c r="A668" s="9"/>
      <c r="B668" s="9"/>
    </row>
    <row r="669">
      <c r="A669" s="9"/>
      <c r="B669" s="9"/>
    </row>
    <row r="670">
      <c r="A670" s="9"/>
      <c r="B670" s="9"/>
    </row>
    <row r="671">
      <c r="A671" s="9"/>
      <c r="B671" s="9"/>
    </row>
    <row r="672">
      <c r="A672" s="9"/>
      <c r="B672" s="9"/>
    </row>
    <row r="673">
      <c r="A673" s="9"/>
      <c r="B673" s="9"/>
    </row>
    <row r="674">
      <c r="A674" s="9"/>
      <c r="B674" s="9"/>
    </row>
    <row r="675">
      <c r="A675" s="9"/>
      <c r="B675" s="9"/>
    </row>
    <row r="676">
      <c r="A676" s="9"/>
      <c r="B676" s="9"/>
    </row>
    <row r="677">
      <c r="A677" s="9"/>
      <c r="B677" s="9"/>
    </row>
    <row r="678">
      <c r="A678" s="9"/>
      <c r="B678" s="9"/>
    </row>
    <row r="679">
      <c r="A679" s="9"/>
      <c r="B679" s="9"/>
    </row>
    <row r="680">
      <c r="A680" s="9"/>
      <c r="B680" s="9"/>
    </row>
    <row r="681">
      <c r="A681" s="9"/>
      <c r="B681" s="9"/>
    </row>
    <row r="682">
      <c r="A682" s="9"/>
      <c r="B682" s="9"/>
    </row>
    <row r="683">
      <c r="A683" s="9"/>
      <c r="B683" s="9"/>
    </row>
    <row r="684">
      <c r="A684" s="9"/>
      <c r="B684" s="9"/>
    </row>
    <row r="685">
      <c r="A685" s="9"/>
      <c r="B685" s="9"/>
    </row>
    <row r="686">
      <c r="A686" s="9"/>
      <c r="B686" s="9"/>
    </row>
    <row r="687">
      <c r="A687" s="9"/>
      <c r="B687" s="9"/>
    </row>
    <row r="688">
      <c r="A688" s="9"/>
      <c r="B688" s="9"/>
    </row>
    <row r="689">
      <c r="A689" s="9"/>
      <c r="B689" s="9"/>
    </row>
    <row r="690">
      <c r="A690" s="9"/>
      <c r="B690" s="9"/>
    </row>
    <row r="691">
      <c r="A691" s="9"/>
      <c r="B691" s="9"/>
    </row>
    <row r="692">
      <c r="A692" s="9"/>
      <c r="B692" s="9"/>
    </row>
    <row r="693">
      <c r="A693" s="9"/>
      <c r="B693" s="9"/>
    </row>
    <row r="694">
      <c r="A694" s="9"/>
      <c r="B694" s="9"/>
    </row>
    <row r="695">
      <c r="A695" s="9"/>
      <c r="B695" s="9"/>
    </row>
    <row r="696">
      <c r="A696" s="9"/>
      <c r="B696" s="9"/>
    </row>
    <row r="697">
      <c r="A697" s="9"/>
      <c r="B697" s="9"/>
    </row>
    <row r="698">
      <c r="A698" s="9"/>
      <c r="B698" s="9"/>
    </row>
    <row r="699">
      <c r="A699" s="9"/>
      <c r="B699" s="9"/>
    </row>
    <row r="700">
      <c r="A700" s="9"/>
      <c r="B700" s="9"/>
    </row>
    <row r="701">
      <c r="A701" s="9"/>
      <c r="B701" s="9"/>
    </row>
    <row r="702">
      <c r="A702" s="9"/>
      <c r="B702" s="9"/>
    </row>
    <row r="703">
      <c r="A703" s="9"/>
      <c r="B703" s="9"/>
    </row>
    <row r="704">
      <c r="A704" s="9"/>
      <c r="B704" s="9"/>
    </row>
    <row r="705">
      <c r="A705" s="9"/>
      <c r="B705" s="9"/>
    </row>
    <row r="706">
      <c r="A706" s="9"/>
      <c r="B706" s="9"/>
    </row>
    <row r="707">
      <c r="A707" s="9"/>
      <c r="B707" s="9"/>
    </row>
    <row r="708">
      <c r="A708" s="9"/>
      <c r="B708" s="9"/>
    </row>
    <row r="709">
      <c r="A709" s="9"/>
      <c r="B709" s="9"/>
    </row>
    <row r="710">
      <c r="A710" s="9"/>
      <c r="B710" s="9"/>
    </row>
    <row r="711">
      <c r="A711" s="9"/>
      <c r="B711" s="9"/>
    </row>
    <row r="712">
      <c r="A712" s="9"/>
      <c r="B712" s="9"/>
    </row>
    <row r="713">
      <c r="A713" s="9"/>
      <c r="B713" s="9"/>
    </row>
    <row r="714">
      <c r="A714" s="9"/>
      <c r="B714" s="9"/>
    </row>
    <row r="715">
      <c r="A715" s="9"/>
      <c r="B715" s="9"/>
    </row>
    <row r="716">
      <c r="A716" s="9"/>
      <c r="B716" s="9"/>
    </row>
    <row r="717">
      <c r="A717" s="9"/>
      <c r="B717" s="9"/>
    </row>
    <row r="718">
      <c r="A718" s="9"/>
      <c r="B718" s="9"/>
    </row>
    <row r="719">
      <c r="A719" s="9"/>
      <c r="B719" s="9"/>
    </row>
    <row r="720">
      <c r="A720" s="9"/>
      <c r="B720" s="9"/>
    </row>
    <row r="721">
      <c r="A721" s="9"/>
      <c r="B721" s="9"/>
    </row>
    <row r="722">
      <c r="A722" s="9"/>
      <c r="B722" s="9"/>
    </row>
    <row r="723">
      <c r="A723" s="9"/>
      <c r="B723" s="9"/>
    </row>
    <row r="724">
      <c r="A724" s="9"/>
      <c r="B724" s="9"/>
    </row>
    <row r="725">
      <c r="A725" s="9"/>
      <c r="B725" s="9"/>
    </row>
    <row r="726">
      <c r="A726" s="9"/>
      <c r="B726" s="9"/>
    </row>
    <row r="727">
      <c r="A727" s="9"/>
      <c r="B727" s="9"/>
    </row>
    <row r="728">
      <c r="A728" s="9"/>
      <c r="B728" s="9"/>
    </row>
    <row r="729">
      <c r="A729" s="9"/>
      <c r="B729" s="9"/>
    </row>
    <row r="730">
      <c r="A730" s="9"/>
      <c r="B730" s="9"/>
    </row>
    <row r="731">
      <c r="A731" s="9"/>
      <c r="B731" s="9"/>
    </row>
    <row r="732">
      <c r="A732" s="9"/>
      <c r="B732" s="9"/>
    </row>
    <row r="733">
      <c r="A733" s="9"/>
      <c r="B733" s="9"/>
    </row>
    <row r="734">
      <c r="A734" s="9"/>
      <c r="B734" s="9"/>
    </row>
    <row r="735">
      <c r="A735" s="9"/>
      <c r="B735" s="9"/>
    </row>
    <row r="736">
      <c r="A736" s="9"/>
      <c r="B736" s="9"/>
    </row>
    <row r="737">
      <c r="A737" s="9"/>
      <c r="B737" s="9"/>
    </row>
    <row r="738">
      <c r="A738" s="9"/>
      <c r="B738" s="9"/>
    </row>
    <row r="739">
      <c r="A739" s="9"/>
      <c r="B739" s="9"/>
    </row>
    <row r="740">
      <c r="A740" s="9"/>
      <c r="B740" s="9"/>
    </row>
    <row r="741">
      <c r="A741" s="9"/>
      <c r="B741" s="9"/>
    </row>
    <row r="742">
      <c r="A742" s="9"/>
      <c r="B742" s="9"/>
    </row>
    <row r="743">
      <c r="A743" s="9"/>
      <c r="B743" s="9"/>
    </row>
    <row r="744">
      <c r="A744" s="9"/>
      <c r="B744" s="9"/>
    </row>
    <row r="745">
      <c r="A745" s="9"/>
      <c r="B745" s="9"/>
    </row>
    <row r="746">
      <c r="A746" s="9"/>
      <c r="B746" s="9"/>
    </row>
    <row r="747">
      <c r="A747" s="9"/>
      <c r="B747" s="9"/>
    </row>
    <row r="748">
      <c r="A748" s="9"/>
      <c r="B748" s="9"/>
    </row>
    <row r="749">
      <c r="A749" s="9"/>
      <c r="B749" s="9"/>
    </row>
    <row r="750">
      <c r="A750" s="9"/>
      <c r="B750" s="9"/>
    </row>
    <row r="751">
      <c r="A751" s="9"/>
      <c r="B751" s="9"/>
    </row>
    <row r="752">
      <c r="A752" s="9"/>
      <c r="B752" s="9"/>
    </row>
    <row r="753">
      <c r="A753" s="9"/>
      <c r="B753" s="9"/>
    </row>
    <row r="754">
      <c r="A754" s="9"/>
      <c r="B754" s="9"/>
    </row>
    <row r="755">
      <c r="A755" s="9"/>
      <c r="B755" s="9"/>
    </row>
    <row r="756">
      <c r="A756" s="9"/>
      <c r="B756" s="9"/>
    </row>
    <row r="757">
      <c r="A757" s="9"/>
      <c r="B757" s="9"/>
    </row>
    <row r="758">
      <c r="A758" s="9"/>
      <c r="B758" s="9"/>
    </row>
    <row r="759">
      <c r="A759" s="9"/>
      <c r="B759" s="9"/>
    </row>
    <row r="760">
      <c r="A760" s="9"/>
      <c r="B760" s="9"/>
    </row>
    <row r="761">
      <c r="A761" s="9"/>
      <c r="B761" s="9"/>
    </row>
    <row r="762">
      <c r="A762" s="9"/>
      <c r="B762" s="9"/>
    </row>
    <row r="763">
      <c r="A763" s="9"/>
      <c r="B763" s="9"/>
    </row>
    <row r="764">
      <c r="A764" s="9"/>
      <c r="B764" s="9"/>
    </row>
    <row r="765">
      <c r="A765" s="9"/>
      <c r="B765" s="9"/>
    </row>
    <row r="766">
      <c r="A766" s="9"/>
      <c r="B766" s="9"/>
    </row>
    <row r="767">
      <c r="A767" s="9"/>
      <c r="B767" s="9"/>
    </row>
    <row r="768">
      <c r="A768" s="9"/>
      <c r="B768" s="9"/>
    </row>
    <row r="769">
      <c r="A769" s="9"/>
      <c r="B769" s="9"/>
    </row>
    <row r="770">
      <c r="A770" s="9"/>
      <c r="B770" s="9"/>
    </row>
    <row r="771">
      <c r="A771" s="9"/>
      <c r="B771" s="9"/>
    </row>
    <row r="772">
      <c r="A772" s="9"/>
      <c r="B772" s="9"/>
    </row>
    <row r="773">
      <c r="A773" s="9"/>
      <c r="B773" s="9"/>
    </row>
    <row r="774">
      <c r="A774" s="9"/>
      <c r="B774" s="9"/>
    </row>
    <row r="775">
      <c r="A775" s="9"/>
      <c r="B775" s="9"/>
    </row>
    <row r="776">
      <c r="A776" s="9"/>
      <c r="B776" s="9"/>
    </row>
    <row r="777">
      <c r="A777" s="9"/>
      <c r="B777" s="9"/>
    </row>
    <row r="778">
      <c r="A778" s="9"/>
      <c r="B778" s="9"/>
    </row>
    <row r="779">
      <c r="A779" s="9"/>
      <c r="B779" s="9"/>
    </row>
    <row r="780">
      <c r="A780" s="9"/>
      <c r="B780" s="9"/>
    </row>
    <row r="781">
      <c r="A781" s="9"/>
      <c r="B781" s="9"/>
    </row>
    <row r="782">
      <c r="A782" s="9"/>
      <c r="B782" s="9"/>
    </row>
    <row r="783">
      <c r="A783" s="9"/>
      <c r="B783" s="9"/>
    </row>
    <row r="784">
      <c r="A784" s="9"/>
      <c r="B784" s="9"/>
    </row>
    <row r="785">
      <c r="A785" s="9"/>
      <c r="B785" s="9"/>
    </row>
    <row r="786">
      <c r="A786" s="9"/>
      <c r="B786" s="9"/>
    </row>
    <row r="787">
      <c r="A787" s="9"/>
      <c r="B787" s="9"/>
    </row>
    <row r="788">
      <c r="A788" s="9"/>
      <c r="B788" s="9"/>
    </row>
    <row r="789">
      <c r="A789" s="9"/>
      <c r="B789" s="9"/>
    </row>
    <row r="790">
      <c r="A790" s="9"/>
      <c r="B790" s="9"/>
    </row>
    <row r="791">
      <c r="A791" s="9"/>
      <c r="B791" s="9"/>
    </row>
    <row r="792">
      <c r="A792" s="9"/>
      <c r="B792" s="9"/>
    </row>
    <row r="793">
      <c r="A793" s="9"/>
      <c r="B793" s="9"/>
    </row>
    <row r="794">
      <c r="A794" s="9"/>
      <c r="B794" s="9"/>
    </row>
    <row r="795">
      <c r="A795" s="9"/>
      <c r="B795" s="9"/>
    </row>
    <row r="796">
      <c r="A796" s="9"/>
      <c r="B796" s="9"/>
    </row>
    <row r="797">
      <c r="A797" s="9"/>
      <c r="B797" s="9"/>
    </row>
    <row r="798">
      <c r="A798" s="9"/>
      <c r="B798" s="9"/>
    </row>
    <row r="799">
      <c r="A799" s="9"/>
      <c r="B799" s="9"/>
    </row>
    <row r="800">
      <c r="A800" s="9"/>
      <c r="B800" s="9"/>
    </row>
    <row r="801">
      <c r="A801" s="9"/>
      <c r="B801" s="9"/>
    </row>
    <row r="802">
      <c r="A802" s="9"/>
      <c r="B802" s="9"/>
    </row>
    <row r="803">
      <c r="A803" s="9"/>
      <c r="B803" s="9"/>
    </row>
    <row r="804">
      <c r="A804" s="9"/>
      <c r="B804" s="9"/>
    </row>
    <row r="805">
      <c r="A805" s="9"/>
      <c r="B805" s="9"/>
    </row>
    <row r="806">
      <c r="A806" s="9"/>
      <c r="B806" s="9"/>
    </row>
    <row r="807">
      <c r="A807" s="9"/>
      <c r="B807" s="9"/>
    </row>
    <row r="808">
      <c r="A808" s="9"/>
      <c r="B808" s="9"/>
    </row>
    <row r="809">
      <c r="A809" s="9"/>
      <c r="B809" s="9"/>
    </row>
    <row r="810">
      <c r="A810" s="9"/>
      <c r="B810" s="9"/>
    </row>
    <row r="811">
      <c r="A811" s="9"/>
      <c r="B811" s="9"/>
    </row>
    <row r="812">
      <c r="A812" s="9"/>
      <c r="B812" s="9"/>
    </row>
    <row r="813">
      <c r="A813" s="9"/>
      <c r="B813" s="9"/>
    </row>
    <row r="814">
      <c r="A814" s="9"/>
      <c r="B814" s="9"/>
    </row>
    <row r="815">
      <c r="A815" s="9"/>
      <c r="B815" s="9"/>
    </row>
    <row r="816">
      <c r="A816" s="9"/>
      <c r="B816" s="9"/>
    </row>
    <row r="817">
      <c r="A817" s="9"/>
      <c r="B817" s="9"/>
    </row>
    <row r="818">
      <c r="A818" s="9"/>
      <c r="B818" s="9"/>
    </row>
    <row r="819">
      <c r="A819" s="9"/>
      <c r="B819" s="9"/>
    </row>
    <row r="820">
      <c r="A820" s="9"/>
      <c r="B820" s="9"/>
    </row>
    <row r="821">
      <c r="A821" s="9"/>
      <c r="B821" s="9"/>
    </row>
    <row r="822">
      <c r="A822" s="9"/>
      <c r="B822" s="9"/>
    </row>
    <row r="823">
      <c r="A823" s="9"/>
      <c r="B823" s="9"/>
    </row>
    <row r="824">
      <c r="A824" s="9"/>
      <c r="B824" s="9"/>
    </row>
    <row r="825">
      <c r="A825" s="9"/>
      <c r="B825" s="9"/>
    </row>
    <row r="826">
      <c r="A826" s="9"/>
      <c r="B826" s="9"/>
    </row>
    <row r="827">
      <c r="A827" s="9"/>
      <c r="B827" s="9"/>
    </row>
    <row r="828">
      <c r="A828" s="9"/>
      <c r="B828" s="9"/>
    </row>
    <row r="829">
      <c r="A829" s="9"/>
      <c r="B829" s="9"/>
    </row>
    <row r="830">
      <c r="A830" s="9"/>
      <c r="B830" s="9"/>
    </row>
    <row r="831">
      <c r="A831" s="9"/>
      <c r="B831" s="9"/>
    </row>
    <row r="832">
      <c r="A832" s="9"/>
      <c r="B832" s="9"/>
    </row>
    <row r="833">
      <c r="A833" s="9"/>
      <c r="B833" s="9"/>
    </row>
    <row r="834">
      <c r="A834" s="9"/>
      <c r="B834" s="9"/>
    </row>
    <row r="835">
      <c r="A835" s="9"/>
      <c r="B835" s="9"/>
    </row>
    <row r="836">
      <c r="A836" s="9"/>
      <c r="B836" s="9"/>
    </row>
    <row r="837">
      <c r="A837" s="9"/>
      <c r="B837" s="9"/>
    </row>
    <row r="838">
      <c r="A838" s="9"/>
      <c r="B838" s="9"/>
    </row>
    <row r="839">
      <c r="A839" s="9"/>
      <c r="B839" s="9"/>
    </row>
    <row r="840">
      <c r="A840" s="9"/>
      <c r="B840" s="9"/>
    </row>
    <row r="841">
      <c r="A841" s="9"/>
      <c r="B841" s="9"/>
    </row>
    <row r="842">
      <c r="A842" s="9"/>
      <c r="B842" s="9"/>
    </row>
    <row r="843">
      <c r="A843" s="9"/>
      <c r="B843" s="9"/>
    </row>
    <row r="844">
      <c r="A844" s="9"/>
      <c r="B844" s="9"/>
    </row>
    <row r="845">
      <c r="A845" s="9"/>
      <c r="B845" s="9"/>
    </row>
    <row r="846">
      <c r="A846" s="9"/>
      <c r="B846" s="9"/>
    </row>
    <row r="847">
      <c r="A847" s="9"/>
      <c r="B847" s="9"/>
    </row>
    <row r="848">
      <c r="A848" s="9"/>
      <c r="B848" s="9"/>
    </row>
    <row r="849">
      <c r="A849" s="9"/>
      <c r="B849" s="9"/>
    </row>
    <row r="850">
      <c r="A850" s="9"/>
      <c r="B850" s="9"/>
    </row>
    <row r="851">
      <c r="A851" s="9"/>
      <c r="B851" s="9"/>
    </row>
    <row r="852">
      <c r="A852" s="9"/>
      <c r="B852" s="9"/>
    </row>
    <row r="853">
      <c r="A853" s="9"/>
      <c r="B853" s="9"/>
    </row>
    <row r="854">
      <c r="A854" s="9"/>
      <c r="B854" s="9"/>
    </row>
    <row r="855">
      <c r="A855" s="9"/>
      <c r="B855" s="9"/>
    </row>
    <row r="856">
      <c r="A856" s="9"/>
      <c r="B856" s="9"/>
    </row>
    <row r="857">
      <c r="A857" s="9"/>
      <c r="B857" s="9"/>
    </row>
    <row r="858">
      <c r="A858" s="9"/>
      <c r="B858" s="9"/>
    </row>
    <row r="859">
      <c r="A859" s="9"/>
      <c r="B859" s="9"/>
    </row>
    <row r="860">
      <c r="A860" s="9"/>
      <c r="B860" s="9"/>
    </row>
    <row r="861">
      <c r="A861" s="9"/>
      <c r="B861" s="9"/>
    </row>
    <row r="862">
      <c r="A862" s="9"/>
      <c r="B862" s="9"/>
    </row>
    <row r="863">
      <c r="A863" s="9"/>
      <c r="B863" s="9"/>
    </row>
    <row r="864">
      <c r="A864" s="9"/>
      <c r="B864" s="9"/>
    </row>
    <row r="865">
      <c r="A865" s="9"/>
      <c r="B865" s="9"/>
    </row>
    <row r="866">
      <c r="A866" s="9"/>
      <c r="B866" s="9"/>
    </row>
    <row r="867">
      <c r="A867" s="9"/>
      <c r="B867" s="9"/>
    </row>
    <row r="868">
      <c r="A868" s="9"/>
      <c r="B868" s="9"/>
    </row>
    <row r="869">
      <c r="A869" s="9"/>
      <c r="B869" s="9"/>
    </row>
    <row r="870">
      <c r="A870" s="9"/>
      <c r="B870" s="9"/>
    </row>
    <row r="871">
      <c r="A871" s="9"/>
      <c r="B871" s="9"/>
    </row>
    <row r="872">
      <c r="A872" s="9"/>
      <c r="B872" s="9"/>
    </row>
    <row r="873">
      <c r="A873" s="9"/>
      <c r="B873" s="9"/>
    </row>
    <row r="874">
      <c r="A874" s="9"/>
      <c r="B874" s="9"/>
    </row>
    <row r="875">
      <c r="A875" s="9"/>
      <c r="B875" s="9"/>
    </row>
    <row r="876">
      <c r="A876" s="9"/>
      <c r="B876" s="9"/>
    </row>
    <row r="877">
      <c r="A877" s="9"/>
      <c r="B877" s="9"/>
    </row>
    <row r="878">
      <c r="A878" s="9"/>
      <c r="B878" s="9"/>
    </row>
    <row r="879">
      <c r="A879" s="9"/>
      <c r="B879" s="9"/>
    </row>
    <row r="880">
      <c r="A880" s="9"/>
      <c r="B880" s="9"/>
    </row>
    <row r="881">
      <c r="A881" s="9"/>
      <c r="B881" s="9"/>
    </row>
    <row r="882">
      <c r="A882" s="9"/>
      <c r="B882" s="9"/>
    </row>
    <row r="883">
      <c r="A883" s="9"/>
      <c r="B883" s="9"/>
    </row>
    <row r="884">
      <c r="A884" s="9"/>
      <c r="B884" s="9"/>
    </row>
    <row r="885">
      <c r="A885" s="9"/>
      <c r="B885" s="9"/>
    </row>
    <row r="886">
      <c r="A886" s="9"/>
      <c r="B886" s="9"/>
    </row>
    <row r="887">
      <c r="A887" s="9"/>
      <c r="B887" s="9"/>
    </row>
    <row r="888">
      <c r="A888" s="9"/>
      <c r="B888" s="9"/>
    </row>
    <row r="889">
      <c r="A889" s="9"/>
      <c r="B889" s="9"/>
    </row>
    <row r="890">
      <c r="A890" s="9"/>
      <c r="B890" s="9"/>
    </row>
    <row r="891">
      <c r="A891" s="9"/>
      <c r="B891" s="9"/>
    </row>
    <row r="892">
      <c r="A892" s="9"/>
      <c r="B892" s="9"/>
    </row>
    <row r="893">
      <c r="A893" s="9"/>
      <c r="B893" s="9"/>
    </row>
    <row r="894">
      <c r="A894" s="9"/>
      <c r="B894" s="9"/>
    </row>
    <row r="895">
      <c r="A895" s="9"/>
      <c r="B895" s="9"/>
    </row>
    <row r="896">
      <c r="A896" s="9"/>
      <c r="B896" s="9"/>
    </row>
    <row r="897">
      <c r="A897" s="9"/>
      <c r="B897" s="9"/>
    </row>
    <row r="898">
      <c r="A898" s="9"/>
      <c r="B898" s="9"/>
    </row>
    <row r="899">
      <c r="A899" s="9"/>
      <c r="B899" s="9"/>
    </row>
    <row r="900">
      <c r="A900" s="9"/>
      <c r="B900" s="9"/>
    </row>
    <row r="901">
      <c r="A901" s="9"/>
      <c r="B901" s="9"/>
    </row>
    <row r="902">
      <c r="A902" s="9"/>
      <c r="B902" s="9"/>
    </row>
    <row r="903">
      <c r="A903" s="9"/>
      <c r="B903" s="9"/>
    </row>
    <row r="904">
      <c r="A904" s="9"/>
      <c r="B904" s="9"/>
    </row>
    <row r="905">
      <c r="A905" s="9"/>
      <c r="B905" s="9"/>
    </row>
    <row r="906">
      <c r="A906" s="9"/>
      <c r="B906" s="9"/>
    </row>
    <row r="907">
      <c r="A907" s="9"/>
      <c r="B907" s="9"/>
    </row>
    <row r="908">
      <c r="A908" s="9"/>
      <c r="B908" s="9"/>
    </row>
    <row r="909">
      <c r="A909" s="9"/>
      <c r="B909" s="9"/>
    </row>
    <row r="910">
      <c r="A910" s="9"/>
      <c r="B910" s="9"/>
    </row>
    <row r="911">
      <c r="A911" s="9"/>
      <c r="B911" s="9"/>
    </row>
    <row r="912">
      <c r="A912" s="9"/>
      <c r="B912" s="9"/>
    </row>
    <row r="913">
      <c r="A913" s="9"/>
      <c r="B913" s="9"/>
    </row>
    <row r="914">
      <c r="A914" s="9"/>
      <c r="B914" s="9"/>
    </row>
    <row r="915">
      <c r="A915" s="9"/>
      <c r="B915" s="9"/>
    </row>
    <row r="916">
      <c r="A916" s="9"/>
      <c r="B916" s="9"/>
    </row>
    <row r="917">
      <c r="A917" s="9"/>
      <c r="B917" s="9"/>
    </row>
    <row r="918">
      <c r="A918" s="9"/>
      <c r="B918" s="9"/>
    </row>
    <row r="919">
      <c r="A919" s="9"/>
      <c r="B919" s="9"/>
    </row>
    <row r="920">
      <c r="A920" s="9"/>
      <c r="B920" s="9"/>
    </row>
    <row r="921">
      <c r="A921" s="9"/>
      <c r="B921" s="9"/>
    </row>
    <row r="922">
      <c r="A922" s="9"/>
      <c r="B922" s="9"/>
    </row>
    <row r="923">
      <c r="A923" s="9"/>
      <c r="B923" s="9"/>
    </row>
    <row r="924">
      <c r="A924" s="9"/>
      <c r="B924" s="9"/>
    </row>
    <row r="925">
      <c r="A925" s="9"/>
      <c r="B925" s="9"/>
    </row>
    <row r="926">
      <c r="A926" s="9"/>
      <c r="B926" s="9"/>
    </row>
    <row r="927">
      <c r="A927" s="9"/>
      <c r="B927" s="9"/>
    </row>
    <row r="928">
      <c r="A928" s="9"/>
      <c r="B928" s="9"/>
    </row>
    <row r="929">
      <c r="A929" s="9"/>
      <c r="B929" s="9"/>
    </row>
    <row r="930">
      <c r="A930" s="9"/>
      <c r="B930" s="9"/>
    </row>
    <row r="931">
      <c r="A931" s="9"/>
      <c r="B931" s="9"/>
    </row>
    <row r="932">
      <c r="A932" s="9"/>
      <c r="B932" s="9"/>
    </row>
    <row r="933">
      <c r="A933" s="9"/>
      <c r="B933" s="9"/>
    </row>
    <row r="934">
      <c r="A934" s="9"/>
      <c r="B934" s="9"/>
    </row>
    <row r="935">
      <c r="A935" s="9"/>
      <c r="B935" s="9"/>
    </row>
    <row r="936">
      <c r="A936" s="9"/>
      <c r="B936" s="9"/>
    </row>
    <row r="937">
      <c r="A937" s="9"/>
      <c r="B937" s="9"/>
    </row>
    <row r="938">
      <c r="A938" s="9"/>
      <c r="B938" s="9"/>
    </row>
    <row r="939">
      <c r="A939" s="9"/>
      <c r="B939" s="9"/>
    </row>
    <row r="940">
      <c r="A940" s="9"/>
      <c r="B940" s="9"/>
    </row>
    <row r="941">
      <c r="A941" s="9"/>
      <c r="B941" s="9"/>
    </row>
    <row r="942">
      <c r="A942" s="9"/>
      <c r="B942" s="9"/>
    </row>
    <row r="943">
      <c r="A943" s="9"/>
      <c r="B943" s="9"/>
    </row>
    <row r="944">
      <c r="A944" s="9"/>
      <c r="B944" s="9"/>
    </row>
    <row r="945">
      <c r="A945" s="9"/>
      <c r="B945" s="9"/>
    </row>
    <row r="946">
      <c r="A946" s="9"/>
      <c r="B946" s="9"/>
    </row>
    <row r="947">
      <c r="A947" s="9"/>
      <c r="B947" s="9"/>
    </row>
    <row r="948">
      <c r="A948" s="9"/>
      <c r="B948" s="9"/>
    </row>
    <row r="949">
      <c r="A949" s="9"/>
      <c r="B949" s="9"/>
    </row>
    <row r="950">
      <c r="A950" s="9"/>
      <c r="B950" s="9"/>
    </row>
    <row r="951">
      <c r="A951" s="9"/>
      <c r="B951" s="9"/>
    </row>
    <row r="952">
      <c r="A952" s="9"/>
      <c r="B952" s="9"/>
    </row>
    <row r="953">
      <c r="A953" s="9"/>
      <c r="B953" s="9"/>
    </row>
    <row r="954">
      <c r="A954" s="9"/>
      <c r="B954" s="9"/>
    </row>
    <row r="955">
      <c r="A955" s="9"/>
      <c r="B955" s="9"/>
    </row>
    <row r="956">
      <c r="A956" s="9"/>
      <c r="B956" s="9"/>
    </row>
    <row r="957">
      <c r="A957" s="9"/>
      <c r="B957" s="9"/>
    </row>
    <row r="958">
      <c r="A958" s="9"/>
      <c r="B958" s="9"/>
    </row>
    <row r="959">
      <c r="A959" s="9"/>
      <c r="B959" s="9"/>
    </row>
    <row r="960">
      <c r="A960" s="9"/>
      <c r="B960" s="9"/>
    </row>
    <row r="961">
      <c r="A961" s="9"/>
      <c r="B961" s="9"/>
    </row>
    <row r="962">
      <c r="A962" s="9"/>
      <c r="B962" s="9"/>
    </row>
    <row r="963">
      <c r="A963" s="9"/>
      <c r="B963" s="9"/>
    </row>
    <row r="964">
      <c r="A964" s="9"/>
      <c r="B964" s="9"/>
    </row>
    <row r="965">
      <c r="A965" s="9"/>
      <c r="B965" s="9"/>
    </row>
    <row r="966">
      <c r="A966" s="9"/>
      <c r="B966" s="9"/>
    </row>
    <row r="967">
      <c r="A967" s="9"/>
      <c r="B967" s="9"/>
    </row>
    <row r="968">
      <c r="A968" s="9"/>
      <c r="B968" s="9"/>
    </row>
    <row r="969">
      <c r="A969" s="9"/>
      <c r="B969" s="9"/>
    </row>
    <row r="970">
      <c r="A970" s="9"/>
      <c r="B970" s="9"/>
    </row>
    <row r="971">
      <c r="A971" s="9"/>
      <c r="B971" s="9"/>
    </row>
    <row r="972">
      <c r="A972" s="9"/>
      <c r="B972" s="9"/>
    </row>
    <row r="973">
      <c r="A973" s="9"/>
      <c r="B973" s="9"/>
    </row>
    <row r="974">
      <c r="A974" s="9"/>
      <c r="B974" s="9"/>
    </row>
    <row r="975">
      <c r="A975" s="9"/>
      <c r="B975" s="9"/>
    </row>
    <row r="976">
      <c r="A976" s="9"/>
      <c r="B976" s="9"/>
    </row>
    <row r="977">
      <c r="A977" s="9"/>
      <c r="B977" s="9"/>
    </row>
    <row r="978">
      <c r="A978" s="9"/>
      <c r="B978" s="9"/>
    </row>
    <row r="979">
      <c r="A979" s="9"/>
      <c r="B979" s="9"/>
    </row>
    <row r="980">
      <c r="A980" s="9"/>
      <c r="B980" s="9"/>
    </row>
    <row r="981">
      <c r="A981" s="9"/>
      <c r="B981" s="9"/>
    </row>
    <row r="982">
      <c r="A982" s="9"/>
      <c r="B982" s="9"/>
    </row>
    <row r="983">
      <c r="A983" s="9"/>
      <c r="B983" s="9"/>
    </row>
    <row r="984">
      <c r="A984" s="9"/>
      <c r="B984" s="9"/>
    </row>
    <row r="985">
      <c r="A985" s="9"/>
      <c r="B985" s="9"/>
    </row>
    <row r="986">
      <c r="A986" s="9"/>
      <c r="B986" s="9"/>
    </row>
    <row r="987">
      <c r="A987" s="9"/>
      <c r="B987" s="9"/>
    </row>
    <row r="988">
      <c r="A988" s="9"/>
      <c r="B988" s="9"/>
    </row>
    <row r="989">
      <c r="A989" s="9"/>
      <c r="B989" s="9"/>
    </row>
    <row r="990">
      <c r="A990" s="9"/>
      <c r="B990" s="9"/>
    </row>
    <row r="991">
      <c r="A991" s="9"/>
      <c r="B991" s="9"/>
    </row>
    <row r="992">
      <c r="A992" s="9"/>
      <c r="B992" s="9"/>
    </row>
    <row r="993">
      <c r="A993" s="9"/>
      <c r="B993" s="9"/>
    </row>
    <row r="994">
      <c r="A994" s="9"/>
      <c r="B994" s="9"/>
    </row>
    <row r="995">
      <c r="A995" s="9"/>
      <c r="B995" s="9"/>
    </row>
    <row r="996">
      <c r="A996" s="9"/>
      <c r="B996" s="9"/>
    </row>
    <row r="997">
      <c r="A997" s="9"/>
      <c r="B997" s="9"/>
    </row>
    <row r="998">
      <c r="A998" s="9"/>
      <c r="B998" s="9"/>
    </row>
    <row r="999">
      <c r="A999" s="9"/>
      <c r="B999" s="9"/>
    </row>
    <row r="1000">
      <c r="A1000" s="9"/>
      <c r="B1000" s="9"/>
    </row>
  </sheetData>
  <conditionalFormatting sqref="A9:A67">
    <cfRule type="notContainsBlanks" dxfId="4" priority="1">
      <formula>LEN(TRIM(A9))&gt;0</formula>
    </cfRule>
  </conditionalFormatting>
  <conditionalFormatting sqref="B9:B67">
    <cfRule type="notContainsBlanks" dxfId="5" priority="2">
      <formula>LEN(TRIM(B9))&gt;0</formula>
    </cfRule>
  </conditionalFormatting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6.75"/>
    <col customWidth="1" min="5" max="5" width="18.13"/>
  </cols>
  <sheetData>
    <row r="1">
      <c r="A1" s="56" t="s">
        <v>599</v>
      </c>
      <c r="B1" s="56" t="s">
        <v>415</v>
      </c>
      <c r="E1" s="9"/>
    </row>
    <row r="2">
      <c r="A2" s="57" t="s">
        <v>600</v>
      </c>
      <c r="B2" s="57" t="s">
        <v>18</v>
      </c>
      <c r="E2" s="9"/>
    </row>
    <row r="3">
      <c r="C3" s="58" t="s">
        <v>601</v>
      </c>
      <c r="D3" s="59"/>
      <c r="E3" s="59"/>
      <c r="F3" s="60"/>
    </row>
    <row r="4">
      <c r="C4" s="61" t="s">
        <v>602</v>
      </c>
      <c r="D4" s="62"/>
      <c r="E4" s="62"/>
      <c r="F4" s="63"/>
    </row>
    <row r="5">
      <c r="C5" s="64"/>
      <c r="D5" s="65" t="s">
        <v>603</v>
      </c>
      <c r="E5" s="66">
        <f t="array" ref="E5">index(total_revenue, match(1,(B1=ticker_symbol)*(B2=years),0))</f>
        <v>5504656000</v>
      </c>
      <c r="F5" s="67"/>
    </row>
    <row r="6">
      <c r="C6" s="64"/>
      <c r="D6" s="65" t="s">
        <v>604</v>
      </c>
      <c r="E6" s="66">
        <f t="array" ref="E6">index(COGS, match(1,(B1=ticker_symbol)*(B2=years),0))</f>
        <v>3752760000</v>
      </c>
      <c r="F6" s="67"/>
    </row>
    <row r="7">
      <c r="C7" s="64"/>
      <c r="D7" s="65" t="s">
        <v>605</v>
      </c>
      <c r="E7" s="66">
        <f>E5-E6</f>
        <v>1751896000</v>
      </c>
      <c r="F7" s="67"/>
    </row>
    <row r="8">
      <c r="C8" s="64"/>
      <c r="D8" s="65" t="s">
        <v>606</v>
      </c>
      <c r="E8" s="66">
        <f t="array" ref="E8">index(SGA,match(1,(B1=ticker_symbol)*(B2=years),0))</f>
        <v>876927000</v>
      </c>
      <c r="F8" s="67"/>
    </row>
    <row r="9">
      <c r="C9" s="64"/>
      <c r="D9" s="65" t="s">
        <v>607</v>
      </c>
      <c r="E9" s="66">
        <f t="array" ref="E9">index(Other_operating_items,MATCH(1,(B1=ticker_symbol)*(B2=years),0))</f>
        <v>0</v>
      </c>
      <c r="F9" s="67"/>
    </row>
    <row r="10">
      <c r="C10" s="64"/>
      <c r="D10" s="65" t="s">
        <v>608</v>
      </c>
      <c r="E10" s="66">
        <f t="array" ref="E10">index(Research_development,match(1,(B1=ticker_symbol)*(B2=years),0))</f>
        <v>472321000</v>
      </c>
      <c r="F10" s="67"/>
    </row>
    <row r="11">
      <c r="C11" s="64"/>
      <c r="D11" s="65" t="s">
        <v>609</v>
      </c>
      <c r="E11" s="66">
        <f>SUM(E8:E10)</f>
        <v>1349248000</v>
      </c>
      <c r="F11" s="67"/>
    </row>
    <row r="12">
      <c r="C12" s="64"/>
      <c r="D12" s="65" t="s">
        <v>610</v>
      </c>
      <c r="E12" s="66">
        <f>E7-E11</f>
        <v>402648000</v>
      </c>
      <c r="F12" s="67"/>
    </row>
    <row r="13">
      <c r="C13" s="68"/>
      <c r="D13" s="69"/>
      <c r="E13" s="70"/>
      <c r="F13" s="71"/>
    </row>
    <row r="14">
      <c r="E14" s="9"/>
    </row>
    <row r="15">
      <c r="E15" s="9"/>
    </row>
    <row r="16">
      <c r="E16" s="9"/>
    </row>
    <row r="17">
      <c r="E17" s="9"/>
    </row>
    <row r="18">
      <c r="E18" s="9"/>
    </row>
    <row r="19">
      <c r="E19" s="9"/>
    </row>
    <row r="20">
      <c r="E20" s="9"/>
    </row>
    <row r="21">
      <c r="E21" s="9"/>
    </row>
    <row r="22">
      <c r="E22" s="9"/>
    </row>
    <row r="23">
      <c r="E23" s="9"/>
    </row>
    <row r="24">
      <c r="E24" s="9"/>
    </row>
    <row r="25">
      <c r="E25" s="9"/>
    </row>
    <row r="26">
      <c r="E26" s="9"/>
    </row>
    <row r="27">
      <c r="E27" s="9"/>
    </row>
    <row r="28">
      <c r="E28" s="9"/>
    </row>
    <row r="29">
      <c r="E29" s="9"/>
    </row>
    <row r="30">
      <c r="E30" s="9"/>
    </row>
    <row r="31">
      <c r="E31" s="9"/>
    </row>
    <row r="32">
      <c r="E32" s="9"/>
    </row>
    <row r="33">
      <c r="E33" s="9"/>
    </row>
    <row r="34">
      <c r="E34" s="9"/>
    </row>
    <row r="35">
      <c r="E35" s="9"/>
    </row>
    <row r="36">
      <c r="E36" s="9"/>
    </row>
    <row r="37">
      <c r="E37" s="9"/>
    </row>
    <row r="38">
      <c r="E38" s="9"/>
    </row>
    <row r="39">
      <c r="E39" s="9"/>
    </row>
    <row r="40">
      <c r="E40" s="9"/>
    </row>
    <row r="41">
      <c r="E41" s="9"/>
    </row>
    <row r="42">
      <c r="E42" s="9"/>
    </row>
    <row r="43">
      <c r="E43" s="9"/>
    </row>
    <row r="44">
      <c r="E44" s="9"/>
    </row>
    <row r="45">
      <c r="E45" s="9"/>
    </row>
    <row r="46">
      <c r="E46" s="9"/>
    </row>
    <row r="47">
      <c r="E47" s="9"/>
    </row>
    <row r="48">
      <c r="E48" s="9"/>
    </row>
    <row r="49">
      <c r="E49" s="9"/>
    </row>
    <row r="50">
      <c r="E50" s="9"/>
    </row>
    <row r="51">
      <c r="E51" s="9"/>
    </row>
    <row r="52">
      <c r="E52" s="9"/>
    </row>
    <row r="53">
      <c r="E53" s="9"/>
    </row>
    <row r="54">
      <c r="E54" s="9"/>
    </row>
    <row r="55">
      <c r="E55" s="9"/>
    </row>
    <row r="56">
      <c r="E56" s="9"/>
    </row>
    <row r="57">
      <c r="E57" s="9"/>
    </row>
    <row r="58">
      <c r="E58" s="9"/>
    </row>
    <row r="59">
      <c r="E59" s="9"/>
    </row>
    <row r="60">
      <c r="E60" s="9"/>
    </row>
    <row r="61">
      <c r="E61" s="9"/>
    </row>
    <row r="62">
      <c r="E62" s="9"/>
    </row>
    <row r="63">
      <c r="E63" s="9"/>
    </row>
    <row r="64">
      <c r="E64" s="9"/>
    </row>
    <row r="65">
      <c r="E65" s="9"/>
    </row>
    <row r="66">
      <c r="E66" s="9"/>
    </row>
    <row r="67">
      <c r="E67" s="9"/>
    </row>
    <row r="68">
      <c r="E68" s="9"/>
    </row>
    <row r="69">
      <c r="E69" s="9"/>
    </row>
    <row r="70">
      <c r="E70" s="9"/>
    </row>
    <row r="71">
      <c r="E71" s="9"/>
    </row>
    <row r="72">
      <c r="E72" s="9"/>
    </row>
    <row r="73">
      <c r="E73" s="9"/>
    </row>
    <row r="74">
      <c r="E74" s="9"/>
    </row>
    <row r="75">
      <c r="E75" s="9"/>
    </row>
    <row r="76">
      <c r="E76" s="9"/>
    </row>
    <row r="77">
      <c r="E77" s="9"/>
    </row>
    <row r="78">
      <c r="E78" s="9"/>
    </row>
    <row r="79">
      <c r="E79" s="9"/>
    </row>
    <row r="80">
      <c r="E80" s="9"/>
    </row>
    <row r="81">
      <c r="E81" s="9"/>
    </row>
    <row r="82">
      <c r="E82" s="9"/>
    </row>
    <row r="83">
      <c r="E83" s="9"/>
    </row>
    <row r="84">
      <c r="E84" s="9"/>
    </row>
    <row r="85">
      <c r="E85" s="9"/>
    </row>
    <row r="86">
      <c r="E86" s="9"/>
    </row>
    <row r="87">
      <c r="E87" s="9"/>
    </row>
    <row r="88">
      <c r="E88" s="9"/>
    </row>
    <row r="89">
      <c r="E89" s="9"/>
    </row>
    <row r="90">
      <c r="E90" s="9"/>
    </row>
    <row r="91">
      <c r="E91" s="9"/>
    </row>
    <row r="92">
      <c r="E92" s="9"/>
    </row>
    <row r="93">
      <c r="E93" s="9"/>
    </row>
    <row r="94">
      <c r="E94" s="9"/>
    </row>
    <row r="95">
      <c r="E95" s="9"/>
    </row>
    <row r="96">
      <c r="E96" s="9"/>
    </row>
    <row r="97">
      <c r="E97" s="9"/>
    </row>
    <row r="98">
      <c r="E98" s="9"/>
    </row>
    <row r="99">
      <c r="E99" s="9"/>
    </row>
    <row r="100">
      <c r="E100" s="9"/>
    </row>
    <row r="101">
      <c r="E101" s="9"/>
    </row>
    <row r="102">
      <c r="E102" s="9"/>
    </row>
    <row r="103">
      <c r="E103" s="9"/>
    </row>
    <row r="104">
      <c r="E104" s="9"/>
    </row>
    <row r="105">
      <c r="E105" s="9"/>
    </row>
    <row r="106">
      <c r="E106" s="9"/>
    </row>
    <row r="107">
      <c r="E107" s="9"/>
    </row>
    <row r="108">
      <c r="E108" s="9"/>
    </row>
    <row r="109">
      <c r="E109" s="9"/>
    </row>
    <row r="110">
      <c r="E110" s="9"/>
    </row>
    <row r="111">
      <c r="E111" s="9"/>
    </row>
    <row r="112">
      <c r="E112" s="9"/>
    </row>
    <row r="113">
      <c r="E113" s="9"/>
    </row>
    <row r="114">
      <c r="E114" s="9"/>
    </row>
    <row r="115">
      <c r="E115" s="9"/>
    </row>
    <row r="116">
      <c r="E116" s="9"/>
    </row>
    <row r="117">
      <c r="E117" s="9"/>
    </row>
    <row r="118">
      <c r="E118" s="9"/>
    </row>
    <row r="119">
      <c r="E119" s="9"/>
    </row>
    <row r="120">
      <c r="E120" s="9"/>
    </row>
    <row r="121">
      <c r="E121" s="9"/>
    </row>
    <row r="122">
      <c r="E122" s="9"/>
    </row>
    <row r="123">
      <c r="E123" s="9"/>
    </row>
    <row r="124">
      <c r="E124" s="9"/>
    </row>
    <row r="125">
      <c r="E125" s="9"/>
    </row>
    <row r="126">
      <c r="E126" s="9"/>
    </row>
    <row r="127">
      <c r="E127" s="9"/>
    </row>
    <row r="128">
      <c r="E128" s="9"/>
    </row>
    <row r="129">
      <c r="E129" s="9"/>
    </row>
    <row r="130">
      <c r="E130" s="9"/>
    </row>
    <row r="131">
      <c r="E131" s="9"/>
    </row>
    <row r="132">
      <c r="E132" s="9"/>
    </row>
    <row r="133">
      <c r="E133" s="9"/>
    </row>
    <row r="134">
      <c r="E134" s="9"/>
    </row>
    <row r="135">
      <c r="E135" s="9"/>
    </row>
    <row r="136">
      <c r="E136" s="9"/>
    </row>
    <row r="137">
      <c r="E137" s="9"/>
    </row>
    <row r="138">
      <c r="E138" s="9"/>
    </row>
    <row r="139">
      <c r="E139" s="9"/>
    </row>
    <row r="140">
      <c r="E140" s="9"/>
    </row>
    <row r="141">
      <c r="E141" s="9"/>
    </row>
    <row r="142">
      <c r="E142" s="9"/>
    </row>
    <row r="143">
      <c r="E143" s="9"/>
    </row>
    <row r="144">
      <c r="E144" s="9"/>
    </row>
    <row r="145">
      <c r="E145" s="9"/>
    </row>
    <row r="146">
      <c r="E146" s="9"/>
    </row>
    <row r="147">
      <c r="E147" s="9"/>
    </row>
    <row r="148">
      <c r="E148" s="9"/>
    </row>
    <row r="149">
      <c r="E149" s="9"/>
    </row>
    <row r="150">
      <c r="E150" s="9"/>
    </row>
    <row r="151">
      <c r="E151" s="9"/>
    </row>
    <row r="152">
      <c r="E152" s="9"/>
    </row>
    <row r="153">
      <c r="E153" s="9"/>
    </row>
    <row r="154">
      <c r="E154" s="9"/>
    </row>
    <row r="155">
      <c r="E155" s="9"/>
    </row>
    <row r="156">
      <c r="E156" s="9"/>
    </row>
    <row r="157">
      <c r="E157" s="9"/>
    </row>
    <row r="158">
      <c r="E158" s="9"/>
    </row>
    <row r="159">
      <c r="E159" s="9"/>
    </row>
    <row r="160">
      <c r="E160" s="9"/>
    </row>
    <row r="161">
      <c r="E161" s="9"/>
    </row>
    <row r="162">
      <c r="E162" s="9"/>
    </row>
    <row r="163">
      <c r="E163" s="9"/>
    </row>
    <row r="164">
      <c r="E164" s="9"/>
    </row>
    <row r="165">
      <c r="E165" s="9"/>
    </row>
    <row r="166">
      <c r="E166" s="9"/>
    </row>
    <row r="167">
      <c r="E167" s="9"/>
    </row>
    <row r="168">
      <c r="E168" s="9"/>
    </row>
    <row r="169">
      <c r="E169" s="9"/>
    </row>
    <row r="170">
      <c r="E170" s="9"/>
    </row>
    <row r="171">
      <c r="E171" s="9"/>
    </row>
    <row r="172">
      <c r="E172" s="9"/>
    </row>
    <row r="173">
      <c r="E173" s="9"/>
    </row>
    <row r="174">
      <c r="E174" s="9"/>
    </row>
    <row r="175">
      <c r="E175" s="9"/>
    </row>
    <row r="176">
      <c r="E176" s="9"/>
    </row>
    <row r="177">
      <c r="E177" s="9"/>
    </row>
    <row r="178">
      <c r="E178" s="9"/>
    </row>
    <row r="179">
      <c r="E179" s="9"/>
    </row>
    <row r="180">
      <c r="E180" s="9"/>
    </row>
    <row r="181">
      <c r="E181" s="9"/>
    </row>
    <row r="182">
      <c r="E182" s="9"/>
    </row>
    <row r="183">
      <c r="E183" s="9"/>
    </row>
    <row r="184">
      <c r="E184" s="9"/>
    </row>
    <row r="185">
      <c r="E185" s="9"/>
    </row>
    <row r="186">
      <c r="E186" s="9"/>
    </row>
    <row r="187">
      <c r="E187" s="9"/>
    </row>
    <row r="188">
      <c r="E188" s="9"/>
    </row>
    <row r="189">
      <c r="E189" s="9"/>
    </row>
    <row r="190">
      <c r="E190" s="9"/>
    </row>
    <row r="191">
      <c r="E191" s="9"/>
    </row>
    <row r="192">
      <c r="E192" s="9"/>
    </row>
    <row r="193">
      <c r="E193" s="9"/>
    </row>
    <row r="194">
      <c r="E194" s="9"/>
    </row>
    <row r="195">
      <c r="E195" s="9"/>
    </row>
    <row r="196">
      <c r="E196" s="9"/>
    </row>
    <row r="197">
      <c r="E197" s="9"/>
    </row>
    <row r="198">
      <c r="E198" s="9"/>
    </row>
    <row r="199">
      <c r="E199" s="9"/>
    </row>
    <row r="200">
      <c r="E200" s="9"/>
    </row>
    <row r="201">
      <c r="E201" s="9"/>
    </row>
    <row r="202">
      <c r="E202" s="9"/>
    </row>
    <row r="203">
      <c r="E203" s="9"/>
    </row>
    <row r="204">
      <c r="E204" s="9"/>
    </row>
    <row r="205">
      <c r="E205" s="9"/>
    </row>
    <row r="206">
      <c r="E206" s="9"/>
    </row>
    <row r="207">
      <c r="E207" s="9"/>
    </row>
    <row r="208">
      <c r="E208" s="9"/>
    </row>
    <row r="209">
      <c r="E209" s="9"/>
    </row>
    <row r="210">
      <c r="E210" s="9"/>
    </row>
    <row r="211">
      <c r="E211" s="9"/>
    </row>
    <row r="212">
      <c r="E212" s="9"/>
    </row>
    <row r="213">
      <c r="E213" s="9"/>
    </row>
    <row r="214">
      <c r="E214" s="9"/>
    </row>
    <row r="215">
      <c r="E215" s="9"/>
    </row>
    <row r="216">
      <c r="E216" s="9"/>
    </row>
    <row r="217">
      <c r="E217" s="9"/>
    </row>
    <row r="218">
      <c r="E218" s="9"/>
    </row>
    <row r="219">
      <c r="E219" s="9"/>
    </row>
    <row r="220">
      <c r="E220" s="9"/>
    </row>
    <row r="221">
      <c r="E221" s="9"/>
    </row>
    <row r="222">
      <c r="E222" s="9"/>
    </row>
    <row r="223">
      <c r="E223" s="9"/>
    </row>
    <row r="224">
      <c r="E224" s="9"/>
    </row>
    <row r="225">
      <c r="E225" s="9"/>
    </row>
    <row r="226">
      <c r="E226" s="9"/>
    </row>
    <row r="227">
      <c r="E227" s="9"/>
    </row>
    <row r="228">
      <c r="E228" s="9"/>
    </row>
    <row r="229">
      <c r="E229" s="9"/>
    </row>
    <row r="230">
      <c r="E230" s="9"/>
    </row>
    <row r="231">
      <c r="E231" s="9"/>
    </row>
    <row r="232">
      <c r="E232" s="9"/>
    </row>
    <row r="233">
      <c r="E233" s="9"/>
    </row>
    <row r="234">
      <c r="E234" s="9"/>
    </row>
    <row r="235">
      <c r="E235" s="9"/>
    </row>
    <row r="236">
      <c r="E236" s="9"/>
    </row>
    <row r="237">
      <c r="E237" s="9"/>
    </row>
    <row r="238">
      <c r="E238" s="9"/>
    </row>
    <row r="239">
      <c r="E239" s="9"/>
    </row>
    <row r="240">
      <c r="E240" s="9"/>
    </row>
    <row r="241">
      <c r="E241" s="9"/>
    </row>
    <row r="242">
      <c r="E242" s="9"/>
    </row>
    <row r="243">
      <c r="E243" s="9"/>
    </row>
    <row r="244">
      <c r="E244" s="9"/>
    </row>
    <row r="245">
      <c r="E245" s="9"/>
    </row>
    <row r="246">
      <c r="E246" s="9"/>
    </row>
    <row r="247">
      <c r="E247" s="9"/>
    </row>
    <row r="248">
      <c r="E248" s="9"/>
    </row>
    <row r="249">
      <c r="E249" s="9"/>
    </row>
    <row r="250">
      <c r="E250" s="9"/>
    </row>
    <row r="251">
      <c r="E251" s="9"/>
    </row>
    <row r="252">
      <c r="E252" s="9"/>
    </row>
    <row r="253">
      <c r="E253" s="9"/>
    </row>
    <row r="254">
      <c r="E254" s="9"/>
    </row>
    <row r="255">
      <c r="E255" s="9"/>
    </row>
    <row r="256">
      <c r="E256" s="9"/>
    </row>
    <row r="257">
      <c r="E257" s="9"/>
    </row>
    <row r="258">
      <c r="E258" s="9"/>
    </row>
    <row r="259">
      <c r="E259" s="9"/>
    </row>
    <row r="260">
      <c r="E260" s="9"/>
    </row>
    <row r="261">
      <c r="E261" s="9"/>
    </row>
    <row r="262">
      <c r="E262" s="9"/>
    </row>
    <row r="263">
      <c r="E263" s="9"/>
    </row>
    <row r="264">
      <c r="E264" s="9"/>
    </row>
    <row r="265">
      <c r="E265" s="9"/>
    </row>
    <row r="266">
      <c r="E266" s="9"/>
    </row>
    <row r="267">
      <c r="E267" s="9"/>
    </row>
    <row r="268">
      <c r="E268" s="9"/>
    </row>
    <row r="269">
      <c r="E269" s="9"/>
    </row>
    <row r="270">
      <c r="E270" s="9"/>
    </row>
    <row r="271">
      <c r="E271" s="9"/>
    </row>
    <row r="272">
      <c r="E272" s="9"/>
    </row>
    <row r="273">
      <c r="E273" s="9"/>
    </row>
    <row r="274">
      <c r="E274" s="9"/>
    </row>
    <row r="275">
      <c r="E275" s="9"/>
    </row>
    <row r="276">
      <c r="E276" s="9"/>
    </row>
    <row r="277">
      <c r="E277" s="9"/>
    </row>
    <row r="278">
      <c r="E278" s="9"/>
    </row>
    <row r="279">
      <c r="E279" s="9"/>
    </row>
    <row r="280">
      <c r="E280" s="9"/>
    </row>
    <row r="281">
      <c r="E281" s="9"/>
    </row>
    <row r="282">
      <c r="E282" s="9"/>
    </row>
    <row r="283">
      <c r="E283" s="9"/>
    </row>
    <row r="284">
      <c r="E284" s="9"/>
    </row>
    <row r="285">
      <c r="E285" s="9"/>
    </row>
    <row r="286">
      <c r="E286" s="9"/>
    </row>
    <row r="287">
      <c r="E287" s="9"/>
    </row>
    <row r="288">
      <c r="E288" s="9"/>
    </row>
    <row r="289">
      <c r="E289" s="9"/>
    </row>
    <row r="290">
      <c r="E290" s="9"/>
    </row>
    <row r="291">
      <c r="E291" s="9"/>
    </row>
    <row r="292">
      <c r="E292" s="9"/>
    </row>
    <row r="293">
      <c r="E293" s="9"/>
    </row>
    <row r="294">
      <c r="E294" s="9"/>
    </row>
    <row r="295">
      <c r="E295" s="9"/>
    </row>
    <row r="296">
      <c r="E296" s="9"/>
    </row>
    <row r="297">
      <c r="E297" s="9"/>
    </row>
    <row r="298">
      <c r="E298" s="9"/>
    </row>
    <row r="299">
      <c r="E299" s="9"/>
    </row>
    <row r="300">
      <c r="E300" s="9"/>
    </row>
    <row r="301">
      <c r="E301" s="9"/>
    </row>
    <row r="302">
      <c r="E302" s="9"/>
    </row>
    <row r="303">
      <c r="E303" s="9"/>
    </row>
    <row r="304">
      <c r="E304" s="9"/>
    </row>
    <row r="305">
      <c r="E305" s="9"/>
    </row>
    <row r="306">
      <c r="E306" s="9"/>
    </row>
    <row r="307">
      <c r="E307" s="9"/>
    </row>
    <row r="308">
      <c r="E308" s="9"/>
    </row>
    <row r="309">
      <c r="E309" s="9"/>
    </row>
    <row r="310">
      <c r="E310" s="9"/>
    </row>
    <row r="311">
      <c r="E311" s="9"/>
    </row>
    <row r="312">
      <c r="E312" s="9"/>
    </row>
    <row r="313">
      <c r="E313" s="9"/>
    </row>
    <row r="314">
      <c r="E314" s="9"/>
    </row>
    <row r="315">
      <c r="E315" s="9"/>
    </row>
    <row r="316">
      <c r="E316" s="9"/>
    </row>
    <row r="317">
      <c r="E317" s="9"/>
    </row>
    <row r="318">
      <c r="E318" s="9"/>
    </row>
    <row r="319">
      <c r="E319" s="9"/>
    </row>
    <row r="320">
      <c r="E320" s="9"/>
    </row>
    <row r="321">
      <c r="E321" s="9"/>
    </row>
    <row r="322">
      <c r="E322" s="9"/>
    </row>
    <row r="323">
      <c r="E323" s="9"/>
    </row>
    <row r="324">
      <c r="E324" s="9"/>
    </row>
    <row r="325">
      <c r="E325" s="9"/>
    </row>
    <row r="326">
      <c r="E326" s="9"/>
    </row>
    <row r="327">
      <c r="E327" s="9"/>
    </row>
    <row r="328">
      <c r="E328" s="9"/>
    </row>
    <row r="329">
      <c r="E329" s="9"/>
    </row>
    <row r="330">
      <c r="E330" s="9"/>
    </row>
    <row r="331">
      <c r="E331" s="9"/>
    </row>
    <row r="332">
      <c r="E332" s="9"/>
    </row>
    <row r="333">
      <c r="E333" s="9"/>
    </row>
    <row r="334">
      <c r="E334" s="9"/>
    </row>
    <row r="335">
      <c r="E335" s="9"/>
    </row>
    <row r="336">
      <c r="E336" s="9"/>
    </row>
    <row r="337">
      <c r="E337" s="9"/>
    </row>
    <row r="338">
      <c r="E338" s="9"/>
    </row>
    <row r="339">
      <c r="E339" s="9"/>
    </row>
    <row r="340">
      <c r="E340" s="9"/>
    </row>
    <row r="341">
      <c r="E341" s="9"/>
    </row>
    <row r="342">
      <c r="E342" s="9"/>
    </row>
    <row r="343">
      <c r="E343" s="9"/>
    </row>
    <row r="344">
      <c r="E344" s="9"/>
    </row>
    <row r="345">
      <c r="E345" s="9"/>
    </row>
    <row r="346">
      <c r="E346" s="9"/>
    </row>
    <row r="347">
      <c r="E347" s="9"/>
    </row>
    <row r="348">
      <c r="E348" s="9"/>
    </row>
    <row r="349">
      <c r="E349" s="9"/>
    </row>
    <row r="350">
      <c r="E350" s="9"/>
    </row>
    <row r="351">
      <c r="E351" s="9"/>
    </row>
    <row r="352">
      <c r="E352" s="9"/>
    </row>
    <row r="353">
      <c r="E353" s="9"/>
    </row>
    <row r="354">
      <c r="E354" s="9"/>
    </row>
    <row r="355">
      <c r="E355" s="9"/>
    </row>
    <row r="356">
      <c r="E356" s="9"/>
    </row>
    <row r="357">
      <c r="E357" s="9"/>
    </row>
    <row r="358">
      <c r="E358" s="9"/>
    </row>
    <row r="359">
      <c r="E359" s="9"/>
    </row>
    <row r="360">
      <c r="E360" s="9"/>
    </row>
    <row r="361">
      <c r="E361" s="9"/>
    </row>
    <row r="362">
      <c r="E362" s="9"/>
    </row>
    <row r="363">
      <c r="E363" s="9"/>
    </row>
    <row r="364">
      <c r="E364" s="9"/>
    </row>
    <row r="365">
      <c r="E365" s="9"/>
    </row>
    <row r="366">
      <c r="E366" s="9"/>
    </row>
    <row r="367">
      <c r="E367" s="9"/>
    </row>
    <row r="368">
      <c r="E368" s="9"/>
    </row>
    <row r="369">
      <c r="E369" s="9"/>
    </row>
    <row r="370">
      <c r="E370" s="9"/>
    </row>
    <row r="371">
      <c r="E371" s="9"/>
    </row>
    <row r="372">
      <c r="E372" s="9"/>
    </row>
    <row r="373">
      <c r="E373" s="9"/>
    </row>
    <row r="374">
      <c r="E374" s="9"/>
    </row>
    <row r="375">
      <c r="E375" s="9"/>
    </row>
    <row r="376">
      <c r="E376" s="9"/>
    </row>
    <row r="377">
      <c r="E377" s="9"/>
    </row>
    <row r="378">
      <c r="E378" s="9"/>
    </row>
    <row r="379">
      <c r="E379" s="9"/>
    </row>
    <row r="380">
      <c r="E380" s="9"/>
    </row>
    <row r="381">
      <c r="E381" s="9"/>
    </row>
    <row r="382">
      <c r="E382" s="9"/>
    </row>
    <row r="383">
      <c r="E383" s="9"/>
    </row>
    <row r="384">
      <c r="E384" s="9"/>
    </row>
    <row r="385">
      <c r="E385" s="9"/>
    </row>
    <row r="386">
      <c r="E386" s="9"/>
    </row>
    <row r="387">
      <c r="E387" s="9"/>
    </row>
    <row r="388">
      <c r="E388" s="9"/>
    </row>
    <row r="389">
      <c r="E389" s="9"/>
    </row>
    <row r="390">
      <c r="E390" s="9"/>
    </row>
    <row r="391">
      <c r="E391" s="9"/>
    </row>
    <row r="392">
      <c r="E392" s="9"/>
    </row>
    <row r="393">
      <c r="E393" s="9"/>
    </row>
    <row r="394">
      <c r="E394" s="9"/>
    </row>
    <row r="395">
      <c r="E395" s="9"/>
    </row>
    <row r="396">
      <c r="E396" s="9"/>
    </row>
    <row r="397">
      <c r="E397" s="9"/>
    </row>
    <row r="398">
      <c r="E398" s="9"/>
    </row>
    <row r="399">
      <c r="E399" s="9"/>
    </row>
    <row r="400">
      <c r="E400" s="9"/>
    </row>
    <row r="401">
      <c r="E401" s="9"/>
    </row>
    <row r="402">
      <c r="E402" s="9"/>
    </row>
    <row r="403">
      <c r="E403" s="9"/>
    </row>
    <row r="404">
      <c r="E404" s="9"/>
    </row>
    <row r="405">
      <c r="E405" s="9"/>
    </row>
    <row r="406">
      <c r="E406" s="9"/>
    </row>
    <row r="407">
      <c r="E407" s="9"/>
    </row>
    <row r="408">
      <c r="E408" s="9"/>
    </row>
    <row r="409">
      <c r="E409" s="9"/>
    </row>
    <row r="410">
      <c r="E410" s="9"/>
    </row>
    <row r="411">
      <c r="E411" s="9"/>
    </row>
    <row r="412">
      <c r="E412" s="9"/>
    </row>
    <row r="413">
      <c r="E413" s="9"/>
    </row>
    <row r="414">
      <c r="E414" s="9"/>
    </row>
    <row r="415">
      <c r="E415" s="9"/>
    </row>
    <row r="416">
      <c r="E416" s="9"/>
    </row>
    <row r="417">
      <c r="E417" s="9"/>
    </row>
    <row r="418">
      <c r="E418" s="9"/>
    </row>
    <row r="419">
      <c r="E419" s="9"/>
    </row>
    <row r="420">
      <c r="E420" s="9"/>
    </row>
    <row r="421">
      <c r="E421" s="9"/>
    </row>
    <row r="422">
      <c r="E422" s="9"/>
    </row>
    <row r="423">
      <c r="E423" s="9"/>
    </row>
    <row r="424">
      <c r="E424" s="9"/>
    </row>
    <row r="425">
      <c r="E425" s="9"/>
    </row>
    <row r="426">
      <c r="E426" s="9"/>
    </row>
    <row r="427">
      <c r="E427" s="9"/>
    </row>
    <row r="428">
      <c r="E428" s="9"/>
    </row>
    <row r="429">
      <c r="E429" s="9"/>
    </row>
    <row r="430">
      <c r="E430" s="9"/>
    </row>
    <row r="431">
      <c r="E431" s="9"/>
    </row>
    <row r="432">
      <c r="E432" s="9"/>
    </row>
    <row r="433">
      <c r="E433" s="9"/>
    </row>
    <row r="434">
      <c r="E434" s="9"/>
    </row>
    <row r="435">
      <c r="E435" s="9"/>
    </row>
    <row r="436">
      <c r="E436" s="9"/>
    </row>
    <row r="437">
      <c r="E437" s="9"/>
    </row>
    <row r="438">
      <c r="E438" s="9"/>
    </row>
    <row r="439">
      <c r="E439" s="9"/>
    </row>
    <row r="440">
      <c r="E440" s="9"/>
    </row>
    <row r="441">
      <c r="E441" s="9"/>
    </row>
    <row r="442">
      <c r="E442" s="9"/>
    </row>
    <row r="443">
      <c r="E443" s="9"/>
    </row>
    <row r="444">
      <c r="E444" s="9"/>
    </row>
    <row r="445">
      <c r="E445" s="9"/>
    </row>
    <row r="446">
      <c r="E446" s="9"/>
    </row>
    <row r="447">
      <c r="E447" s="9"/>
    </row>
    <row r="448">
      <c r="E448" s="9"/>
    </row>
    <row r="449">
      <c r="E449" s="9"/>
    </row>
    <row r="450">
      <c r="E450" s="9"/>
    </row>
    <row r="451">
      <c r="E451" s="9"/>
    </row>
    <row r="452">
      <c r="E452" s="9"/>
    </row>
    <row r="453">
      <c r="E453" s="9"/>
    </row>
    <row r="454">
      <c r="E454" s="9"/>
    </row>
    <row r="455">
      <c r="E455" s="9"/>
    </row>
    <row r="456">
      <c r="E456" s="9"/>
    </row>
    <row r="457">
      <c r="E457" s="9"/>
    </row>
    <row r="458">
      <c r="E458" s="9"/>
    </row>
    <row r="459">
      <c r="E459" s="9"/>
    </row>
    <row r="460">
      <c r="E460" s="9"/>
    </row>
    <row r="461">
      <c r="E461" s="9"/>
    </row>
    <row r="462">
      <c r="E462" s="9"/>
    </row>
    <row r="463">
      <c r="E463" s="9"/>
    </row>
    <row r="464">
      <c r="E464" s="9"/>
    </row>
    <row r="465">
      <c r="E465" s="9"/>
    </row>
    <row r="466">
      <c r="E466" s="9"/>
    </row>
    <row r="467">
      <c r="E467" s="9"/>
    </row>
    <row r="468">
      <c r="E468" s="9"/>
    </row>
    <row r="469">
      <c r="E469" s="9"/>
    </row>
    <row r="470">
      <c r="E470" s="9"/>
    </row>
    <row r="471">
      <c r="E471" s="9"/>
    </row>
    <row r="472">
      <c r="E472" s="9"/>
    </row>
    <row r="473">
      <c r="E473" s="9"/>
    </row>
    <row r="474">
      <c r="E474" s="9"/>
    </row>
    <row r="475">
      <c r="E475" s="9"/>
    </row>
    <row r="476">
      <c r="E476" s="9"/>
    </row>
    <row r="477">
      <c r="E477" s="9"/>
    </row>
    <row r="478">
      <c r="E478" s="9"/>
    </row>
    <row r="479">
      <c r="E479" s="9"/>
    </row>
    <row r="480">
      <c r="E480" s="9"/>
    </row>
    <row r="481">
      <c r="E481" s="9"/>
    </row>
    <row r="482">
      <c r="E482" s="9"/>
    </row>
    <row r="483">
      <c r="E483" s="9"/>
    </row>
    <row r="484">
      <c r="E484" s="9"/>
    </row>
    <row r="485">
      <c r="E485" s="9"/>
    </row>
    <row r="486">
      <c r="E486" s="9"/>
    </row>
    <row r="487">
      <c r="E487" s="9"/>
    </row>
    <row r="488">
      <c r="E488" s="9"/>
    </row>
    <row r="489">
      <c r="E489" s="9"/>
    </row>
    <row r="490">
      <c r="E490" s="9"/>
    </row>
    <row r="491">
      <c r="E491" s="9"/>
    </row>
    <row r="492">
      <c r="E492" s="9"/>
    </row>
    <row r="493">
      <c r="E493" s="9"/>
    </row>
    <row r="494">
      <c r="E494" s="9"/>
    </row>
    <row r="495">
      <c r="E495" s="9"/>
    </row>
    <row r="496">
      <c r="E496" s="9"/>
    </row>
    <row r="497">
      <c r="E497" s="9"/>
    </row>
    <row r="498">
      <c r="E498" s="9"/>
    </row>
    <row r="499">
      <c r="E499" s="9"/>
    </row>
    <row r="500">
      <c r="E500" s="9"/>
    </row>
    <row r="501">
      <c r="E501" s="9"/>
    </row>
    <row r="502">
      <c r="E502" s="9"/>
    </row>
    <row r="503">
      <c r="E503" s="9"/>
    </row>
    <row r="504">
      <c r="E504" s="9"/>
    </row>
    <row r="505">
      <c r="E505" s="9"/>
    </row>
    <row r="506">
      <c r="E506" s="9"/>
    </row>
    <row r="507">
      <c r="E507" s="9"/>
    </row>
    <row r="508">
      <c r="E508" s="9"/>
    </row>
    <row r="509">
      <c r="E509" s="9"/>
    </row>
    <row r="510">
      <c r="E510" s="9"/>
    </row>
    <row r="511">
      <c r="E511" s="9"/>
    </row>
    <row r="512">
      <c r="E512" s="9"/>
    </row>
    <row r="513">
      <c r="E513" s="9"/>
    </row>
    <row r="514">
      <c r="E514" s="9"/>
    </row>
    <row r="515">
      <c r="E515" s="9"/>
    </row>
    <row r="516">
      <c r="E516" s="9"/>
    </row>
    <row r="517">
      <c r="E517" s="9"/>
    </row>
    <row r="518">
      <c r="E518" s="9"/>
    </row>
    <row r="519">
      <c r="E519" s="9"/>
    </row>
    <row r="520">
      <c r="E520" s="9"/>
    </row>
    <row r="521">
      <c r="E521" s="9"/>
    </row>
    <row r="522">
      <c r="E522" s="9"/>
    </row>
    <row r="523">
      <c r="E523" s="9"/>
    </row>
    <row r="524">
      <c r="E524" s="9"/>
    </row>
    <row r="525">
      <c r="E525" s="9"/>
    </row>
    <row r="526">
      <c r="E526" s="9"/>
    </row>
    <row r="527">
      <c r="E527" s="9"/>
    </row>
    <row r="528">
      <c r="E528" s="9"/>
    </row>
    <row r="529">
      <c r="E529" s="9"/>
    </row>
    <row r="530">
      <c r="E530" s="9"/>
    </row>
    <row r="531">
      <c r="E531" s="9"/>
    </row>
    <row r="532">
      <c r="E532" s="9"/>
    </row>
    <row r="533">
      <c r="E533" s="9"/>
    </row>
    <row r="534">
      <c r="E534" s="9"/>
    </row>
    <row r="535">
      <c r="E535" s="9"/>
    </row>
    <row r="536">
      <c r="E536" s="9"/>
    </row>
    <row r="537">
      <c r="E537" s="9"/>
    </row>
    <row r="538">
      <c r="E538" s="9"/>
    </row>
    <row r="539">
      <c r="E539" s="9"/>
    </row>
    <row r="540">
      <c r="E540" s="9"/>
    </row>
    <row r="541">
      <c r="E541" s="9"/>
    </row>
    <row r="542">
      <c r="E542" s="9"/>
    </row>
    <row r="543">
      <c r="E543" s="9"/>
    </row>
    <row r="544">
      <c r="E544" s="9"/>
    </row>
    <row r="545">
      <c r="E545" s="9"/>
    </row>
    <row r="546">
      <c r="E546" s="9"/>
    </row>
    <row r="547">
      <c r="E547" s="9"/>
    </row>
    <row r="548">
      <c r="E548" s="9"/>
    </row>
    <row r="549">
      <c r="E549" s="9"/>
    </row>
    <row r="550">
      <c r="E550" s="9"/>
    </row>
    <row r="551">
      <c r="E551" s="9"/>
    </row>
    <row r="552">
      <c r="E552" s="9"/>
    </row>
    <row r="553">
      <c r="E553" s="9"/>
    </row>
    <row r="554">
      <c r="E554" s="9"/>
    </row>
    <row r="555">
      <c r="E555" s="9"/>
    </row>
    <row r="556">
      <c r="E556" s="9"/>
    </row>
    <row r="557">
      <c r="E557" s="9"/>
    </row>
    <row r="558">
      <c r="E558" s="9"/>
    </row>
    <row r="559">
      <c r="E559" s="9"/>
    </row>
    <row r="560">
      <c r="E560" s="9"/>
    </row>
    <row r="561">
      <c r="E561" s="9"/>
    </row>
    <row r="562">
      <c r="E562" s="9"/>
    </row>
    <row r="563">
      <c r="E563" s="9"/>
    </row>
    <row r="564">
      <c r="E564" s="9"/>
    </row>
    <row r="565">
      <c r="E565" s="9"/>
    </row>
    <row r="566">
      <c r="E566" s="9"/>
    </row>
    <row r="567">
      <c r="E567" s="9"/>
    </row>
    <row r="568">
      <c r="E568" s="9"/>
    </row>
    <row r="569">
      <c r="E569" s="9"/>
    </row>
    <row r="570">
      <c r="E570" s="9"/>
    </row>
    <row r="571">
      <c r="E571" s="9"/>
    </row>
    <row r="572">
      <c r="E572" s="9"/>
    </row>
    <row r="573">
      <c r="E573" s="9"/>
    </row>
    <row r="574">
      <c r="E574" s="9"/>
    </row>
    <row r="575">
      <c r="E575" s="9"/>
    </row>
    <row r="576">
      <c r="E576" s="9"/>
    </row>
    <row r="577">
      <c r="E577" s="9"/>
    </row>
    <row r="578">
      <c r="E578" s="9"/>
    </row>
    <row r="579">
      <c r="E579" s="9"/>
    </row>
    <row r="580">
      <c r="E580" s="9"/>
    </row>
    <row r="581">
      <c r="E581" s="9"/>
    </row>
    <row r="582">
      <c r="E582" s="9"/>
    </row>
    <row r="583">
      <c r="E583" s="9"/>
    </row>
    <row r="584">
      <c r="E584" s="9"/>
    </row>
    <row r="585">
      <c r="E585" s="9"/>
    </row>
    <row r="586">
      <c r="E586" s="9"/>
    </row>
    <row r="587">
      <c r="E587" s="9"/>
    </row>
    <row r="588">
      <c r="E588" s="9"/>
    </row>
    <row r="589">
      <c r="E589" s="9"/>
    </row>
    <row r="590">
      <c r="E590" s="9"/>
    </row>
    <row r="591">
      <c r="E591" s="9"/>
    </row>
    <row r="592">
      <c r="E592" s="9"/>
    </row>
    <row r="593">
      <c r="E593" s="9"/>
    </row>
    <row r="594">
      <c r="E594" s="9"/>
    </row>
    <row r="595">
      <c r="E595" s="9"/>
    </row>
    <row r="596">
      <c r="E596" s="9"/>
    </row>
    <row r="597">
      <c r="E597" s="9"/>
    </row>
    <row r="598">
      <c r="E598" s="9"/>
    </row>
    <row r="599">
      <c r="E599" s="9"/>
    </row>
    <row r="600">
      <c r="E600" s="9"/>
    </row>
    <row r="601">
      <c r="E601" s="9"/>
    </row>
    <row r="602">
      <c r="E602" s="9"/>
    </row>
    <row r="603">
      <c r="E603" s="9"/>
    </row>
    <row r="604">
      <c r="E604" s="9"/>
    </row>
    <row r="605">
      <c r="E605" s="9"/>
    </row>
    <row r="606">
      <c r="E606" s="9"/>
    </row>
    <row r="607">
      <c r="E607" s="9"/>
    </row>
    <row r="608">
      <c r="E608" s="9"/>
    </row>
    <row r="609">
      <c r="E609" s="9"/>
    </row>
    <row r="610">
      <c r="E610" s="9"/>
    </row>
    <row r="611">
      <c r="E611" s="9"/>
    </row>
    <row r="612">
      <c r="E612" s="9"/>
    </row>
    <row r="613">
      <c r="E613" s="9"/>
    </row>
    <row r="614">
      <c r="E614" s="9"/>
    </row>
    <row r="615">
      <c r="E615" s="9"/>
    </row>
    <row r="616">
      <c r="E616" s="9"/>
    </row>
    <row r="617">
      <c r="E617" s="9"/>
    </row>
    <row r="618">
      <c r="E618" s="9"/>
    </row>
    <row r="619">
      <c r="E619" s="9"/>
    </row>
    <row r="620">
      <c r="E620" s="9"/>
    </row>
    <row r="621">
      <c r="E621" s="9"/>
    </row>
    <row r="622">
      <c r="E622" s="9"/>
    </row>
    <row r="623">
      <c r="E623" s="9"/>
    </row>
    <row r="624">
      <c r="E624" s="9"/>
    </row>
    <row r="625">
      <c r="E625" s="9"/>
    </row>
    <row r="626">
      <c r="E626" s="9"/>
    </row>
    <row r="627">
      <c r="E627" s="9"/>
    </row>
    <row r="628">
      <c r="E628" s="9"/>
    </row>
    <row r="629">
      <c r="E629" s="9"/>
    </row>
    <row r="630">
      <c r="E630" s="9"/>
    </row>
    <row r="631">
      <c r="E631" s="9"/>
    </row>
    <row r="632">
      <c r="E632" s="9"/>
    </row>
    <row r="633">
      <c r="E633" s="9"/>
    </row>
    <row r="634">
      <c r="E634" s="9"/>
    </row>
    <row r="635">
      <c r="E635" s="9"/>
    </row>
    <row r="636">
      <c r="E636" s="9"/>
    </row>
    <row r="637">
      <c r="E637" s="9"/>
    </row>
    <row r="638">
      <c r="E638" s="9"/>
    </row>
    <row r="639">
      <c r="E639" s="9"/>
    </row>
    <row r="640">
      <c r="E640" s="9"/>
    </row>
    <row r="641">
      <c r="E641" s="9"/>
    </row>
    <row r="642">
      <c r="E642" s="9"/>
    </row>
    <row r="643">
      <c r="E643" s="9"/>
    </row>
    <row r="644">
      <c r="E644" s="9"/>
    </row>
    <row r="645">
      <c r="E645" s="9"/>
    </row>
    <row r="646">
      <c r="E646" s="9"/>
    </row>
    <row r="647">
      <c r="E647" s="9"/>
    </row>
    <row r="648">
      <c r="E648" s="9"/>
    </row>
    <row r="649">
      <c r="E649" s="9"/>
    </row>
    <row r="650">
      <c r="E650" s="9"/>
    </row>
    <row r="651">
      <c r="E651" s="9"/>
    </row>
    <row r="652">
      <c r="E652" s="9"/>
    </row>
    <row r="653">
      <c r="E653" s="9"/>
    </row>
    <row r="654">
      <c r="E654" s="9"/>
    </row>
    <row r="655">
      <c r="E655" s="9"/>
    </row>
    <row r="656">
      <c r="E656" s="9"/>
    </row>
    <row r="657">
      <c r="E657" s="9"/>
    </row>
    <row r="658">
      <c r="E658" s="9"/>
    </row>
    <row r="659">
      <c r="E659" s="9"/>
    </row>
    <row r="660">
      <c r="E660" s="9"/>
    </row>
    <row r="661">
      <c r="E661" s="9"/>
    </row>
    <row r="662">
      <c r="E662" s="9"/>
    </row>
    <row r="663">
      <c r="E663" s="9"/>
    </row>
    <row r="664">
      <c r="E664" s="9"/>
    </row>
    <row r="665">
      <c r="E665" s="9"/>
    </row>
    <row r="666">
      <c r="E666" s="9"/>
    </row>
    <row r="667">
      <c r="E667" s="9"/>
    </row>
    <row r="668">
      <c r="E668" s="9"/>
    </row>
    <row r="669">
      <c r="E669" s="9"/>
    </row>
    <row r="670">
      <c r="E670" s="9"/>
    </row>
    <row r="671">
      <c r="E671" s="9"/>
    </row>
    <row r="672">
      <c r="E672" s="9"/>
    </row>
    <row r="673">
      <c r="E673" s="9"/>
    </row>
    <row r="674">
      <c r="E674" s="9"/>
    </row>
    <row r="675">
      <c r="E675" s="9"/>
    </row>
    <row r="676">
      <c r="E676" s="9"/>
    </row>
    <row r="677">
      <c r="E677" s="9"/>
    </row>
    <row r="678">
      <c r="E678" s="9"/>
    </row>
    <row r="679">
      <c r="E679" s="9"/>
    </row>
    <row r="680">
      <c r="E680" s="9"/>
    </row>
    <row r="681">
      <c r="E681" s="9"/>
    </row>
    <row r="682">
      <c r="E682" s="9"/>
    </row>
    <row r="683">
      <c r="E683" s="9"/>
    </row>
    <row r="684">
      <c r="E684" s="9"/>
    </row>
    <row r="685">
      <c r="E685" s="9"/>
    </row>
    <row r="686">
      <c r="E686" s="9"/>
    </row>
    <row r="687">
      <c r="E687" s="9"/>
    </row>
    <row r="688">
      <c r="E688" s="9"/>
    </row>
    <row r="689">
      <c r="E689" s="9"/>
    </row>
    <row r="690">
      <c r="E690" s="9"/>
    </row>
    <row r="691">
      <c r="E691" s="9"/>
    </row>
    <row r="692">
      <c r="E692" s="9"/>
    </row>
    <row r="693">
      <c r="E693" s="9"/>
    </row>
    <row r="694">
      <c r="E694" s="9"/>
    </row>
    <row r="695">
      <c r="E695" s="9"/>
    </row>
    <row r="696">
      <c r="E696" s="9"/>
    </row>
    <row r="697">
      <c r="E697" s="9"/>
    </row>
    <row r="698">
      <c r="E698" s="9"/>
    </row>
    <row r="699">
      <c r="E699" s="9"/>
    </row>
    <row r="700">
      <c r="E700" s="9"/>
    </row>
    <row r="701">
      <c r="E701" s="9"/>
    </row>
    <row r="702">
      <c r="E702" s="9"/>
    </row>
    <row r="703">
      <c r="E703" s="9"/>
    </row>
    <row r="704">
      <c r="E704" s="9"/>
    </row>
    <row r="705">
      <c r="E705" s="9"/>
    </row>
    <row r="706">
      <c r="E706" s="9"/>
    </row>
    <row r="707">
      <c r="E707" s="9"/>
    </row>
    <row r="708">
      <c r="E708" s="9"/>
    </row>
    <row r="709">
      <c r="E709" s="9"/>
    </row>
    <row r="710">
      <c r="E710" s="9"/>
    </row>
    <row r="711">
      <c r="E711" s="9"/>
    </row>
    <row r="712">
      <c r="E712" s="9"/>
    </row>
    <row r="713">
      <c r="E713" s="9"/>
    </row>
    <row r="714">
      <c r="E714" s="9"/>
    </row>
    <row r="715">
      <c r="E715" s="9"/>
    </row>
    <row r="716">
      <c r="E716" s="9"/>
    </row>
    <row r="717">
      <c r="E717" s="9"/>
    </row>
    <row r="718">
      <c r="E718" s="9"/>
    </row>
    <row r="719">
      <c r="E719" s="9"/>
    </row>
    <row r="720">
      <c r="E720" s="9"/>
    </row>
    <row r="721">
      <c r="E721" s="9"/>
    </row>
    <row r="722">
      <c r="E722" s="9"/>
    </row>
    <row r="723">
      <c r="E723" s="9"/>
    </row>
    <row r="724">
      <c r="E724" s="9"/>
    </row>
    <row r="725">
      <c r="E725" s="9"/>
    </row>
    <row r="726">
      <c r="E726" s="9"/>
    </row>
    <row r="727">
      <c r="E727" s="9"/>
    </row>
    <row r="728">
      <c r="E728" s="9"/>
    </row>
    <row r="729">
      <c r="E729" s="9"/>
    </row>
    <row r="730">
      <c r="E730" s="9"/>
    </row>
    <row r="731">
      <c r="E731" s="9"/>
    </row>
    <row r="732">
      <c r="E732" s="9"/>
    </row>
    <row r="733">
      <c r="E733" s="9"/>
    </row>
    <row r="734">
      <c r="E734" s="9"/>
    </row>
    <row r="735">
      <c r="E735" s="9"/>
    </row>
    <row r="736">
      <c r="E736" s="9"/>
    </row>
    <row r="737">
      <c r="E737" s="9"/>
    </row>
    <row r="738">
      <c r="E738" s="9"/>
    </row>
    <row r="739">
      <c r="E739" s="9"/>
    </row>
    <row r="740">
      <c r="E740" s="9"/>
    </row>
    <row r="741">
      <c r="E741" s="9"/>
    </row>
    <row r="742">
      <c r="E742" s="9"/>
    </row>
    <row r="743">
      <c r="E743" s="9"/>
    </row>
    <row r="744">
      <c r="E744" s="9"/>
    </row>
    <row r="745">
      <c r="E745" s="9"/>
    </row>
    <row r="746">
      <c r="E746" s="9"/>
    </row>
    <row r="747">
      <c r="E747" s="9"/>
    </row>
    <row r="748">
      <c r="E748" s="9"/>
    </row>
    <row r="749">
      <c r="E749" s="9"/>
    </row>
    <row r="750">
      <c r="E750" s="9"/>
    </row>
    <row r="751">
      <c r="E751" s="9"/>
    </row>
    <row r="752">
      <c r="E752" s="9"/>
    </row>
    <row r="753">
      <c r="E753" s="9"/>
    </row>
    <row r="754">
      <c r="E754" s="9"/>
    </row>
    <row r="755">
      <c r="E755" s="9"/>
    </row>
    <row r="756">
      <c r="E756" s="9"/>
    </row>
    <row r="757">
      <c r="E757" s="9"/>
    </row>
    <row r="758">
      <c r="E758" s="9"/>
    </row>
    <row r="759">
      <c r="E759" s="9"/>
    </row>
    <row r="760">
      <c r="E760" s="9"/>
    </row>
    <row r="761">
      <c r="E761" s="9"/>
    </row>
    <row r="762">
      <c r="E762" s="9"/>
    </row>
    <row r="763">
      <c r="E763" s="9"/>
    </row>
    <row r="764">
      <c r="E764" s="9"/>
    </row>
    <row r="765">
      <c r="E765" s="9"/>
    </row>
    <row r="766">
      <c r="E766" s="9"/>
    </row>
    <row r="767">
      <c r="E767" s="9"/>
    </row>
    <row r="768">
      <c r="E768" s="9"/>
    </row>
    <row r="769">
      <c r="E769" s="9"/>
    </row>
    <row r="770">
      <c r="E770" s="9"/>
    </row>
    <row r="771">
      <c r="E771" s="9"/>
    </row>
    <row r="772">
      <c r="E772" s="9"/>
    </row>
    <row r="773">
      <c r="E773" s="9"/>
    </row>
    <row r="774">
      <c r="E774" s="9"/>
    </row>
    <row r="775">
      <c r="E775" s="9"/>
    </row>
    <row r="776">
      <c r="E776" s="9"/>
    </row>
    <row r="777">
      <c r="E777" s="9"/>
    </row>
    <row r="778">
      <c r="E778" s="9"/>
    </row>
    <row r="779">
      <c r="E779" s="9"/>
    </row>
    <row r="780">
      <c r="E780" s="9"/>
    </row>
    <row r="781">
      <c r="E781" s="9"/>
    </row>
    <row r="782">
      <c r="E782" s="9"/>
    </row>
    <row r="783">
      <c r="E783" s="9"/>
    </row>
    <row r="784">
      <c r="E784" s="9"/>
    </row>
    <row r="785">
      <c r="E785" s="9"/>
    </row>
    <row r="786">
      <c r="E786" s="9"/>
    </row>
    <row r="787">
      <c r="E787" s="9"/>
    </row>
    <row r="788">
      <c r="E788" s="9"/>
    </row>
    <row r="789">
      <c r="E789" s="9"/>
    </row>
    <row r="790">
      <c r="E790" s="9"/>
    </row>
    <row r="791">
      <c r="E791" s="9"/>
    </row>
    <row r="792">
      <c r="E792" s="9"/>
    </row>
    <row r="793">
      <c r="E793" s="9"/>
    </row>
    <row r="794">
      <c r="E794" s="9"/>
    </row>
    <row r="795">
      <c r="E795" s="9"/>
    </row>
    <row r="796">
      <c r="E796" s="9"/>
    </row>
    <row r="797">
      <c r="E797" s="9"/>
    </row>
    <row r="798">
      <c r="E798" s="9"/>
    </row>
    <row r="799">
      <c r="E799" s="9"/>
    </row>
    <row r="800">
      <c r="E800" s="9"/>
    </row>
    <row r="801">
      <c r="E801" s="9"/>
    </row>
    <row r="802">
      <c r="E802" s="9"/>
    </row>
    <row r="803">
      <c r="E803" s="9"/>
    </row>
    <row r="804">
      <c r="E804" s="9"/>
    </row>
    <row r="805">
      <c r="E805" s="9"/>
    </row>
    <row r="806">
      <c r="E806" s="9"/>
    </row>
    <row r="807">
      <c r="E807" s="9"/>
    </row>
    <row r="808">
      <c r="E808" s="9"/>
    </row>
    <row r="809">
      <c r="E809" s="9"/>
    </row>
    <row r="810">
      <c r="E810" s="9"/>
    </row>
    <row r="811">
      <c r="E811" s="9"/>
    </row>
    <row r="812">
      <c r="E812" s="9"/>
    </row>
    <row r="813">
      <c r="E813" s="9"/>
    </row>
    <row r="814">
      <c r="E814" s="9"/>
    </row>
    <row r="815">
      <c r="E815" s="9"/>
    </row>
    <row r="816">
      <c r="E816" s="9"/>
    </row>
    <row r="817">
      <c r="E817" s="9"/>
    </row>
    <row r="818">
      <c r="E818" s="9"/>
    </row>
    <row r="819">
      <c r="E819" s="9"/>
    </row>
    <row r="820">
      <c r="E820" s="9"/>
    </row>
    <row r="821">
      <c r="E821" s="9"/>
    </row>
    <row r="822">
      <c r="E822" s="9"/>
    </row>
    <row r="823">
      <c r="E823" s="9"/>
    </row>
    <row r="824">
      <c r="E824" s="9"/>
    </row>
    <row r="825">
      <c r="E825" s="9"/>
    </row>
    <row r="826">
      <c r="E826" s="9"/>
    </row>
    <row r="827">
      <c r="E827" s="9"/>
    </row>
    <row r="828">
      <c r="E828" s="9"/>
    </row>
    <row r="829">
      <c r="E829" s="9"/>
    </row>
    <row r="830">
      <c r="E830" s="9"/>
    </row>
    <row r="831">
      <c r="E831" s="9"/>
    </row>
    <row r="832">
      <c r="E832" s="9"/>
    </row>
    <row r="833">
      <c r="E833" s="9"/>
    </row>
    <row r="834">
      <c r="E834" s="9"/>
    </row>
    <row r="835">
      <c r="E835" s="9"/>
    </row>
    <row r="836">
      <c r="E836" s="9"/>
    </row>
    <row r="837">
      <c r="E837" s="9"/>
    </row>
    <row r="838">
      <c r="E838" s="9"/>
    </row>
    <row r="839">
      <c r="E839" s="9"/>
    </row>
    <row r="840">
      <c r="E840" s="9"/>
    </row>
    <row r="841">
      <c r="E841" s="9"/>
    </row>
    <row r="842">
      <c r="E842" s="9"/>
    </row>
    <row r="843">
      <c r="E843" s="9"/>
    </row>
    <row r="844">
      <c r="E844" s="9"/>
    </row>
    <row r="845">
      <c r="E845" s="9"/>
    </row>
    <row r="846">
      <c r="E846" s="9"/>
    </row>
    <row r="847">
      <c r="E847" s="9"/>
    </row>
    <row r="848">
      <c r="E848" s="9"/>
    </row>
    <row r="849">
      <c r="E849" s="9"/>
    </row>
    <row r="850">
      <c r="E850" s="9"/>
    </row>
    <row r="851">
      <c r="E851" s="9"/>
    </row>
    <row r="852">
      <c r="E852" s="9"/>
    </row>
    <row r="853">
      <c r="E853" s="9"/>
    </row>
    <row r="854">
      <c r="E854" s="9"/>
    </row>
    <row r="855">
      <c r="E855" s="9"/>
    </row>
    <row r="856">
      <c r="E856" s="9"/>
    </row>
    <row r="857">
      <c r="E857" s="9"/>
    </row>
    <row r="858">
      <c r="E858" s="9"/>
    </row>
    <row r="859">
      <c r="E859" s="9"/>
    </row>
    <row r="860">
      <c r="E860" s="9"/>
    </row>
    <row r="861">
      <c r="E861" s="9"/>
    </row>
    <row r="862">
      <c r="E862" s="9"/>
    </row>
    <row r="863">
      <c r="E863" s="9"/>
    </row>
    <row r="864">
      <c r="E864" s="9"/>
    </row>
    <row r="865">
      <c r="E865" s="9"/>
    </row>
    <row r="866">
      <c r="E866" s="9"/>
    </row>
    <row r="867">
      <c r="E867" s="9"/>
    </row>
    <row r="868">
      <c r="E868" s="9"/>
    </row>
    <row r="869">
      <c r="E869" s="9"/>
    </row>
    <row r="870">
      <c r="E870" s="9"/>
    </row>
    <row r="871">
      <c r="E871" s="9"/>
    </row>
    <row r="872">
      <c r="E872" s="9"/>
    </row>
    <row r="873">
      <c r="E873" s="9"/>
    </row>
    <row r="874">
      <c r="E874" s="9"/>
    </row>
    <row r="875">
      <c r="E875" s="9"/>
    </row>
    <row r="876">
      <c r="E876" s="9"/>
    </row>
    <row r="877">
      <c r="E877" s="9"/>
    </row>
    <row r="878">
      <c r="E878" s="9"/>
    </row>
    <row r="879">
      <c r="E879" s="9"/>
    </row>
    <row r="880">
      <c r="E880" s="9"/>
    </row>
    <row r="881">
      <c r="E881" s="9"/>
    </row>
    <row r="882">
      <c r="E882" s="9"/>
    </row>
    <row r="883">
      <c r="E883" s="9"/>
    </row>
    <row r="884">
      <c r="E884" s="9"/>
    </row>
    <row r="885">
      <c r="E885" s="9"/>
    </row>
    <row r="886">
      <c r="E886" s="9"/>
    </row>
    <row r="887">
      <c r="E887" s="9"/>
    </row>
    <row r="888">
      <c r="E888" s="9"/>
    </row>
    <row r="889">
      <c r="E889" s="9"/>
    </row>
    <row r="890">
      <c r="E890" s="9"/>
    </row>
    <row r="891">
      <c r="E891" s="9"/>
    </row>
    <row r="892">
      <c r="E892" s="9"/>
    </row>
    <row r="893">
      <c r="E893" s="9"/>
    </row>
    <row r="894">
      <c r="E894" s="9"/>
    </row>
    <row r="895">
      <c r="E895" s="9"/>
    </row>
    <row r="896">
      <c r="E896" s="9"/>
    </row>
    <row r="897">
      <c r="E897" s="9"/>
    </row>
    <row r="898">
      <c r="E898" s="9"/>
    </row>
    <row r="899">
      <c r="E899" s="9"/>
    </row>
    <row r="900">
      <c r="E900" s="9"/>
    </row>
    <row r="901">
      <c r="E901" s="9"/>
    </row>
    <row r="902">
      <c r="E902" s="9"/>
    </row>
    <row r="903">
      <c r="E903" s="9"/>
    </row>
    <row r="904">
      <c r="E904" s="9"/>
    </row>
    <row r="905">
      <c r="E905" s="9"/>
    </row>
    <row r="906">
      <c r="E906" s="9"/>
    </row>
    <row r="907">
      <c r="E907" s="9"/>
    </row>
    <row r="908">
      <c r="E908" s="9"/>
    </row>
    <row r="909">
      <c r="E909" s="9"/>
    </row>
    <row r="910">
      <c r="E910" s="9"/>
    </row>
    <row r="911">
      <c r="E911" s="9"/>
    </row>
    <row r="912">
      <c r="E912" s="9"/>
    </row>
    <row r="913">
      <c r="E913" s="9"/>
    </row>
    <row r="914">
      <c r="E914" s="9"/>
    </row>
    <row r="915">
      <c r="E915" s="9"/>
    </row>
    <row r="916">
      <c r="E916" s="9"/>
    </row>
    <row r="917">
      <c r="E917" s="9"/>
    </row>
    <row r="918">
      <c r="E918" s="9"/>
    </row>
    <row r="919">
      <c r="E919" s="9"/>
    </row>
    <row r="920">
      <c r="E920" s="9"/>
    </row>
    <row r="921">
      <c r="E921" s="9"/>
    </row>
    <row r="922">
      <c r="E922" s="9"/>
    </row>
    <row r="923">
      <c r="E923" s="9"/>
    </row>
    <row r="924">
      <c r="E924" s="9"/>
    </row>
    <row r="925">
      <c r="E925" s="9"/>
    </row>
    <row r="926">
      <c r="E926" s="9"/>
    </row>
    <row r="927">
      <c r="E927" s="9"/>
    </row>
    <row r="928">
      <c r="E928" s="9"/>
    </row>
    <row r="929">
      <c r="E929" s="9"/>
    </row>
    <row r="930">
      <c r="E930" s="9"/>
    </row>
    <row r="931">
      <c r="E931" s="9"/>
    </row>
    <row r="932">
      <c r="E932" s="9"/>
    </row>
    <row r="933">
      <c r="E933" s="9"/>
    </row>
    <row r="934">
      <c r="E934" s="9"/>
    </row>
    <row r="935">
      <c r="E935" s="9"/>
    </row>
    <row r="936">
      <c r="E936" s="9"/>
    </row>
    <row r="937">
      <c r="E937" s="9"/>
    </row>
    <row r="938">
      <c r="E938" s="9"/>
    </row>
    <row r="939">
      <c r="E939" s="9"/>
    </row>
    <row r="940">
      <c r="E940" s="9"/>
    </row>
    <row r="941">
      <c r="E941" s="9"/>
    </row>
    <row r="942">
      <c r="E942" s="9"/>
    </row>
    <row r="943">
      <c r="E943" s="9"/>
    </row>
    <row r="944">
      <c r="E944" s="9"/>
    </row>
    <row r="945">
      <c r="E945" s="9"/>
    </row>
    <row r="946">
      <c r="E946" s="9"/>
    </row>
    <row r="947">
      <c r="E947" s="9"/>
    </row>
    <row r="948">
      <c r="E948" s="9"/>
    </row>
    <row r="949">
      <c r="E949" s="9"/>
    </row>
    <row r="950">
      <c r="E950" s="9"/>
    </row>
    <row r="951">
      <c r="E951" s="9"/>
    </row>
    <row r="952">
      <c r="E952" s="9"/>
    </row>
    <row r="953">
      <c r="E953" s="9"/>
    </row>
    <row r="954">
      <c r="E954" s="9"/>
    </row>
    <row r="955">
      <c r="E955" s="9"/>
    </row>
    <row r="956">
      <c r="E956" s="9"/>
    </row>
    <row r="957">
      <c r="E957" s="9"/>
    </row>
    <row r="958">
      <c r="E958" s="9"/>
    </row>
    <row r="959">
      <c r="E959" s="9"/>
    </row>
    <row r="960">
      <c r="E960" s="9"/>
    </row>
    <row r="961">
      <c r="E961" s="9"/>
    </row>
    <row r="962">
      <c r="E962" s="9"/>
    </row>
    <row r="963">
      <c r="E963" s="9"/>
    </row>
    <row r="964">
      <c r="E964" s="9"/>
    </row>
    <row r="965">
      <c r="E965" s="9"/>
    </row>
    <row r="966">
      <c r="E966" s="9"/>
    </row>
    <row r="967">
      <c r="E967" s="9"/>
    </row>
    <row r="968">
      <c r="E968" s="9"/>
    </row>
    <row r="969">
      <c r="E969" s="9"/>
    </row>
    <row r="970">
      <c r="E970" s="9"/>
    </row>
    <row r="971">
      <c r="E971" s="9"/>
    </row>
    <row r="972">
      <c r="E972" s="9"/>
    </row>
    <row r="973">
      <c r="E973" s="9"/>
    </row>
    <row r="974">
      <c r="E974" s="9"/>
    </row>
    <row r="975">
      <c r="E975" s="9"/>
    </row>
    <row r="976">
      <c r="E976" s="9"/>
    </row>
    <row r="977">
      <c r="E977" s="9"/>
    </row>
    <row r="978">
      <c r="E978" s="9"/>
    </row>
    <row r="979">
      <c r="E979" s="9"/>
    </row>
    <row r="980">
      <c r="E980" s="9"/>
    </row>
    <row r="981">
      <c r="E981" s="9"/>
    </row>
    <row r="982">
      <c r="E982" s="9"/>
    </row>
    <row r="983">
      <c r="E983" s="9"/>
    </row>
    <row r="984">
      <c r="E984" s="9"/>
    </row>
    <row r="985">
      <c r="E985" s="9"/>
    </row>
    <row r="986">
      <c r="E986" s="9"/>
    </row>
    <row r="987">
      <c r="E987" s="9"/>
    </row>
    <row r="988">
      <c r="E988" s="9"/>
    </row>
    <row r="989">
      <c r="E989" s="9"/>
    </row>
    <row r="990">
      <c r="E990" s="9"/>
    </row>
    <row r="991">
      <c r="E991" s="9"/>
    </row>
    <row r="992">
      <c r="E992" s="9"/>
    </row>
    <row r="993">
      <c r="E993" s="9"/>
    </row>
    <row r="994">
      <c r="E994" s="9"/>
    </row>
    <row r="995">
      <c r="E995" s="9"/>
    </row>
    <row r="996">
      <c r="E996" s="9"/>
    </row>
    <row r="997">
      <c r="E997" s="9"/>
    </row>
    <row r="998">
      <c r="E998" s="9"/>
    </row>
    <row r="999">
      <c r="E999" s="9"/>
    </row>
    <row r="1000">
      <c r="E1000" s="9"/>
    </row>
  </sheetData>
  <mergeCells count="2">
    <mergeCell ref="C3:F3"/>
    <mergeCell ref="C4:F4"/>
  </mergeCells>
  <dataValidations>
    <dataValidation type="list" allowBlank="1" sqref="B2">
      <formula1>Projectdata_NYSE!$C$2:$C$1711</formula1>
    </dataValidation>
    <dataValidation type="list" allowBlank="1" sqref="B1">
      <formula1>Projectdata_NYSE!$B$2:$B$1711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2" t="s">
        <v>599</v>
      </c>
      <c r="B1" s="73" t="s">
        <v>415</v>
      </c>
      <c r="C1" s="74"/>
      <c r="D1" s="75"/>
      <c r="E1" s="75"/>
      <c r="F1" s="75"/>
      <c r="G1" s="75"/>
      <c r="H1" s="75"/>
      <c r="I1" s="75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</row>
    <row r="2">
      <c r="A2" s="75"/>
      <c r="B2" s="75"/>
      <c r="C2" s="75"/>
      <c r="D2" s="75"/>
      <c r="E2" s="75"/>
      <c r="F2" s="75"/>
      <c r="G2" s="75"/>
      <c r="H2" s="75"/>
      <c r="I2" s="75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</row>
    <row r="3">
      <c r="A3" s="75"/>
      <c r="B3" s="77" t="s">
        <v>611</v>
      </c>
      <c r="C3" s="62"/>
      <c r="D3" s="62"/>
      <c r="E3" s="62"/>
      <c r="F3" s="62"/>
      <c r="G3" s="62"/>
      <c r="H3" s="62"/>
      <c r="I3" s="78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</row>
    <row r="4">
      <c r="A4" s="75"/>
      <c r="B4" s="79"/>
      <c r="C4" s="79"/>
      <c r="D4" s="79"/>
      <c r="E4" s="80"/>
      <c r="F4" s="62"/>
      <c r="G4" s="78"/>
      <c r="H4" s="81" t="s">
        <v>612</v>
      </c>
      <c r="I4" s="78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</row>
    <row r="5">
      <c r="A5" s="75"/>
      <c r="B5" s="79"/>
      <c r="C5" s="79"/>
      <c r="D5" s="79"/>
      <c r="E5" s="82">
        <v>2013.0</v>
      </c>
      <c r="F5" s="82">
        <v>2014.0</v>
      </c>
      <c r="G5" s="82">
        <v>2015.0</v>
      </c>
      <c r="H5" s="82">
        <v>2016.0</v>
      </c>
      <c r="I5" s="82">
        <v>2017.0</v>
      </c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</row>
    <row r="6">
      <c r="A6" s="75"/>
      <c r="B6" s="83" t="s">
        <v>603</v>
      </c>
      <c r="C6" s="79"/>
      <c r="D6" s="79"/>
      <c r="E6" s="84">
        <f t="array" ref="E6">index(total_revenue,match(1,(B1=ticker_symbol)*(E5=calender_year),0))</f>
        <v>4374562000</v>
      </c>
      <c r="F6" s="84">
        <f t="array" ref="F6">index(total_revenue,match(1,(B1=ticker_symbol)*(F5=calender_year),0))</f>
        <v>5504656000</v>
      </c>
      <c r="G6" s="84">
        <f t="array" ref="G6">index(total_revenue,match(1,(B1=ticker_symbol)*(G5=calender_year),0))</f>
        <v>6779511000</v>
      </c>
      <c r="H6" s="85">
        <f t="shared" ref="H6:I6" si="1">G6*(1+H17)</f>
        <v>8609978970</v>
      </c>
      <c r="I6" s="85">
        <f t="shared" si="1"/>
        <v>11020773082</v>
      </c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</row>
    <row r="7">
      <c r="A7" s="75"/>
      <c r="B7" s="79" t="s">
        <v>604</v>
      </c>
      <c r="C7" s="79"/>
      <c r="D7" s="79"/>
      <c r="E7" s="84">
        <f t="array" ref="E7">index(COGS,match(1,(B1=ticker_symbol)*(E5=calender_year),0))</f>
        <v>3117203000</v>
      </c>
      <c r="F7" s="84">
        <f t="array" ref="F7">index(COGS,match(1,(B1=ticker_symbol)*(F5=calender_year),0))</f>
        <v>3752760000</v>
      </c>
      <c r="G7" s="84">
        <f t="array" ref="G7">index(COGS,match(1,(B1=ticker_symbol)*(G5=calender_year),0))</f>
        <v>4591476000</v>
      </c>
      <c r="H7" s="86"/>
      <c r="I7" s="86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</row>
    <row r="8">
      <c r="A8" s="75"/>
      <c r="B8" s="87" t="s">
        <v>605</v>
      </c>
      <c r="C8" s="88"/>
      <c r="D8" s="88"/>
      <c r="E8" s="89">
        <f t="shared" ref="E8:G8" si="2">E6-E7</f>
        <v>1257359000</v>
      </c>
      <c r="F8" s="89">
        <f t="shared" si="2"/>
        <v>1751896000</v>
      </c>
      <c r="G8" s="89">
        <f t="shared" si="2"/>
        <v>2188035000</v>
      </c>
      <c r="H8" s="89">
        <f t="shared" ref="H8:I8" si="3">H6*H18</f>
        <v>3013492640</v>
      </c>
      <c r="I8" s="89">
        <f t="shared" si="3"/>
        <v>3967478309</v>
      </c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</row>
    <row r="9">
      <c r="A9" s="75"/>
      <c r="B9" s="90" t="s">
        <v>613</v>
      </c>
      <c r="C9" s="79"/>
      <c r="D9" s="79"/>
      <c r="E9" s="85">
        <f t="array" ref="E9">index(SGA,match(1,(B1=ticker_symbol)*(E5=calender_year),0))</f>
        <v>650243000</v>
      </c>
      <c r="F9" s="91">
        <f t="array" ref="F9">index(SGA,match(1,(B1=ticker_symbol)*(F5=calender_year),0))</f>
        <v>876927000</v>
      </c>
      <c r="G9" s="85">
        <f t="array" ref="G9">index(SGA,match(1,(B1=ticker_symbol)*(G5=calender_year),0))</f>
        <v>1231421000</v>
      </c>
      <c r="H9" s="86"/>
      <c r="I9" s="86"/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</row>
    <row r="10">
      <c r="A10" s="75"/>
      <c r="B10" s="92" t="s">
        <v>614</v>
      </c>
      <c r="C10" s="79"/>
      <c r="D10" s="79"/>
      <c r="E10" s="84">
        <f t="array" ref="E10">index(Research_development,match(1,(B1=ticker_symbol)*(E5=calender_year),0))</f>
        <v>378769000</v>
      </c>
      <c r="F10" s="84">
        <f t="array" ref="F10">index(Research_development,match(1,(B1=ticker_symbol)*(F5=calender_year),0))</f>
        <v>472321000</v>
      </c>
      <c r="G10" s="84">
        <f t="array" ref="G10">index(Research_development,match(1,(B1=ticker_symbol)*(G5=calender_year),0))</f>
        <v>650788000</v>
      </c>
      <c r="H10" s="86"/>
      <c r="I10" s="8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</row>
    <row r="11">
      <c r="A11" s="75"/>
      <c r="B11" s="90" t="s">
        <v>615</v>
      </c>
      <c r="C11" s="79"/>
      <c r="D11" s="79"/>
      <c r="E11" s="84">
        <f t="array" ref="E11">index(Other_operating_items,match(1,(B1=ticker_symbol)*(E5=calender_year),0))</f>
        <v>0</v>
      </c>
      <c r="F11" s="84">
        <f t="array" ref="F11">index(Other_operating_items,match(1,(B1=ticker_symbol)*(F5=calender_year),0))</f>
        <v>0</v>
      </c>
      <c r="G11" s="84">
        <f t="array" ref="G11">index(Other_operating_items,match(1,(B1=ticker_symbol)*(F5=calender_year),0))</f>
        <v>0</v>
      </c>
      <c r="H11" s="86"/>
      <c r="I11" s="8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</row>
    <row r="12">
      <c r="A12" s="75"/>
      <c r="B12" s="93" t="s">
        <v>616</v>
      </c>
      <c r="C12" s="79"/>
      <c r="D12" s="79"/>
      <c r="E12" s="85">
        <f t="shared" ref="E12:G12" si="4">SUM(E9:E11)</f>
        <v>1029012000</v>
      </c>
      <c r="F12" s="85">
        <f t="shared" si="4"/>
        <v>1349248000</v>
      </c>
      <c r="G12" s="85">
        <f t="shared" si="4"/>
        <v>1882209000</v>
      </c>
      <c r="H12" s="86"/>
      <c r="I12" s="86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</row>
    <row r="13">
      <c r="A13" s="75"/>
      <c r="B13" s="94" t="s">
        <v>617</v>
      </c>
      <c r="C13" s="95"/>
      <c r="D13" s="95"/>
      <c r="E13" s="96">
        <f t="shared" ref="E13:G13" si="5">E8-E12</f>
        <v>228347000</v>
      </c>
      <c r="F13" s="96">
        <f t="shared" si="5"/>
        <v>402648000</v>
      </c>
      <c r="G13" s="96">
        <f t="shared" si="5"/>
        <v>305826000</v>
      </c>
      <c r="H13" s="96">
        <f t="shared" ref="H13:I13" si="6">H6*H19</f>
        <v>6715783597</v>
      </c>
      <c r="I13" s="96">
        <f t="shared" si="6"/>
        <v>8816618465</v>
      </c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</row>
    <row r="14">
      <c r="A14" s="75"/>
      <c r="B14" s="79"/>
      <c r="C14" s="79"/>
      <c r="D14" s="79"/>
      <c r="E14" s="79"/>
      <c r="F14" s="79"/>
      <c r="G14" s="79"/>
      <c r="H14" s="79"/>
      <c r="I14" s="79"/>
      <c r="J14" s="76"/>
      <c r="K14" s="76"/>
      <c r="L14" s="76"/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76"/>
      <c r="X14" s="76"/>
      <c r="Y14" s="76"/>
    </row>
    <row r="15">
      <c r="A15" s="75"/>
      <c r="B15" s="97" t="s">
        <v>618</v>
      </c>
      <c r="C15" s="98"/>
      <c r="D15" s="98"/>
      <c r="E15" s="98"/>
      <c r="F15" s="98"/>
      <c r="G15" s="98"/>
      <c r="H15" s="98"/>
      <c r="I15" s="79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</row>
    <row r="16">
      <c r="A16" s="75"/>
      <c r="B16" s="79"/>
      <c r="C16" s="79"/>
      <c r="D16" s="79"/>
      <c r="E16" s="80"/>
      <c r="F16" s="62"/>
      <c r="G16" s="78"/>
      <c r="H16" s="81" t="s">
        <v>619</v>
      </c>
      <c r="I16" s="78"/>
      <c r="J16" s="76"/>
      <c r="K16" s="76"/>
      <c r="L16" s="76"/>
      <c r="M16" s="76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</row>
    <row r="17">
      <c r="A17" s="75"/>
      <c r="B17" s="99" t="s">
        <v>620</v>
      </c>
      <c r="C17" s="79"/>
      <c r="D17" s="79"/>
      <c r="E17" s="100" t="s">
        <v>621</v>
      </c>
      <c r="F17" s="101">
        <f>$F$6/$E$6-1</f>
        <v>0.2583330628</v>
      </c>
      <c r="G17" s="102">
        <f>$G$6/$F$6-1</f>
        <v>0.2315957618</v>
      </c>
      <c r="H17" s="103">
        <f>offset($H$26,match($C$22,(B27:B29),0),0)</f>
        <v>0.27</v>
      </c>
      <c r="I17" s="104">
        <f>offset($H$26,match($C$22,(B27:B29),0),1)</f>
        <v>0.28</v>
      </c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</row>
    <row r="18">
      <c r="A18" s="75"/>
      <c r="B18" s="79" t="s">
        <v>622</v>
      </c>
      <c r="C18" s="79"/>
      <c r="D18" s="79"/>
      <c r="E18" s="105">
        <f t="array" ref="E18">INDEX(Gross_margin,match(1,(B1=ticker_symbol)*(E5=calender_year),0))</f>
        <v>0.2874251182</v>
      </c>
      <c r="F18" s="105">
        <f t="array" ref="F18">INDEX(Gross_margin,match(1,(B1=ticker_symbol)*(F5=calender_year),0))</f>
        <v>0.3182571263</v>
      </c>
      <c r="G18" s="105">
        <f t="array" ref="G18">INDEX(Gross_margin,match(1,(B1=ticker_symbol)*(G5=calender_year),0))</f>
        <v>0.322742304</v>
      </c>
      <c r="H18" s="106">
        <f>offset($H$31,match($C$22,(B32:B34),0),0)</f>
        <v>0.35</v>
      </c>
      <c r="I18" s="107">
        <f>offset($H$31,match($C$22,(B32:B34),0),1)</f>
        <v>0.36</v>
      </c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</row>
    <row r="19">
      <c r="A19" s="75"/>
      <c r="B19" s="99" t="s">
        <v>623</v>
      </c>
      <c r="C19" s="79"/>
      <c r="D19" s="79"/>
      <c r="E19" s="105">
        <f t="array" ref="E19">INDEX(operating_margin,match(1,(B1=ticker_symbol)*(E5=calender_year),0))</f>
        <v>0.7647737076</v>
      </c>
      <c r="F19" s="105">
        <f t="array" ref="F19">INDEX(operating_margin,match(1,(B1=ticker_symbol)*(F5=calender_year),0))</f>
        <v>0.7548896788</v>
      </c>
      <c r="G19" s="105">
        <f t="array" ref="G19">INDEX(operating_margin,match(1,(B1=ticker_symbol)*(G5=calender_year),0))</f>
        <v>0.7223680292</v>
      </c>
      <c r="H19" s="106">
        <f>offset($H$36,match($C$22,(B37:B39),0),0)</f>
        <v>0.78</v>
      </c>
      <c r="I19" s="108" t="str">
        <f>offset($H$36,match($C$22,(B37:B39),0),1)</f>
        <v>0.80</v>
      </c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</row>
    <row r="20">
      <c r="A20" s="75"/>
      <c r="B20" s="79"/>
      <c r="C20" s="79"/>
      <c r="D20" s="79"/>
      <c r="E20" s="79"/>
      <c r="F20" s="79"/>
      <c r="G20" s="79"/>
      <c r="H20" s="79"/>
      <c r="I20" s="79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</row>
    <row r="21">
      <c r="A21" s="75"/>
      <c r="B21" s="79"/>
      <c r="C21" s="79"/>
      <c r="D21" s="79"/>
      <c r="E21" s="79"/>
      <c r="F21" s="79"/>
      <c r="G21" s="79"/>
      <c r="H21" s="79"/>
      <c r="I21" s="79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</row>
    <row r="22">
      <c r="A22" s="75"/>
      <c r="B22" s="79" t="s">
        <v>624</v>
      </c>
      <c r="C22" s="109" t="s">
        <v>582</v>
      </c>
      <c r="D22" s="79"/>
      <c r="E22" s="79"/>
      <c r="F22" s="79"/>
      <c r="G22" s="79"/>
      <c r="H22" s="79"/>
      <c r="I22" s="79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</row>
    <row r="23">
      <c r="A23" s="110"/>
      <c r="B23" s="111"/>
      <c r="C23" s="111"/>
      <c r="D23" s="111"/>
      <c r="E23" s="111"/>
      <c r="F23" s="111"/>
      <c r="G23" s="111"/>
      <c r="H23" s="111"/>
      <c r="I23" s="111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</row>
    <row r="24">
      <c r="A24" s="112"/>
      <c r="B24" s="113" t="s">
        <v>625</v>
      </c>
      <c r="C24" s="114"/>
      <c r="D24" s="114"/>
      <c r="E24" s="114"/>
      <c r="F24" s="114"/>
      <c r="G24" s="114"/>
      <c r="H24" s="115"/>
      <c r="I24" s="115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</row>
    <row r="25">
      <c r="A25" s="75"/>
      <c r="B25" s="111"/>
      <c r="C25" s="111"/>
      <c r="D25" s="111"/>
      <c r="E25" s="111"/>
      <c r="F25" s="111"/>
      <c r="G25" s="111"/>
      <c r="H25" s="116">
        <v>2016.0</v>
      </c>
      <c r="I25" s="116">
        <v>2017.0</v>
      </c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</row>
    <row r="26">
      <c r="A26" s="75"/>
      <c r="B26" s="117" t="s">
        <v>620</v>
      </c>
      <c r="C26" s="111"/>
      <c r="D26" s="111"/>
      <c r="E26" s="111"/>
      <c r="F26" s="118"/>
      <c r="G26" s="119"/>
      <c r="H26" s="120"/>
      <c r="I26" s="121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</row>
    <row r="27">
      <c r="A27" s="75"/>
      <c r="B27" s="111" t="s">
        <v>626</v>
      </c>
      <c r="C27" s="111"/>
      <c r="D27" s="122">
        <v>1.0</v>
      </c>
      <c r="E27" s="111"/>
      <c r="F27" s="111"/>
      <c r="G27" s="123"/>
      <c r="H27" s="124">
        <v>0.27</v>
      </c>
      <c r="I27" s="125">
        <v>0.28</v>
      </c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</row>
    <row r="28">
      <c r="A28" s="75"/>
      <c r="B28" s="111" t="s">
        <v>627</v>
      </c>
      <c r="C28" s="111"/>
      <c r="D28" s="122">
        <v>2.0</v>
      </c>
      <c r="E28" s="111"/>
      <c r="F28" s="111"/>
      <c r="G28" s="123"/>
      <c r="H28" s="124">
        <v>0.25</v>
      </c>
      <c r="I28" s="125">
        <v>0.26</v>
      </c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</row>
    <row r="29">
      <c r="A29" s="75"/>
      <c r="B29" s="111" t="s">
        <v>628</v>
      </c>
      <c r="C29" s="111"/>
      <c r="D29" s="122">
        <v>3.0</v>
      </c>
      <c r="E29" s="111"/>
      <c r="F29" s="111"/>
      <c r="G29" s="123"/>
      <c r="H29" s="124">
        <v>0.23</v>
      </c>
      <c r="I29" s="125">
        <v>0.22</v>
      </c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</row>
    <row r="30">
      <c r="A30" s="75"/>
      <c r="B30" s="111"/>
      <c r="C30" s="111"/>
      <c r="D30" s="111"/>
      <c r="E30" s="111"/>
      <c r="F30" s="111"/>
      <c r="G30" s="123"/>
      <c r="H30" s="123"/>
      <c r="I30" s="126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</row>
    <row r="31">
      <c r="A31" s="75"/>
      <c r="B31" s="118" t="s">
        <v>629</v>
      </c>
      <c r="C31" s="111"/>
      <c r="D31" s="111"/>
      <c r="E31" s="111"/>
      <c r="F31" s="118"/>
      <c r="G31" s="123"/>
      <c r="H31" s="123"/>
      <c r="I31" s="12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</row>
    <row r="32">
      <c r="A32" s="75"/>
      <c r="B32" s="111" t="s">
        <v>626</v>
      </c>
      <c r="C32" s="111"/>
      <c r="D32" s="122">
        <v>1.0</v>
      </c>
      <c r="E32" s="111"/>
      <c r="F32" s="111"/>
      <c r="G32" s="127"/>
      <c r="H32" s="128">
        <v>0.35</v>
      </c>
      <c r="I32" s="129">
        <v>0.36</v>
      </c>
      <c r="J32" s="76"/>
      <c r="K32" s="76"/>
      <c r="L32" s="76"/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</row>
    <row r="33">
      <c r="A33" s="75"/>
      <c r="B33" s="111" t="s">
        <v>627</v>
      </c>
      <c r="C33" s="111"/>
      <c r="D33" s="122">
        <v>2.0</v>
      </c>
      <c r="E33" s="127"/>
      <c r="F33" s="111"/>
      <c r="G33" s="127"/>
      <c r="H33" s="128">
        <v>0.32</v>
      </c>
      <c r="I33" s="129">
        <v>0.33</v>
      </c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</row>
    <row r="34">
      <c r="A34" s="75"/>
      <c r="B34" s="111" t="s">
        <v>628</v>
      </c>
      <c r="C34" s="111"/>
      <c r="D34" s="122">
        <v>3.0</v>
      </c>
      <c r="E34" s="111"/>
      <c r="F34" s="111"/>
      <c r="G34" s="127"/>
      <c r="H34" s="128">
        <v>0.26</v>
      </c>
      <c r="I34" s="129">
        <v>0.27</v>
      </c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</row>
    <row r="35">
      <c r="A35" s="75"/>
      <c r="B35" s="111"/>
      <c r="C35" s="111"/>
      <c r="D35" s="111"/>
      <c r="E35" s="111"/>
      <c r="F35" s="111"/>
      <c r="G35" s="127"/>
      <c r="H35" s="127"/>
      <c r="I35" s="12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</row>
    <row r="36">
      <c r="A36" s="75"/>
      <c r="B36" s="117" t="s">
        <v>630</v>
      </c>
      <c r="C36" s="111"/>
      <c r="D36" s="111"/>
      <c r="E36" s="111"/>
      <c r="F36" s="118"/>
      <c r="G36" s="123"/>
      <c r="H36" s="123"/>
      <c r="I36" s="12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</row>
    <row r="37">
      <c r="A37" s="75"/>
      <c r="B37" s="111" t="s">
        <v>626</v>
      </c>
      <c r="C37" s="111"/>
      <c r="D37" s="122">
        <v>1.0</v>
      </c>
      <c r="E37" s="111"/>
      <c r="F37" s="111"/>
      <c r="G37" s="127"/>
      <c r="H37" s="128">
        <v>0.78</v>
      </c>
      <c r="I37" s="130" t="s">
        <v>631</v>
      </c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</row>
    <row r="38">
      <c r="A38" s="75"/>
      <c r="B38" s="111" t="s">
        <v>627</v>
      </c>
      <c r="C38" s="111"/>
      <c r="D38" s="122">
        <v>2.0</v>
      </c>
      <c r="E38" s="127"/>
      <c r="F38" s="111"/>
      <c r="G38" s="127"/>
      <c r="H38" s="128">
        <v>0.76</v>
      </c>
      <c r="I38" s="129">
        <v>0.77</v>
      </c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</row>
    <row r="39">
      <c r="A39" s="75"/>
      <c r="B39" s="111" t="s">
        <v>628</v>
      </c>
      <c r="C39" s="111"/>
      <c r="D39" s="122">
        <v>3.0</v>
      </c>
      <c r="E39" s="111"/>
      <c r="F39" s="111"/>
      <c r="G39" s="127"/>
      <c r="H39" s="128">
        <v>0.71</v>
      </c>
      <c r="I39" s="129">
        <v>0.72</v>
      </c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</row>
    <row r="40">
      <c r="A40" s="75"/>
      <c r="B40" s="75"/>
      <c r="C40" s="75"/>
      <c r="D40" s="75"/>
      <c r="E40" s="75"/>
      <c r="F40" s="75"/>
      <c r="G40" s="75"/>
      <c r="H40" s="75"/>
      <c r="I40" s="75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</row>
    <row r="41">
      <c r="A41" s="76"/>
      <c r="B41" s="76"/>
      <c r="C41" s="76"/>
      <c r="D41" s="76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</row>
    <row r="42">
      <c r="A42" s="76"/>
      <c r="B42" s="76"/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</row>
    <row r="43">
      <c r="A43" s="76"/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</row>
    <row r="44">
      <c r="A44" s="76"/>
      <c r="B44" s="76"/>
      <c r="C44" s="76"/>
      <c r="D44" s="76"/>
      <c r="E44" s="76"/>
      <c r="F44" s="76"/>
      <c r="G44" s="76"/>
      <c r="H44" s="76"/>
      <c r="I44" s="76"/>
      <c r="J44" s="76"/>
      <c r="K44" s="76"/>
      <c r="L44" s="76"/>
      <c r="M44" s="76"/>
      <c r="N44" s="76"/>
      <c r="O44" s="76"/>
      <c r="P44" s="76"/>
      <c r="Q44" s="76"/>
      <c r="R44" s="76"/>
      <c r="S44" s="76"/>
      <c r="T44" s="76"/>
      <c r="U44" s="76"/>
      <c r="V44" s="76"/>
      <c r="W44" s="76"/>
      <c r="X44" s="76"/>
      <c r="Y44" s="76"/>
    </row>
    <row r="45">
      <c r="A45" s="76"/>
      <c r="B45" s="76"/>
      <c r="C45" s="76"/>
      <c r="D45" s="76"/>
      <c r="E45" s="76"/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</row>
    <row r="46">
      <c r="A46" s="76"/>
      <c r="B46" s="76"/>
      <c r="C46" s="76"/>
      <c r="D46" s="76"/>
      <c r="E46" s="76"/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</row>
    <row r="47">
      <c r="A47" s="76"/>
      <c r="B47" s="76"/>
      <c r="C47" s="76"/>
      <c r="D47" s="76"/>
      <c r="E47" s="76"/>
      <c r="F47" s="76"/>
      <c r="G47" s="76"/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</row>
    <row r="48">
      <c r="A48" s="76"/>
      <c r="B48" s="76"/>
      <c r="C48" s="76"/>
      <c r="D48" s="76"/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</row>
    <row r="49">
      <c r="A49" s="76"/>
      <c r="B49" s="76"/>
      <c r="C49" s="76"/>
      <c r="D49" s="76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</row>
    <row r="50">
      <c r="A50" s="76"/>
      <c r="B50" s="76"/>
      <c r="C50" s="76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</row>
    <row r="51">
      <c r="A51" s="76"/>
      <c r="B51" s="76"/>
      <c r="C51" s="76"/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</row>
    <row r="52">
      <c r="A52" s="76"/>
      <c r="B52" s="76"/>
      <c r="C52" s="76"/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</row>
    <row r="53">
      <c r="A53" s="76"/>
      <c r="B53" s="76"/>
      <c r="C53" s="76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76"/>
    </row>
    <row r="54">
      <c r="A54" s="76"/>
      <c r="B54" s="76"/>
      <c r="C54" s="76"/>
      <c r="D54" s="76"/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76"/>
    </row>
    <row r="55">
      <c r="A55" s="76"/>
      <c r="B55" s="76"/>
      <c r="C55" s="76"/>
      <c r="D55" s="76"/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</row>
    <row r="56">
      <c r="A56" s="76"/>
      <c r="B56" s="76"/>
      <c r="C56" s="76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</row>
    <row r="57">
      <c r="A57" s="76"/>
      <c r="B57" s="76"/>
      <c r="C57" s="76"/>
      <c r="D57" s="76"/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</row>
    <row r="58">
      <c r="A58" s="76"/>
      <c r="B58" s="76"/>
      <c r="C58" s="76"/>
      <c r="D58" s="76"/>
      <c r="E58" s="76"/>
      <c r="F58" s="76"/>
      <c r="G58" s="76"/>
      <c r="H58" s="76"/>
      <c r="I58" s="76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76"/>
    </row>
    <row r="59">
      <c r="A59" s="76"/>
      <c r="B59" s="76"/>
      <c r="C59" s="76"/>
      <c r="D59" s="76"/>
      <c r="E59" s="76"/>
      <c r="F59" s="76"/>
      <c r="G59" s="76"/>
      <c r="H59" s="76"/>
      <c r="I59" s="76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</row>
    <row r="60">
      <c r="A60" s="76"/>
      <c r="B60" s="76"/>
      <c r="C60" s="76"/>
      <c r="D60" s="76"/>
      <c r="E60" s="76"/>
      <c r="F60" s="76"/>
      <c r="G60" s="76"/>
      <c r="H60" s="76"/>
      <c r="I60" s="76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</row>
    <row r="61">
      <c r="A61" s="76"/>
      <c r="B61" s="76"/>
      <c r="C61" s="76"/>
      <c r="D61" s="76"/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</row>
    <row r="62">
      <c r="A62" s="76"/>
      <c r="B62" s="76"/>
      <c r="C62" s="76"/>
      <c r="D62" s="76"/>
      <c r="E62" s="76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</row>
    <row r="63">
      <c r="A63" s="76"/>
      <c r="B63" s="76"/>
      <c r="C63" s="76"/>
      <c r="D63" s="76"/>
      <c r="E63" s="76"/>
      <c r="F63" s="76"/>
      <c r="G63" s="76"/>
      <c r="H63" s="76"/>
      <c r="I63" s="76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</row>
    <row r="64">
      <c r="A64" s="76"/>
      <c r="B64" s="76"/>
      <c r="C64" s="76"/>
      <c r="D64" s="76"/>
      <c r="E64" s="76"/>
      <c r="F64" s="76"/>
      <c r="G64" s="76"/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</row>
    <row r="65">
      <c r="A65" s="76"/>
      <c r="B65" s="76"/>
      <c r="C65" s="76"/>
      <c r="D65" s="76"/>
      <c r="E65" s="76"/>
      <c r="F65" s="76"/>
      <c r="G65" s="76"/>
      <c r="H65" s="76"/>
      <c r="I65" s="76"/>
      <c r="J65" s="76"/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</row>
    <row r="66">
      <c r="A66" s="76"/>
      <c r="B66" s="76"/>
      <c r="C66" s="76"/>
      <c r="D66" s="76"/>
      <c r="E66" s="76"/>
      <c r="F66" s="76"/>
      <c r="G66" s="76"/>
      <c r="H66" s="76"/>
      <c r="I66" s="76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</row>
    <row r="67">
      <c r="A67" s="76"/>
      <c r="B67" s="76"/>
      <c r="C67" s="76"/>
      <c r="D67" s="76"/>
      <c r="E67" s="76"/>
      <c r="F67" s="76"/>
      <c r="G67" s="76"/>
      <c r="H67" s="76"/>
      <c r="I67" s="76"/>
      <c r="J67" s="76"/>
      <c r="K67" s="76"/>
      <c r="L67" s="76"/>
      <c r="M67" s="76"/>
      <c r="N67" s="76"/>
      <c r="O67" s="76"/>
      <c r="P67" s="76"/>
      <c r="Q67" s="76"/>
      <c r="R67" s="76"/>
      <c r="S67" s="76"/>
      <c r="T67" s="76"/>
      <c r="U67" s="76"/>
      <c r="V67" s="76"/>
      <c r="W67" s="76"/>
      <c r="X67" s="76"/>
      <c r="Y67" s="76"/>
    </row>
    <row r="68">
      <c r="A68" s="76"/>
      <c r="B68" s="76"/>
      <c r="C68" s="76"/>
      <c r="D68" s="76"/>
      <c r="E68" s="76"/>
      <c r="F68" s="76"/>
      <c r="G68" s="76"/>
      <c r="H68" s="76"/>
      <c r="I68" s="76"/>
      <c r="J68" s="76"/>
      <c r="K68" s="76"/>
      <c r="L68" s="76"/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6"/>
    </row>
    <row r="69">
      <c r="A69" s="76"/>
      <c r="B69" s="76"/>
      <c r="C69" s="76"/>
      <c r="D69" s="76"/>
      <c r="E69" s="76"/>
      <c r="F69" s="76"/>
      <c r="G69" s="76"/>
      <c r="H69" s="76"/>
      <c r="I69" s="76"/>
      <c r="J69" s="76"/>
      <c r="K69" s="76"/>
      <c r="L69" s="76"/>
      <c r="M69" s="76"/>
      <c r="N69" s="76"/>
      <c r="O69" s="76"/>
      <c r="P69" s="76"/>
      <c r="Q69" s="76"/>
      <c r="R69" s="76"/>
      <c r="S69" s="76"/>
      <c r="T69" s="76"/>
      <c r="U69" s="76"/>
      <c r="V69" s="76"/>
      <c r="W69" s="76"/>
      <c r="X69" s="76"/>
      <c r="Y69" s="76"/>
    </row>
    <row r="70">
      <c r="A70" s="76"/>
      <c r="B70" s="76"/>
      <c r="C70" s="76"/>
      <c r="D70" s="76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</row>
    <row r="71">
      <c r="A71" s="76"/>
      <c r="B71" s="76"/>
      <c r="C71" s="76"/>
      <c r="D71" s="76"/>
      <c r="E71" s="76"/>
      <c r="F71" s="76"/>
      <c r="G71" s="76"/>
      <c r="H71" s="76"/>
      <c r="I71" s="76"/>
      <c r="J71" s="76"/>
      <c r="K71" s="76"/>
      <c r="L71" s="76"/>
      <c r="M71" s="76"/>
      <c r="N71" s="76"/>
      <c r="O71" s="76"/>
      <c r="P71" s="76"/>
      <c r="Q71" s="76"/>
      <c r="R71" s="76"/>
      <c r="S71" s="76"/>
      <c r="T71" s="76"/>
      <c r="U71" s="76"/>
      <c r="V71" s="76"/>
      <c r="W71" s="76"/>
      <c r="X71" s="76"/>
      <c r="Y71" s="76"/>
    </row>
    <row r="72">
      <c r="A72" s="76"/>
      <c r="B72" s="76"/>
      <c r="C72" s="76"/>
      <c r="D72" s="76"/>
      <c r="E72" s="76"/>
      <c r="F72" s="76"/>
      <c r="G72" s="76"/>
      <c r="H72" s="76"/>
      <c r="I72" s="76"/>
      <c r="J72" s="76"/>
      <c r="K72" s="76"/>
      <c r="L72" s="76"/>
      <c r="M72" s="76"/>
      <c r="N72" s="76"/>
      <c r="O72" s="76"/>
      <c r="P72" s="76"/>
      <c r="Q72" s="76"/>
      <c r="R72" s="76"/>
      <c r="S72" s="76"/>
      <c r="T72" s="76"/>
      <c r="U72" s="76"/>
      <c r="V72" s="76"/>
      <c r="W72" s="76"/>
      <c r="X72" s="76"/>
      <c r="Y72" s="76"/>
    </row>
    <row r="73">
      <c r="A73" s="76"/>
      <c r="B73" s="76"/>
      <c r="C73" s="76"/>
      <c r="D73" s="76"/>
      <c r="E73" s="76"/>
      <c r="F73" s="76"/>
      <c r="G73" s="76"/>
      <c r="H73" s="76"/>
      <c r="I73" s="76"/>
      <c r="J73" s="76"/>
      <c r="K73" s="76"/>
      <c r="L73" s="76"/>
      <c r="M73" s="76"/>
      <c r="N73" s="76"/>
      <c r="O73" s="76"/>
      <c r="P73" s="76"/>
      <c r="Q73" s="76"/>
      <c r="R73" s="76"/>
      <c r="S73" s="76"/>
      <c r="T73" s="76"/>
      <c r="U73" s="76"/>
      <c r="V73" s="76"/>
      <c r="W73" s="76"/>
      <c r="X73" s="76"/>
      <c r="Y73" s="76"/>
    </row>
    <row r="74">
      <c r="A74" s="76"/>
      <c r="B74" s="76"/>
      <c r="C74" s="76"/>
      <c r="D74" s="76"/>
      <c r="E74" s="76"/>
      <c r="F74" s="76"/>
      <c r="G74" s="76"/>
      <c r="H74" s="76"/>
      <c r="I74" s="76"/>
      <c r="J74" s="76"/>
      <c r="K74" s="76"/>
      <c r="L74" s="76"/>
      <c r="M74" s="76"/>
      <c r="N74" s="76"/>
      <c r="O74" s="76"/>
      <c r="P74" s="76"/>
      <c r="Q74" s="76"/>
      <c r="R74" s="76"/>
      <c r="S74" s="76"/>
      <c r="T74" s="76"/>
      <c r="U74" s="76"/>
      <c r="V74" s="76"/>
      <c r="W74" s="76"/>
      <c r="X74" s="76"/>
      <c r="Y74" s="76"/>
    </row>
    <row r="75">
      <c r="A75" s="76"/>
      <c r="B75" s="76"/>
      <c r="C75" s="76"/>
      <c r="D75" s="76"/>
      <c r="E75" s="76"/>
      <c r="F75" s="76"/>
      <c r="G75" s="76"/>
      <c r="H75" s="76"/>
      <c r="I75" s="76"/>
      <c r="J75" s="76"/>
      <c r="K75" s="76"/>
      <c r="L75" s="76"/>
      <c r="M75" s="76"/>
      <c r="N75" s="76"/>
      <c r="O75" s="76"/>
      <c r="P75" s="76"/>
      <c r="Q75" s="76"/>
      <c r="R75" s="76"/>
      <c r="S75" s="76"/>
      <c r="T75" s="76"/>
      <c r="U75" s="76"/>
      <c r="V75" s="76"/>
      <c r="W75" s="76"/>
      <c r="X75" s="76"/>
      <c r="Y75" s="76"/>
    </row>
    <row r="76">
      <c r="A76" s="76"/>
      <c r="B76" s="76"/>
      <c r="C76" s="76"/>
      <c r="D76" s="76"/>
      <c r="E76" s="76"/>
      <c r="F76" s="76"/>
      <c r="G76" s="76"/>
      <c r="H76" s="76"/>
      <c r="I76" s="76"/>
      <c r="J76" s="76"/>
      <c r="K76" s="76"/>
      <c r="L76" s="76"/>
      <c r="M76" s="76"/>
      <c r="N76" s="76"/>
      <c r="O76" s="76"/>
      <c r="P76" s="76"/>
      <c r="Q76" s="76"/>
      <c r="R76" s="76"/>
      <c r="S76" s="76"/>
      <c r="T76" s="76"/>
      <c r="U76" s="76"/>
      <c r="V76" s="76"/>
      <c r="W76" s="76"/>
      <c r="X76" s="76"/>
      <c r="Y76" s="76"/>
    </row>
    <row r="77">
      <c r="A77" s="76"/>
      <c r="B77" s="76"/>
      <c r="C77" s="76"/>
      <c r="D77" s="76"/>
      <c r="E77" s="76"/>
      <c r="F77" s="76"/>
      <c r="G77" s="76"/>
      <c r="H77" s="76"/>
      <c r="I77" s="76"/>
      <c r="J77" s="76"/>
      <c r="K77" s="76"/>
      <c r="L77" s="76"/>
      <c r="M77" s="76"/>
      <c r="N77" s="76"/>
      <c r="O77" s="76"/>
      <c r="P77" s="76"/>
      <c r="Q77" s="76"/>
      <c r="R77" s="76"/>
      <c r="S77" s="76"/>
      <c r="T77" s="76"/>
      <c r="U77" s="76"/>
      <c r="V77" s="76"/>
      <c r="W77" s="76"/>
      <c r="X77" s="76"/>
      <c r="Y77" s="76"/>
    </row>
    <row r="78">
      <c r="A78" s="76"/>
      <c r="B78" s="76"/>
      <c r="C78" s="76"/>
      <c r="D78" s="76"/>
      <c r="E78" s="76"/>
      <c r="F78" s="76"/>
      <c r="G78" s="76"/>
      <c r="H78" s="76"/>
      <c r="I78" s="76"/>
      <c r="J78" s="76"/>
      <c r="K78" s="76"/>
      <c r="L78" s="76"/>
      <c r="M78" s="76"/>
      <c r="N78" s="76"/>
      <c r="O78" s="76"/>
      <c r="P78" s="76"/>
      <c r="Q78" s="76"/>
      <c r="R78" s="76"/>
      <c r="S78" s="76"/>
      <c r="T78" s="76"/>
      <c r="U78" s="76"/>
      <c r="V78" s="76"/>
      <c r="W78" s="76"/>
      <c r="X78" s="76"/>
      <c r="Y78" s="76"/>
    </row>
    <row r="79">
      <c r="A79" s="76"/>
      <c r="B79" s="76"/>
      <c r="C79" s="76"/>
      <c r="D79" s="76"/>
      <c r="E79" s="76"/>
      <c r="F79" s="76"/>
      <c r="G79" s="76"/>
      <c r="H79" s="76"/>
      <c r="I79" s="76"/>
      <c r="J79" s="76"/>
      <c r="K79" s="76"/>
      <c r="L79" s="76"/>
      <c r="M79" s="76"/>
      <c r="N79" s="76"/>
      <c r="O79" s="76"/>
      <c r="P79" s="76"/>
      <c r="Q79" s="76"/>
      <c r="R79" s="76"/>
      <c r="S79" s="76"/>
      <c r="T79" s="76"/>
      <c r="U79" s="76"/>
      <c r="V79" s="76"/>
      <c r="W79" s="76"/>
      <c r="X79" s="76"/>
      <c r="Y79" s="76"/>
    </row>
    <row r="80">
      <c r="A80" s="76"/>
      <c r="B80" s="76"/>
      <c r="C80" s="76"/>
      <c r="D80" s="76"/>
      <c r="E80" s="76"/>
      <c r="F80" s="76"/>
      <c r="G80" s="76"/>
      <c r="H80" s="76"/>
      <c r="I80" s="76"/>
      <c r="J80" s="76"/>
      <c r="K80" s="76"/>
      <c r="L80" s="76"/>
      <c r="M80" s="76"/>
      <c r="N80" s="76"/>
      <c r="O80" s="76"/>
      <c r="P80" s="76"/>
      <c r="Q80" s="76"/>
      <c r="R80" s="76"/>
      <c r="S80" s="76"/>
      <c r="T80" s="76"/>
      <c r="U80" s="76"/>
      <c r="V80" s="76"/>
      <c r="W80" s="76"/>
      <c r="X80" s="76"/>
      <c r="Y80" s="76"/>
    </row>
    <row r="81">
      <c r="A81" s="76"/>
      <c r="B81" s="76"/>
      <c r="C81" s="76"/>
      <c r="D81" s="76"/>
      <c r="E81" s="76"/>
      <c r="F81" s="76"/>
      <c r="G81" s="76"/>
      <c r="H81" s="76"/>
      <c r="I81" s="76"/>
      <c r="J81" s="76"/>
      <c r="K81" s="76"/>
      <c r="L81" s="76"/>
      <c r="M81" s="76"/>
      <c r="N81" s="76"/>
      <c r="O81" s="76"/>
      <c r="P81" s="76"/>
      <c r="Q81" s="76"/>
      <c r="R81" s="76"/>
      <c r="S81" s="76"/>
      <c r="T81" s="76"/>
      <c r="U81" s="76"/>
      <c r="V81" s="76"/>
      <c r="W81" s="76"/>
      <c r="X81" s="76"/>
      <c r="Y81" s="76"/>
    </row>
    <row r="82">
      <c r="A82" s="76"/>
      <c r="B82" s="76"/>
      <c r="C82" s="76"/>
      <c r="D82" s="76"/>
      <c r="E82" s="76"/>
      <c r="F82" s="76"/>
      <c r="G82" s="76"/>
      <c r="H82" s="76"/>
      <c r="I82" s="76"/>
      <c r="J82" s="76"/>
      <c r="K82" s="76"/>
      <c r="L82" s="76"/>
      <c r="M82" s="76"/>
      <c r="N82" s="76"/>
      <c r="O82" s="76"/>
      <c r="P82" s="76"/>
      <c r="Q82" s="76"/>
      <c r="R82" s="76"/>
      <c r="S82" s="76"/>
      <c r="T82" s="76"/>
      <c r="U82" s="76"/>
      <c r="V82" s="76"/>
      <c r="W82" s="76"/>
      <c r="X82" s="76"/>
      <c r="Y82" s="76"/>
    </row>
    <row r="83">
      <c r="A83" s="76"/>
      <c r="B83" s="76"/>
      <c r="C83" s="76"/>
      <c r="D83" s="76"/>
      <c r="E83" s="76"/>
      <c r="F83" s="76"/>
      <c r="G83" s="76"/>
      <c r="H83" s="76"/>
      <c r="I83" s="76"/>
      <c r="J83" s="76"/>
      <c r="K83" s="76"/>
      <c r="L83" s="76"/>
      <c r="M83" s="76"/>
      <c r="N83" s="76"/>
      <c r="O83" s="76"/>
      <c r="P83" s="76"/>
      <c r="Q83" s="76"/>
      <c r="R83" s="76"/>
      <c r="S83" s="76"/>
      <c r="T83" s="76"/>
      <c r="U83" s="76"/>
      <c r="V83" s="76"/>
      <c r="W83" s="76"/>
      <c r="X83" s="76"/>
      <c r="Y83" s="76"/>
    </row>
    <row r="84">
      <c r="A84" s="76"/>
      <c r="B84" s="76"/>
      <c r="C84" s="76"/>
      <c r="D84" s="76"/>
      <c r="E84" s="76"/>
      <c r="F84" s="76"/>
      <c r="G84" s="76"/>
      <c r="H84" s="76"/>
      <c r="I84" s="76"/>
      <c r="J84" s="76"/>
      <c r="K84" s="76"/>
      <c r="L84" s="76"/>
      <c r="M84" s="76"/>
      <c r="N84" s="76"/>
      <c r="O84" s="76"/>
      <c r="P84" s="76"/>
      <c r="Q84" s="76"/>
      <c r="R84" s="76"/>
      <c r="S84" s="76"/>
      <c r="T84" s="76"/>
      <c r="U84" s="76"/>
      <c r="V84" s="76"/>
      <c r="W84" s="76"/>
      <c r="X84" s="76"/>
      <c r="Y84" s="76"/>
    </row>
    <row r="85">
      <c r="A85" s="76"/>
      <c r="B85" s="76"/>
      <c r="C85" s="76"/>
      <c r="D85" s="76"/>
      <c r="E85" s="76"/>
      <c r="F85" s="76"/>
      <c r="G85" s="76"/>
      <c r="H85" s="76"/>
      <c r="I85" s="76"/>
      <c r="J85" s="76"/>
      <c r="K85" s="76"/>
      <c r="L85" s="76"/>
      <c r="M85" s="76"/>
      <c r="N85" s="76"/>
      <c r="O85" s="76"/>
      <c r="P85" s="76"/>
      <c r="Q85" s="76"/>
      <c r="R85" s="76"/>
      <c r="S85" s="76"/>
      <c r="T85" s="76"/>
      <c r="U85" s="76"/>
      <c r="V85" s="76"/>
      <c r="W85" s="76"/>
      <c r="X85" s="76"/>
      <c r="Y85" s="76"/>
    </row>
    <row r="86">
      <c r="A86" s="76"/>
      <c r="B86" s="76"/>
      <c r="C86" s="76"/>
      <c r="D86" s="76"/>
      <c r="E86" s="76"/>
      <c r="F86" s="76"/>
      <c r="G86" s="76"/>
      <c r="H86" s="76"/>
      <c r="I86" s="76"/>
      <c r="J86" s="76"/>
      <c r="K86" s="76"/>
      <c r="L86" s="76"/>
      <c r="M86" s="76"/>
      <c r="N86" s="76"/>
      <c r="O86" s="76"/>
      <c r="P86" s="76"/>
      <c r="Q86" s="76"/>
      <c r="R86" s="76"/>
      <c r="S86" s="76"/>
      <c r="T86" s="76"/>
      <c r="U86" s="76"/>
      <c r="V86" s="76"/>
      <c r="W86" s="76"/>
      <c r="X86" s="76"/>
      <c r="Y86" s="76"/>
    </row>
    <row r="87">
      <c r="A87" s="76"/>
      <c r="B87" s="76"/>
      <c r="C87" s="76"/>
      <c r="D87" s="76"/>
      <c r="E87" s="76"/>
      <c r="F87" s="76"/>
      <c r="G87" s="76"/>
      <c r="H87" s="76"/>
      <c r="I87" s="76"/>
      <c r="J87" s="76"/>
      <c r="K87" s="76"/>
      <c r="L87" s="76"/>
      <c r="M87" s="76"/>
      <c r="N87" s="76"/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</row>
    <row r="88">
      <c r="A88" s="76"/>
      <c r="B88" s="76"/>
      <c r="C88" s="76"/>
      <c r="D88" s="76"/>
      <c r="E88" s="76"/>
      <c r="F88" s="76"/>
      <c r="G88" s="76"/>
      <c r="H88" s="76"/>
      <c r="I88" s="76"/>
      <c r="J88" s="76"/>
      <c r="K88" s="76"/>
      <c r="L88" s="76"/>
      <c r="M88" s="76"/>
      <c r="N88" s="76"/>
      <c r="O88" s="76"/>
      <c r="P88" s="76"/>
      <c r="Q88" s="76"/>
      <c r="R88" s="76"/>
      <c r="S88" s="76"/>
      <c r="T88" s="76"/>
      <c r="U88" s="76"/>
      <c r="V88" s="76"/>
      <c r="W88" s="76"/>
      <c r="X88" s="76"/>
      <c r="Y88" s="76"/>
    </row>
    <row r="89">
      <c r="A89" s="76"/>
      <c r="B89" s="76"/>
      <c r="C89" s="76"/>
      <c r="D89" s="76"/>
      <c r="E89" s="76"/>
      <c r="F89" s="76"/>
      <c r="G89" s="76"/>
      <c r="H89" s="76"/>
      <c r="I89" s="76"/>
      <c r="J89" s="76"/>
      <c r="K89" s="76"/>
      <c r="L89" s="76"/>
      <c r="M89" s="76"/>
      <c r="N89" s="76"/>
      <c r="O89" s="76"/>
      <c r="P89" s="76"/>
      <c r="Q89" s="76"/>
      <c r="R89" s="76"/>
      <c r="S89" s="76"/>
      <c r="T89" s="76"/>
      <c r="U89" s="76"/>
      <c r="V89" s="76"/>
      <c r="W89" s="76"/>
      <c r="X89" s="76"/>
      <c r="Y89" s="76"/>
    </row>
    <row r="90">
      <c r="A90" s="76"/>
      <c r="B90" s="76"/>
      <c r="C90" s="76"/>
      <c r="D90" s="76"/>
      <c r="E90" s="76"/>
      <c r="F90" s="76"/>
      <c r="G90" s="76"/>
      <c r="H90" s="76"/>
      <c r="I90" s="76"/>
      <c r="J90" s="76"/>
      <c r="K90" s="76"/>
      <c r="L90" s="76"/>
      <c r="M90" s="76"/>
      <c r="N90" s="76"/>
      <c r="O90" s="76"/>
      <c r="P90" s="76"/>
      <c r="Q90" s="76"/>
      <c r="R90" s="76"/>
      <c r="S90" s="76"/>
      <c r="T90" s="76"/>
      <c r="U90" s="76"/>
      <c r="V90" s="76"/>
      <c r="W90" s="76"/>
      <c r="X90" s="76"/>
      <c r="Y90" s="76"/>
    </row>
    <row r="91">
      <c r="A91" s="76"/>
      <c r="B91" s="76"/>
      <c r="C91" s="76"/>
      <c r="D91" s="76"/>
      <c r="E91" s="76"/>
      <c r="F91" s="76"/>
      <c r="G91" s="76"/>
      <c r="H91" s="76"/>
      <c r="I91" s="76"/>
      <c r="J91" s="76"/>
      <c r="K91" s="76"/>
      <c r="L91" s="76"/>
      <c r="M91" s="76"/>
      <c r="N91" s="76"/>
      <c r="O91" s="76"/>
      <c r="P91" s="76"/>
      <c r="Q91" s="76"/>
      <c r="R91" s="76"/>
      <c r="S91" s="76"/>
      <c r="T91" s="76"/>
      <c r="U91" s="76"/>
      <c r="V91" s="76"/>
      <c r="W91" s="76"/>
      <c r="X91" s="76"/>
      <c r="Y91" s="76"/>
    </row>
    <row r="92">
      <c r="A92" s="76"/>
      <c r="B92" s="76"/>
      <c r="C92" s="76"/>
      <c r="D92" s="76"/>
      <c r="E92" s="76"/>
      <c r="F92" s="76"/>
      <c r="G92" s="76"/>
      <c r="H92" s="76"/>
      <c r="I92" s="76"/>
      <c r="J92" s="76"/>
      <c r="K92" s="76"/>
      <c r="L92" s="76"/>
      <c r="M92" s="76"/>
      <c r="N92" s="76"/>
      <c r="O92" s="76"/>
      <c r="P92" s="76"/>
      <c r="Q92" s="76"/>
      <c r="R92" s="76"/>
      <c r="S92" s="76"/>
      <c r="T92" s="76"/>
      <c r="U92" s="76"/>
      <c r="V92" s="76"/>
      <c r="W92" s="76"/>
      <c r="X92" s="76"/>
      <c r="Y92" s="76"/>
    </row>
    <row r="93">
      <c r="A93" s="76"/>
      <c r="B93" s="76"/>
      <c r="C93" s="76"/>
      <c r="D93" s="76"/>
      <c r="E93" s="76"/>
      <c r="F93" s="76"/>
      <c r="G93" s="76"/>
      <c r="H93" s="76"/>
      <c r="I93" s="76"/>
      <c r="J93" s="76"/>
      <c r="K93" s="76"/>
      <c r="L93" s="76"/>
      <c r="M93" s="76"/>
      <c r="N93" s="76"/>
      <c r="O93" s="76"/>
      <c r="P93" s="76"/>
      <c r="Q93" s="76"/>
      <c r="R93" s="76"/>
      <c r="S93" s="76"/>
      <c r="T93" s="76"/>
      <c r="U93" s="76"/>
      <c r="V93" s="76"/>
      <c r="W93" s="76"/>
      <c r="X93" s="76"/>
      <c r="Y93" s="76"/>
    </row>
    <row r="94">
      <c r="A94" s="76"/>
      <c r="B94" s="76"/>
      <c r="C94" s="76"/>
      <c r="D94" s="76"/>
      <c r="E94" s="76"/>
      <c r="F94" s="76"/>
      <c r="G94" s="76"/>
      <c r="H94" s="76"/>
      <c r="I94" s="76"/>
      <c r="J94" s="76"/>
      <c r="K94" s="76"/>
      <c r="L94" s="76"/>
      <c r="M94" s="76"/>
      <c r="N94" s="76"/>
      <c r="O94" s="76"/>
      <c r="P94" s="76"/>
      <c r="Q94" s="76"/>
      <c r="R94" s="76"/>
      <c r="S94" s="76"/>
      <c r="T94" s="76"/>
      <c r="U94" s="76"/>
      <c r="V94" s="76"/>
      <c r="W94" s="76"/>
      <c r="X94" s="76"/>
      <c r="Y94" s="76"/>
    </row>
    <row r="95">
      <c r="A95" s="76"/>
      <c r="B95" s="76"/>
      <c r="C95" s="76"/>
      <c r="D95" s="76"/>
      <c r="E95" s="76"/>
      <c r="F95" s="76"/>
      <c r="G95" s="76"/>
      <c r="H95" s="76"/>
      <c r="I95" s="76"/>
      <c r="J95" s="76"/>
      <c r="K95" s="76"/>
      <c r="L95" s="76"/>
      <c r="M95" s="76"/>
      <c r="N95" s="76"/>
      <c r="O95" s="76"/>
      <c r="P95" s="76"/>
      <c r="Q95" s="76"/>
      <c r="R95" s="76"/>
      <c r="S95" s="76"/>
      <c r="T95" s="76"/>
      <c r="U95" s="76"/>
      <c r="V95" s="76"/>
      <c r="W95" s="76"/>
      <c r="X95" s="76"/>
      <c r="Y95" s="76"/>
    </row>
    <row r="96">
      <c r="A96" s="76"/>
      <c r="B96" s="76"/>
      <c r="C96" s="76"/>
      <c r="D96" s="76"/>
      <c r="E96" s="76"/>
      <c r="F96" s="76"/>
      <c r="G96" s="76"/>
      <c r="H96" s="76"/>
      <c r="I96" s="76"/>
      <c r="J96" s="76"/>
      <c r="K96" s="76"/>
      <c r="L96" s="76"/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</row>
    <row r="97">
      <c r="A97" s="76"/>
      <c r="B97" s="76"/>
      <c r="C97" s="76"/>
      <c r="D97" s="76"/>
      <c r="E97" s="76"/>
      <c r="F97" s="76"/>
      <c r="G97" s="76"/>
      <c r="H97" s="76"/>
      <c r="I97" s="76"/>
      <c r="J97" s="76"/>
      <c r="K97" s="76"/>
      <c r="L97" s="76"/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</row>
    <row r="98">
      <c r="A98" s="76"/>
      <c r="B98" s="76"/>
      <c r="C98" s="76"/>
      <c r="D98" s="76"/>
      <c r="E98" s="76"/>
      <c r="F98" s="76"/>
      <c r="G98" s="76"/>
      <c r="H98" s="76"/>
      <c r="I98" s="76"/>
      <c r="J98" s="76"/>
      <c r="K98" s="76"/>
      <c r="L98" s="76"/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</row>
    <row r="99">
      <c r="A99" s="76"/>
      <c r="B99" s="76"/>
      <c r="C99" s="76"/>
      <c r="D99" s="76"/>
      <c r="E99" s="76"/>
      <c r="F99" s="76"/>
      <c r="G99" s="76"/>
      <c r="H99" s="76"/>
      <c r="I99" s="76"/>
      <c r="J99" s="76"/>
      <c r="K99" s="76"/>
      <c r="L99" s="76"/>
      <c r="M99" s="76"/>
      <c r="N99" s="76"/>
      <c r="O99" s="76"/>
      <c r="P99" s="76"/>
      <c r="Q99" s="76"/>
      <c r="R99" s="76"/>
      <c r="S99" s="76"/>
      <c r="T99" s="76"/>
      <c r="U99" s="76"/>
      <c r="V99" s="76"/>
      <c r="W99" s="76"/>
      <c r="X99" s="76"/>
      <c r="Y99" s="76"/>
    </row>
    <row r="100">
      <c r="A100" s="76"/>
      <c r="B100" s="76"/>
      <c r="C100" s="76"/>
      <c r="D100" s="76"/>
      <c r="E100" s="76"/>
      <c r="F100" s="76"/>
      <c r="G100" s="76"/>
      <c r="H100" s="76"/>
      <c r="I100" s="76"/>
      <c r="J100" s="76"/>
      <c r="K100" s="76"/>
      <c r="L100" s="76"/>
      <c r="M100" s="76"/>
      <c r="N100" s="76"/>
      <c r="O100" s="76"/>
      <c r="P100" s="76"/>
      <c r="Q100" s="76"/>
      <c r="R100" s="76"/>
      <c r="S100" s="76"/>
      <c r="T100" s="76"/>
      <c r="U100" s="76"/>
      <c r="V100" s="76"/>
      <c r="W100" s="76"/>
      <c r="X100" s="76"/>
      <c r="Y100" s="76"/>
    </row>
    <row r="101">
      <c r="A101" s="76"/>
      <c r="B101" s="76"/>
      <c r="C101" s="76"/>
      <c r="D101" s="76"/>
      <c r="E101" s="76"/>
      <c r="F101" s="76"/>
      <c r="G101" s="76"/>
      <c r="H101" s="76"/>
      <c r="I101" s="76"/>
      <c r="J101" s="76"/>
      <c r="K101" s="76"/>
      <c r="L101" s="76"/>
      <c r="M101" s="76"/>
      <c r="N101" s="76"/>
      <c r="O101" s="76"/>
      <c r="P101" s="76"/>
      <c r="Q101" s="76"/>
      <c r="R101" s="76"/>
      <c r="S101" s="76"/>
      <c r="T101" s="76"/>
      <c r="U101" s="76"/>
      <c r="V101" s="76"/>
      <c r="W101" s="76"/>
      <c r="X101" s="76"/>
      <c r="Y101" s="76"/>
    </row>
    <row r="102">
      <c r="A102" s="76"/>
      <c r="B102" s="76"/>
      <c r="C102" s="76"/>
      <c r="D102" s="76"/>
      <c r="E102" s="76"/>
      <c r="F102" s="76"/>
      <c r="G102" s="76"/>
      <c r="H102" s="76"/>
      <c r="I102" s="76"/>
      <c r="J102" s="76"/>
      <c r="K102" s="76"/>
      <c r="L102" s="76"/>
      <c r="M102" s="76"/>
      <c r="N102" s="76"/>
      <c r="O102" s="76"/>
      <c r="P102" s="76"/>
      <c r="Q102" s="76"/>
      <c r="R102" s="76"/>
      <c r="S102" s="76"/>
      <c r="T102" s="76"/>
      <c r="U102" s="76"/>
      <c r="V102" s="76"/>
      <c r="W102" s="76"/>
      <c r="X102" s="76"/>
      <c r="Y102" s="76"/>
    </row>
    <row r="103">
      <c r="A103" s="76"/>
      <c r="B103" s="76"/>
      <c r="C103" s="76"/>
      <c r="D103" s="76"/>
      <c r="E103" s="76"/>
      <c r="F103" s="76"/>
      <c r="G103" s="76"/>
      <c r="H103" s="76"/>
      <c r="I103" s="76"/>
      <c r="J103" s="76"/>
      <c r="K103" s="76"/>
      <c r="L103" s="76"/>
      <c r="M103" s="76"/>
      <c r="N103" s="76"/>
      <c r="O103" s="76"/>
      <c r="P103" s="76"/>
      <c r="Q103" s="76"/>
      <c r="R103" s="76"/>
      <c r="S103" s="76"/>
      <c r="T103" s="76"/>
      <c r="U103" s="76"/>
      <c r="V103" s="76"/>
      <c r="W103" s="76"/>
      <c r="X103" s="76"/>
      <c r="Y103" s="76"/>
    </row>
    <row r="104">
      <c r="A104" s="76"/>
      <c r="B104" s="76"/>
      <c r="C104" s="76"/>
      <c r="D104" s="76"/>
      <c r="E104" s="76"/>
      <c r="F104" s="76"/>
      <c r="G104" s="76"/>
      <c r="H104" s="76"/>
      <c r="I104" s="76"/>
      <c r="J104" s="76"/>
      <c r="K104" s="76"/>
      <c r="L104" s="76"/>
      <c r="M104" s="76"/>
      <c r="N104" s="76"/>
      <c r="O104" s="76"/>
      <c r="P104" s="76"/>
      <c r="Q104" s="76"/>
      <c r="R104" s="76"/>
      <c r="S104" s="76"/>
      <c r="T104" s="76"/>
      <c r="U104" s="76"/>
      <c r="V104" s="76"/>
      <c r="W104" s="76"/>
      <c r="X104" s="76"/>
      <c r="Y104" s="76"/>
    </row>
    <row r="105">
      <c r="A105" s="76"/>
      <c r="B105" s="76"/>
      <c r="C105" s="76"/>
      <c r="D105" s="76"/>
      <c r="E105" s="76"/>
      <c r="F105" s="76"/>
      <c r="G105" s="76"/>
      <c r="H105" s="76"/>
      <c r="I105" s="76"/>
      <c r="J105" s="76"/>
      <c r="K105" s="76"/>
      <c r="L105" s="76"/>
      <c r="M105" s="76"/>
      <c r="N105" s="76"/>
      <c r="O105" s="76"/>
      <c r="P105" s="76"/>
      <c r="Q105" s="76"/>
      <c r="R105" s="76"/>
      <c r="S105" s="76"/>
      <c r="T105" s="76"/>
      <c r="U105" s="76"/>
      <c r="V105" s="76"/>
      <c r="W105" s="76"/>
      <c r="X105" s="76"/>
      <c r="Y105" s="76"/>
    </row>
    <row r="106">
      <c r="A106" s="76"/>
      <c r="B106" s="76"/>
      <c r="C106" s="76"/>
      <c r="D106" s="76"/>
      <c r="E106" s="76"/>
      <c r="F106" s="76"/>
      <c r="G106" s="76"/>
      <c r="H106" s="76"/>
      <c r="I106" s="76"/>
      <c r="J106" s="76"/>
      <c r="K106" s="76"/>
      <c r="L106" s="76"/>
      <c r="M106" s="76"/>
      <c r="N106" s="76"/>
      <c r="O106" s="76"/>
      <c r="P106" s="76"/>
      <c r="Q106" s="76"/>
      <c r="R106" s="76"/>
      <c r="S106" s="76"/>
      <c r="T106" s="76"/>
      <c r="U106" s="76"/>
      <c r="V106" s="76"/>
      <c r="W106" s="76"/>
      <c r="X106" s="76"/>
      <c r="Y106" s="76"/>
    </row>
    <row r="107">
      <c r="A107" s="76"/>
      <c r="B107" s="76"/>
      <c r="C107" s="76"/>
      <c r="D107" s="76"/>
      <c r="E107" s="76"/>
      <c r="F107" s="76"/>
      <c r="G107" s="76"/>
      <c r="H107" s="76"/>
      <c r="I107" s="76"/>
      <c r="J107" s="76"/>
      <c r="K107" s="76"/>
      <c r="L107" s="76"/>
      <c r="M107" s="76"/>
      <c r="N107" s="76"/>
      <c r="O107" s="76"/>
      <c r="P107" s="76"/>
      <c r="Q107" s="76"/>
      <c r="R107" s="76"/>
      <c r="S107" s="76"/>
      <c r="T107" s="76"/>
      <c r="U107" s="76"/>
      <c r="V107" s="76"/>
      <c r="W107" s="76"/>
      <c r="X107" s="76"/>
      <c r="Y107" s="76"/>
    </row>
    <row r="108">
      <c r="A108" s="76"/>
      <c r="B108" s="76"/>
      <c r="C108" s="76"/>
      <c r="D108" s="76"/>
      <c r="E108" s="76"/>
      <c r="F108" s="76"/>
      <c r="G108" s="76"/>
      <c r="H108" s="76"/>
      <c r="I108" s="76"/>
      <c r="J108" s="76"/>
      <c r="K108" s="76"/>
      <c r="L108" s="76"/>
      <c r="M108" s="76"/>
      <c r="N108" s="76"/>
      <c r="O108" s="76"/>
      <c r="P108" s="76"/>
      <c r="Q108" s="76"/>
      <c r="R108" s="76"/>
      <c r="S108" s="76"/>
      <c r="T108" s="76"/>
      <c r="U108" s="76"/>
      <c r="V108" s="76"/>
      <c r="W108" s="76"/>
      <c r="X108" s="76"/>
      <c r="Y108" s="76"/>
    </row>
    <row r="109">
      <c r="A109" s="76"/>
      <c r="B109" s="76"/>
      <c r="C109" s="76"/>
      <c r="D109" s="76"/>
      <c r="E109" s="76"/>
      <c r="F109" s="76"/>
      <c r="G109" s="76"/>
      <c r="H109" s="76"/>
      <c r="I109" s="76"/>
      <c r="J109" s="76"/>
      <c r="K109" s="76"/>
      <c r="L109" s="76"/>
      <c r="M109" s="76"/>
      <c r="N109" s="76"/>
      <c r="O109" s="76"/>
      <c r="P109" s="76"/>
      <c r="Q109" s="76"/>
      <c r="R109" s="76"/>
      <c r="S109" s="76"/>
      <c r="T109" s="76"/>
      <c r="U109" s="76"/>
      <c r="V109" s="76"/>
      <c r="W109" s="76"/>
      <c r="X109" s="76"/>
      <c r="Y109" s="76"/>
    </row>
    <row r="110">
      <c r="A110" s="76"/>
      <c r="B110" s="76"/>
      <c r="C110" s="76"/>
      <c r="D110" s="76"/>
      <c r="E110" s="76"/>
      <c r="F110" s="76"/>
      <c r="G110" s="76"/>
      <c r="H110" s="76"/>
      <c r="I110" s="76"/>
      <c r="J110" s="76"/>
      <c r="K110" s="76"/>
      <c r="L110" s="76"/>
      <c r="M110" s="76"/>
      <c r="N110" s="76"/>
      <c r="O110" s="76"/>
      <c r="P110" s="76"/>
      <c r="Q110" s="76"/>
      <c r="R110" s="76"/>
      <c r="S110" s="76"/>
      <c r="T110" s="76"/>
      <c r="U110" s="76"/>
      <c r="V110" s="76"/>
      <c r="W110" s="76"/>
      <c r="X110" s="76"/>
      <c r="Y110" s="76"/>
    </row>
    <row r="111">
      <c r="A111" s="76"/>
      <c r="B111" s="76"/>
      <c r="C111" s="76"/>
      <c r="D111" s="76"/>
      <c r="E111" s="76"/>
      <c r="F111" s="76"/>
      <c r="G111" s="76"/>
      <c r="H111" s="76"/>
      <c r="I111" s="76"/>
      <c r="J111" s="76"/>
      <c r="K111" s="76"/>
      <c r="L111" s="76"/>
      <c r="M111" s="76"/>
      <c r="N111" s="76"/>
      <c r="O111" s="76"/>
      <c r="P111" s="76"/>
      <c r="Q111" s="76"/>
      <c r="R111" s="76"/>
      <c r="S111" s="76"/>
      <c r="T111" s="76"/>
      <c r="U111" s="76"/>
      <c r="V111" s="76"/>
      <c r="W111" s="76"/>
      <c r="X111" s="76"/>
      <c r="Y111" s="76"/>
    </row>
    <row r="112">
      <c r="A112" s="76"/>
      <c r="B112" s="76"/>
      <c r="C112" s="76"/>
      <c r="D112" s="76"/>
      <c r="E112" s="76"/>
      <c r="F112" s="76"/>
      <c r="G112" s="76"/>
      <c r="H112" s="76"/>
      <c r="I112" s="76"/>
      <c r="J112" s="76"/>
      <c r="K112" s="76"/>
      <c r="L112" s="76"/>
      <c r="M112" s="76"/>
      <c r="N112" s="76"/>
      <c r="O112" s="76"/>
      <c r="P112" s="76"/>
      <c r="Q112" s="76"/>
      <c r="R112" s="76"/>
      <c r="S112" s="76"/>
      <c r="T112" s="76"/>
      <c r="U112" s="76"/>
      <c r="V112" s="76"/>
      <c r="W112" s="76"/>
      <c r="X112" s="76"/>
      <c r="Y112" s="76"/>
    </row>
    <row r="113">
      <c r="A113" s="76"/>
      <c r="B113" s="76"/>
      <c r="C113" s="76"/>
      <c r="D113" s="76"/>
      <c r="E113" s="76"/>
      <c r="F113" s="76"/>
      <c r="G113" s="76"/>
      <c r="H113" s="76"/>
      <c r="I113" s="76"/>
      <c r="J113" s="76"/>
      <c r="K113" s="76"/>
      <c r="L113" s="76"/>
      <c r="M113" s="76"/>
      <c r="N113" s="76"/>
      <c r="O113" s="76"/>
      <c r="P113" s="76"/>
      <c r="Q113" s="76"/>
      <c r="R113" s="76"/>
      <c r="S113" s="76"/>
      <c r="T113" s="76"/>
      <c r="U113" s="76"/>
      <c r="V113" s="76"/>
      <c r="W113" s="76"/>
      <c r="X113" s="76"/>
      <c r="Y113" s="76"/>
    </row>
    <row r="114">
      <c r="A114" s="76"/>
      <c r="B114" s="76"/>
      <c r="C114" s="76"/>
      <c r="D114" s="76"/>
      <c r="E114" s="76"/>
      <c r="F114" s="76"/>
      <c r="G114" s="76"/>
      <c r="H114" s="76"/>
      <c r="I114" s="76"/>
      <c r="J114" s="76"/>
      <c r="K114" s="76"/>
      <c r="L114" s="76"/>
      <c r="M114" s="76"/>
      <c r="N114" s="76"/>
      <c r="O114" s="76"/>
      <c r="P114" s="76"/>
      <c r="Q114" s="76"/>
      <c r="R114" s="76"/>
      <c r="S114" s="76"/>
      <c r="T114" s="76"/>
      <c r="U114" s="76"/>
      <c r="V114" s="76"/>
      <c r="W114" s="76"/>
      <c r="X114" s="76"/>
      <c r="Y114" s="76"/>
    </row>
    <row r="115">
      <c r="A115" s="76"/>
      <c r="B115" s="76"/>
      <c r="C115" s="76"/>
      <c r="D115" s="76"/>
      <c r="E115" s="76"/>
      <c r="F115" s="76"/>
      <c r="G115" s="76"/>
      <c r="H115" s="76"/>
      <c r="I115" s="76"/>
      <c r="J115" s="76"/>
      <c r="K115" s="76"/>
      <c r="L115" s="76"/>
      <c r="M115" s="76"/>
      <c r="N115" s="76"/>
      <c r="O115" s="76"/>
      <c r="P115" s="76"/>
      <c r="Q115" s="76"/>
      <c r="R115" s="76"/>
      <c r="S115" s="76"/>
      <c r="T115" s="76"/>
      <c r="U115" s="76"/>
      <c r="V115" s="76"/>
      <c r="W115" s="76"/>
      <c r="X115" s="76"/>
      <c r="Y115" s="76"/>
    </row>
    <row r="116">
      <c r="A116" s="76"/>
      <c r="B116" s="76"/>
      <c r="C116" s="76"/>
      <c r="D116" s="76"/>
      <c r="E116" s="76"/>
      <c r="F116" s="76"/>
      <c r="G116" s="76"/>
      <c r="H116" s="76"/>
      <c r="I116" s="76"/>
      <c r="J116" s="76"/>
      <c r="K116" s="76"/>
      <c r="L116" s="76"/>
      <c r="M116" s="76"/>
      <c r="N116" s="76"/>
      <c r="O116" s="76"/>
      <c r="P116" s="76"/>
      <c r="Q116" s="76"/>
      <c r="R116" s="76"/>
      <c r="S116" s="76"/>
      <c r="T116" s="76"/>
      <c r="U116" s="76"/>
      <c r="V116" s="76"/>
      <c r="W116" s="76"/>
      <c r="X116" s="76"/>
      <c r="Y116" s="76"/>
    </row>
    <row r="117">
      <c r="A117" s="76"/>
      <c r="B117" s="76"/>
      <c r="C117" s="76"/>
      <c r="D117" s="76"/>
      <c r="E117" s="76"/>
      <c r="F117" s="76"/>
      <c r="G117" s="76"/>
      <c r="H117" s="76"/>
      <c r="I117" s="76"/>
      <c r="J117" s="76"/>
      <c r="K117" s="76"/>
      <c r="L117" s="76"/>
      <c r="M117" s="76"/>
      <c r="N117" s="76"/>
      <c r="O117" s="76"/>
      <c r="P117" s="76"/>
      <c r="Q117" s="76"/>
      <c r="R117" s="76"/>
      <c r="S117" s="76"/>
      <c r="T117" s="76"/>
      <c r="U117" s="76"/>
      <c r="V117" s="76"/>
      <c r="W117" s="76"/>
      <c r="X117" s="76"/>
      <c r="Y117" s="76"/>
    </row>
    <row r="118">
      <c r="A118" s="76"/>
      <c r="B118" s="76"/>
      <c r="C118" s="76"/>
      <c r="D118" s="76"/>
      <c r="E118" s="76"/>
      <c r="F118" s="76"/>
      <c r="G118" s="76"/>
      <c r="H118" s="76"/>
      <c r="I118" s="76"/>
      <c r="J118" s="76"/>
      <c r="K118" s="76"/>
      <c r="L118" s="76"/>
      <c r="M118" s="76"/>
      <c r="N118" s="76"/>
      <c r="O118" s="76"/>
      <c r="P118" s="76"/>
      <c r="Q118" s="76"/>
      <c r="R118" s="76"/>
      <c r="S118" s="76"/>
      <c r="T118" s="76"/>
      <c r="U118" s="76"/>
      <c r="V118" s="76"/>
      <c r="W118" s="76"/>
      <c r="X118" s="76"/>
      <c r="Y118" s="76"/>
    </row>
    <row r="119">
      <c r="A119" s="76"/>
      <c r="B119" s="76"/>
      <c r="C119" s="76"/>
      <c r="D119" s="76"/>
      <c r="E119" s="76"/>
      <c r="F119" s="76"/>
      <c r="G119" s="76"/>
      <c r="H119" s="76"/>
      <c r="I119" s="76"/>
      <c r="J119" s="76"/>
      <c r="K119" s="76"/>
      <c r="L119" s="76"/>
      <c r="M119" s="76"/>
      <c r="N119" s="76"/>
      <c r="O119" s="76"/>
      <c r="P119" s="76"/>
      <c r="Q119" s="76"/>
      <c r="R119" s="76"/>
      <c r="S119" s="76"/>
      <c r="T119" s="76"/>
      <c r="U119" s="76"/>
      <c r="V119" s="76"/>
      <c r="W119" s="76"/>
      <c r="X119" s="76"/>
      <c r="Y119" s="76"/>
    </row>
    <row r="120">
      <c r="A120" s="76"/>
      <c r="B120" s="76"/>
      <c r="C120" s="76"/>
      <c r="D120" s="76"/>
      <c r="E120" s="76"/>
      <c r="F120" s="76"/>
      <c r="G120" s="76"/>
      <c r="H120" s="76"/>
      <c r="I120" s="76"/>
      <c r="J120" s="76"/>
      <c r="K120" s="76"/>
      <c r="L120" s="76"/>
      <c r="M120" s="76"/>
      <c r="N120" s="76"/>
      <c r="O120" s="76"/>
      <c r="P120" s="76"/>
      <c r="Q120" s="76"/>
      <c r="R120" s="76"/>
      <c r="S120" s="76"/>
      <c r="T120" s="76"/>
      <c r="U120" s="76"/>
      <c r="V120" s="76"/>
      <c r="W120" s="76"/>
      <c r="X120" s="76"/>
      <c r="Y120" s="76"/>
    </row>
    <row r="121">
      <c r="A121" s="76"/>
      <c r="B121" s="76"/>
      <c r="C121" s="76"/>
      <c r="D121" s="76"/>
      <c r="E121" s="76"/>
      <c r="F121" s="76"/>
      <c r="G121" s="76"/>
      <c r="H121" s="76"/>
      <c r="I121" s="76"/>
      <c r="J121" s="76"/>
      <c r="K121" s="76"/>
      <c r="L121" s="76"/>
      <c r="M121" s="76"/>
      <c r="N121" s="76"/>
      <c r="O121" s="76"/>
      <c r="P121" s="76"/>
      <c r="Q121" s="76"/>
      <c r="R121" s="76"/>
      <c r="S121" s="76"/>
      <c r="T121" s="76"/>
      <c r="U121" s="76"/>
      <c r="V121" s="76"/>
      <c r="W121" s="76"/>
      <c r="X121" s="76"/>
      <c r="Y121" s="76"/>
    </row>
    <row r="122">
      <c r="A122" s="76"/>
      <c r="B122" s="76"/>
      <c r="C122" s="76"/>
      <c r="D122" s="76"/>
      <c r="E122" s="76"/>
      <c r="F122" s="76"/>
      <c r="G122" s="76"/>
      <c r="H122" s="76"/>
      <c r="I122" s="76"/>
      <c r="J122" s="76"/>
      <c r="K122" s="76"/>
      <c r="L122" s="76"/>
      <c r="M122" s="76"/>
      <c r="N122" s="76"/>
      <c r="O122" s="76"/>
      <c r="P122" s="76"/>
      <c r="Q122" s="76"/>
      <c r="R122" s="76"/>
      <c r="S122" s="76"/>
      <c r="T122" s="76"/>
      <c r="U122" s="76"/>
      <c r="V122" s="76"/>
      <c r="W122" s="76"/>
      <c r="X122" s="76"/>
      <c r="Y122" s="76"/>
    </row>
    <row r="123">
      <c r="A123" s="76"/>
      <c r="B123" s="76"/>
      <c r="C123" s="76"/>
      <c r="D123" s="76"/>
      <c r="E123" s="76"/>
      <c r="F123" s="76"/>
      <c r="G123" s="76"/>
      <c r="H123" s="76"/>
      <c r="I123" s="76"/>
      <c r="J123" s="76"/>
      <c r="K123" s="76"/>
      <c r="L123" s="76"/>
      <c r="M123" s="76"/>
      <c r="N123" s="76"/>
      <c r="O123" s="76"/>
      <c r="P123" s="76"/>
      <c r="Q123" s="76"/>
      <c r="R123" s="76"/>
      <c r="S123" s="76"/>
      <c r="T123" s="76"/>
      <c r="U123" s="76"/>
      <c r="V123" s="76"/>
      <c r="W123" s="76"/>
      <c r="X123" s="76"/>
      <c r="Y123" s="76"/>
    </row>
    <row r="124">
      <c r="A124" s="76"/>
      <c r="B124" s="76"/>
      <c r="C124" s="76"/>
      <c r="D124" s="76"/>
      <c r="E124" s="76"/>
      <c r="F124" s="76"/>
      <c r="G124" s="76"/>
      <c r="H124" s="76"/>
      <c r="I124" s="76"/>
      <c r="J124" s="76"/>
      <c r="K124" s="76"/>
      <c r="L124" s="76"/>
      <c r="M124" s="76"/>
      <c r="N124" s="76"/>
      <c r="O124" s="76"/>
      <c r="P124" s="76"/>
      <c r="Q124" s="76"/>
      <c r="R124" s="76"/>
      <c r="S124" s="76"/>
      <c r="T124" s="76"/>
      <c r="U124" s="76"/>
      <c r="V124" s="76"/>
      <c r="W124" s="76"/>
      <c r="X124" s="76"/>
      <c r="Y124" s="76"/>
    </row>
    <row r="125">
      <c r="A125" s="76"/>
      <c r="B125" s="76"/>
      <c r="C125" s="76"/>
      <c r="D125" s="76"/>
      <c r="E125" s="76"/>
      <c r="F125" s="76"/>
      <c r="G125" s="76"/>
      <c r="H125" s="76"/>
      <c r="I125" s="76"/>
      <c r="J125" s="76"/>
      <c r="K125" s="76"/>
      <c r="L125" s="76"/>
      <c r="M125" s="76"/>
      <c r="N125" s="76"/>
      <c r="O125" s="76"/>
      <c r="P125" s="76"/>
      <c r="Q125" s="76"/>
      <c r="R125" s="76"/>
      <c r="S125" s="76"/>
      <c r="T125" s="76"/>
      <c r="U125" s="76"/>
      <c r="V125" s="76"/>
      <c r="W125" s="76"/>
      <c r="X125" s="76"/>
      <c r="Y125" s="76"/>
    </row>
    <row r="126">
      <c r="A126" s="76"/>
      <c r="B126" s="76"/>
      <c r="C126" s="76"/>
      <c r="D126" s="76"/>
      <c r="E126" s="76"/>
      <c r="F126" s="76"/>
      <c r="G126" s="76"/>
      <c r="H126" s="76"/>
      <c r="I126" s="76"/>
      <c r="J126" s="76"/>
      <c r="K126" s="76"/>
      <c r="L126" s="76"/>
      <c r="M126" s="76"/>
      <c r="N126" s="76"/>
      <c r="O126" s="76"/>
      <c r="P126" s="76"/>
      <c r="Q126" s="76"/>
      <c r="R126" s="76"/>
      <c r="S126" s="76"/>
      <c r="T126" s="76"/>
      <c r="U126" s="76"/>
      <c r="V126" s="76"/>
      <c r="W126" s="76"/>
      <c r="X126" s="76"/>
      <c r="Y126" s="76"/>
    </row>
    <row r="127">
      <c r="A127" s="76"/>
      <c r="B127" s="76"/>
      <c r="C127" s="76"/>
      <c r="D127" s="76"/>
      <c r="E127" s="76"/>
      <c r="F127" s="76"/>
      <c r="G127" s="76"/>
      <c r="H127" s="76"/>
      <c r="I127" s="76"/>
      <c r="J127" s="76"/>
      <c r="K127" s="76"/>
      <c r="L127" s="76"/>
      <c r="M127" s="76"/>
      <c r="N127" s="76"/>
      <c r="O127" s="76"/>
      <c r="P127" s="76"/>
      <c r="Q127" s="76"/>
      <c r="R127" s="76"/>
      <c r="S127" s="76"/>
      <c r="T127" s="76"/>
      <c r="U127" s="76"/>
      <c r="V127" s="76"/>
      <c r="W127" s="76"/>
      <c r="X127" s="76"/>
      <c r="Y127" s="76"/>
    </row>
    <row r="128">
      <c r="A128" s="76"/>
      <c r="B128" s="76"/>
      <c r="C128" s="76"/>
      <c r="D128" s="76"/>
      <c r="E128" s="76"/>
      <c r="F128" s="76"/>
      <c r="G128" s="76"/>
      <c r="H128" s="76"/>
      <c r="I128" s="76"/>
      <c r="J128" s="76"/>
      <c r="K128" s="76"/>
      <c r="L128" s="76"/>
      <c r="M128" s="76"/>
      <c r="N128" s="76"/>
      <c r="O128" s="76"/>
      <c r="P128" s="76"/>
      <c r="Q128" s="76"/>
      <c r="R128" s="76"/>
      <c r="S128" s="76"/>
      <c r="T128" s="76"/>
      <c r="U128" s="76"/>
      <c r="V128" s="76"/>
      <c r="W128" s="76"/>
      <c r="X128" s="76"/>
      <c r="Y128" s="76"/>
    </row>
    <row r="129">
      <c r="A129" s="76"/>
      <c r="B129" s="76"/>
      <c r="C129" s="76"/>
      <c r="D129" s="76"/>
      <c r="E129" s="76"/>
      <c r="F129" s="76"/>
      <c r="G129" s="76"/>
      <c r="H129" s="76"/>
      <c r="I129" s="76"/>
      <c r="J129" s="76"/>
      <c r="K129" s="76"/>
      <c r="L129" s="76"/>
      <c r="M129" s="76"/>
      <c r="N129" s="76"/>
      <c r="O129" s="76"/>
      <c r="P129" s="76"/>
      <c r="Q129" s="76"/>
      <c r="R129" s="76"/>
      <c r="S129" s="76"/>
      <c r="T129" s="76"/>
      <c r="U129" s="76"/>
      <c r="V129" s="76"/>
      <c r="W129" s="76"/>
      <c r="X129" s="76"/>
      <c r="Y129" s="76"/>
    </row>
    <row r="130">
      <c r="A130" s="76"/>
      <c r="B130" s="76"/>
      <c r="C130" s="76"/>
      <c r="D130" s="76"/>
      <c r="E130" s="76"/>
      <c r="F130" s="76"/>
      <c r="G130" s="76"/>
      <c r="H130" s="76"/>
      <c r="I130" s="76"/>
      <c r="J130" s="76"/>
      <c r="K130" s="76"/>
      <c r="L130" s="76"/>
      <c r="M130" s="76"/>
      <c r="N130" s="76"/>
      <c r="O130" s="76"/>
      <c r="P130" s="76"/>
      <c r="Q130" s="76"/>
      <c r="R130" s="76"/>
      <c r="S130" s="76"/>
      <c r="T130" s="76"/>
      <c r="U130" s="76"/>
      <c r="V130" s="76"/>
      <c r="W130" s="76"/>
      <c r="X130" s="76"/>
      <c r="Y130" s="76"/>
    </row>
    <row r="131">
      <c r="A131" s="76"/>
      <c r="B131" s="76"/>
      <c r="C131" s="76"/>
      <c r="D131" s="76"/>
      <c r="E131" s="76"/>
      <c r="F131" s="76"/>
      <c r="G131" s="76"/>
      <c r="H131" s="76"/>
      <c r="I131" s="76"/>
      <c r="J131" s="76"/>
      <c r="K131" s="76"/>
      <c r="L131" s="76"/>
      <c r="M131" s="76"/>
      <c r="N131" s="76"/>
      <c r="O131" s="76"/>
      <c r="P131" s="76"/>
      <c r="Q131" s="76"/>
      <c r="R131" s="76"/>
      <c r="S131" s="76"/>
      <c r="T131" s="76"/>
      <c r="U131" s="76"/>
      <c r="V131" s="76"/>
      <c r="W131" s="76"/>
      <c r="X131" s="76"/>
      <c r="Y131" s="76"/>
    </row>
    <row r="132">
      <c r="A132" s="76"/>
      <c r="B132" s="76"/>
      <c r="C132" s="76"/>
      <c r="D132" s="76"/>
      <c r="E132" s="76"/>
      <c r="F132" s="76"/>
      <c r="G132" s="76"/>
      <c r="H132" s="76"/>
      <c r="I132" s="76"/>
      <c r="J132" s="76"/>
      <c r="K132" s="76"/>
      <c r="L132" s="76"/>
      <c r="M132" s="76"/>
      <c r="N132" s="76"/>
      <c r="O132" s="76"/>
      <c r="P132" s="76"/>
      <c r="Q132" s="76"/>
      <c r="R132" s="76"/>
      <c r="S132" s="76"/>
      <c r="T132" s="76"/>
      <c r="U132" s="76"/>
      <c r="V132" s="76"/>
      <c r="W132" s="76"/>
      <c r="X132" s="76"/>
      <c r="Y132" s="76"/>
    </row>
    <row r="133">
      <c r="A133" s="76"/>
      <c r="B133" s="76"/>
      <c r="C133" s="76"/>
      <c r="D133" s="76"/>
      <c r="E133" s="76"/>
      <c r="F133" s="76"/>
      <c r="G133" s="76"/>
      <c r="H133" s="76"/>
      <c r="I133" s="76"/>
      <c r="J133" s="76"/>
      <c r="K133" s="76"/>
      <c r="L133" s="76"/>
      <c r="M133" s="76"/>
      <c r="N133" s="76"/>
      <c r="O133" s="76"/>
      <c r="P133" s="76"/>
      <c r="Q133" s="76"/>
      <c r="R133" s="76"/>
      <c r="S133" s="76"/>
      <c r="T133" s="76"/>
      <c r="U133" s="76"/>
      <c r="V133" s="76"/>
      <c r="W133" s="76"/>
      <c r="X133" s="76"/>
      <c r="Y133" s="76"/>
    </row>
    <row r="134">
      <c r="A134" s="76"/>
      <c r="B134" s="76"/>
      <c r="C134" s="76"/>
      <c r="D134" s="76"/>
      <c r="E134" s="76"/>
      <c r="F134" s="76"/>
      <c r="G134" s="76"/>
      <c r="H134" s="76"/>
      <c r="I134" s="76"/>
      <c r="J134" s="76"/>
      <c r="K134" s="76"/>
      <c r="L134" s="76"/>
      <c r="M134" s="76"/>
      <c r="N134" s="76"/>
      <c r="O134" s="76"/>
      <c r="P134" s="76"/>
      <c r="Q134" s="76"/>
      <c r="R134" s="76"/>
      <c r="S134" s="76"/>
      <c r="T134" s="76"/>
      <c r="U134" s="76"/>
      <c r="V134" s="76"/>
      <c r="W134" s="76"/>
      <c r="X134" s="76"/>
      <c r="Y134" s="76"/>
    </row>
    <row r="135">
      <c r="A135" s="76"/>
      <c r="B135" s="76"/>
      <c r="C135" s="76"/>
      <c r="D135" s="76"/>
      <c r="E135" s="76"/>
      <c r="F135" s="76"/>
      <c r="G135" s="76"/>
      <c r="H135" s="76"/>
      <c r="I135" s="76"/>
      <c r="J135" s="76"/>
      <c r="K135" s="76"/>
      <c r="L135" s="76"/>
      <c r="M135" s="76"/>
      <c r="N135" s="76"/>
      <c r="O135" s="76"/>
      <c r="P135" s="76"/>
      <c r="Q135" s="76"/>
      <c r="R135" s="76"/>
      <c r="S135" s="76"/>
      <c r="T135" s="76"/>
      <c r="U135" s="76"/>
      <c r="V135" s="76"/>
      <c r="W135" s="76"/>
      <c r="X135" s="76"/>
      <c r="Y135" s="76"/>
    </row>
    <row r="136">
      <c r="A136" s="76"/>
      <c r="B136" s="76"/>
      <c r="C136" s="76"/>
      <c r="D136" s="76"/>
      <c r="E136" s="76"/>
      <c r="F136" s="76"/>
      <c r="G136" s="76"/>
      <c r="H136" s="76"/>
      <c r="I136" s="76"/>
      <c r="J136" s="76"/>
      <c r="K136" s="76"/>
      <c r="L136" s="76"/>
      <c r="M136" s="76"/>
      <c r="N136" s="76"/>
      <c r="O136" s="76"/>
      <c r="P136" s="76"/>
      <c r="Q136" s="76"/>
      <c r="R136" s="76"/>
      <c r="S136" s="76"/>
      <c r="T136" s="76"/>
      <c r="U136" s="76"/>
      <c r="V136" s="76"/>
      <c r="W136" s="76"/>
      <c r="X136" s="76"/>
      <c r="Y136" s="76"/>
    </row>
    <row r="137">
      <c r="A137" s="76"/>
      <c r="B137" s="76"/>
      <c r="C137" s="76"/>
      <c r="D137" s="76"/>
      <c r="E137" s="76"/>
      <c r="F137" s="76"/>
      <c r="G137" s="76"/>
      <c r="H137" s="76"/>
      <c r="I137" s="76"/>
      <c r="J137" s="76"/>
      <c r="K137" s="76"/>
      <c r="L137" s="76"/>
      <c r="M137" s="76"/>
      <c r="N137" s="76"/>
      <c r="O137" s="76"/>
      <c r="P137" s="76"/>
      <c r="Q137" s="76"/>
      <c r="R137" s="76"/>
      <c r="S137" s="76"/>
      <c r="T137" s="76"/>
      <c r="U137" s="76"/>
      <c r="V137" s="76"/>
      <c r="W137" s="76"/>
      <c r="X137" s="76"/>
      <c r="Y137" s="76"/>
    </row>
    <row r="138">
      <c r="A138" s="76"/>
      <c r="B138" s="76"/>
      <c r="C138" s="76"/>
      <c r="D138" s="76"/>
      <c r="E138" s="76"/>
      <c r="F138" s="76"/>
      <c r="G138" s="76"/>
      <c r="H138" s="76"/>
      <c r="I138" s="76"/>
      <c r="J138" s="76"/>
      <c r="K138" s="76"/>
      <c r="L138" s="76"/>
      <c r="M138" s="76"/>
      <c r="N138" s="76"/>
      <c r="O138" s="76"/>
      <c r="P138" s="76"/>
      <c r="Q138" s="76"/>
      <c r="R138" s="76"/>
      <c r="S138" s="76"/>
      <c r="T138" s="76"/>
      <c r="U138" s="76"/>
      <c r="V138" s="76"/>
      <c r="W138" s="76"/>
      <c r="X138" s="76"/>
      <c r="Y138" s="76"/>
    </row>
    <row r="139">
      <c r="A139" s="76"/>
      <c r="B139" s="76"/>
      <c r="C139" s="76"/>
      <c r="D139" s="76"/>
      <c r="E139" s="76"/>
      <c r="F139" s="76"/>
      <c r="G139" s="76"/>
      <c r="H139" s="76"/>
      <c r="I139" s="76"/>
      <c r="J139" s="76"/>
      <c r="K139" s="76"/>
      <c r="L139" s="76"/>
      <c r="M139" s="76"/>
      <c r="N139" s="76"/>
      <c r="O139" s="76"/>
      <c r="P139" s="76"/>
      <c r="Q139" s="76"/>
      <c r="R139" s="76"/>
      <c r="S139" s="76"/>
      <c r="T139" s="76"/>
      <c r="U139" s="76"/>
      <c r="V139" s="76"/>
      <c r="W139" s="76"/>
      <c r="X139" s="76"/>
      <c r="Y139" s="76"/>
    </row>
    <row r="140">
      <c r="A140" s="76"/>
      <c r="B140" s="76"/>
      <c r="C140" s="76"/>
      <c r="D140" s="76"/>
      <c r="E140" s="76"/>
      <c r="F140" s="76"/>
      <c r="G140" s="76"/>
      <c r="H140" s="76"/>
      <c r="I140" s="76"/>
      <c r="J140" s="76"/>
      <c r="K140" s="76"/>
      <c r="L140" s="76"/>
      <c r="M140" s="76"/>
      <c r="N140" s="76"/>
      <c r="O140" s="76"/>
      <c r="P140" s="76"/>
      <c r="Q140" s="76"/>
      <c r="R140" s="76"/>
      <c r="S140" s="76"/>
      <c r="T140" s="76"/>
      <c r="U140" s="76"/>
      <c r="V140" s="76"/>
      <c r="W140" s="76"/>
      <c r="X140" s="76"/>
      <c r="Y140" s="76"/>
    </row>
    <row r="141">
      <c r="A141" s="76"/>
      <c r="B141" s="76"/>
      <c r="C141" s="76"/>
      <c r="D141" s="76"/>
      <c r="E141" s="76"/>
      <c r="F141" s="76"/>
      <c r="G141" s="76"/>
      <c r="H141" s="76"/>
      <c r="I141" s="76"/>
      <c r="J141" s="76"/>
      <c r="K141" s="76"/>
      <c r="L141" s="76"/>
      <c r="M141" s="76"/>
      <c r="N141" s="76"/>
      <c r="O141" s="76"/>
      <c r="P141" s="76"/>
      <c r="Q141" s="76"/>
      <c r="R141" s="76"/>
      <c r="S141" s="76"/>
      <c r="T141" s="76"/>
      <c r="U141" s="76"/>
      <c r="V141" s="76"/>
      <c r="W141" s="76"/>
      <c r="X141" s="76"/>
      <c r="Y141" s="76"/>
    </row>
    <row r="142">
      <c r="A142" s="76"/>
      <c r="B142" s="76"/>
      <c r="C142" s="76"/>
      <c r="D142" s="76"/>
      <c r="E142" s="76"/>
      <c r="F142" s="76"/>
      <c r="G142" s="76"/>
      <c r="H142" s="76"/>
      <c r="I142" s="76"/>
      <c r="J142" s="76"/>
      <c r="K142" s="76"/>
      <c r="L142" s="76"/>
      <c r="M142" s="76"/>
      <c r="N142" s="76"/>
      <c r="O142" s="76"/>
      <c r="P142" s="76"/>
      <c r="Q142" s="76"/>
      <c r="R142" s="76"/>
      <c r="S142" s="76"/>
      <c r="T142" s="76"/>
      <c r="U142" s="76"/>
      <c r="V142" s="76"/>
      <c r="W142" s="76"/>
      <c r="X142" s="76"/>
      <c r="Y142" s="76"/>
    </row>
    <row r="143">
      <c r="A143" s="76"/>
      <c r="B143" s="76"/>
      <c r="C143" s="76"/>
      <c r="D143" s="76"/>
      <c r="E143" s="76"/>
      <c r="F143" s="76"/>
      <c r="G143" s="76"/>
      <c r="H143" s="76"/>
      <c r="I143" s="76"/>
      <c r="J143" s="76"/>
      <c r="K143" s="76"/>
      <c r="L143" s="76"/>
      <c r="M143" s="76"/>
      <c r="N143" s="76"/>
      <c r="O143" s="76"/>
      <c r="P143" s="76"/>
      <c r="Q143" s="76"/>
      <c r="R143" s="76"/>
      <c r="S143" s="76"/>
      <c r="T143" s="76"/>
      <c r="U143" s="76"/>
      <c r="V143" s="76"/>
      <c r="W143" s="76"/>
      <c r="X143" s="76"/>
      <c r="Y143" s="76"/>
    </row>
    <row r="144">
      <c r="A144" s="76"/>
      <c r="B144" s="76"/>
      <c r="C144" s="76"/>
      <c r="D144" s="76"/>
      <c r="E144" s="76"/>
      <c r="F144" s="76"/>
      <c r="G144" s="76"/>
      <c r="H144" s="76"/>
      <c r="I144" s="76"/>
      <c r="J144" s="76"/>
      <c r="K144" s="76"/>
      <c r="L144" s="76"/>
      <c r="M144" s="76"/>
      <c r="N144" s="76"/>
      <c r="O144" s="76"/>
      <c r="P144" s="76"/>
      <c r="Q144" s="76"/>
      <c r="R144" s="76"/>
      <c r="S144" s="76"/>
      <c r="T144" s="76"/>
      <c r="U144" s="76"/>
      <c r="V144" s="76"/>
      <c r="W144" s="76"/>
      <c r="X144" s="76"/>
      <c r="Y144" s="76"/>
    </row>
    <row r="145">
      <c r="A145" s="76"/>
      <c r="B145" s="76"/>
      <c r="C145" s="76"/>
      <c r="D145" s="76"/>
      <c r="E145" s="76"/>
      <c r="F145" s="76"/>
      <c r="G145" s="76"/>
      <c r="H145" s="76"/>
      <c r="I145" s="76"/>
      <c r="J145" s="76"/>
      <c r="K145" s="76"/>
      <c r="L145" s="76"/>
      <c r="M145" s="76"/>
      <c r="N145" s="76"/>
      <c r="O145" s="76"/>
      <c r="P145" s="76"/>
      <c r="Q145" s="76"/>
      <c r="R145" s="76"/>
      <c r="S145" s="76"/>
      <c r="T145" s="76"/>
      <c r="U145" s="76"/>
      <c r="V145" s="76"/>
      <c r="W145" s="76"/>
      <c r="X145" s="76"/>
      <c r="Y145" s="76"/>
    </row>
    <row r="146">
      <c r="A146" s="76"/>
      <c r="B146" s="76"/>
      <c r="C146" s="76"/>
      <c r="D146" s="76"/>
      <c r="E146" s="76"/>
      <c r="F146" s="76"/>
      <c r="G146" s="76"/>
      <c r="H146" s="76"/>
      <c r="I146" s="76"/>
      <c r="J146" s="76"/>
      <c r="K146" s="76"/>
      <c r="L146" s="76"/>
      <c r="M146" s="76"/>
      <c r="N146" s="76"/>
      <c r="O146" s="76"/>
      <c r="P146" s="76"/>
      <c r="Q146" s="76"/>
      <c r="R146" s="76"/>
      <c r="S146" s="76"/>
      <c r="T146" s="76"/>
      <c r="U146" s="76"/>
      <c r="V146" s="76"/>
      <c r="W146" s="76"/>
      <c r="X146" s="76"/>
      <c r="Y146" s="76"/>
    </row>
    <row r="147">
      <c r="A147" s="76"/>
      <c r="B147" s="76"/>
      <c r="C147" s="76"/>
      <c r="D147" s="76"/>
      <c r="E147" s="76"/>
      <c r="F147" s="76"/>
      <c r="G147" s="76"/>
      <c r="H147" s="76"/>
      <c r="I147" s="76"/>
      <c r="J147" s="76"/>
      <c r="K147" s="76"/>
      <c r="L147" s="76"/>
      <c r="M147" s="76"/>
      <c r="N147" s="76"/>
      <c r="O147" s="76"/>
      <c r="P147" s="76"/>
      <c r="Q147" s="76"/>
      <c r="R147" s="76"/>
      <c r="S147" s="76"/>
      <c r="T147" s="76"/>
      <c r="U147" s="76"/>
      <c r="V147" s="76"/>
      <c r="W147" s="76"/>
      <c r="X147" s="76"/>
      <c r="Y147" s="76"/>
    </row>
    <row r="148">
      <c r="A148" s="76"/>
      <c r="B148" s="76"/>
      <c r="C148" s="76"/>
      <c r="D148" s="76"/>
      <c r="E148" s="76"/>
      <c r="F148" s="76"/>
      <c r="G148" s="76"/>
      <c r="H148" s="76"/>
      <c r="I148" s="76"/>
      <c r="J148" s="76"/>
      <c r="K148" s="76"/>
      <c r="L148" s="76"/>
      <c r="M148" s="76"/>
      <c r="N148" s="76"/>
      <c r="O148" s="76"/>
      <c r="P148" s="76"/>
      <c r="Q148" s="76"/>
      <c r="R148" s="76"/>
      <c r="S148" s="76"/>
      <c r="T148" s="76"/>
      <c r="U148" s="76"/>
      <c r="V148" s="76"/>
      <c r="W148" s="76"/>
      <c r="X148" s="76"/>
      <c r="Y148" s="76"/>
    </row>
    <row r="149">
      <c r="A149" s="76"/>
      <c r="B149" s="76"/>
      <c r="C149" s="76"/>
      <c r="D149" s="76"/>
      <c r="E149" s="76"/>
      <c r="F149" s="76"/>
      <c r="G149" s="76"/>
      <c r="H149" s="76"/>
      <c r="I149" s="76"/>
      <c r="J149" s="76"/>
      <c r="K149" s="76"/>
      <c r="L149" s="76"/>
      <c r="M149" s="76"/>
      <c r="N149" s="76"/>
      <c r="O149" s="76"/>
      <c r="P149" s="76"/>
      <c r="Q149" s="76"/>
      <c r="R149" s="76"/>
      <c r="S149" s="76"/>
      <c r="T149" s="76"/>
      <c r="U149" s="76"/>
      <c r="V149" s="76"/>
      <c r="W149" s="76"/>
      <c r="X149" s="76"/>
      <c r="Y149" s="76"/>
    </row>
    <row r="150">
      <c r="A150" s="76"/>
      <c r="B150" s="76"/>
      <c r="C150" s="76"/>
      <c r="D150" s="76"/>
      <c r="E150" s="76"/>
      <c r="F150" s="76"/>
      <c r="G150" s="76"/>
      <c r="H150" s="76"/>
      <c r="I150" s="76"/>
      <c r="J150" s="76"/>
      <c r="K150" s="76"/>
      <c r="L150" s="76"/>
      <c r="M150" s="76"/>
      <c r="N150" s="76"/>
      <c r="O150" s="76"/>
      <c r="P150" s="76"/>
      <c r="Q150" s="76"/>
      <c r="R150" s="76"/>
      <c r="S150" s="76"/>
      <c r="T150" s="76"/>
      <c r="U150" s="76"/>
      <c r="V150" s="76"/>
      <c r="W150" s="76"/>
      <c r="X150" s="76"/>
      <c r="Y150" s="76"/>
    </row>
    <row r="151">
      <c r="A151" s="76"/>
      <c r="B151" s="76"/>
      <c r="C151" s="76"/>
      <c r="D151" s="76"/>
      <c r="E151" s="76"/>
      <c r="F151" s="76"/>
      <c r="G151" s="76"/>
      <c r="H151" s="76"/>
      <c r="I151" s="76"/>
      <c r="J151" s="76"/>
      <c r="K151" s="76"/>
      <c r="L151" s="76"/>
      <c r="M151" s="76"/>
      <c r="N151" s="76"/>
      <c r="O151" s="76"/>
      <c r="P151" s="76"/>
      <c r="Q151" s="76"/>
      <c r="R151" s="76"/>
      <c r="S151" s="76"/>
      <c r="T151" s="76"/>
      <c r="U151" s="76"/>
      <c r="V151" s="76"/>
      <c r="W151" s="76"/>
      <c r="X151" s="76"/>
      <c r="Y151" s="76"/>
    </row>
    <row r="152">
      <c r="A152" s="76"/>
      <c r="B152" s="76"/>
      <c r="C152" s="76"/>
      <c r="D152" s="76"/>
      <c r="E152" s="76"/>
      <c r="F152" s="76"/>
      <c r="G152" s="76"/>
      <c r="H152" s="76"/>
      <c r="I152" s="76"/>
      <c r="J152" s="76"/>
      <c r="K152" s="76"/>
      <c r="L152" s="76"/>
      <c r="M152" s="76"/>
      <c r="N152" s="76"/>
      <c r="O152" s="76"/>
      <c r="P152" s="76"/>
      <c r="Q152" s="76"/>
      <c r="R152" s="76"/>
      <c r="S152" s="76"/>
      <c r="T152" s="76"/>
      <c r="U152" s="76"/>
      <c r="V152" s="76"/>
      <c r="W152" s="76"/>
      <c r="X152" s="76"/>
      <c r="Y152" s="76"/>
    </row>
    <row r="153">
      <c r="A153" s="76"/>
      <c r="B153" s="76"/>
      <c r="C153" s="76"/>
      <c r="D153" s="76"/>
      <c r="E153" s="76"/>
      <c r="F153" s="76"/>
      <c r="G153" s="76"/>
      <c r="H153" s="76"/>
      <c r="I153" s="76"/>
      <c r="J153" s="76"/>
      <c r="K153" s="76"/>
      <c r="L153" s="76"/>
      <c r="M153" s="76"/>
      <c r="N153" s="76"/>
      <c r="O153" s="76"/>
      <c r="P153" s="76"/>
      <c r="Q153" s="76"/>
      <c r="R153" s="76"/>
      <c r="S153" s="76"/>
      <c r="T153" s="76"/>
      <c r="U153" s="76"/>
      <c r="V153" s="76"/>
      <c r="W153" s="76"/>
      <c r="X153" s="76"/>
      <c r="Y153" s="76"/>
    </row>
    <row r="154">
      <c r="A154" s="76"/>
      <c r="B154" s="76"/>
      <c r="C154" s="76"/>
      <c r="D154" s="76"/>
      <c r="E154" s="76"/>
      <c r="F154" s="76"/>
      <c r="G154" s="76"/>
      <c r="H154" s="76"/>
      <c r="I154" s="76"/>
      <c r="J154" s="76"/>
      <c r="K154" s="76"/>
      <c r="L154" s="76"/>
      <c r="M154" s="76"/>
      <c r="N154" s="76"/>
      <c r="O154" s="76"/>
      <c r="P154" s="76"/>
      <c r="Q154" s="76"/>
      <c r="R154" s="76"/>
      <c r="S154" s="76"/>
      <c r="T154" s="76"/>
      <c r="U154" s="76"/>
      <c r="V154" s="76"/>
      <c r="W154" s="76"/>
      <c r="X154" s="76"/>
      <c r="Y154" s="76"/>
    </row>
    <row r="155">
      <c r="A155" s="76"/>
      <c r="B155" s="76"/>
      <c r="C155" s="76"/>
      <c r="D155" s="76"/>
      <c r="E155" s="76"/>
      <c r="F155" s="76"/>
      <c r="G155" s="76"/>
      <c r="H155" s="76"/>
      <c r="I155" s="76"/>
      <c r="J155" s="76"/>
      <c r="K155" s="76"/>
      <c r="L155" s="76"/>
      <c r="M155" s="76"/>
      <c r="N155" s="76"/>
      <c r="O155" s="76"/>
      <c r="P155" s="76"/>
      <c r="Q155" s="76"/>
      <c r="R155" s="76"/>
      <c r="S155" s="76"/>
      <c r="T155" s="76"/>
      <c r="U155" s="76"/>
      <c r="V155" s="76"/>
      <c r="W155" s="76"/>
      <c r="X155" s="76"/>
      <c r="Y155" s="76"/>
    </row>
    <row r="156">
      <c r="A156" s="76"/>
      <c r="B156" s="76"/>
      <c r="C156" s="76"/>
      <c r="D156" s="76"/>
      <c r="E156" s="76"/>
      <c r="F156" s="76"/>
      <c r="G156" s="76"/>
      <c r="H156" s="76"/>
      <c r="I156" s="76"/>
      <c r="J156" s="76"/>
      <c r="K156" s="76"/>
      <c r="L156" s="76"/>
      <c r="M156" s="76"/>
      <c r="N156" s="76"/>
      <c r="O156" s="76"/>
      <c r="P156" s="76"/>
      <c r="Q156" s="76"/>
      <c r="R156" s="76"/>
      <c r="S156" s="76"/>
      <c r="T156" s="76"/>
      <c r="U156" s="76"/>
      <c r="V156" s="76"/>
      <c r="W156" s="76"/>
      <c r="X156" s="76"/>
      <c r="Y156" s="76"/>
    </row>
    <row r="157">
      <c r="A157" s="76"/>
      <c r="B157" s="76"/>
      <c r="C157" s="76"/>
      <c r="D157" s="76"/>
      <c r="E157" s="76"/>
      <c r="F157" s="76"/>
      <c r="G157" s="76"/>
      <c r="H157" s="76"/>
      <c r="I157" s="76"/>
      <c r="J157" s="76"/>
      <c r="K157" s="76"/>
      <c r="L157" s="76"/>
      <c r="M157" s="76"/>
      <c r="N157" s="76"/>
      <c r="O157" s="76"/>
      <c r="P157" s="76"/>
      <c r="Q157" s="76"/>
      <c r="R157" s="76"/>
      <c r="S157" s="76"/>
      <c r="T157" s="76"/>
      <c r="U157" s="76"/>
      <c r="V157" s="76"/>
      <c r="W157" s="76"/>
      <c r="X157" s="76"/>
      <c r="Y157" s="76"/>
    </row>
    <row r="158">
      <c r="A158" s="76"/>
      <c r="B158" s="76"/>
      <c r="C158" s="76"/>
      <c r="D158" s="76"/>
      <c r="E158" s="76"/>
      <c r="F158" s="76"/>
      <c r="G158" s="76"/>
      <c r="H158" s="76"/>
      <c r="I158" s="76"/>
      <c r="J158" s="76"/>
      <c r="K158" s="76"/>
      <c r="L158" s="76"/>
      <c r="M158" s="76"/>
      <c r="N158" s="76"/>
      <c r="O158" s="76"/>
      <c r="P158" s="76"/>
      <c r="Q158" s="76"/>
      <c r="R158" s="76"/>
      <c r="S158" s="76"/>
      <c r="T158" s="76"/>
      <c r="U158" s="76"/>
      <c r="V158" s="76"/>
      <c r="W158" s="76"/>
      <c r="X158" s="76"/>
      <c r="Y158" s="76"/>
    </row>
    <row r="159">
      <c r="A159" s="76"/>
      <c r="B159" s="76"/>
      <c r="C159" s="76"/>
      <c r="D159" s="76"/>
      <c r="E159" s="76"/>
      <c r="F159" s="76"/>
      <c r="G159" s="76"/>
      <c r="H159" s="76"/>
      <c r="I159" s="76"/>
      <c r="J159" s="76"/>
      <c r="K159" s="76"/>
      <c r="L159" s="76"/>
      <c r="M159" s="76"/>
      <c r="N159" s="76"/>
      <c r="O159" s="76"/>
      <c r="P159" s="76"/>
      <c r="Q159" s="76"/>
      <c r="R159" s="76"/>
      <c r="S159" s="76"/>
      <c r="T159" s="76"/>
      <c r="U159" s="76"/>
      <c r="V159" s="76"/>
      <c r="W159" s="76"/>
      <c r="X159" s="76"/>
      <c r="Y159" s="76"/>
    </row>
    <row r="160">
      <c r="A160" s="76"/>
      <c r="B160" s="76"/>
      <c r="C160" s="76"/>
      <c r="D160" s="76"/>
      <c r="E160" s="76"/>
      <c r="F160" s="76"/>
      <c r="G160" s="76"/>
      <c r="H160" s="76"/>
      <c r="I160" s="76"/>
      <c r="J160" s="76"/>
      <c r="K160" s="76"/>
      <c r="L160" s="76"/>
      <c r="M160" s="76"/>
      <c r="N160" s="76"/>
      <c r="O160" s="76"/>
      <c r="P160" s="76"/>
      <c r="Q160" s="76"/>
      <c r="R160" s="76"/>
      <c r="S160" s="76"/>
      <c r="T160" s="76"/>
      <c r="U160" s="76"/>
      <c r="V160" s="76"/>
      <c r="W160" s="76"/>
      <c r="X160" s="76"/>
      <c r="Y160" s="76"/>
    </row>
    <row r="161">
      <c r="A161" s="76"/>
      <c r="B161" s="76"/>
      <c r="C161" s="76"/>
      <c r="D161" s="76"/>
      <c r="E161" s="76"/>
      <c r="F161" s="76"/>
      <c r="G161" s="76"/>
      <c r="H161" s="76"/>
      <c r="I161" s="76"/>
      <c r="J161" s="76"/>
      <c r="K161" s="76"/>
      <c r="L161" s="76"/>
      <c r="M161" s="76"/>
      <c r="N161" s="76"/>
      <c r="O161" s="76"/>
      <c r="P161" s="76"/>
      <c r="Q161" s="76"/>
      <c r="R161" s="76"/>
      <c r="S161" s="76"/>
      <c r="T161" s="76"/>
      <c r="U161" s="76"/>
      <c r="V161" s="76"/>
      <c r="W161" s="76"/>
      <c r="X161" s="76"/>
      <c r="Y161" s="76"/>
    </row>
    <row r="162">
      <c r="A162" s="76"/>
      <c r="B162" s="76"/>
      <c r="C162" s="76"/>
      <c r="D162" s="76"/>
      <c r="E162" s="76"/>
      <c r="F162" s="76"/>
      <c r="G162" s="76"/>
      <c r="H162" s="76"/>
      <c r="I162" s="76"/>
      <c r="J162" s="76"/>
      <c r="K162" s="76"/>
      <c r="L162" s="76"/>
      <c r="M162" s="76"/>
      <c r="N162" s="76"/>
      <c r="O162" s="76"/>
      <c r="P162" s="76"/>
      <c r="Q162" s="76"/>
      <c r="R162" s="76"/>
      <c r="S162" s="76"/>
      <c r="T162" s="76"/>
      <c r="U162" s="76"/>
      <c r="V162" s="76"/>
      <c r="W162" s="76"/>
      <c r="X162" s="76"/>
      <c r="Y162" s="76"/>
    </row>
    <row r="163">
      <c r="A163" s="76"/>
      <c r="B163" s="76"/>
      <c r="C163" s="76"/>
      <c r="D163" s="76"/>
      <c r="E163" s="76"/>
      <c r="F163" s="76"/>
      <c r="G163" s="76"/>
      <c r="H163" s="76"/>
      <c r="I163" s="76"/>
      <c r="J163" s="76"/>
      <c r="K163" s="76"/>
      <c r="L163" s="76"/>
      <c r="M163" s="76"/>
      <c r="N163" s="76"/>
      <c r="O163" s="76"/>
      <c r="P163" s="76"/>
      <c r="Q163" s="76"/>
      <c r="R163" s="76"/>
      <c r="S163" s="76"/>
      <c r="T163" s="76"/>
      <c r="U163" s="76"/>
      <c r="V163" s="76"/>
      <c r="W163" s="76"/>
      <c r="X163" s="76"/>
      <c r="Y163" s="76"/>
    </row>
    <row r="164">
      <c r="A164" s="76"/>
      <c r="B164" s="76"/>
      <c r="C164" s="76"/>
      <c r="D164" s="76"/>
      <c r="E164" s="76"/>
      <c r="F164" s="76"/>
      <c r="G164" s="76"/>
      <c r="H164" s="76"/>
      <c r="I164" s="76"/>
      <c r="J164" s="76"/>
      <c r="K164" s="76"/>
      <c r="L164" s="76"/>
      <c r="M164" s="76"/>
      <c r="N164" s="76"/>
      <c r="O164" s="76"/>
      <c r="P164" s="76"/>
      <c r="Q164" s="76"/>
      <c r="R164" s="76"/>
      <c r="S164" s="76"/>
      <c r="T164" s="76"/>
      <c r="U164" s="76"/>
      <c r="V164" s="76"/>
      <c r="W164" s="76"/>
      <c r="X164" s="76"/>
      <c r="Y164" s="76"/>
    </row>
    <row r="165">
      <c r="A165" s="76"/>
      <c r="B165" s="76"/>
      <c r="C165" s="76"/>
      <c r="D165" s="76"/>
      <c r="E165" s="76"/>
      <c r="F165" s="76"/>
      <c r="G165" s="76"/>
      <c r="H165" s="76"/>
      <c r="I165" s="76"/>
      <c r="J165" s="76"/>
      <c r="K165" s="76"/>
      <c r="L165" s="76"/>
      <c r="M165" s="76"/>
      <c r="N165" s="76"/>
      <c r="O165" s="76"/>
      <c r="P165" s="76"/>
      <c r="Q165" s="76"/>
      <c r="R165" s="76"/>
      <c r="S165" s="76"/>
      <c r="T165" s="76"/>
      <c r="U165" s="76"/>
      <c r="V165" s="76"/>
      <c r="W165" s="76"/>
      <c r="X165" s="76"/>
      <c r="Y165" s="76"/>
    </row>
    <row r="166">
      <c r="A166" s="76"/>
      <c r="B166" s="76"/>
      <c r="C166" s="76"/>
      <c r="D166" s="76"/>
      <c r="E166" s="76"/>
      <c r="F166" s="76"/>
      <c r="G166" s="76"/>
      <c r="H166" s="76"/>
      <c r="I166" s="76"/>
      <c r="J166" s="76"/>
      <c r="K166" s="76"/>
      <c r="L166" s="76"/>
      <c r="M166" s="76"/>
      <c r="N166" s="76"/>
      <c r="O166" s="76"/>
      <c r="P166" s="76"/>
      <c r="Q166" s="76"/>
      <c r="R166" s="76"/>
      <c r="S166" s="76"/>
      <c r="T166" s="76"/>
      <c r="U166" s="76"/>
      <c r="V166" s="76"/>
      <c r="W166" s="76"/>
      <c r="X166" s="76"/>
      <c r="Y166" s="76"/>
    </row>
    <row r="167">
      <c r="A167" s="76"/>
      <c r="B167" s="76"/>
      <c r="C167" s="76"/>
      <c r="D167" s="76"/>
      <c r="E167" s="76"/>
      <c r="F167" s="76"/>
      <c r="G167" s="76"/>
      <c r="H167" s="76"/>
      <c r="I167" s="76"/>
      <c r="J167" s="76"/>
      <c r="K167" s="76"/>
      <c r="L167" s="76"/>
      <c r="M167" s="76"/>
      <c r="N167" s="76"/>
      <c r="O167" s="76"/>
      <c r="P167" s="76"/>
      <c r="Q167" s="76"/>
      <c r="R167" s="76"/>
      <c r="S167" s="76"/>
      <c r="T167" s="76"/>
      <c r="U167" s="76"/>
      <c r="V167" s="76"/>
      <c r="W167" s="76"/>
      <c r="X167" s="76"/>
      <c r="Y167" s="76"/>
    </row>
    <row r="168">
      <c r="A168" s="76"/>
      <c r="B168" s="76"/>
      <c r="C168" s="76"/>
      <c r="D168" s="76"/>
      <c r="E168" s="76"/>
      <c r="F168" s="76"/>
      <c r="G168" s="76"/>
      <c r="H168" s="76"/>
      <c r="I168" s="76"/>
      <c r="J168" s="76"/>
      <c r="K168" s="76"/>
      <c r="L168" s="76"/>
      <c r="M168" s="76"/>
      <c r="N168" s="76"/>
      <c r="O168" s="76"/>
      <c r="P168" s="76"/>
      <c r="Q168" s="76"/>
      <c r="R168" s="76"/>
      <c r="S168" s="76"/>
      <c r="T168" s="76"/>
      <c r="U168" s="76"/>
      <c r="V168" s="76"/>
      <c r="W168" s="76"/>
      <c r="X168" s="76"/>
      <c r="Y168" s="76"/>
    </row>
    <row r="169">
      <c r="A169" s="76"/>
      <c r="B169" s="76"/>
      <c r="C169" s="76"/>
      <c r="D169" s="76"/>
      <c r="E169" s="76"/>
      <c r="F169" s="76"/>
      <c r="G169" s="76"/>
      <c r="H169" s="76"/>
      <c r="I169" s="76"/>
      <c r="J169" s="76"/>
      <c r="K169" s="76"/>
      <c r="L169" s="76"/>
      <c r="M169" s="76"/>
      <c r="N169" s="76"/>
      <c r="O169" s="76"/>
      <c r="P169" s="76"/>
      <c r="Q169" s="76"/>
      <c r="R169" s="76"/>
      <c r="S169" s="76"/>
      <c r="T169" s="76"/>
      <c r="U169" s="76"/>
      <c r="V169" s="76"/>
      <c r="W169" s="76"/>
      <c r="X169" s="76"/>
      <c r="Y169" s="76"/>
    </row>
    <row r="170">
      <c r="A170" s="76"/>
      <c r="B170" s="76"/>
      <c r="C170" s="76"/>
      <c r="D170" s="76"/>
      <c r="E170" s="76"/>
      <c r="F170" s="76"/>
      <c r="G170" s="76"/>
      <c r="H170" s="76"/>
      <c r="I170" s="76"/>
      <c r="J170" s="76"/>
      <c r="K170" s="76"/>
      <c r="L170" s="76"/>
      <c r="M170" s="76"/>
      <c r="N170" s="76"/>
      <c r="O170" s="76"/>
      <c r="P170" s="76"/>
      <c r="Q170" s="76"/>
      <c r="R170" s="76"/>
      <c r="S170" s="76"/>
      <c r="T170" s="76"/>
      <c r="U170" s="76"/>
      <c r="V170" s="76"/>
      <c r="W170" s="76"/>
      <c r="X170" s="76"/>
      <c r="Y170" s="76"/>
    </row>
    <row r="171">
      <c r="A171" s="76"/>
      <c r="B171" s="76"/>
      <c r="C171" s="76"/>
      <c r="D171" s="76"/>
      <c r="E171" s="76"/>
      <c r="F171" s="76"/>
      <c r="G171" s="76"/>
      <c r="H171" s="76"/>
      <c r="I171" s="76"/>
      <c r="J171" s="76"/>
      <c r="K171" s="76"/>
      <c r="L171" s="76"/>
      <c r="M171" s="76"/>
      <c r="N171" s="76"/>
      <c r="O171" s="76"/>
      <c r="P171" s="76"/>
      <c r="Q171" s="76"/>
      <c r="R171" s="76"/>
      <c r="S171" s="76"/>
      <c r="T171" s="76"/>
      <c r="U171" s="76"/>
      <c r="V171" s="76"/>
      <c r="W171" s="76"/>
      <c r="X171" s="76"/>
      <c r="Y171" s="76"/>
    </row>
    <row r="172">
      <c r="A172" s="76"/>
      <c r="B172" s="76"/>
      <c r="C172" s="76"/>
      <c r="D172" s="76"/>
      <c r="E172" s="76"/>
      <c r="F172" s="76"/>
      <c r="G172" s="76"/>
      <c r="H172" s="76"/>
      <c r="I172" s="76"/>
      <c r="J172" s="76"/>
      <c r="K172" s="76"/>
      <c r="L172" s="76"/>
      <c r="M172" s="76"/>
      <c r="N172" s="76"/>
      <c r="O172" s="76"/>
      <c r="P172" s="76"/>
      <c r="Q172" s="76"/>
      <c r="R172" s="76"/>
      <c r="S172" s="76"/>
      <c r="T172" s="76"/>
      <c r="U172" s="76"/>
      <c r="V172" s="76"/>
      <c r="W172" s="76"/>
      <c r="X172" s="76"/>
      <c r="Y172" s="76"/>
    </row>
    <row r="173">
      <c r="A173" s="76"/>
      <c r="B173" s="76"/>
      <c r="C173" s="76"/>
      <c r="D173" s="76"/>
      <c r="E173" s="76"/>
      <c r="F173" s="76"/>
      <c r="G173" s="76"/>
      <c r="H173" s="76"/>
      <c r="I173" s="76"/>
      <c r="J173" s="76"/>
      <c r="K173" s="76"/>
      <c r="L173" s="76"/>
      <c r="M173" s="76"/>
      <c r="N173" s="76"/>
      <c r="O173" s="76"/>
      <c r="P173" s="76"/>
      <c r="Q173" s="76"/>
      <c r="R173" s="76"/>
      <c r="S173" s="76"/>
      <c r="T173" s="76"/>
      <c r="U173" s="76"/>
      <c r="V173" s="76"/>
      <c r="W173" s="76"/>
      <c r="X173" s="76"/>
      <c r="Y173" s="76"/>
    </row>
    <row r="174">
      <c r="A174" s="76"/>
      <c r="B174" s="76"/>
      <c r="C174" s="76"/>
      <c r="D174" s="76"/>
      <c r="E174" s="76"/>
      <c r="F174" s="76"/>
      <c r="G174" s="76"/>
      <c r="H174" s="76"/>
      <c r="I174" s="76"/>
      <c r="J174" s="76"/>
      <c r="K174" s="76"/>
      <c r="L174" s="76"/>
      <c r="M174" s="76"/>
      <c r="N174" s="76"/>
      <c r="O174" s="76"/>
      <c r="P174" s="76"/>
      <c r="Q174" s="76"/>
      <c r="R174" s="76"/>
      <c r="S174" s="76"/>
      <c r="T174" s="76"/>
      <c r="U174" s="76"/>
      <c r="V174" s="76"/>
      <c r="W174" s="76"/>
      <c r="X174" s="76"/>
      <c r="Y174" s="76"/>
    </row>
    <row r="175">
      <c r="A175" s="76"/>
      <c r="B175" s="76"/>
      <c r="C175" s="76"/>
      <c r="D175" s="76"/>
      <c r="E175" s="76"/>
      <c r="F175" s="76"/>
      <c r="G175" s="76"/>
      <c r="H175" s="76"/>
      <c r="I175" s="76"/>
      <c r="J175" s="76"/>
      <c r="K175" s="76"/>
      <c r="L175" s="76"/>
      <c r="M175" s="76"/>
      <c r="N175" s="76"/>
      <c r="O175" s="76"/>
      <c r="P175" s="76"/>
      <c r="Q175" s="76"/>
      <c r="R175" s="76"/>
      <c r="S175" s="76"/>
      <c r="T175" s="76"/>
      <c r="U175" s="76"/>
      <c r="V175" s="76"/>
      <c r="W175" s="76"/>
      <c r="X175" s="76"/>
      <c r="Y175" s="76"/>
    </row>
    <row r="176">
      <c r="A176" s="76"/>
      <c r="B176" s="76"/>
      <c r="C176" s="76"/>
      <c r="D176" s="76"/>
      <c r="E176" s="76"/>
      <c r="F176" s="76"/>
      <c r="G176" s="76"/>
      <c r="H176" s="76"/>
      <c r="I176" s="76"/>
      <c r="J176" s="76"/>
      <c r="K176" s="76"/>
      <c r="L176" s="76"/>
      <c r="M176" s="76"/>
      <c r="N176" s="76"/>
      <c r="O176" s="76"/>
      <c r="P176" s="76"/>
      <c r="Q176" s="76"/>
      <c r="R176" s="76"/>
      <c r="S176" s="76"/>
      <c r="T176" s="76"/>
      <c r="U176" s="76"/>
      <c r="V176" s="76"/>
      <c r="W176" s="76"/>
      <c r="X176" s="76"/>
      <c r="Y176" s="76"/>
    </row>
    <row r="177">
      <c r="A177" s="76"/>
      <c r="B177" s="76"/>
      <c r="C177" s="76"/>
      <c r="D177" s="76"/>
      <c r="E177" s="76"/>
      <c r="F177" s="76"/>
      <c r="G177" s="76"/>
      <c r="H177" s="76"/>
      <c r="I177" s="76"/>
      <c r="J177" s="76"/>
      <c r="K177" s="76"/>
      <c r="L177" s="76"/>
      <c r="M177" s="76"/>
      <c r="N177" s="76"/>
      <c r="O177" s="76"/>
      <c r="P177" s="76"/>
      <c r="Q177" s="76"/>
      <c r="R177" s="76"/>
      <c r="S177" s="76"/>
      <c r="T177" s="76"/>
      <c r="U177" s="76"/>
      <c r="V177" s="76"/>
      <c r="W177" s="76"/>
      <c r="X177" s="76"/>
      <c r="Y177" s="76"/>
    </row>
    <row r="178">
      <c r="A178" s="76"/>
      <c r="B178" s="76"/>
      <c r="C178" s="76"/>
      <c r="D178" s="76"/>
      <c r="E178" s="76"/>
      <c r="F178" s="76"/>
      <c r="G178" s="76"/>
      <c r="H178" s="76"/>
      <c r="I178" s="76"/>
      <c r="J178" s="76"/>
      <c r="K178" s="76"/>
      <c r="L178" s="76"/>
      <c r="M178" s="76"/>
      <c r="N178" s="76"/>
      <c r="O178" s="76"/>
      <c r="P178" s="76"/>
      <c r="Q178" s="76"/>
      <c r="R178" s="76"/>
      <c r="S178" s="76"/>
      <c r="T178" s="76"/>
      <c r="U178" s="76"/>
      <c r="V178" s="76"/>
      <c r="W178" s="76"/>
      <c r="X178" s="76"/>
      <c r="Y178" s="76"/>
    </row>
    <row r="179">
      <c r="A179" s="76"/>
      <c r="B179" s="76"/>
      <c r="C179" s="76"/>
      <c r="D179" s="76"/>
      <c r="E179" s="76"/>
      <c r="F179" s="76"/>
      <c r="G179" s="76"/>
      <c r="H179" s="76"/>
      <c r="I179" s="76"/>
      <c r="J179" s="76"/>
      <c r="K179" s="76"/>
      <c r="L179" s="76"/>
      <c r="M179" s="76"/>
      <c r="N179" s="76"/>
      <c r="O179" s="76"/>
      <c r="P179" s="76"/>
      <c r="Q179" s="76"/>
      <c r="R179" s="76"/>
      <c r="S179" s="76"/>
      <c r="T179" s="76"/>
      <c r="U179" s="76"/>
      <c r="V179" s="76"/>
      <c r="W179" s="76"/>
      <c r="X179" s="76"/>
      <c r="Y179" s="76"/>
    </row>
    <row r="180">
      <c r="A180" s="76"/>
      <c r="B180" s="76"/>
      <c r="C180" s="76"/>
      <c r="D180" s="76"/>
      <c r="E180" s="76"/>
      <c r="F180" s="76"/>
      <c r="G180" s="76"/>
      <c r="H180" s="76"/>
      <c r="I180" s="76"/>
      <c r="J180" s="76"/>
      <c r="K180" s="76"/>
      <c r="L180" s="76"/>
      <c r="M180" s="76"/>
      <c r="N180" s="76"/>
      <c r="O180" s="76"/>
      <c r="P180" s="76"/>
      <c r="Q180" s="76"/>
      <c r="R180" s="76"/>
      <c r="S180" s="76"/>
      <c r="T180" s="76"/>
      <c r="U180" s="76"/>
      <c r="V180" s="76"/>
      <c r="W180" s="76"/>
      <c r="X180" s="76"/>
      <c r="Y180" s="76"/>
    </row>
    <row r="181">
      <c r="A181" s="76"/>
      <c r="B181" s="76"/>
      <c r="C181" s="76"/>
      <c r="D181" s="76"/>
      <c r="E181" s="76"/>
      <c r="F181" s="76"/>
      <c r="G181" s="76"/>
      <c r="H181" s="76"/>
      <c r="I181" s="76"/>
      <c r="J181" s="76"/>
      <c r="K181" s="76"/>
      <c r="L181" s="76"/>
      <c r="M181" s="76"/>
      <c r="N181" s="76"/>
      <c r="O181" s="76"/>
      <c r="P181" s="76"/>
      <c r="Q181" s="76"/>
      <c r="R181" s="76"/>
      <c r="S181" s="76"/>
      <c r="T181" s="76"/>
      <c r="U181" s="76"/>
      <c r="V181" s="76"/>
      <c r="W181" s="76"/>
      <c r="X181" s="76"/>
      <c r="Y181" s="76"/>
    </row>
    <row r="182">
      <c r="A182" s="76"/>
      <c r="B182" s="76"/>
      <c r="C182" s="76"/>
      <c r="D182" s="76"/>
      <c r="E182" s="76"/>
      <c r="F182" s="76"/>
      <c r="G182" s="76"/>
      <c r="H182" s="76"/>
      <c r="I182" s="76"/>
      <c r="J182" s="76"/>
      <c r="K182" s="76"/>
      <c r="L182" s="76"/>
      <c r="M182" s="76"/>
      <c r="N182" s="76"/>
      <c r="O182" s="76"/>
      <c r="P182" s="76"/>
      <c r="Q182" s="76"/>
      <c r="R182" s="76"/>
      <c r="S182" s="76"/>
      <c r="T182" s="76"/>
      <c r="U182" s="76"/>
      <c r="V182" s="76"/>
      <c r="W182" s="76"/>
      <c r="X182" s="76"/>
      <c r="Y182" s="76"/>
    </row>
    <row r="183">
      <c r="A183" s="76"/>
      <c r="B183" s="76"/>
      <c r="C183" s="76"/>
      <c r="D183" s="76"/>
      <c r="E183" s="76"/>
      <c r="F183" s="76"/>
      <c r="G183" s="76"/>
      <c r="H183" s="76"/>
      <c r="I183" s="76"/>
      <c r="J183" s="76"/>
      <c r="K183" s="76"/>
      <c r="L183" s="76"/>
      <c r="M183" s="76"/>
      <c r="N183" s="76"/>
      <c r="O183" s="76"/>
      <c r="P183" s="76"/>
      <c r="Q183" s="76"/>
      <c r="R183" s="76"/>
      <c r="S183" s="76"/>
      <c r="T183" s="76"/>
      <c r="U183" s="76"/>
      <c r="V183" s="76"/>
      <c r="W183" s="76"/>
      <c r="X183" s="76"/>
      <c r="Y183" s="76"/>
    </row>
    <row r="184">
      <c r="A184" s="76"/>
      <c r="B184" s="76"/>
      <c r="C184" s="76"/>
      <c r="D184" s="76"/>
      <c r="E184" s="76"/>
      <c r="F184" s="76"/>
      <c r="G184" s="76"/>
      <c r="H184" s="76"/>
      <c r="I184" s="76"/>
      <c r="J184" s="76"/>
      <c r="K184" s="76"/>
      <c r="L184" s="76"/>
      <c r="M184" s="76"/>
      <c r="N184" s="76"/>
      <c r="O184" s="76"/>
      <c r="P184" s="76"/>
      <c r="Q184" s="76"/>
      <c r="R184" s="76"/>
      <c r="S184" s="76"/>
      <c r="T184" s="76"/>
      <c r="U184" s="76"/>
      <c r="V184" s="76"/>
      <c r="W184" s="76"/>
      <c r="X184" s="76"/>
      <c r="Y184" s="76"/>
    </row>
    <row r="185">
      <c r="A185" s="76"/>
      <c r="B185" s="76"/>
      <c r="C185" s="76"/>
      <c r="D185" s="76"/>
      <c r="E185" s="76"/>
      <c r="F185" s="76"/>
      <c r="G185" s="76"/>
      <c r="H185" s="76"/>
      <c r="I185" s="76"/>
      <c r="J185" s="76"/>
      <c r="K185" s="76"/>
      <c r="L185" s="76"/>
      <c r="M185" s="76"/>
      <c r="N185" s="76"/>
      <c r="O185" s="76"/>
      <c r="P185" s="76"/>
      <c r="Q185" s="76"/>
      <c r="R185" s="76"/>
      <c r="S185" s="76"/>
      <c r="T185" s="76"/>
      <c r="U185" s="76"/>
      <c r="V185" s="76"/>
      <c r="W185" s="76"/>
      <c r="X185" s="76"/>
      <c r="Y185" s="76"/>
    </row>
    <row r="186">
      <c r="A186" s="76"/>
      <c r="B186" s="76"/>
      <c r="C186" s="76"/>
      <c r="D186" s="76"/>
      <c r="E186" s="76"/>
      <c r="F186" s="76"/>
      <c r="G186" s="76"/>
      <c r="H186" s="76"/>
      <c r="I186" s="76"/>
      <c r="J186" s="76"/>
      <c r="K186" s="76"/>
      <c r="L186" s="76"/>
      <c r="M186" s="76"/>
      <c r="N186" s="76"/>
      <c r="O186" s="76"/>
      <c r="P186" s="76"/>
      <c r="Q186" s="76"/>
      <c r="R186" s="76"/>
      <c r="S186" s="76"/>
      <c r="T186" s="76"/>
      <c r="U186" s="76"/>
      <c r="V186" s="76"/>
      <c r="W186" s="76"/>
      <c r="X186" s="76"/>
      <c r="Y186" s="76"/>
    </row>
    <row r="187">
      <c r="A187" s="76"/>
      <c r="B187" s="76"/>
      <c r="C187" s="76"/>
      <c r="D187" s="76"/>
      <c r="E187" s="76"/>
      <c r="F187" s="76"/>
      <c r="G187" s="76"/>
      <c r="H187" s="76"/>
      <c r="I187" s="76"/>
      <c r="J187" s="76"/>
      <c r="K187" s="76"/>
      <c r="L187" s="76"/>
      <c r="M187" s="76"/>
      <c r="N187" s="76"/>
      <c r="O187" s="76"/>
      <c r="P187" s="76"/>
      <c r="Q187" s="76"/>
      <c r="R187" s="76"/>
      <c r="S187" s="76"/>
      <c r="T187" s="76"/>
      <c r="U187" s="76"/>
      <c r="V187" s="76"/>
      <c r="W187" s="76"/>
      <c r="X187" s="76"/>
      <c r="Y187" s="76"/>
    </row>
    <row r="188">
      <c r="A188" s="76"/>
      <c r="B188" s="76"/>
      <c r="C188" s="76"/>
      <c r="D188" s="76"/>
      <c r="E188" s="76"/>
      <c r="F188" s="76"/>
      <c r="G188" s="76"/>
      <c r="H188" s="76"/>
      <c r="I188" s="76"/>
      <c r="J188" s="76"/>
      <c r="K188" s="76"/>
      <c r="L188" s="76"/>
      <c r="M188" s="76"/>
      <c r="N188" s="76"/>
      <c r="O188" s="76"/>
      <c r="P188" s="76"/>
      <c r="Q188" s="76"/>
      <c r="R188" s="76"/>
      <c r="S188" s="76"/>
      <c r="T188" s="76"/>
      <c r="U188" s="76"/>
      <c r="V188" s="76"/>
      <c r="W188" s="76"/>
      <c r="X188" s="76"/>
      <c r="Y188" s="76"/>
    </row>
    <row r="189">
      <c r="A189" s="76"/>
      <c r="B189" s="76"/>
      <c r="C189" s="76"/>
      <c r="D189" s="76"/>
      <c r="E189" s="76"/>
      <c r="F189" s="76"/>
      <c r="G189" s="76"/>
      <c r="H189" s="76"/>
      <c r="I189" s="76"/>
      <c r="J189" s="76"/>
      <c r="K189" s="76"/>
      <c r="L189" s="76"/>
      <c r="M189" s="76"/>
      <c r="N189" s="76"/>
      <c r="O189" s="76"/>
      <c r="P189" s="76"/>
      <c r="Q189" s="76"/>
      <c r="R189" s="76"/>
      <c r="S189" s="76"/>
      <c r="T189" s="76"/>
      <c r="U189" s="76"/>
      <c r="V189" s="76"/>
      <c r="W189" s="76"/>
      <c r="X189" s="76"/>
      <c r="Y189" s="76"/>
    </row>
    <row r="190">
      <c r="A190" s="76"/>
      <c r="B190" s="76"/>
      <c r="C190" s="76"/>
      <c r="D190" s="76"/>
      <c r="E190" s="76"/>
      <c r="F190" s="76"/>
      <c r="G190" s="76"/>
      <c r="H190" s="76"/>
      <c r="I190" s="76"/>
      <c r="J190" s="76"/>
      <c r="K190" s="76"/>
      <c r="L190" s="76"/>
      <c r="M190" s="76"/>
      <c r="N190" s="76"/>
      <c r="O190" s="76"/>
      <c r="P190" s="76"/>
      <c r="Q190" s="76"/>
      <c r="R190" s="76"/>
      <c r="S190" s="76"/>
      <c r="T190" s="76"/>
      <c r="U190" s="76"/>
      <c r="V190" s="76"/>
      <c r="W190" s="76"/>
      <c r="X190" s="76"/>
      <c r="Y190" s="76"/>
    </row>
    <row r="191">
      <c r="A191" s="76"/>
      <c r="B191" s="76"/>
      <c r="C191" s="76"/>
      <c r="D191" s="76"/>
      <c r="E191" s="76"/>
      <c r="F191" s="76"/>
      <c r="G191" s="76"/>
      <c r="H191" s="76"/>
      <c r="I191" s="76"/>
      <c r="J191" s="76"/>
      <c r="K191" s="76"/>
      <c r="L191" s="76"/>
      <c r="M191" s="76"/>
      <c r="N191" s="76"/>
      <c r="O191" s="76"/>
      <c r="P191" s="76"/>
      <c r="Q191" s="76"/>
      <c r="R191" s="76"/>
      <c r="S191" s="76"/>
      <c r="T191" s="76"/>
      <c r="U191" s="76"/>
      <c r="V191" s="76"/>
      <c r="W191" s="76"/>
      <c r="X191" s="76"/>
      <c r="Y191" s="76"/>
    </row>
    <row r="192">
      <c r="A192" s="76"/>
      <c r="B192" s="76"/>
      <c r="C192" s="76"/>
      <c r="D192" s="76"/>
      <c r="E192" s="76"/>
      <c r="F192" s="76"/>
      <c r="G192" s="76"/>
      <c r="H192" s="76"/>
      <c r="I192" s="76"/>
      <c r="J192" s="76"/>
      <c r="K192" s="76"/>
      <c r="L192" s="76"/>
      <c r="M192" s="76"/>
      <c r="N192" s="76"/>
      <c r="O192" s="76"/>
      <c r="P192" s="76"/>
      <c r="Q192" s="76"/>
      <c r="R192" s="76"/>
      <c r="S192" s="76"/>
      <c r="T192" s="76"/>
      <c r="U192" s="76"/>
      <c r="V192" s="76"/>
      <c r="W192" s="76"/>
      <c r="X192" s="76"/>
      <c r="Y192" s="76"/>
    </row>
    <row r="193">
      <c r="A193" s="76"/>
      <c r="B193" s="76"/>
      <c r="C193" s="76"/>
      <c r="D193" s="76"/>
      <c r="E193" s="76"/>
      <c r="F193" s="76"/>
      <c r="G193" s="76"/>
      <c r="H193" s="76"/>
      <c r="I193" s="76"/>
      <c r="J193" s="76"/>
      <c r="K193" s="76"/>
      <c r="L193" s="76"/>
      <c r="M193" s="76"/>
      <c r="N193" s="76"/>
      <c r="O193" s="76"/>
      <c r="P193" s="76"/>
      <c r="Q193" s="76"/>
      <c r="R193" s="76"/>
      <c r="S193" s="76"/>
      <c r="T193" s="76"/>
      <c r="U193" s="76"/>
      <c r="V193" s="76"/>
      <c r="W193" s="76"/>
      <c r="X193" s="76"/>
      <c r="Y193" s="76"/>
    </row>
    <row r="194">
      <c r="A194" s="76"/>
      <c r="B194" s="76"/>
      <c r="C194" s="76"/>
      <c r="D194" s="76"/>
      <c r="E194" s="76"/>
      <c r="F194" s="76"/>
      <c r="G194" s="76"/>
      <c r="H194" s="76"/>
      <c r="I194" s="76"/>
      <c r="J194" s="76"/>
      <c r="K194" s="76"/>
      <c r="L194" s="76"/>
      <c r="M194" s="76"/>
      <c r="N194" s="76"/>
      <c r="O194" s="76"/>
      <c r="P194" s="76"/>
      <c r="Q194" s="76"/>
      <c r="R194" s="76"/>
      <c r="S194" s="76"/>
      <c r="T194" s="76"/>
      <c r="U194" s="76"/>
      <c r="V194" s="76"/>
      <c r="W194" s="76"/>
      <c r="X194" s="76"/>
      <c r="Y194" s="76"/>
    </row>
    <row r="195">
      <c r="A195" s="76"/>
      <c r="B195" s="76"/>
      <c r="C195" s="76"/>
      <c r="D195" s="76"/>
      <c r="E195" s="76"/>
      <c r="F195" s="76"/>
      <c r="G195" s="76"/>
      <c r="H195" s="76"/>
      <c r="I195" s="76"/>
      <c r="J195" s="76"/>
      <c r="K195" s="76"/>
      <c r="L195" s="76"/>
      <c r="M195" s="76"/>
      <c r="N195" s="76"/>
      <c r="O195" s="76"/>
      <c r="P195" s="76"/>
      <c r="Q195" s="76"/>
      <c r="R195" s="76"/>
      <c r="S195" s="76"/>
      <c r="T195" s="76"/>
      <c r="U195" s="76"/>
      <c r="V195" s="76"/>
      <c r="W195" s="76"/>
      <c r="X195" s="76"/>
      <c r="Y195" s="76"/>
    </row>
    <row r="196">
      <c r="A196" s="76"/>
      <c r="B196" s="76"/>
      <c r="C196" s="76"/>
      <c r="D196" s="76"/>
      <c r="E196" s="76"/>
      <c r="F196" s="76"/>
      <c r="G196" s="76"/>
      <c r="H196" s="76"/>
      <c r="I196" s="76"/>
      <c r="J196" s="76"/>
      <c r="K196" s="76"/>
      <c r="L196" s="76"/>
      <c r="M196" s="76"/>
      <c r="N196" s="76"/>
      <c r="O196" s="76"/>
      <c r="P196" s="76"/>
      <c r="Q196" s="76"/>
      <c r="R196" s="76"/>
      <c r="S196" s="76"/>
      <c r="T196" s="76"/>
      <c r="U196" s="76"/>
      <c r="V196" s="76"/>
      <c r="W196" s="76"/>
      <c r="X196" s="76"/>
      <c r="Y196" s="76"/>
    </row>
    <row r="197">
      <c r="A197" s="76"/>
      <c r="B197" s="76"/>
      <c r="C197" s="76"/>
      <c r="D197" s="76"/>
      <c r="E197" s="76"/>
      <c r="F197" s="76"/>
      <c r="G197" s="76"/>
      <c r="H197" s="76"/>
      <c r="I197" s="76"/>
      <c r="J197" s="76"/>
      <c r="K197" s="76"/>
      <c r="L197" s="76"/>
      <c r="M197" s="76"/>
      <c r="N197" s="76"/>
      <c r="O197" s="76"/>
      <c r="P197" s="76"/>
      <c r="Q197" s="76"/>
      <c r="R197" s="76"/>
      <c r="S197" s="76"/>
      <c r="T197" s="76"/>
      <c r="U197" s="76"/>
      <c r="V197" s="76"/>
      <c r="W197" s="76"/>
      <c r="X197" s="76"/>
      <c r="Y197" s="76"/>
    </row>
    <row r="198">
      <c r="A198" s="76"/>
      <c r="B198" s="76"/>
      <c r="C198" s="76"/>
      <c r="D198" s="76"/>
      <c r="E198" s="76"/>
      <c r="F198" s="76"/>
      <c r="G198" s="76"/>
      <c r="H198" s="76"/>
      <c r="I198" s="76"/>
      <c r="J198" s="76"/>
      <c r="K198" s="76"/>
      <c r="L198" s="76"/>
      <c r="M198" s="76"/>
      <c r="N198" s="76"/>
      <c r="O198" s="76"/>
      <c r="P198" s="76"/>
      <c r="Q198" s="76"/>
      <c r="R198" s="76"/>
      <c r="S198" s="76"/>
      <c r="T198" s="76"/>
      <c r="U198" s="76"/>
      <c r="V198" s="76"/>
      <c r="W198" s="76"/>
      <c r="X198" s="76"/>
      <c r="Y198" s="76"/>
    </row>
    <row r="199">
      <c r="A199" s="76"/>
      <c r="B199" s="76"/>
      <c r="C199" s="76"/>
      <c r="D199" s="76"/>
      <c r="E199" s="76"/>
      <c r="F199" s="76"/>
      <c r="G199" s="76"/>
      <c r="H199" s="76"/>
      <c r="I199" s="76"/>
      <c r="J199" s="76"/>
      <c r="K199" s="76"/>
      <c r="L199" s="76"/>
      <c r="M199" s="76"/>
      <c r="N199" s="76"/>
      <c r="O199" s="76"/>
      <c r="P199" s="76"/>
      <c r="Q199" s="76"/>
      <c r="R199" s="76"/>
      <c r="S199" s="76"/>
      <c r="T199" s="76"/>
      <c r="U199" s="76"/>
      <c r="V199" s="76"/>
      <c r="W199" s="76"/>
      <c r="X199" s="76"/>
      <c r="Y199" s="76"/>
    </row>
    <row r="200">
      <c r="A200" s="76"/>
      <c r="B200" s="76"/>
      <c r="C200" s="76"/>
      <c r="D200" s="76"/>
      <c r="E200" s="76"/>
      <c r="F200" s="76"/>
      <c r="G200" s="76"/>
      <c r="H200" s="76"/>
      <c r="I200" s="76"/>
      <c r="J200" s="76"/>
      <c r="K200" s="76"/>
      <c r="L200" s="76"/>
      <c r="M200" s="76"/>
      <c r="N200" s="76"/>
      <c r="O200" s="76"/>
      <c r="P200" s="76"/>
      <c r="Q200" s="76"/>
      <c r="R200" s="76"/>
      <c r="S200" s="76"/>
      <c r="T200" s="76"/>
      <c r="U200" s="76"/>
      <c r="V200" s="76"/>
      <c r="W200" s="76"/>
      <c r="X200" s="76"/>
      <c r="Y200" s="76"/>
    </row>
    <row r="201">
      <c r="A201" s="76"/>
      <c r="B201" s="76"/>
      <c r="C201" s="76"/>
      <c r="D201" s="76"/>
      <c r="E201" s="76"/>
      <c r="F201" s="76"/>
      <c r="G201" s="76"/>
      <c r="H201" s="76"/>
      <c r="I201" s="76"/>
      <c r="J201" s="76"/>
      <c r="K201" s="76"/>
      <c r="L201" s="76"/>
      <c r="M201" s="76"/>
      <c r="N201" s="76"/>
      <c r="O201" s="76"/>
      <c r="P201" s="76"/>
      <c r="Q201" s="76"/>
      <c r="R201" s="76"/>
      <c r="S201" s="76"/>
      <c r="T201" s="76"/>
      <c r="U201" s="76"/>
      <c r="V201" s="76"/>
      <c r="W201" s="76"/>
      <c r="X201" s="76"/>
      <c r="Y201" s="76"/>
    </row>
    <row r="202">
      <c r="A202" s="76"/>
      <c r="B202" s="76"/>
      <c r="C202" s="76"/>
      <c r="D202" s="76"/>
      <c r="E202" s="76"/>
      <c r="F202" s="76"/>
      <c r="G202" s="76"/>
      <c r="H202" s="76"/>
      <c r="I202" s="76"/>
      <c r="J202" s="76"/>
      <c r="K202" s="76"/>
      <c r="L202" s="76"/>
      <c r="M202" s="76"/>
      <c r="N202" s="76"/>
      <c r="O202" s="76"/>
      <c r="P202" s="76"/>
      <c r="Q202" s="76"/>
      <c r="R202" s="76"/>
      <c r="S202" s="76"/>
      <c r="T202" s="76"/>
      <c r="U202" s="76"/>
      <c r="V202" s="76"/>
      <c r="W202" s="76"/>
      <c r="X202" s="76"/>
      <c r="Y202" s="76"/>
    </row>
    <row r="203">
      <c r="A203" s="76"/>
      <c r="B203" s="76"/>
      <c r="C203" s="76"/>
      <c r="D203" s="76"/>
      <c r="E203" s="76"/>
      <c r="F203" s="76"/>
      <c r="G203" s="76"/>
      <c r="H203" s="76"/>
      <c r="I203" s="76"/>
      <c r="J203" s="76"/>
      <c r="K203" s="76"/>
      <c r="L203" s="76"/>
      <c r="M203" s="76"/>
      <c r="N203" s="76"/>
      <c r="O203" s="76"/>
      <c r="P203" s="76"/>
      <c r="Q203" s="76"/>
      <c r="R203" s="76"/>
      <c r="S203" s="76"/>
      <c r="T203" s="76"/>
      <c r="U203" s="76"/>
      <c r="V203" s="76"/>
      <c r="W203" s="76"/>
      <c r="X203" s="76"/>
      <c r="Y203" s="76"/>
    </row>
    <row r="204">
      <c r="A204" s="76"/>
      <c r="B204" s="76"/>
      <c r="C204" s="76"/>
      <c r="D204" s="76"/>
      <c r="E204" s="76"/>
      <c r="F204" s="76"/>
      <c r="G204" s="76"/>
      <c r="H204" s="76"/>
      <c r="I204" s="76"/>
      <c r="J204" s="76"/>
      <c r="K204" s="76"/>
      <c r="L204" s="76"/>
      <c r="M204" s="76"/>
      <c r="N204" s="76"/>
      <c r="O204" s="76"/>
      <c r="P204" s="76"/>
      <c r="Q204" s="76"/>
      <c r="R204" s="76"/>
      <c r="S204" s="76"/>
      <c r="T204" s="76"/>
      <c r="U204" s="76"/>
      <c r="V204" s="76"/>
      <c r="W204" s="76"/>
      <c r="X204" s="76"/>
      <c r="Y204" s="76"/>
    </row>
    <row r="205">
      <c r="A205" s="76"/>
      <c r="B205" s="76"/>
      <c r="C205" s="76"/>
      <c r="D205" s="76"/>
      <c r="E205" s="76"/>
      <c r="F205" s="76"/>
      <c r="G205" s="76"/>
      <c r="H205" s="76"/>
      <c r="I205" s="76"/>
      <c r="J205" s="76"/>
      <c r="K205" s="76"/>
      <c r="L205" s="76"/>
      <c r="M205" s="76"/>
      <c r="N205" s="76"/>
      <c r="O205" s="76"/>
      <c r="P205" s="76"/>
      <c r="Q205" s="76"/>
      <c r="R205" s="76"/>
      <c r="S205" s="76"/>
      <c r="T205" s="76"/>
      <c r="U205" s="76"/>
      <c r="V205" s="76"/>
      <c r="W205" s="76"/>
      <c r="X205" s="76"/>
      <c r="Y205" s="76"/>
    </row>
    <row r="206">
      <c r="A206" s="76"/>
      <c r="B206" s="76"/>
      <c r="C206" s="76"/>
      <c r="D206" s="76"/>
      <c r="E206" s="76"/>
      <c r="F206" s="76"/>
      <c r="G206" s="76"/>
      <c r="H206" s="76"/>
      <c r="I206" s="76"/>
      <c r="J206" s="76"/>
      <c r="K206" s="76"/>
      <c r="L206" s="76"/>
      <c r="M206" s="76"/>
      <c r="N206" s="76"/>
      <c r="O206" s="76"/>
      <c r="P206" s="76"/>
      <c r="Q206" s="76"/>
      <c r="R206" s="76"/>
      <c r="S206" s="76"/>
      <c r="T206" s="76"/>
      <c r="U206" s="76"/>
      <c r="V206" s="76"/>
      <c r="W206" s="76"/>
      <c r="X206" s="76"/>
      <c r="Y206" s="76"/>
    </row>
    <row r="207">
      <c r="A207" s="76"/>
      <c r="B207" s="76"/>
      <c r="C207" s="76"/>
      <c r="D207" s="76"/>
      <c r="E207" s="76"/>
      <c r="F207" s="76"/>
      <c r="G207" s="76"/>
      <c r="H207" s="76"/>
      <c r="I207" s="76"/>
      <c r="J207" s="76"/>
      <c r="K207" s="76"/>
      <c r="L207" s="76"/>
      <c r="M207" s="76"/>
      <c r="N207" s="76"/>
      <c r="O207" s="76"/>
      <c r="P207" s="76"/>
      <c r="Q207" s="76"/>
      <c r="R207" s="76"/>
      <c r="S207" s="76"/>
      <c r="T207" s="76"/>
      <c r="U207" s="76"/>
      <c r="V207" s="76"/>
      <c r="W207" s="76"/>
      <c r="X207" s="76"/>
      <c r="Y207" s="76"/>
    </row>
    <row r="208">
      <c r="A208" s="76"/>
      <c r="B208" s="76"/>
      <c r="C208" s="76"/>
      <c r="D208" s="76"/>
      <c r="E208" s="76"/>
      <c r="F208" s="76"/>
      <c r="G208" s="76"/>
      <c r="H208" s="76"/>
      <c r="I208" s="76"/>
      <c r="J208" s="76"/>
      <c r="K208" s="76"/>
      <c r="L208" s="76"/>
      <c r="M208" s="76"/>
      <c r="N208" s="76"/>
      <c r="O208" s="76"/>
      <c r="P208" s="76"/>
      <c r="Q208" s="76"/>
      <c r="R208" s="76"/>
      <c r="S208" s="76"/>
      <c r="T208" s="76"/>
      <c r="U208" s="76"/>
      <c r="V208" s="76"/>
      <c r="W208" s="76"/>
      <c r="X208" s="76"/>
      <c r="Y208" s="76"/>
    </row>
    <row r="209">
      <c r="A209" s="76"/>
      <c r="B209" s="76"/>
      <c r="C209" s="76"/>
      <c r="D209" s="76"/>
      <c r="E209" s="76"/>
      <c r="F209" s="76"/>
      <c r="G209" s="76"/>
      <c r="H209" s="76"/>
      <c r="I209" s="76"/>
      <c r="J209" s="76"/>
      <c r="K209" s="76"/>
      <c r="L209" s="76"/>
      <c r="M209" s="76"/>
      <c r="N209" s="76"/>
      <c r="O209" s="76"/>
      <c r="P209" s="76"/>
      <c r="Q209" s="76"/>
      <c r="R209" s="76"/>
      <c r="S209" s="76"/>
      <c r="T209" s="76"/>
      <c r="U209" s="76"/>
      <c r="V209" s="76"/>
      <c r="W209" s="76"/>
      <c r="X209" s="76"/>
      <c r="Y209" s="76"/>
    </row>
    <row r="210">
      <c r="A210" s="76"/>
      <c r="B210" s="76"/>
      <c r="C210" s="76"/>
      <c r="D210" s="76"/>
      <c r="E210" s="76"/>
      <c r="F210" s="76"/>
      <c r="G210" s="76"/>
      <c r="H210" s="76"/>
      <c r="I210" s="76"/>
      <c r="J210" s="76"/>
      <c r="K210" s="76"/>
      <c r="L210" s="76"/>
      <c r="M210" s="76"/>
      <c r="N210" s="76"/>
      <c r="O210" s="76"/>
      <c r="P210" s="76"/>
      <c r="Q210" s="76"/>
      <c r="R210" s="76"/>
      <c r="S210" s="76"/>
      <c r="T210" s="76"/>
      <c r="U210" s="76"/>
      <c r="V210" s="76"/>
      <c r="W210" s="76"/>
      <c r="X210" s="76"/>
      <c r="Y210" s="76"/>
    </row>
    <row r="211">
      <c r="A211" s="76"/>
      <c r="B211" s="76"/>
      <c r="C211" s="76"/>
      <c r="D211" s="76"/>
      <c r="E211" s="76"/>
      <c r="F211" s="76"/>
      <c r="G211" s="76"/>
      <c r="H211" s="76"/>
      <c r="I211" s="76"/>
      <c r="J211" s="76"/>
      <c r="K211" s="76"/>
      <c r="L211" s="76"/>
      <c r="M211" s="76"/>
      <c r="N211" s="76"/>
      <c r="O211" s="76"/>
      <c r="P211" s="76"/>
      <c r="Q211" s="76"/>
      <c r="R211" s="76"/>
      <c r="S211" s="76"/>
      <c r="T211" s="76"/>
      <c r="U211" s="76"/>
      <c r="V211" s="76"/>
      <c r="W211" s="76"/>
      <c r="X211" s="76"/>
      <c r="Y211" s="76"/>
    </row>
    <row r="212">
      <c r="A212" s="76"/>
      <c r="B212" s="76"/>
      <c r="C212" s="76"/>
      <c r="D212" s="76"/>
      <c r="E212" s="76"/>
      <c r="F212" s="76"/>
      <c r="G212" s="76"/>
      <c r="H212" s="76"/>
      <c r="I212" s="76"/>
      <c r="J212" s="76"/>
      <c r="K212" s="76"/>
      <c r="L212" s="76"/>
      <c r="M212" s="76"/>
      <c r="N212" s="76"/>
      <c r="O212" s="76"/>
      <c r="P212" s="76"/>
      <c r="Q212" s="76"/>
      <c r="R212" s="76"/>
      <c r="S212" s="76"/>
      <c r="T212" s="76"/>
      <c r="U212" s="76"/>
      <c r="V212" s="76"/>
      <c r="W212" s="76"/>
      <c r="X212" s="76"/>
      <c r="Y212" s="76"/>
    </row>
    <row r="213">
      <c r="A213" s="76"/>
      <c r="B213" s="76"/>
      <c r="C213" s="76"/>
      <c r="D213" s="76"/>
      <c r="E213" s="76"/>
      <c r="F213" s="76"/>
      <c r="G213" s="76"/>
      <c r="H213" s="76"/>
      <c r="I213" s="76"/>
      <c r="J213" s="76"/>
      <c r="K213" s="76"/>
      <c r="L213" s="76"/>
      <c r="M213" s="76"/>
      <c r="N213" s="76"/>
      <c r="O213" s="76"/>
      <c r="P213" s="76"/>
      <c r="Q213" s="76"/>
      <c r="R213" s="76"/>
      <c r="S213" s="76"/>
      <c r="T213" s="76"/>
      <c r="U213" s="76"/>
      <c r="V213" s="76"/>
      <c r="W213" s="76"/>
      <c r="X213" s="76"/>
      <c r="Y213" s="76"/>
    </row>
    <row r="214">
      <c r="A214" s="76"/>
      <c r="B214" s="76"/>
      <c r="C214" s="76"/>
      <c r="D214" s="76"/>
      <c r="E214" s="76"/>
      <c r="F214" s="76"/>
      <c r="G214" s="76"/>
      <c r="H214" s="76"/>
      <c r="I214" s="76"/>
      <c r="J214" s="76"/>
      <c r="K214" s="76"/>
      <c r="L214" s="76"/>
      <c r="M214" s="76"/>
      <c r="N214" s="76"/>
      <c r="O214" s="76"/>
      <c r="P214" s="76"/>
      <c r="Q214" s="76"/>
      <c r="R214" s="76"/>
      <c r="S214" s="76"/>
      <c r="T214" s="76"/>
      <c r="U214" s="76"/>
      <c r="V214" s="76"/>
      <c r="W214" s="76"/>
      <c r="X214" s="76"/>
      <c r="Y214" s="76"/>
    </row>
    <row r="215">
      <c r="A215" s="76"/>
      <c r="B215" s="76"/>
      <c r="C215" s="76"/>
      <c r="D215" s="76"/>
      <c r="E215" s="76"/>
      <c r="F215" s="76"/>
      <c r="G215" s="76"/>
      <c r="H215" s="76"/>
      <c r="I215" s="76"/>
      <c r="J215" s="76"/>
      <c r="K215" s="76"/>
      <c r="L215" s="76"/>
      <c r="M215" s="76"/>
      <c r="N215" s="76"/>
      <c r="O215" s="76"/>
      <c r="P215" s="76"/>
      <c r="Q215" s="76"/>
      <c r="R215" s="76"/>
      <c r="S215" s="76"/>
      <c r="T215" s="76"/>
      <c r="U215" s="76"/>
      <c r="V215" s="76"/>
      <c r="W215" s="76"/>
      <c r="X215" s="76"/>
      <c r="Y215" s="76"/>
    </row>
    <row r="216">
      <c r="A216" s="76"/>
      <c r="B216" s="76"/>
      <c r="C216" s="76"/>
      <c r="D216" s="76"/>
      <c r="E216" s="76"/>
      <c r="F216" s="76"/>
      <c r="G216" s="76"/>
      <c r="H216" s="76"/>
      <c r="I216" s="76"/>
      <c r="J216" s="76"/>
      <c r="K216" s="76"/>
      <c r="L216" s="76"/>
      <c r="M216" s="76"/>
      <c r="N216" s="76"/>
      <c r="O216" s="76"/>
      <c r="P216" s="76"/>
      <c r="Q216" s="76"/>
      <c r="R216" s="76"/>
      <c r="S216" s="76"/>
      <c r="T216" s="76"/>
      <c r="U216" s="76"/>
      <c r="V216" s="76"/>
      <c r="W216" s="76"/>
      <c r="X216" s="76"/>
      <c r="Y216" s="76"/>
    </row>
    <row r="217">
      <c r="A217" s="76"/>
      <c r="B217" s="76"/>
      <c r="C217" s="76"/>
      <c r="D217" s="76"/>
      <c r="E217" s="76"/>
      <c r="F217" s="76"/>
      <c r="G217" s="76"/>
      <c r="H217" s="76"/>
      <c r="I217" s="76"/>
      <c r="J217" s="76"/>
      <c r="K217" s="76"/>
      <c r="L217" s="76"/>
      <c r="M217" s="76"/>
      <c r="N217" s="76"/>
      <c r="O217" s="76"/>
      <c r="P217" s="76"/>
      <c r="Q217" s="76"/>
      <c r="R217" s="76"/>
      <c r="S217" s="76"/>
      <c r="T217" s="76"/>
      <c r="U217" s="76"/>
      <c r="V217" s="76"/>
      <c r="W217" s="76"/>
      <c r="X217" s="76"/>
      <c r="Y217" s="76"/>
    </row>
    <row r="218">
      <c r="A218" s="76"/>
      <c r="B218" s="76"/>
      <c r="C218" s="76"/>
      <c r="D218" s="76"/>
      <c r="E218" s="76"/>
      <c r="F218" s="76"/>
      <c r="G218" s="76"/>
      <c r="H218" s="76"/>
      <c r="I218" s="76"/>
      <c r="J218" s="76"/>
      <c r="K218" s="76"/>
      <c r="L218" s="76"/>
      <c r="M218" s="76"/>
      <c r="N218" s="76"/>
      <c r="O218" s="76"/>
      <c r="P218" s="76"/>
      <c r="Q218" s="76"/>
      <c r="R218" s="76"/>
      <c r="S218" s="76"/>
      <c r="T218" s="76"/>
      <c r="U218" s="76"/>
      <c r="V218" s="76"/>
      <c r="W218" s="76"/>
      <c r="X218" s="76"/>
      <c r="Y218" s="76"/>
    </row>
    <row r="219">
      <c r="A219" s="76"/>
      <c r="B219" s="76"/>
      <c r="C219" s="76"/>
      <c r="D219" s="76"/>
      <c r="E219" s="76"/>
      <c r="F219" s="76"/>
      <c r="G219" s="76"/>
      <c r="H219" s="76"/>
      <c r="I219" s="76"/>
      <c r="J219" s="76"/>
      <c r="K219" s="76"/>
      <c r="L219" s="76"/>
      <c r="M219" s="76"/>
      <c r="N219" s="76"/>
      <c r="O219" s="76"/>
      <c r="P219" s="76"/>
      <c r="Q219" s="76"/>
      <c r="R219" s="76"/>
      <c r="S219" s="76"/>
      <c r="T219" s="76"/>
      <c r="U219" s="76"/>
      <c r="V219" s="76"/>
      <c r="W219" s="76"/>
      <c r="X219" s="76"/>
      <c r="Y219" s="76"/>
    </row>
    <row r="220">
      <c r="A220" s="76"/>
      <c r="B220" s="76"/>
      <c r="C220" s="76"/>
      <c r="D220" s="76"/>
      <c r="E220" s="76"/>
      <c r="F220" s="76"/>
      <c r="G220" s="76"/>
      <c r="H220" s="76"/>
      <c r="I220" s="76"/>
      <c r="J220" s="76"/>
      <c r="K220" s="76"/>
      <c r="L220" s="76"/>
      <c r="M220" s="76"/>
      <c r="N220" s="76"/>
      <c r="O220" s="76"/>
      <c r="P220" s="76"/>
      <c r="Q220" s="76"/>
      <c r="R220" s="76"/>
      <c r="S220" s="76"/>
      <c r="T220" s="76"/>
      <c r="U220" s="76"/>
      <c r="V220" s="76"/>
      <c r="W220" s="76"/>
      <c r="X220" s="76"/>
      <c r="Y220" s="76"/>
    </row>
    <row r="221">
      <c r="A221" s="76"/>
      <c r="B221" s="76"/>
      <c r="C221" s="76"/>
      <c r="D221" s="76"/>
      <c r="E221" s="76"/>
      <c r="F221" s="76"/>
      <c r="G221" s="76"/>
      <c r="H221" s="76"/>
      <c r="I221" s="76"/>
      <c r="J221" s="76"/>
      <c r="K221" s="76"/>
      <c r="L221" s="76"/>
      <c r="M221" s="76"/>
      <c r="N221" s="76"/>
      <c r="O221" s="76"/>
      <c r="P221" s="76"/>
      <c r="Q221" s="76"/>
      <c r="R221" s="76"/>
      <c r="S221" s="76"/>
      <c r="T221" s="76"/>
      <c r="U221" s="76"/>
      <c r="V221" s="76"/>
      <c r="W221" s="76"/>
      <c r="X221" s="76"/>
      <c r="Y221" s="76"/>
    </row>
    <row r="222">
      <c r="A222" s="76"/>
      <c r="B222" s="76"/>
      <c r="C222" s="76"/>
      <c r="D222" s="76"/>
      <c r="E222" s="76"/>
      <c r="F222" s="76"/>
      <c r="G222" s="76"/>
      <c r="H222" s="76"/>
      <c r="I222" s="76"/>
      <c r="J222" s="76"/>
      <c r="K222" s="76"/>
      <c r="L222" s="76"/>
      <c r="M222" s="76"/>
      <c r="N222" s="76"/>
      <c r="O222" s="76"/>
      <c r="P222" s="76"/>
      <c r="Q222" s="76"/>
      <c r="R222" s="76"/>
      <c r="S222" s="76"/>
      <c r="T222" s="76"/>
      <c r="U222" s="76"/>
      <c r="V222" s="76"/>
      <c r="W222" s="76"/>
      <c r="X222" s="76"/>
      <c r="Y222" s="76"/>
    </row>
    <row r="223">
      <c r="A223" s="76"/>
      <c r="B223" s="76"/>
      <c r="C223" s="76"/>
      <c r="D223" s="76"/>
      <c r="E223" s="76"/>
      <c r="F223" s="76"/>
      <c r="G223" s="76"/>
      <c r="H223" s="76"/>
      <c r="I223" s="76"/>
      <c r="J223" s="76"/>
      <c r="K223" s="76"/>
      <c r="L223" s="76"/>
      <c r="M223" s="76"/>
      <c r="N223" s="76"/>
      <c r="O223" s="76"/>
      <c r="P223" s="76"/>
      <c r="Q223" s="76"/>
      <c r="R223" s="76"/>
      <c r="S223" s="76"/>
      <c r="T223" s="76"/>
      <c r="U223" s="76"/>
      <c r="V223" s="76"/>
      <c r="W223" s="76"/>
      <c r="X223" s="76"/>
      <c r="Y223" s="76"/>
    </row>
    <row r="224">
      <c r="A224" s="76"/>
      <c r="B224" s="76"/>
      <c r="C224" s="76"/>
      <c r="D224" s="76"/>
      <c r="E224" s="76"/>
      <c r="F224" s="76"/>
      <c r="G224" s="76"/>
      <c r="H224" s="76"/>
      <c r="I224" s="76"/>
      <c r="J224" s="76"/>
      <c r="K224" s="76"/>
      <c r="L224" s="76"/>
      <c r="M224" s="76"/>
      <c r="N224" s="76"/>
      <c r="O224" s="76"/>
      <c r="P224" s="76"/>
      <c r="Q224" s="76"/>
      <c r="R224" s="76"/>
      <c r="S224" s="76"/>
      <c r="T224" s="76"/>
      <c r="U224" s="76"/>
      <c r="V224" s="76"/>
      <c r="W224" s="76"/>
      <c r="X224" s="76"/>
      <c r="Y224" s="76"/>
    </row>
    <row r="225">
      <c r="A225" s="76"/>
      <c r="B225" s="76"/>
      <c r="C225" s="76"/>
      <c r="D225" s="76"/>
      <c r="E225" s="76"/>
      <c r="F225" s="76"/>
      <c r="G225" s="76"/>
      <c r="H225" s="76"/>
      <c r="I225" s="76"/>
      <c r="J225" s="76"/>
      <c r="K225" s="76"/>
      <c r="L225" s="76"/>
      <c r="M225" s="76"/>
      <c r="N225" s="76"/>
      <c r="O225" s="76"/>
      <c r="P225" s="76"/>
      <c r="Q225" s="76"/>
      <c r="R225" s="76"/>
      <c r="S225" s="76"/>
      <c r="T225" s="76"/>
      <c r="U225" s="76"/>
      <c r="V225" s="76"/>
      <c r="W225" s="76"/>
      <c r="X225" s="76"/>
      <c r="Y225" s="76"/>
    </row>
    <row r="226">
      <c r="A226" s="76"/>
      <c r="B226" s="76"/>
      <c r="C226" s="76"/>
      <c r="D226" s="76"/>
      <c r="E226" s="76"/>
      <c r="F226" s="76"/>
      <c r="G226" s="76"/>
      <c r="H226" s="76"/>
      <c r="I226" s="76"/>
      <c r="J226" s="76"/>
      <c r="K226" s="76"/>
      <c r="L226" s="76"/>
      <c r="M226" s="76"/>
      <c r="N226" s="76"/>
      <c r="O226" s="76"/>
      <c r="P226" s="76"/>
      <c r="Q226" s="76"/>
      <c r="R226" s="76"/>
      <c r="S226" s="76"/>
      <c r="T226" s="76"/>
      <c r="U226" s="76"/>
      <c r="V226" s="76"/>
      <c r="W226" s="76"/>
      <c r="X226" s="76"/>
      <c r="Y226" s="76"/>
    </row>
    <row r="227">
      <c r="A227" s="76"/>
      <c r="B227" s="76"/>
      <c r="C227" s="76"/>
      <c r="D227" s="76"/>
      <c r="E227" s="76"/>
      <c r="F227" s="76"/>
      <c r="G227" s="76"/>
      <c r="H227" s="76"/>
      <c r="I227" s="76"/>
      <c r="J227" s="76"/>
      <c r="K227" s="76"/>
      <c r="L227" s="76"/>
      <c r="M227" s="76"/>
      <c r="N227" s="76"/>
      <c r="O227" s="76"/>
      <c r="P227" s="76"/>
      <c r="Q227" s="76"/>
      <c r="R227" s="76"/>
      <c r="S227" s="76"/>
      <c r="T227" s="76"/>
      <c r="U227" s="76"/>
      <c r="V227" s="76"/>
      <c r="W227" s="76"/>
      <c r="X227" s="76"/>
      <c r="Y227" s="76"/>
    </row>
    <row r="228">
      <c r="A228" s="76"/>
      <c r="B228" s="76"/>
      <c r="C228" s="76"/>
      <c r="D228" s="76"/>
      <c r="E228" s="76"/>
      <c r="F228" s="76"/>
      <c r="G228" s="76"/>
      <c r="H228" s="76"/>
      <c r="I228" s="76"/>
      <c r="J228" s="76"/>
      <c r="K228" s="76"/>
      <c r="L228" s="76"/>
      <c r="M228" s="76"/>
      <c r="N228" s="76"/>
      <c r="O228" s="76"/>
      <c r="P228" s="76"/>
      <c r="Q228" s="76"/>
      <c r="R228" s="76"/>
      <c r="S228" s="76"/>
      <c r="T228" s="76"/>
      <c r="U228" s="76"/>
      <c r="V228" s="76"/>
      <c r="W228" s="76"/>
      <c r="X228" s="76"/>
      <c r="Y228" s="76"/>
    </row>
    <row r="229">
      <c r="A229" s="76"/>
      <c r="B229" s="76"/>
      <c r="C229" s="76"/>
      <c r="D229" s="76"/>
      <c r="E229" s="76"/>
      <c r="F229" s="76"/>
      <c r="G229" s="76"/>
      <c r="H229" s="76"/>
      <c r="I229" s="76"/>
      <c r="J229" s="76"/>
      <c r="K229" s="76"/>
      <c r="L229" s="76"/>
      <c r="M229" s="76"/>
      <c r="N229" s="76"/>
      <c r="O229" s="76"/>
      <c r="P229" s="76"/>
      <c r="Q229" s="76"/>
      <c r="R229" s="76"/>
      <c r="S229" s="76"/>
      <c r="T229" s="76"/>
      <c r="U229" s="76"/>
      <c r="V229" s="76"/>
      <c r="W229" s="76"/>
      <c r="X229" s="76"/>
      <c r="Y229" s="76"/>
    </row>
    <row r="230">
      <c r="A230" s="76"/>
      <c r="B230" s="76"/>
      <c r="C230" s="76"/>
      <c r="D230" s="76"/>
      <c r="E230" s="76"/>
      <c r="F230" s="76"/>
      <c r="G230" s="76"/>
      <c r="H230" s="76"/>
      <c r="I230" s="76"/>
      <c r="J230" s="76"/>
      <c r="K230" s="76"/>
      <c r="L230" s="76"/>
      <c r="M230" s="76"/>
      <c r="N230" s="76"/>
      <c r="O230" s="76"/>
      <c r="P230" s="76"/>
      <c r="Q230" s="76"/>
      <c r="R230" s="76"/>
      <c r="S230" s="76"/>
      <c r="T230" s="76"/>
      <c r="U230" s="76"/>
      <c r="V230" s="76"/>
      <c r="W230" s="76"/>
      <c r="X230" s="76"/>
      <c r="Y230" s="76"/>
    </row>
    <row r="231">
      <c r="A231" s="76"/>
      <c r="B231" s="76"/>
      <c r="C231" s="76"/>
      <c r="D231" s="76"/>
      <c r="E231" s="76"/>
      <c r="F231" s="76"/>
      <c r="G231" s="76"/>
      <c r="H231" s="76"/>
      <c r="I231" s="76"/>
      <c r="J231" s="76"/>
      <c r="K231" s="76"/>
      <c r="L231" s="76"/>
      <c r="M231" s="76"/>
      <c r="N231" s="76"/>
      <c r="O231" s="76"/>
      <c r="P231" s="76"/>
      <c r="Q231" s="76"/>
      <c r="R231" s="76"/>
      <c r="S231" s="76"/>
      <c r="T231" s="76"/>
      <c r="U231" s="76"/>
      <c r="V231" s="76"/>
      <c r="W231" s="76"/>
      <c r="X231" s="76"/>
      <c r="Y231" s="76"/>
    </row>
    <row r="232">
      <c r="A232" s="76"/>
      <c r="B232" s="76"/>
      <c r="C232" s="76"/>
      <c r="D232" s="76"/>
      <c r="E232" s="76"/>
      <c r="F232" s="76"/>
      <c r="G232" s="76"/>
      <c r="H232" s="76"/>
      <c r="I232" s="76"/>
      <c r="J232" s="76"/>
      <c r="K232" s="76"/>
      <c r="L232" s="76"/>
      <c r="M232" s="76"/>
      <c r="N232" s="76"/>
      <c r="O232" s="76"/>
      <c r="P232" s="76"/>
      <c r="Q232" s="76"/>
      <c r="R232" s="76"/>
      <c r="S232" s="76"/>
      <c r="T232" s="76"/>
      <c r="U232" s="76"/>
      <c r="V232" s="76"/>
      <c r="W232" s="76"/>
      <c r="X232" s="76"/>
      <c r="Y232" s="76"/>
    </row>
    <row r="233">
      <c r="A233" s="76"/>
      <c r="B233" s="76"/>
      <c r="C233" s="76"/>
      <c r="D233" s="76"/>
      <c r="E233" s="76"/>
      <c r="F233" s="76"/>
      <c r="G233" s="76"/>
      <c r="H233" s="76"/>
      <c r="I233" s="76"/>
      <c r="J233" s="76"/>
      <c r="K233" s="76"/>
      <c r="L233" s="76"/>
      <c r="M233" s="76"/>
      <c r="N233" s="76"/>
      <c r="O233" s="76"/>
      <c r="P233" s="76"/>
      <c r="Q233" s="76"/>
      <c r="R233" s="76"/>
      <c r="S233" s="76"/>
      <c r="T233" s="76"/>
      <c r="U233" s="76"/>
      <c r="V233" s="76"/>
      <c r="W233" s="76"/>
      <c r="X233" s="76"/>
      <c r="Y233" s="76"/>
    </row>
    <row r="234">
      <c r="A234" s="76"/>
      <c r="B234" s="76"/>
      <c r="C234" s="76"/>
      <c r="D234" s="76"/>
      <c r="E234" s="76"/>
      <c r="F234" s="76"/>
      <c r="G234" s="76"/>
      <c r="H234" s="76"/>
      <c r="I234" s="76"/>
      <c r="J234" s="76"/>
      <c r="K234" s="76"/>
      <c r="L234" s="76"/>
      <c r="M234" s="76"/>
      <c r="N234" s="76"/>
      <c r="O234" s="76"/>
      <c r="P234" s="76"/>
      <c r="Q234" s="76"/>
      <c r="R234" s="76"/>
      <c r="S234" s="76"/>
      <c r="T234" s="76"/>
      <c r="U234" s="76"/>
      <c r="V234" s="76"/>
      <c r="W234" s="76"/>
      <c r="X234" s="76"/>
      <c r="Y234" s="76"/>
    </row>
    <row r="235">
      <c r="A235" s="76"/>
      <c r="B235" s="76"/>
      <c r="C235" s="76"/>
      <c r="D235" s="76"/>
      <c r="E235" s="76"/>
      <c r="F235" s="76"/>
      <c r="G235" s="76"/>
      <c r="H235" s="76"/>
      <c r="I235" s="76"/>
      <c r="J235" s="76"/>
      <c r="K235" s="76"/>
      <c r="L235" s="76"/>
      <c r="M235" s="76"/>
      <c r="N235" s="76"/>
      <c r="O235" s="76"/>
      <c r="P235" s="76"/>
      <c r="Q235" s="76"/>
      <c r="R235" s="76"/>
      <c r="S235" s="76"/>
      <c r="T235" s="76"/>
      <c r="U235" s="76"/>
      <c r="V235" s="76"/>
      <c r="W235" s="76"/>
      <c r="X235" s="76"/>
      <c r="Y235" s="76"/>
    </row>
    <row r="236">
      <c r="A236" s="76"/>
      <c r="B236" s="76"/>
      <c r="C236" s="76"/>
      <c r="D236" s="76"/>
      <c r="E236" s="76"/>
      <c r="F236" s="76"/>
      <c r="G236" s="76"/>
      <c r="H236" s="76"/>
      <c r="I236" s="76"/>
      <c r="J236" s="76"/>
      <c r="K236" s="76"/>
      <c r="L236" s="76"/>
      <c r="M236" s="76"/>
      <c r="N236" s="76"/>
      <c r="O236" s="76"/>
      <c r="P236" s="76"/>
      <c r="Q236" s="76"/>
      <c r="R236" s="76"/>
      <c r="S236" s="76"/>
      <c r="T236" s="76"/>
      <c r="U236" s="76"/>
      <c r="V236" s="76"/>
      <c r="W236" s="76"/>
      <c r="X236" s="76"/>
      <c r="Y236" s="76"/>
    </row>
    <row r="237">
      <c r="A237" s="76"/>
      <c r="B237" s="76"/>
      <c r="C237" s="76"/>
      <c r="D237" s="76"/>
      <c r="E237" s="76"/>
      <c r="F237" s="76"/>
      <c r="G237" s="76"/>
      <c r="H237" s="76"/>
      <c r="I237" s="76"/>
      <c r="J237" s="76"/>
      <c r="K237" s="76"/>
      <c r="L237" s="76"/>
      <c r="M237" s="76"/>
      <c r="N237" s="76"/>
      <c r="O237" s="76"/>
      <c r="P237" s="76"/>
      <c r="Q237" s="76"/>
      <c r="R237" s="76"/>
      <c r="S237" s="76"/>
      <c r="T237" s="76"/>
      <c r="U237" s="76"/>
      <c r="V237" s="76"/>
      <c r="W237" s="76"/>
      <c r="X237" s="76"/>
      <c r="Y237" s="76"/>
    </row>
    <row r="238">
      <c r="A238" s="76"/>
      <c r="B238" s="76"/>
      <c r="C238" s="76"/>
      <c r="D238" s="76"/>
      <c r="E238" s="76"/>
      <c r="F238" s="76"/>
      <c r="G238" s="76"/>
      <c r="H238" s="76"/>
      <c r="I238" s="76"/>
      <c r="J238" s="76"/>
      <c r="K238" s="76"/>
      <c r="L238" s="76"/>
      <c r="M238" s="76"/>
      <c r="N238" s="76"/>
      <c r="O238" s="76"/>
      <c r="P238" s="76"/>
      <c r="Q238" s="76"/>
      <c r="R238" s="76"/>
      <c r="S238" s="76"/>
      <c r="T238" s="76"/>
      <c r="U238" s="76"/>
      <c r="V238" s="76"/>
      <c r="W238" s="76"/>
      <c r="X238" s="76"/>
      <c r="Y238" s="76"/>
    </row>
    <row r="239">
      <c r="A239" s="76"/>
      <c r="B239" s="76"/>
      <c r="C239" s="76"/>
      <c r="D239" s="76"/>
      <c r="E239" s="76"/>
      <c r="F239" s="76"/>
      <c r="G239" s="76"/>
      <c r="H239" s="76"/>
      <c r="I239" s="76"/>
      <c r="J239" s="76"/>
      <c r="K239" s="76"/>
      <c r="L239" s="76"/>
      <c r="M239" s="76"/>
      <c r="N239" s="76"/>
      <c r="O239" s="76"/>
      <c r="P239" s="76"/>
      <c r="Q239" s="76"/>
      <c r="R239" s="76"/>
      <c r="S239" s="76"/>
      <c r="T239" s="76"/>
      <c r="U239" s="76"/>
      <c r="V239" s="76"/>
      <c r="W239" s="76"/>
      <c r="X239" s="76"/>
      <c r="Y239" s="76"/>
    </row>
    <row r="240">
      <c r="A240" s="76"/>
      <c r="B240" s="76"/>
      <c r="C240" s="76"/>
      <c r="D240" s="76"/>
      <c r="E240" s="76"/>
      <c r="F240" s="76"/>
      <c r="G240" s="76"/>
      <c r="H240" s="76"/>
      <c r="I240" s="76"/>
      <c r="J240" s="76"/>
      <c r="K240" s="76"/>
      <c r="L240" s="76"/>
      <c r="M240" s="76"/>
      <c r="N240" s="76"/>
      <c r="O240" s="76"/>
      <c r="P240" s="76"/>
      <c r="Q240" s="76"/>
      <c r="R240" s="76"/>
      <c r="S240" s="76"/>
      <c r="T240" s="76"/>
      <c r="U240" s="76"/>
      <c r="V240" s="76"/>
      <c r="W240" s="76"/>
      <c r="X240" s="76"/>
      <c r="Y240" s="76"/>
    </row>
    <row r="241">
      <c r="A241" s="76"/>
      <c r="B241" s="76"/>
      <c r="C241" s="76"/>
      <c r="D241" s="76"/>
      <c r="E241" s="76"/>
      <c r="F241" s="76"/>
      <c r="G241" s="76"/>
      <c r="H241" s="76"/>
      <c r="I241" s="76"/>
      <c r="J241" s="76"/>
      <c r="K241" s="76"/>
      <c r="L241" s="76"/>
      <c r="M241" s="76"/>
      <c r="N241" s="76"/>
      <c r="O241" s="76"/>
      <c r="P241" s="76"/>
      <c r="Q241" s="76"/>
      <c r="R241" s="76"/>
      <c r="S241" s="76"/>
      <c r="T241" s="76"/>
      <c r="U241" s="76"/>
      <c r="V241" s="76"/>
      <c r="W241" s="76"/>
      <c r="X241" s="76"/>
      <c r="Y241" s="76"/>
    </row>
    <row r="242">
      <c r="A242" s="76"/>
      <c r="B242" s="76"/>
      <c r="C242" s="76"/>
      <c r="D242" s="76"/>
      <c r="E242" s="76"/>
      <c r="F242" s="76"/>
      <c r="G242" s="76"/>
      <c r="H242" s="76"/>
      <c r="I242" s="76"/>
      <c r="J242" s="76"/>
      <c r="K242" s="76"/>
      <c r="L242" s="76"/>
      <c r="M242" s="76"/>
      <c r="N242" s="76"/>
      <c r="O242" s="76"/>
      <c r="P242" s="76"/>
      <c r="Q242" s="76"/>
      <c r="R242" s="76"/>
      <c r="S242" s="76"/>
      <c r="T242" s="76"/>
      <c r="U242" s="76"/>
      <c r="V242" s="76"/>
      <c r="W242" s="76"/>
      <c r="X242" s="76"/>
      <c r="Y242" s="76"/>
    </row>
    <row r="243">
      <c r="A243" s="76"/>
      <c r="B243" s="76"/>
      <c r="C243" s="76"/>
      <c r="D243" s="76"/>
      <c r="E243" s="76"/>
      <c r="F243" s="76"/>
      <c r="G243" s="76"/>
      <c r="H243" s="76"/>
      <c r="I243" s="76"/>
      <c r="J243" s="76"/>
      <c r="K243" s="76"/>
      <c r="L243" s="76"/>
      <c r="M243" s="76"/>
      <c r="N243" s="76"/>
      <c r="O243" s="76"/>
      <c r="P243" s="76"/>
      <c r="Q243" s="76"/>
      <c r="R243" s="76"/>
      <c r="S243" s="76"/>
      <c r="T243" s="76"/>
      <c r="U243" s="76"/>
      <c r="V243" s="76"/>
      <c r="W243" s="76"/>
      <c r="X243" s="76"/>
      <c r="Y243" s="76"/>
    </row>
    <row r="244">
      <c r="A244" s="76"/>
      <c r="B244" s="76"/>
      <c r="C244" s="76"/>
      <c r="D244" s="76"/>
      <c r="E244" s="76"/>
      <c r="F244" s="76"/>
      <c r="G244" s="76"/>
      <c r="H244" s="76"/>
      <c r="I244" s="76"/>
      <c r="J244" s="76"/>
      <c r="K244" s="76"/>
      <c r="L244" s="76"/>
      <c r="M244" s="76"/>
      <c r="N244" s="76"/>
      <c r="O244" s="76"/>
      <c r="P244" s="76"/>
      <c r="Q244" s="76"/>
      <c r="R244" s="76"/>
      <c r="S244" s="76"/>
      <c r="T244" s="76"/>
      <c r="U244" s="76"/>
      <c r="V244" s="76"/>
      <c r="W244" s="76"/>
      <c r="X244" s="76"/>
      <c r="Y244" s="76"/>
    </row>
    <row r="245">
      <c r="A245" s="76"/>
      <c r="B245" s="76"/>
      <c r="C245" s="76"/>
      <c r="D245" s="76"/>
      <c r="E245" s="76"/>
      <c r="F245" s="76"/>
      <c r="G245" s="76"/>
      <c r="H245" s="76"/>
      <c r="I245" s="76"/>
      <c r="J245" s="76"/>
      <c r="K245" s="76"/>
      <c r="L245" s="76"/>
      <c r="M245" s="76"/>
      <c r="N245" s="76"/>
      <c r="O245" s="76"/>
      <c r="P245" s="76"/>
      <c r="Q245" s="76"/>
      <c r="R245" s="76"/>
      <c r="S245" s="76"/>
      <c r="T245" s="76"/>
      <c r="U245" s="76"/>
      <c r="V245" s="76"/>
      <c r="W245" s="76"/>
      <c r="X245" s="76"/>
      <c r="Y245" s="76"/>
    </row>
    <row r="246">
      <c r="A246" s="76"/>
      <c r="B246" s="76"/>
      <c r="C246" s="76"/>
      <c r="D246" s="76"/>
      <c r="E246" s="76"/>
      <c r="F246" s="76"/>
      <c r="G246" s="76"/>
      <c r="H246" s="76"/>
      <c r="I246" s="76"/>
      <c r="J246" s="76"/>
      <c r="K246" s="76"/>
      <c r="L246" s="76"/>
      <c r="M246" s="76"/>
      <c r="N246" s="76"/>
      <c r="O246" s="76"/>
      <c r="P246" s="76"/>
      <c r="Q246" s="76"/>
      <c r="R246" s="76"/>
      <c r="S246" s="76"/>
      <c r="T246" s="76"/>
      <c r="U246" s="76"/>
      <c r="V246" s="76"/>
      <c r="W246" s="76"/>
      <c r="X246" s="76"/>
      <c r="Y246" s="76"/>
    </row>
    <row r="247">
      <c r="A247" s="76"/>
      <c r="B247" s="76"/>
      <c r="C247" s="76"/>
      <c r="D247" s="76"/>
      <c r="E247" s="76"/>
      <c r="F247" s="76"/>
      <c r="G247" s="76"/>
      <c r="H247" s="76"/>
      <c r="I247" s="76"/>
      <c r="J247" s="76"/>
      <c r="K247" s="76"/>
      <c r="L247" s="76"/>
      <c r="M247" s="76"/>
      <c r="N247" s="76"/>
      <c r="O247" s="76"/>
      <c r="P247" s="76"/>
      <c r="Q247" s="76"/>
      <c r="R247" s="76"/>
      <c r="S247" s="76"/>
      <c r="T247" s="76"/>
      <c r="U247" s="76"/>
      <c r="V247" s="76"/>
      <c r="W247" s="76"/>
      <c r="X247" s="76"/>
      <c r="Y247" s="76"/>
    </row>
    <row r="248">
      <c r="A248" s="76"/>
      <c r="B248" s="76"/>
      <c r="C248" s="76"/>
      <c r="D248" s="76"/>
      <c r="E248" s="76"/>
      <c r="F248" s="76"/>
      <c r="G248" s="76"/>
      <c r="H248" s="76"/>
      <c r="I248" s="76"/>
      <c r="J248" s="76"/>
      <c r="K248" s="76"/>
      <c r="L248" s="76"/>
      <c r="M248" s="76"/>
      <c r="N248" s="76"/>
      <c r="O248" s="76"/>
      <c r="P248" s="76"/>
      <c r="Q248" s="76"/>
      <c r="R248" s="76"/>
      <c r="S248" s="76"/>
      <c r="T248" s="76"/>
      <c r="U248" s="76"/>
      <c r="V248" s="76"/>
      <c r="W248" s="76"/>
      <c r="X248" s="76"/>
      <c r="Y248" s="76"/>
    </row>
    <row r="249">
      <c r="A249" s="76"/>
      <c r="B249" s="76"/>
      <c r="C249" s="76"/>
      <c r="D249" s="76"/>
      <c r="E249" s="76"/>
      <c r="F249" s="76"/>
      <c r="G249" s="76"/>
      <c r="H249" s="76"/>
      <c r="I249" s="76"/>
      <c r="J249" s="76"/>
      <c r="K249" s="76"/>
      <c r="L249" s="76"/>
      <c r="M249" s="76"/>
      <c r="N249" s="76"/>
      <c r="O249" s="76"/>
      <c r="P249" s="76"/>
      <c r="Q249" s="76"/>
      <c r="R249" s="76"/>
      <c r="S249" s="76"/>
      <c r="T249" s="76"/>
      <c r="U249" s="76"/>
      <c r="V249" s="76"/>
      <c r="W249" s="76"/>
      <c r="X249" s="76"/>
      <c r="Y249" s="76"/>
    </row>
    <row r="250">
      <c r="A250" s="76"/>
      <c r="B250" s="76"/>
      <c r="C250" s="76"/>
      <c r="D250" s="76"/>
      <c r="E250" s="76"/>
      <c r="F250" s="76"/>
      <c r="G250" s="76"/>
      <c r="H250" s="76"/>
      <c r="I250" s="76"/>
      <c r="J250" s="76"/>
      <c r="K250" s="76"/>
      <c r="L250" s="76"/>
      <c r="M250" s="76"/>
      <c r="N250" s="76"/>
      <c r="O250" s="76"/>
      <c r="P250" s="76"/>
      <c r="Q250" s="76"/>
      <c r="R250" s="76"/>
      <c r="S250" s="76"/>
      <c r="T250" s="76"/>
      <c r="U250" s="76"/>
      <c r="V250" s="76"/>
      <c r="W250" s="76"/>
      <c r="X250" s="76"/>
      <c r="Y250" s="76"/>
    </row>
    <row r="251">
      <c r="A251" s="76"/>
      <c r="B251" s="76"/>
      <c r="C251" s="76"/>
      <c r="D251" s="76"/>
      <c r="E251" s="76"/>
      <c r="F251" s="76"/>
      <c r="G251" s="76"/>
      <c r="H251" s="76"/>
      <c r="I251" s="76"/>
      <c r="J251" s="76"/>
      <c r="K251" s="76"/>
      <c r="L251" s="76"/>
      <c r="M251" s="76"/>
      <c r="N251" s="76"/>
      <c r="O251" s="76"/>
      <c r="P251" s="76"/>
      <c r="Q251" s="76"/>
      <c r="R251" s="76"/>
      <c r="S251" s="76"/>
      <c r="T251" s="76"/>
      <c r="U251" s="76"/>
      <c r="V251" s="76"/>
      <c r="W251" s="76"/>
      <c r="X251" s="76"/>
      <c r="Y251" s="76"/>
    </row>
    <row r="252">
      <c r="A252" s="76"/>
      <c r="B252" s="76"/>
      <c r="C252" s="76"/>
      <c r="D252" s="76"/>
      <c r="E252" s="76"/>
      <c r="F252" s="76"/>
      <c r="G252" s="76"/>
      <c r="H252" s="76"/>
      <c r="I252" s="76"/>
      <c r="J252" s="76"/>
      <c r="K252" s="76"/>
      <c r="L252" s="76"/>
      <c r="M252" s="76"/>
      <c r="N252" s="76"/>
      <c r="O252" s="76"/>
      <c r="P252" s="76"/>
      <c r="Q252" s="76"/>
      <c r="R252" s="76"/>
      <c r="S252" s="76"/>
      <c r="T252" s="76"/>
      <c r="U252" s="76"/>
      <c r="V252" s="76"/>
      <c r="W252" s="76"/>
      <c r="X252" s="76"/>
      <c r="Y252" s="76"/>
    </row>
    <row r="253">
      <c r="A253" s="76"/>
      <c r="B253" s="76"/>
      <c r="C253" s="76"/>
      <c r="D253" s="76"/>
      <c r="E253" s="76"/>
      <c r="F253" s="76"/>
      <c r="G253" s="76"/>
      <c r="H253" s="76"/>
      <c r="I253" s="76"/>
      <c r="J253" s="76"/>
      <c r="K253" s="76"/>
      <c r="L253" s="76"/>
      <c r="M253" s="76"/>
      <c r="N253" s="76"/>
      <c r="O253" s="76"/>
      <c r="P253" s="76"/>
      <c r="Q253" s="76"/>
      <c r="R253" s="76"/>
      <c r="S253" s="76"/>
      <c r="T253" s="76"/>
      <c r="U253" s="76"/>
      <c r="V253" s="76"/>
      <c r="W253" s="76"/>
      <c r="X253" s="76"/>
      <c r="Y253" s="76"/>
    </row>
    <row r="254">
      <c r="A254" s="76"/>
      <c r="B254" s="76"/>
      <c r="C254" s="76"/>
      <c r="D254" s="76"/>
      <c r="E254" s="76"/>
      <c r="F254" s="76"/>
      <c r="G254" s="76"/>
      <c r="H254" s="76"/>
      <c r="I254" s="76"/>
      <c r="J254" s="76"/>
      <c r="K254" s="76"/>
      <c r="L254" s="76"/>
      <c r="M254" s="76"/>
      <c r="N254" s="76"/>
      <c r="O254" s="76"/>
      <c r="P254" s="76"/>
      <c r="Q254" s="76"/>
      <c r="R254" s="76"/>
      <c r="S254" s="76"/>
      <c r="T254" s="76"/>
      <c r="U254" s="76"/>
      <c r="V254" s="76"/>
      <c r="W254" s="76"/>
      <c r="X254" s="76"/>
      <c r="Y254" s="76"/>
    </row>
    <row r="255">
      <c r="A255" s="76"/>
      <c r="B255" s="76"/>
      <c r="C255" s="76"/>
      <c r="D255" s="76"/>
      <c r="E255" s="76"/>
      <c r="F255" s="76"/>
      <c r="G255" s="76"/>
      <c r="H255" s="76"/>
      <c r="I255" s="76"/>
      <c r="J255" s="76"/>
      <c r="K255" s="76"/>
      <c r="L255" s="76"/>
      <c r="M255" s="76"/>
      <c r="N255" s="76"/>
      <c r="O255" s="76"/>
      <c r="P255" s="76"/>
      <c r="Q255" s="76"/>
      <c r="R255" s="76"/>
      <c r="S255" s="76"/>
      <c r="T255" s="76"/>
      <c r="U255" s="76"/>
      <c r="V255" s="76"/>
      <c r="W255" s="76"/>
      <c r="X255" s="76"/>
      <c r="Y255" s="76"/>
    </row>
    <row r="256">
      <c r="A256" s="76"/>
      <c r="B256" s="76"/>
      <c r="C256" s="76"/>
      <c r="D256" s="76"/>
      <c r="E256" s="76"/>
      <c r="F256" s="76"/>
      <c r="G256" s="76"/>
      <c r="H256" s="76"/>
      <c r="I256" s="76"/>
      <c r="J256" s="76"/>
      <c r="K256" s="76"/>
      <c r="L256" s="76"/>
      <c r="M256" s="76"/>
      <c r="N256" s="76"/>
      <c r="O256" s="76"/>
      <c r="P256" s="76"/>
      <c r="Q256" s="76"/>
      <c r="R256" s="76"/>
      <c r="S256" s="76"/>
      <c r="T256" s="76"/>
      <c r="U256" s="76"/>
      <c r="V256" s="76"/>
      <c r="W256" s="76"/>
      <c r="X256" s="76"/>
      <c r="Y256" s="76"/>
    </row>
    <row r="257">
      <c r="A257" s="76"/>
      <c r="B257" s="76"/>
      <c r="C257" s="76"/>
      <c r="D257" s="76"/>
      <c r="E257" s="76"/>
      <c r="F257" s="76"/>
      <c r="G257" s="76"/>
      <c r="H257" s="76"/>
      <c r="I257" s="76"/>
      <c r="J257" s="76"/>
      <c r="K257" s="76"/>
      <c r="L257" s="76"/>
      <c r="M257" s="76"/>
      <c r="N257" s="76"/>
      <c r="O257" s="76"/>
      <c r="P257" s="76"/>
      <c r="Q257" s="76"/>
      <c r="R257" s="76"/>
      <c r="S257" s="76"/>
      <c r="T257" s="76"/>
      <c r="U257" s="76"/>
      <c r="V257" s="76"/>
      <c r="W257" s="76"/>
      <c r="X257" s="76"/>
      <c r="Y257" s="76"/>
    </row>
    <row r="258">
      <c r="A258" s="76"/>
      <c r="B258" s="76"/>
      <c r="C258" s="76"/>
      <c r="D258" s="76"/>
      <c r="E258" s="76"/>
      <c r="F258" s="76"/>
      <c r="G258" s="76"/>
      <c r="H258" s="76"/>
      <c r="I258" s="76"/>
      <c r="J258" s="76"/>
      <c r="K258" s="76"/>
      <c r="L258" s="76"/>
      <c r="M258" s="76"/>
      <c r="N258" s="76"/>
      <c r="O258" s="76"/>
      <c r="P258" s="76"/>
      <c r="Q258" s="76"/>
      <c r="R258" s="76"/>
      <c r="S258" s="76"/>
      <c r="T258" s="76"/>
      <c r="U258" s="76"/>
      <c r="V258" s="76"/>
      <c r="W258" s="76"/>
      <c r="X258" s="76"/>
      <c r="Y258" s="76"/>
    </row>
    <row r="259">
      <c r="A259" s="76"/>
      <c r="B259" s="76"/>
      <c r="C259" s="76"/>
      <c r="D259" s="76"/>
      <c r="E259" s="76"/>
      <c r="F259" s="76"/>
      <c r="G259" s="76"/>
      <c r="H259" s="76"/>
      <c r="I259" s="76"/>
      <c r="J259" s="76"/>
      <c r="K259" s="76"/>
      <c r="L259" s="76"/>
      <c r="M259" s="76"/>
      <c r="N259" s="76"/>
      <c r="O259" s="76"/>
      <c r="P259" s="76"/>
      <c r="Q259" s="76"/>
      <c r="R259" s="76"/>
      <c r="S259" s="76"/>
      <c r="T259" s="76"/>
      <c r="U259" s="76"/>
      <c r="V259" s="76"/>
      <c r="W259" s="76"/>
      <c r="X259" s="76"/>
      <c r="Y259" s="76"/>
    </row>
    <row r="260">
      <c r="A260" s="76"/>
      <c r="B260" s="76"/>
      <c r="C260" s="76"/>
      <c r="D260" s="76"/>
      <c r="E260" s="76"/>
      <c r="F260" s="76"/>
      <c r="G260" s="76"/>
      <c r="H260" s="76"/>
      <c r="I260" s="76"/>
      <c r="J260" s="76"/>
      <c r="K260" s="76"/>
      <c r="L260" s="76"/>
      <c r="M260" s="76"/>
      <c r="N260" s="76"/>
      <c r="O260" s="76"/>
      <c r="P260" s="76"/>
      <c r="Q260" s="76"/>
      <c r="R260" s="76"/>
      <c r="S260" s="76"/>
      <c r="T260" s="76"/>
      <c r="U260" s="76"/>
      <c r="V260" s="76"/>
      <c r="W260" s="76"/>
      <c r="X260" s="76"/>
      <c r="Y260" s="76"/>
    </row>
    <row r="261">
      <c r="A261" s="76"/>
      <c r="B261" s="76"/>
      <c r="C261" s="76"/>
      <c r="D261" s="76"/>
      <c r="E261" s="76"/>
      <c r="F261" s="76"/>
      <c r="G261" s="76"/>
      <c r="H261" s="76"/>
      <c r="I261" s="76"/>
      <c r="J261" s="76"/>
      <c r="K261" s="76"/>
      <c r="L261" s="76"/>
      <c r="M261" s="76"/>
      <c r="N261" s="76"/>
      <c r="O261" s="76"/>
      <c r="P261" s="76"/>
      <c r="Q261" s="76"/>
      <c r="R261" s="76"/>
      <c r="S261" s="76"/>
      <c r="T261" s="76"/>
      <c r="U261" s="76"/>
      <c r="V261" s="76"/>
      <c r="W261" s="76"/>
      <c r="X261" s="76"/>
      <c r="Y261" s="76"/>
    </row>
    <row r="262">
      <c r="A262" s="76"/>
      <c r="B262" s="76"/>
      <c r="C262" s="76"/>
      <c r="D262" s="76"/>
      <c r="E262" s="76"/>
      <c r="F262" s="76"/>
      <c r="G262" s="76"/>
      <c r="H262" s="76"/>
      <c r="I262" s="76"/>
      <c r="J262" s="76"/>
      <c r="K262" s="76"/>
      <c r="L262" s="76"/>
      <c r="M262" s="76"/>
      <c r="N262" s="76"/>
      <c r="O262" s="76"/>
      <c r="P262" s="76"/>
      <c r="Q262" s="76"/>
      <c r="R262" s="76"/>
      <c r="S262" s="76"/>
      <c r="T262" s="76"/>
      <c r="U262" s="76"/>
      <c r="V262" s="76"/>
      <c r="W262" s="76"/>
      <c r="X262" s="76"/>
      <c r="Y262" s="76"/>
    </row>
    <row r="263">
      <c r="A263" s="76"/>
      <c r="B263" s="76"/>
      <c r="C263" s="76"/>
      <c r="D263" s="76"/>
      <c r="E263" s="76"/>
      <c r="F263" s="76"/>
      <c r="G263" s="76"/>
      <c r="H263" s="76"/>
      <c r="I263" s="76"/>
      <c r="J263" s="76"/>
      <c r="K263" s="76"/>
      <c r="L263" s="76"/>
      <c r="M263" s="76"/>
      <c r="N263" s="76"/>
      <c r="O263" s="76"/>
      <c r="P263" s="76"/>
      <c r="Q263" s="76"/>
      <c r="R263" s="76"/>
      <c r="S263" s="76"/>
      <c r="T263" s="76"/>
      <c r="U263" s="76"/>
      <c r="V263" s="76"/>
      <c r="W263" s="76"/>
      <c r="X263" s="76"/>
      <c r="Y263" s="76"/>
    </row>
    <row r="264">
      <c r="A264" s="76"/>
      <c r="B264" s="76"/>
      <c r="C264" s="76"/>
      <c r="D264" s="76"/>
      <c r="E264" s="76"/>
      <c r="F264" s="76"/>
      <c r="G264" s="76"/>
      <c r="H264" s="76"/>
      <c r="I264" s="76"/>
      <c r="J264" s="76"/>
      <c r="K264" s="76"/>
      <c r="L264" s="76"/>
      <c r="M264" s="76"/>
      <c r="N264" s="76"/>
      <c r="O264" s="76"/>
      <c r="P264" s="76"/>
      <c r="Q264" s="76"/>
      <c r="R264" s="76"/>
      <c r="S264" s="76"/>
      <c r="T264" s="76"/>
      <c r="U264" s="76"/>
      <c r="V264" s="76"/>
      <c r="W264" s="76"/>
      <c r="X264" s="76"/>
      <c r="Y264" s="76"/>
    </row>
    <row r="265">
      <c r="A265" s="76"/>
      <c r="B265" s="76"/>
      <c r="C265" s="76"/>
      <c r="D265" s="76"/>
      <c r="E265" s="76"/>
      <c r="F265" s="76"/>
      <c r="G265" s="76"/>
      <c r="H265" s="76"/>
      <c r="I265" s="76"/>
      <c r="J265" s="76"/>
      <c r="K265" s="76"/>
      <c r="L265" s="76"/>
      <c r="M265" s="76"/>
      <c r="N265" s="76"/>
      <c r="O265" s="76"/>
      <c r="P265" s="76"/>
      <c r="Q265" s="76"/>
      <c r="R265" s="76"/>
      <c r="S265" s="76"/>
      <c r="T265" s="76"/>
      <c r="U265" s="76"/>
      <c r="V265" s="76"/>
      <c r="W265" s="76"/>
      <c r="X265" s="76"/>
      <c r="Y265" s="76"/>
    </row>
    <row r="266">
      <c r="A266" s="76"/>
      <c r="B266" s="76"/>
      <c r="C266" s="76"/>
      <c r="D266" s="76"/>
      <c r="E266" s="76"/>
      <c r="F266" s="76"/>
      <c r="G266" s="76"/>
      <c r="H266" s="76"/>
      <c r="I266" s="76"/>
      <c r="J266" s="76"/>
      <c r="K266" s="76"/>
      <c r="L266" s="76"/>
      <c r="M266" s="76"/>
      <c r="N266" s="76"/>
      <c r="O266" s="76"/>
      <c r="P266" s="76"/>
      <c r="Q266" s="76"/>
      <c r="R266" s="76"/>
      <c r="S266" s="76"/>
      <c r="T266" s="76"/>
      <c r="U266" s="76"/>
      <c r="V266" s="76"/>
      <c r="W266" s="76"/>
      <c r="X266" s="76"/>
      <c r="Y266" s="76"/>
    </row>
    <row r="267">
      <c r="A267" s="76"/>
      <c r="B267" s="76"/>
      <c r="C267" s="76"/>
      <c r="D267" s="76"/>
      <c r="E267" s="76"/>
      <c r="F267" s="76"/>
      <c r="G267" s="76"/>
      <c r="H267" s="76"/>
      <c r="I267" s="76"/>
      <c r="J267" s="76"/>
      <c r="K267" s="76"/>
      <c r="L267" s="76"/>
      <c r="M267" s="76"/>
      <c r="N267" s="76"/>
      <c r="O267" s="76"/>
      <c r="P267" s="76"/>
      <c r="Q267" s="76"/>
      <c r="R267" s="76"/>
      <c r="S267" s="76"/>
      <c r="T267" s="76"/>
      <c r="U267" s="76"/>
      <c r="V267" s="76"/>
      <c r="W267" s="76"/>
      <c r="X267" s="76"/>
      <c r="Y267" s="76"/>
    </row>
    <row r="268">
      <c r="A268" s="76"/>
      <c r="B268" s="76"/>
      <c r="C268" s="76"/>
      <c r="D268" s="76"/>
      <c r="E268" s="76"/>
      <c r="F268" s="76"/>
      <c r="G268" s="76"/>
      <c r="H268" s="76"/>
      <c r="I268" s="76"/>
      <c r="J268" s="76"/>
      <c r="K268" s="76"/>
      <c r="L268" s="76"/>
      <c r="M268" s="76"/>
      <c r="N268" s="76"/>
      <c r="O268" s="76"/>
      <c r="P268" s="76"/>
      <c r="Q268" s="76"/>
      <c r="R268" s="76"/>
      <c r="S268" s="76"/>
      <c r="T268" s="76"/>
      <c r="U268" s="76"/>
      <c r="V268" s="76"/>
      <c r="W268" s="76"/>
      <c r="X268" s="76"/>
      <c r="Y268" s="76"/>
    </row>
    <row r="269">
      <c r="A269" s="76"/>
      <c r="B269" s="76"/>
      <c r="C269" s="76"/>
      <c r="D269" s="76"/>
      <c r="E269" s="76"/>
      <c r="F269" s="76"/>
      <c r="G269" s="76"/>
      <c r="H269" s="76"/>
      <c r="I269" s="76"/>
      <c r="J269" s="76"/>
      <c r="K269" s="76"/>
      <c r="L269" s="76"/>
      <c r="M269" s="76"/>
      <c r="N269" s="76"/>
      <c r="O269" s="76"/>
      <c r="P269" s="76"/>
      <c r="Q269" s="76"/>
      <c r="R269" s="76"/>
      <c r="S269" s="76"/>
      <c r="T269" s="76"/>
      <c r="U269" s="76"/>
      <c r="V269" s="76"/>
      <c r="W269" s="76"/>
      <c r="X269" s="76"/>
      <c r="Y269" s="76"/>
    </row>
    <row r="270">
      <c r="A270" s="76"/>
      <c r="B270" s="76"/>
      <c r="C270" s="76"/>
      <c r="D270" s="76"/>
      <c r="E270" s="76"/>
      <c r="F270" s="76"/>
      <c r="G270" s="76"/>
      <c r="H270" s="76"/>
      <c r="I270" s="76"/>
      <c r="J270" s="76"/>
      <c r="K270" s="76"/>
      <c r="L270" s="76"/>
      <c r="M270" s="76"/>
      <c r="N270" s="76"/>
      <c r="O270" s="76"/>
      <c r="P270" s="76"/>
      <c r="Q270" s="76"/>
      <c r="R270" s="76"/>
      <c r="S270" s="76"/>
      <c r="T270" s="76"/>
      <c r="U270" s="76"/>
      <c r="V270" s="76"/>
      <c r="W270" s="76"/>
      <c r="X270" s="76"/>
      <c r="Y270" s="76"/>
    </row>
    <row r="271">
      <c r="A271" s="76"/>
      <c r="B271" s="76"/>
      <c r="C271" s="76"/>
      <c r="D271" s="76"/>
      <c r="E271" s="76"/>
      <c r="F271" s="76"/>
      <c r="G271" s="76"/>
      <c r="H271" s="76"/>
      <c r="I271" s="76"/>
      <c r="J271" s="76"/>
      <c r="K271" s="76"/>
      <c r="L271" s="76"/>
      <c r="M271" s="76"/>
      <c r="N271" s="76"/>
      <c r="O271" s="76"/>
      <c r="P271" s="76"/>
      <c r="Q271" s="76"/>
      <c r="R271" s="76"/>
      <c r="S271" s="76"/>
      <c r="T271" s="76"/>
      <c r="U271" s="76"/>
      <c r="V271" s="76"/>
      <c r="W271" s="76"/>
      <c r="X271" s="76"/>
      <c r="Y271" s="76"/>
    </row>
    <row r="272">
      <c r="A272" s="76"/>
      <c r="B272" s="76"/>
      <c r="C272" s="76"/>
      <c r="D272" s="76"/>
      <c r="E272" s="76"/>
      <c r="F272" s="76"/>
      <c r="G272" s="76"/>
      <c r="H272" s="76"/>
      <c r="I272" s="76"/>
      <c r="J272" s="76"/>
      <c r="K272" s="76"/>
      <c r="L272" s="76"/>
      <c r="M272" s="76"/>
      <c r="N272" s="76"/>
      <c r="O272" s="76"/>
      <c r="P272" s="76"/>
      <c r="Q272" s="76"/>
      <c r="R272" s="76"/>
      <c r="S272" s="76"/>
      <c r="T272" s="76"/>
      <c r="U272" s="76"/>
      <c r="V272" s="76"/>
      <c r="W272" s="76"/>
      <c r="X272" s="76"/>
      <c r="Y272" s="76"/>
    </row>
    <row r="273">
      <c r="A273" s="76"/>
      <c r="B273" s="76"/>
      <c r="C273" s="76"/>
      <c r="D273" s="76"/>
      <c r="E273" s="76"/>
      <c r="F273" s="76"/>
      <c r="G273" s="76"/>
      <c r="H273" s="76"/>
      <c r="I273" s="76"/>
      <c r="J273" s="76"/>
      <c r="K273" s="76"/>
      <c r="L273" s="76"/>
      <c r="M273" s="76"/>
      <c r="N273" s="76"/>
      <c r="O273" s="76"/>
      <c r="P273" s="76"/>
      <c r="Q273" s="76"/>
      <c r="R273" s="76"/>
      <c r="S273" s="76"/>
      <c r="T273" s="76"/>
      <c r="U273" s="76"/>
      <c r="V273" s="76"/>
      <c r="W273" s="76"/>
      <c r="X273" s="76"/>
      <c r="Y273" s="76"/>
    </row>
    <row r="274">
      <c r="A274" s="76"/>
      <c r="B274" s="76"/>
      <c r="C274" s="76"/>
      <c r="D274" s="76"/>
      <c r="E274" s="76"/>
      <c r="F274" s="76"/>
      <c r="G274" s="76"/>
      <c r="H274" s="76"/>
      <c r="I274" s="76"/>
      <c r="J274" s="76"/>
      <c r="K274" s="76"/>
      <c r="L274" s="76"/>
      <c r="M274" s="76"/>
      <c r="N274" s="76"/>
      <c r="O274" s="76"/>
      <c r="P274" s="76"/>
      <c r="Q274" s="76"/>
      <c r="R274" s="76"/>
      <c r="S274" s="76"/>
      <c r="T274" s="76"/>
      <c r="U274" s="76"/>
      <c r="V274" s="76"/>
      <c r="W274" s="76"/>
      <c r="X274" s="76"/>
      <c r="Y274" s="76"/>
    </row>
    <row r="275">
      <c r="A275" s="76"/>
      <c r="B275" s="76"/>
      <c r="C275" s="76"/>
      <c r="D275" s="76"/>
      <c r="E275" s="76"/>
      <c r="F275" s="76"/>
      <c r="G275" s="76"/>
      <c r="H275" s="76"/>
      <c r="I275" s="76"/>
      <c r="J275" s="76"/>
      <c r="K275" s="76"/>
      <c r="L275" s="76"/>
      <c r="M275" s="76"/>
      <c r="N275" s="76"/>
      <c r="O275" s="76"/>
      <c r="P275" s="76"/>
      <c r="Q275" s="76"/>
      <c r="R275" s="76"/>
      <c r="S275" s="76"/>
      <c r="T275" s="76"/>
      <c r="U275" s="76"/>
      <c r="V275" s="76"/>
      <c r="W275" s="76"/>
      <c r="X275" s="76"/>
      <c r="Y275" s="76"/>
    </row>
    <row r="276">
      <c r="A276" s="76"/>
      <c r="B276" s="76"/>
      <c r="C276" s="76"/>
      <c r="D276" s="76"/>
      <c r="E276" s="76"/>
      <c r="F276" s="76"/>
      <c r="G276" s="76"/>
      <c r="H276" s="76"/>
      <c r="I276" s="76"/>
      <c r="J276" s="76"/>
      <c r="K276" s="76"/>
      <c r="L276" s="76"/>
      <c r="M276" s="76"/>
      <c r="N276" s="76"/>
      <c r="O276" s="76"/>
      <c r="P276" s="76"/>
      <c r="Q276" s="76"/>
      <c r="R276" s="76"/>
      <c r="S276" s="76"/>
      <c r="T276" s="76"/>
      <c r="U276" s="76"/>
      <c r="V276" s="76"/>
      <c r="W276" s="76"/>
      <c r="X276" s="76"/>
      <c r="Y276" s="76"/>
    </row>
    <row r="277">
      <c r="A277" s="76"/>
      <c r="B277" s="76"/>
      <c r="C277" s="76"/>
      <c r="D277" s="76"/>
      <c r="E277" s="76"/>
      <c r="F277" s="76"/>
      <c r="G277" s="76"/>
      <c r="H277" s="76"/>
      <c r="I277" s="76"/>
      <c r="J277" s="76"/>
      <c r="K277" s="76"/>
      <c r="L277" s="76"/>
      <c r="M277" s="76"/>
      <c r="N277" s="76"/>
      <c r="O277" s="76"/>
      <c r="P277" s="76"/>
      <c r="Q277" s="76"/>
      <c r="R277" s="76"/>
      <c r="S277" s="76"/>
      <c r="T277" s="76"/>
      <c r="U277" s="76"/>
      <c r="V277" s="76"/>
      <c r="W277" s="76"/>
      <c r="X277" s="76"/>
      <c r="Y277" s="76"/>
    </row>
    <row r="278">
      <c r="A278" s="76"/>
      <c r="B278" s="76"/>
      <c r="C278" s="76"/>
      <c r="D278" s="76"/>
      <c r="E278" s="76"/>
      <c r="F278" s="76"/>
      <c r="G278" s="76"/>
      <c r="H278" s="76"/>
      <c r="I278" s="76"/>
      <c r="J278" s="76"/>
      <c r="K278" s="76"/>
      <c r="L278" s="76"/>
      <c r="M278" s="76"/>
      <c r="N278" s="76"/>
      <c r="O278" s="76"/>
      <c r="P278" s="76"/>
      <c r="Q278" s="76"/>
      <c r="R278" s="76"/>
      <c r="S278" s="76"/>
      <c r="T278" s="76"/>
      <c r="U278" s="76"/>
      <c r="V278" s="76"/>
      <c r="W278" s="76"/>
      <c r="X278" s="76"/>
      <c r="Y278" s="76"/>
    </row>
    <row r="279">
      <c r="A279" s="76"/>
      <c r="B279" s="76"/>
      <c r="C279" s="76"/>
      <c r="D279" s="76"/>
      <c r="E279" s="76"/>
      <c r="F279" s="76"/>
      <c r="G279" s="76"/>
      <c r="H279" s="76"/>
      <c r="I279" s="76"/>
      <c r="J279" s="76"/>
      <c r="K279" s="76"/>
      <c r="L279" s="76"/>
      <c r="M279" s="76"/>
      <c r="N279" s="76"/>
      <c r="O279" s="76"/>
      <c r="P279" s="76"/>
      <c r="Q279" s="76"/>
      <c r="R279" s="76"/>
      <c r="S279" s="76"/>
      <c r="T279" s="76"/>
      <c r="U279" s="76"/>
      <c r="V279" s="76"/>
      <c r="W279" s="76"/>
      <c r="X279" s="76"/>
      <c r="Y279" s="76"/>
    </row>
    <row r="280">
      <c r="A280" s="76"/>
      <c r="B280" s="76"/>
      <c r="C280" s="76"/>
      <c r="D280" s="76"/>
      <c r="E280" s="76"/>
      <c r="F280" s="76"/>
      <c r="G280" s="76"/>
      <c r="H280" s="76"/>
      <c r="I280" s="76"/>
      <c r="J280" s="76"/>
      <c r="K280" s="76"/>
      <c r="L280" s="76"/>
      <c r="M280" s="76"/>
      <c r="N280" s="76"/>
      <c r="O280" s="76"/>
      <c r="P280" s="76"/>
      <c r="Q280" s="76"/>
      <c r="R280" s="76"/>
      <c r="S280" s="76"/>
      <c r="T280" s="76"/>
      <c r="U280" s="76"/>
      <c r="V280" s="76"/>
      <c r="W280" s="76"/>
      <c r="X280" s="76"/>
      <c r="Y280" s="76"/>
    </row>
    <row r="281">
      <c r="A281" s="76"/>
      <c r="B281" s="76"/>
      <c r="C281" s="76"/>
      <c r="D281" s="76"/>
      <c r="E281" s="76"/>
      <c r="F281" s="76"/>
      <c r="G281" s="76"/>
      <c r="H281" s="76"/>
      <c r="I281" s="76"/>
      <c r="J281" s="76"/>
      <c r="K281" s="76"/>
      <c r="L281" s="76"/>
      <c r="M281" s="76"/>
      <c r="N281" s="76"/>
      <c r="O281" s="76"/>
      <c r="P281" s="76"/>
      <c r="Q281" s="76"/>
      <c r="R281" s="76"/>
      <c r="S281" s="76"/>
      <c r="T281" s="76"/>
      <c r="U281" s="76"/>
      <c r="V281" s="76"/>
      <c r="W281" s="76"/>
      <c r="X281" s="76"/>
      <c r="Y281" s="76"/>
    </row>
    <row r="282">
      <c r="A282" s="76"/>
      <c r="B282" s="76"/>
      <c r="C282" s="76"/>
      <c r="D282" s="76"/>
      <c r="E282" s="76"/>
      <c r="F282" s="76"/>
      <c r="G282" s="76"/>
      <c r="H282" s="76"/>
      <c r="I282" s="76"/>
      <c r="J282" s="76"/>
      <c r="K282" s="76"/>
      <c r="L282" s="76"/>
      <c r="M282" s="76"/>
      <c r="N282" s="76"/>
      <c r="O282" s="76"/>
      <c r="P282" s="76"/>
      <c r="Q282" s="76"/>
      <c r="R282" s="76"/>
      <c r="S282" s="76"/>
      <c r="T282" s="76"/>
      <c r="U282" s="76"/>
      <c r="V282" s="76"/>
      <c r="W282" s="76"/>
      <c r="X282" s="76"/>
      <c r="Y282" s="76"/>
    </row>
    <row r="283">
      <c r="A283" s="76"/>
      <c r="B283" s="76"/>
      <c r="C283" s="76"/>
      <c r="D283" s="76"/>
      <c r="E283" s="76"/>
      <c r="F283" s="76"/>
      <c r="G283" s="76"/>
      <c r="H283" s="76"/>
      <c r="I283" s="76"/>
      <c r="J283" s="76"/>
      <c r="K283" s="76"/>
      <c r="L283" s="76"/>
      <c r="M283" s="76"/>
      <c r="N283" s="76"/>
      <c r="O283" s="76"/>
      <c r="P283" s="76"/>
      <c r="Q283" s="76"/>
      <c r="R283" s="76"/>
      <c r="S283" s="76"/>
      <c r="T283" s="76"/>
      <c r="U283" s="76"/>
      <c r="V283" s="76"/>
      <c r="W283" s="76"/>
      <c r="X283" s="76"/>
      <c r="Y283" s="76"/>
    </row>
    <row r="284">
      <c r="A284" s="76"/>
      <c r="B284" s="76"/>
      <c r="C284" s="76"/>
      <c r="D284" s="76"/>
      <c r="E284" s="76"/>
      <c r="F284" s="76"/>
      <c r="G284" s="76"/>
      <c r="H284" s="76"/>
      <c r="I284" s="76"/>
      <c r="J284" s="76"/>
      <c r="K284" s="76"/>
      <c r="L284" s="76"/>
      <c r="M284" s="76"/>
      <c r="N284" s="76"/>
      <c r="O284" s="76"/>
      <c r="P284" s="76"/>
      <c r="Q284" s="76"/>
      <c r="R284" s="76"/>
      <c r="S284" s="76"/>
      <c r="T284" s="76"/>
      <c r="U284" s="76"/>
      <c r="V284" s="76"/>
      <c r="W284" s="76"/>
      <c r="X284" s="76"/>
      <c r="Y284" s="76"/>
    </row>
    <row r="285">
      <c r="A285" s="76"/>
      <c r="B285" s="76"/>
      <c r="C285" s="76"/>
      <c r="D285" s="76"/>
      <c r="E285" s="76"/>
      <c r="F285" s="76"/>
      <c r="G285" s="76"/>
      <c r="H285" s="76"/>
      <c r="I285" s="76"/>
      <c r="J285" s="76"/>
      <c r="K285" s="76"/>
      <c r="L285" s="76"/>
      <c r="M285" s="76"/>
      <c r="N285" s="76"/>
      <c r="O285" s="76"/>
      <c r="P285" s="76"/>
      <c r="Q285" s="76"/>
      <c r="R285" s="76"/>
      <c r="S285" s="76"/>
      <c r="T285" s="76"/>
      <c r="U285" s="76"/>
      <c r="V285" s="76"/>
      <c r="W285" s="76"/>
      <c r="X285" s="76"/>
      <c r="Y285" s="76"/>
    </row>
    <row r="286">
      <c r="A286" s="76"/>
      <c r="B286" s="76"/>
      <c r="C286" s="76"/>
      <c r="D286" s="76"/>
      <c r="E286" s="76"/>
      <c r="F286" s="76"/>
      <c r="G286" s="76"/>
      <c r="H286" s="76"/>
      <c r="I286" s="76"/>
      <c r="J286" s="76"/>
      <c r="K286" s="76"/>
      <c r="L286" s="76"/>
      <c r="M286" s="76"/>
      <c r="N286" s="76"/>
      <c r="O286" s="76"/>
      <c r="P286" s="76"/>
      <c r="Q286" s="76"/>
      <c r="R286" s="76"/>
      <c r="S286" s="76"/>
      <c r="T286" s="76"/>
      <c r="U286" s="76"/>
      <c r="V286" s="76"/>
      <c r="W286" s="76"/>
      <c r="X286" s="76"/>
      <c r="Y286" s="76"/>
    </row>
    <row r="287">
      <c r="A287" s="76"/>
      <c r="B287" s="76"/>
      <c r="C287" s="76"/>
      <c r="D287" s="76"/>
      <c r="E287" s="76"/>
      <c r="F287" s="76"/>
      <c r="G287" s="76"/>
      <c r="H287" s="76"/>
      <c r="I287" s="76"/>
      <c r="J287" s="76"/>
      <c r="K287" s="76"/>
      <c r="L287" s="76"/>
      <c r="M287" s="76"/>
      <c r="N287" s="76"/>
      <c r="O287" s="76"/>
      <c r="P287" s="76"/>
      <c r="Q287" s="76"/>
      <c r="R287" s="76"/>
      <c r="S287" s="76"/>
      <c r="T287" s="76"/>
      <c r="U287" s="76"/>
      <c r="V287" s="76"/>
      <c r="W287" s="76"/>
      <c r="X287" s="76"/>
      <c r="Y287" s="76"/>
    </row>
    <row r="288">
      <c r="A288" s="76"/>
      <c r="B288" s="76"/>
      <c r="C288" s="76"/>
      <c r="D288" s="76"/>
      <c r="E288" s="76"/>
      <c r="F288" s="76"/>
      <c r="G288" s="76"/>
      <c r="H288" s="76"/>
      <c r="I288" s="76"/>
      <c r="J288" s="76"/>
      <c r="K288" s="76"/>
      <c r="L288" s="76"/>
      <c r="M288" s="76"/>
      <c r="N288" s="76"/>
      <c r="O288" s="76"/>
      <c r="P288" s="76"/>
      <c r="Q288" s="76"/>
      <c r="R288" s="76"/>
      <c r="S288" s="76"/>
      <c r="T288" s="76"/>
      <c r="U288" s="76"/>
      <c r="V288" s="76"/>
      <c r="W288" s="76"/>
      <c r="X288" s="76"/>
      <c r="Y288" s="76"/>
    </row>
    <row r="289">
      <c r="A289" s="76"/>
      <c r="B289" s="76"/>
      <c r="C289" s="76"/>
      <c r="D289" s="76"/>
      <c r="E289" s="76"/>
      <c r="F289" s="76"/>
      <c r="G289" s="76"/>
      <c r="H289" s="76"/>
      <c r="I289" s="76"/>
      <c r="J289" s="76"/>
      <c r="K289" s="76"/>
      <c r="L289" s="76"/>
      <c r="M289" s="76"/>
      <c r="N289" s="76"/>
      <c r="O289" s="76"/>
      <c r="P289" s="76"/>
      <c r="Q289" s="76"/>
      <c r="R289" s="76"/>
      <c r="S289" s="76"/>
      <c r="T289" s="76"/>
      <c r="U289" s="76"/>
      <c r="V289" s="76"/>
      <c r="W289" s="76"/>
      <c r="X289" s="76"/>
      <c r="Y289" s="76"/>
    </row>
    <row r="290">
      <c r="A290" s="76"/>
      <c r="B290" s="76"/>
      <c r="C290" s="76"/>
      <c r="D290" s="76"/>
      <c r="E290" s="76"/>
      <c r="F290" s="76"/>
      <c r="G290" s="76"/>
      <c r="H290" s="76"/>
      <c r="I290" s="76"/>
      <c r="J290" s="76"/>
      <c r="K290" s="76"/>
      <c r="L290" s="76"/>
      <c r="M290" s="76"/>
      <c r="N290" s="76"/>
      <c r="O290" s="76"/>
      <c r="P290" s="76"/>
      <c r="Q290" s="76"/>
      <c r="R290" s="76"/>
      <c r="S290" s="76"/>
      <c r="T290" s="76"/>
      <c r="U290" s="76"/>
      <c r="V290" s="76"/>
      <c r="W290" s="76"/>
      <c r="X290" s="76"/>
      <c r="Y290" s="76"/>
    </row>
    <row r="291">
      <c r="A291" s="76"/>
      <c r="B291" s="76"/>
      <c r="C291" s="76"/>
      <c r="D291" s="76"/>
      <c r="E291" s="76"/>
      <c r="F291" s="76"/>
      <c r="G291" s="76"/>
      <c r="H291" s="76"/>
      <c r="I291" s="76"/>
      <c r="J291" s="76"/>
      <c r="K291" s="76"/>
      <c r="L291" s="76"/>
      <c r="M291" s="76"/>
      <c r="N291" s="76"/>
      <c r="O291" s="76"/>
      <c r="P291" s="76"/>
      <c r="Q291" s="76"/>
      <c r="R291" s="76"/>
      <c r="S291" s="76"/>
      <c r="T291" s="76"/>
      <c r="U291" s="76"/>
      <c r="V291" s="76"/>
      <c r="W291" s="76"/>
      <c r="X291" s="76"/>
      <c r="Y291" s="76"/>
    </row>
    <row r="292">
      <c r="A292" s="76"/>
      <c r="B292" s="76"/>
      <c r="C292" s="76"/>
      <c r="D292" s="76"/>
      <c r="E292" s="76"/>
      <c r="F292" s="76"/>
      <c r="G292" s="76"/>
      <c r="H292" s="76"/>
      <c r="I292" s="76"/>
      <c r="J292" s="76"/>
      <c r="K292" s="76"/>
      <c r="L292" s="76"/>
      <c r="M292" s="76"/>
      <c r="N292" s="76"/>
      <c r="O292" s="76"/>
      <c r="P292" s="76"/>
      <c r="Q292" s="76"/>
      <c r="R292" s="76"/>
      <c r="S292" s="76"/>
      <c r="T292" s="76"/>
      <c r="U292" s="76"/>
      <c r="V292" s="76"/>
      <c r="W292" s="76"/>
      <c r="X292" s="76"/>
      <c r="Y292" s="76"/>
    </row>
    <row r="293">
      <c r="A293" s="76"/>
      <c r="B293" s="76"/>
      <c r="C293" s="76"/>
      <c r="D293" s="76"/>
      <c r="E293" s="76"/>
      <c r="F293" s="76"/>
      <c r="G293" s="76"/>
      <c r="H293" s="76"/>
      <c r="I293" s="76"/>
      <c r="J293" s="76"/>
      <c r="K293" s="76"/>
      <c r="L293" s="76"/>
      <c r="M293" s="76"/>
      <c r="N293" s="76"/>
      <c r="O293" s="76"/>
      <c r="P293" s="76"/>
      <c r="Q293" s="76"/>
      <c r="R293" s="76"/>
      <c r="S293" s="76"/>
      <c r="T293" s="76"/>
      <c r="U293" s="76"/>
      <c r="V293" s="76"/>
      <c r="W293" s="76"/>
      <c r="X293" s="76"/>
      <c r="Y293" s="76"/>
    </row>
    <row r="294">
      <c r="A294" s="76"/>
      <c r="B294" s="76"/>
      <c r="C294" s="76"/>
      <c r="D294" s="76"/>
      <c r="E294" s="76"/>
      <c r="F294" s="76"/>
      <c r="G294" s="76"/>
      <c r="H294" s="76"/>
      <c r="I294" s="76"/>
      <c r="J294" s="76"/>
      <c r="K294" s="76"/>
      <c r="L294" s="76"/>
      <c r="M294" s="76"/>
      <c r="N294" s="76"/>
      <c r="O294" s="76"/>
      <c r="P294" s="76"/>
      <c r="Q294" s="76"/>
      <c r="R294" s="76"/>
      <c r="S294" s="76"/>
      <c r="T294" s="76"/>
      <c r="U294" s="76"/>
      <c r="V294" s="76"/>
      <c r="W294" s="76"/>
      <c r="X294" s="76"/>
      <c r="Y294" s="76"/>
    </row>
    <row r="295">
      <c r="A295" s="76"/>
      <c r="B295" s="76"/>
      <c r="C295" s="76"/>
      <c r="D295" s="76"/>
      <c r="E295" s="76"/>
      <c r="F295" s="76"/>
      <c r="G295" s="76"/>
      <c r="H295" s="76"/>
      <c r="I295" s="76"/>
      <c r="J295" s="76"/>
      <c r="K295" s="76"/>
      <c r="L295" s="76"/>
      <c r="M295" s="76"/>
      <c r="N295" s="76"/>
      <c r="O295" s="76"/>
      <c r="P295" s="76"/>
      <c r="Q295" s="76"/>
      <c r="R295" s="76"/>
      <c r="S295" s="76"/>
      <c r="T295" s="76"/>
      <c r="U295" s="76"/>
      <c r="V295" s="76"/>
      <c r="W295" s="76"/>
      <c r="X295" s="76"/>
      <c r="Y295" s="76"/>
    </row>
    <row r="296">
      <c r="A296" s="76"/>
      <c r="B296" s="76"/>
      <c r="C296" s="76"/>
      <c r="D296" s="76"/>
      <c r="E296" s="76"/>
      <c r="F296" s="76"/>
      <c r="G296" s="76"/>
      <c r="H296" s="76"/>
      <c r="I296" s="76"/>
      <c r="J296" s="76"/>
      <c r="K296" s="76"/>
      <c r="L296" s="76"/>
      <c r="M296" s="76"/>
      <c r="N296" s="76"/>
      <c r="O296" s="76"/>
      <c r="P296" s="76"/>
      <c r="Q296" s="76"/>
      <c r="R296" s="76"/>
      <c r="S296" s="76"/>
      <c r="T296" s="76"/>
      <c r="U296" s="76"/>
      <c r="V296" s="76"/>
      <c r="W296" s="76"/>
      <c r="X296" s="76"/>
      <c r="Y296" s="76"/>
    </row>
    <row r="297">
      <c r="A297" s="76"/>
      <c r="B297" s="76"/>
      <c r="C297" s="76"/>
      <c r="D297" s="76"/>
      <c r="E297" s="76"/>
      <c r="F297" s="76"/>
      <c r="G297" s="76"/>
      <c r="H297" s="76"/>
      <c r="I297" s="76"/>
      <c r="J297" s="76"/>
      <c r="K297" s="76"/>
      <c r="L297" s="76"/>
      <c r="M297" s="76"/>
      <c r="N297" s="76"/>
      <c r="O297" s="76"/>
      <c r="P297" s="76"/>
      <c r="Q297" s="76"/>
      <c r="R297" s="76"/>
      <c r="S297" s="76"/>
      <c r="T297" s="76"/>
      <c r="U297" s="76"/>
      <c r="V297" s="76"/>
      <c r="W297" s="76"/>
      <c r="X297" s="76"/>
      <c r="Y297" s="76"/>
    </row>
    <row r="298">
      <c r="A298" s="76"/>
      <c r="B298" s="76"/>
      <c r="C298" s="76"/>
      <c r="D298" s="76"/>
      <c r="E298" s="76"/>
      <c r="F298" s="76"/>
      <c r="G298" s="76"/>
      <c r="H298" s="76"/>
      <c r="I298" s="76"/>
      <c r="J298" s="76"/>
      <c r="K298" s="76"/>
      <c r="L298" s="76"/>
      <c r="M298" s="76"/>
      <c r="N298" s="76"/>
      <c r="O298" s="76"/>
      <c r="P298" s="76"/>
      <c r="Q298" s="76"/>
      <c r="R298" s="76"/>
      <c r="S298" s="76"/>
      <c r="T298" s="76"/>
      <c r="U298" s="76"/>
      <c r="V298" s="76"/>
      <c r="W298" s="76"/>
      <c r="X298" s="76"/>
      <c r="Y298" s="76"/>
    </row>
    <row r="299">
      <c r="A299" s="76"/>
      <c r="B299" s="76"/>
      <c r="C299" s="76"/>
      <c r="D299" s="76"/>
      <c r="E299" s="76"/>
      <c r="F299" s="76"/>
      <c r="G299" s="76"/>
      <c r="H299" s="76"/>
      <c r="I299" s="76"/>
      <c r="J299" s="76"/>
      <c r="K299" s="76"/>
      <c r="L299" s="76"/>
      <c r="M299" s="76"/>
      <c r="N299" s="76"/>
      <c r="O299" s="76"/>
      <c r="P299" s="76"/>
      <c r="Q299" s="76"/>
      <c r="R299" s="76"/>
      <c r="S299" s="76"/>
      <c r="T299" s="76"/>
      <c r="U299" s="76"/>
      <c r="V299" s="76"/>
      <c r="W299" s="76"/>
      <c r="X299" s="76"/>
      <c r="Y299" s="76"/>
    </row>
    <row r="300">
      <c r="A300" s="76"/>
      <c r="B300" s="76"/>
      <c r="C300" s="76"/>
      <c r="D300" s="76"/>
      <c r="E300" s="76"/>
      <c r="F300" s="76"/>
      <c r="G300" s="76"/>
      <c r="H300" s="76"/>
      <c r="I300" s="76"/>
      <c r="J300" s="76"/>
      <c r="K300" s="76"/>
      <c r="L300" s="76"/>
      <c r="M300" s="76"/>
      <c r="N300" s="76"/>
      <c r="O300" s="76"/>
      <c r="P300" s="76"/>
      <c r="Q300" s="76"/>
      <c r="R300" s="76"/>
      <c r="S300" s="76"/>
      <c r="T300" s="76"/>
      <c r="U300" s="76"/>
      <c r="V300" s="76"/>
      <c r="W300" s="76"/>
      <c r="X300" s="76"/>
      <c r="Y300" s="76"/>
    </row>
    <row r="301">
      <c r="A301" s="76"/>
      <c r="B301" s="76"/>
      <c r="C301" s="76"/>
      <c r="D301" s="76"/>
      <c r="E301" s="76"/>
      <c r="F301" s="76"/>
      <c r="G301" s="76"/>
      <c r="H301" s="76"/>
      <c r="I301" s="76"/>
      <c r="J301" s="76"/>
      <c r="K301" s="76"/>
      <c r="L301" s="76"/>
      <c r="M301" s="76"/>
      <c r="N301" s="76"/>
      <c r="O301" s="76"/>
      <c r="P301" s="76"/>
      <c r="Q301" s="76"/>
      <c r="R301" s="76"/>
      <c r="S301" s="76"/>
      <c r="T301" s="76"/>
      <c r="U301" s="76"/>
      <c r="V301" s="76"/>
      <c r="W301" s="76"/>
      <c r="X301" s="76"/>
      <c r="Y301" s="76"/>
    </row>
    <row r="302">
      <c r="A302" s="76"/>
      <c r="B302" s="76"/>
      <c r="C302" s="76"/>
      <c r="D302" s="76"/>
      <c r="E302" s="76"/>
      <c r="F302" s="76"/>
      <c r="G302" s="76"/>
      <c r="H302" s="76"/>
      <c r="I302" s="76"/>
      <c r="J302" s="76"/>
      <c r="K302" s="76"/>
      <c r="L302" s="76"/>
      <c r="M302" s="76"/>
      <c r="N302" s="76"/>
      <c r="O302" s="76"/>
      <c r="P302" s="76"/>
      <c r="Q302" s="76"/>
      <c r="R302" s="76"/>
      <c r="S302" s="76"/>
      <c r="T302" s="76"/>
      <c r="U302" s="76"/>
      <c r="V302" s="76"/>
      <c r="W302" s="76"/>
      <c r="X302" s="76"/>
      <c r="Y302" s="76"/>
    </row>
    <row r="303">
      <c r="A303" s="76"/>
      <c r="B303" s="76"/>
      <c r="C303" s="76"/>
      <c r="D303" s="76"/>
      <c r="E303" s="76"/>
      <c r="F303" s="76"/>
      <c r="G303" s="76"/>
      <c r="H303" s="76"/>
      <c r="I303" s="76"/>
      <c r="J303" s="76"/>
      <c r="K303" s="76"/>
      <c r="L303" s="76"/>
      <c r="M303" s="76"/>
      <c r="N303" s="76"/>
      <c r="O303" s="76"/>
      <c r="P303" s="76"/>
      <c r="Q303" s="76"/>
      <c r="R303" s="76"/>
      <c r="S303" s="76"/>
      <c r="T303" s="76"/>
      <c r="U303" s="76"/>
      <c r="V303" s="76"/>
      <c r="W303" s="76"/>
      <c r="X303" s="76"/>
      <c r="Y303" s="76"/>
    </row>
    <row r="304">
      <c r="A304" s="76"/>
      <c r="B304" s="76"/>
      <c r="C304" s="76"/>
      <c r="D304" s="76"/>
      <c r="E304" s="76"/>
      <c r="F304" s="76"/>
      <c r="G304" s="76"/>
      <c r="H304" s="76"/>
      <c r="I304" s="76"/>
      <c r="J304" s="76"/>
      <c r="K304" s="76"/>
      <c r="L304" s="76"/>
      <c r="M304" s="76"/>
      <c r="N304" s="76"/>
      <c r="O304" s="76"/>
      <c r="P304" s="76"/>
      <c r="Q304" s="76"/>
      <c r="R304" s="76"/>
      <c r="S304" s="76"/>
      <c r="T304" s="76"/>
      <c r="U304" s="76"/>
      <c r="V304" s="76"/>
      <c r="W304" s="76"/>
      <c r="X304" s="76"/>
      <c r="Y304" s="76"/>
    </row>
    <row r="305">
      <c r="A305" s="76"/>
      <c r="B305" s="76"/>
      <c r="C305" s="76"/>
      <c r="D305" s="76"/>
      <c r="E305" s="76"/>
      <c r="F305" s="76"/>
      <c r="G305" s="76"/>
      <c r="H305" s="76"/>
      <c r="I305" s="76"/>
      <c r="J305" s="76"/>
      <c r="K305" s="76"/>
      <c r="L305" s="76"/>
      <c r="M305" s="76"/>
      <c r="N305" s="76"/>
      <c r="O305" s="76"/>
      <c r="P305" s="76"/>
      <c r="Q305" s="76"/>
      <c r="R305" s="76"/>
      <c r="S305" s="76"/>
      <c r="T305" s="76"/>
      <c r="U305" s="76"/>
      <c r="V305" s="76"/>
      <c r="W305" s="76"/>
      <c r="X305" s="76"/>
      <c r="Y305" s="76"/>
    </row>
    <row r="306">
      <c r="A306" s="76"/>
      <c r="B306" s="76"/>
      <c r="C306" s="76"/>
      <c r="D306" s="76"/>
      <c r="E306" s="76"/>
      <c r="F306" s="76"/>
      <c r="G306" s="76"/>
      <c r="H306" s="76"/>
      <c r="I306" s="76"/>
      <c r="J306" s="76"/>
      <c r="K306" s="76"/>
      <c r="L306" s="76"/>
      <c r="M306" s="76"/>
      <c r="N306" s="76"/>
      <c r="O306" s="76"/>
      <c r="P306" s="76"/>
      <c r="Q306" s="76"/>
      <c r="R306" s="76"/>
      <c r="S306" s="76"/>
      <c r="T306" s="76"/>
      <c r="U306" s="76"/>
      <c r="V306" s="76"/>
      <c r="W306" s="76"/>
      <c r="X306" s="76"/>
      <c r="Y306" s="76"/>
    </row>
    <row r="307">
      <c r="A307" s="76"/>
      <c r="B307" s="76"/>
      <c r="C307" s="76"/>
      <c r="D307" s="76"/>
      <c r="E307" s="76"/>
      <c r="F307" s="76"/>
      <c r="G307" s="76"/>
      <c r="H307" s="76"/>
      <c r="I307" s="76"/>
      <c r="J307" s="76"/>
      <c r="K307" s="76"/>
      <c r="L307" s="76"/>
      <c r="M307" s="76"/>
      <c r="N307" s="76"/>
      <c r="O307" s="76"/>
      <c r="P307" s="76"/>
      <c r="Q307" s="76"/>
      <c r="R307" s="76"/>
      <c r="S307" s="76"/>
      <c r="T307" s="76"/>
      <c r="U307" s="76"/>
      <c r="V307" s="76"/>
      <c r="W307" s="76"/>
      <c r="X307" s="76"/>
      <c r="Y307" s="76"/>
    </row>
    <row r="308">
      <c r="A308" s="76"/>
      <c r="B308" s="76"/>
      <c r="C308" s="76"/>
      <c r="D308" s="76"/>
      <c r="E308" s="76"/>
      <c r="F308" s="76"/>
      <c r="G308" s="76"/>
      <c r="H308" s="76"/>
      <c r="I308" s="76"/>
      <c r="J308" s="76"/>
      <c r="K308" s="76"/>
      <c r="L308" s="76"/>
      <c r="M308" s="76"/>
      <c r="N308" s="76"/>
      <c r="O308" s="76"/>
      <c r="P308" s="76"/>
      <c r="Q308" s="76"/>
      <c r="R308" s="76"/>
      <c r="S308" s="76"/>
      <c r="T308" s="76"/>
      <c r="U308" s="76"/>
      <c r="V308" s="76"/>
      <c r="W308" s="76"/>
      <c r="X308" s="76"/>
      <c r="Y308" s="76"/>
    </row>
    <row r="309">
      <c r="A309" s="76"/>
      <c r="B309" s="76"/>
      <c r="C309" s="76"/>
      <c r="D309" s="76"/>
      <c r="E309" s="76"/>
      <c r="F309" s="76"/>
      <c r="G309" s="76"/>
      <c r="H309" s="76"/>
      <c r="I309" s="76"/>
      <c r="J309" s="76"/>
      <c r="K309" s="76"/>
      <c r="L309" s="76"/>
      <c r="M309" s="76"/>
      <c r="N309" s="76"/>
      <c r="O309" s="76"/>
      <c r="P309" s="76"/>
      <c r="Q309" s="76"/>
      <c r="R309" s="76"/>
      <c r="S309" s="76"/>
      <c r="T309" s="76"/>
      <c r="U309" s="76"/>
      <c r="V309" s="76"/>
      <c r="W309" s="76"/>
      <c r="X309" s="76"/>
      <c r="Y309" s="76"/>
    </row>
    <row r="310">
      <c r="A310" s="76"/>
      <c r="B310" s="76"/>
      <c r="C310" s="76"/>
      <c r="D310" s="76"/>
      <c r="E310" s="76"/>
      <c r="F310" s="76"/>
      <c r="G310" s="76"/>
      <c r="H310" s="76"/>
      <c r="I310" s="76"/>
      <c r="J310" s="76"/>
      <c r="K310" s="76"/>
      <c r="L310" s="76"/>
      <c r="M310" s="76"/>
      <c r="N310" s="76"/>
      <c r="O310" s="76"/>
      <c r="P310" s="76"/>
      <c r="Q310" s="76"/>
      <c r="R310" s="76"/>
      <c r="S310" s="76"/>
      <c r="T310" s="76"/>
      <c r="U310" s="76"/>
      <c r="V310" s="76"/>
      <c r="W310" s="76"/>
      <c r="X310" s="76"/>
      <c r="Y310" s="76"/>
    </row>
    <row r="311">
      <c r="A311" s="76"/>
      <c r="B311" s="76"/>
      <c r="C311" s="76"/>
      <c r="D311" s="76"/>
      <c r="E311" s="76"/>
      <c r="F311" s="76"/>
      <c r="G311" s="76"/>
      <c r="H311" s="76"/>
      <c r="I311" s="76"/>
      <c r="J311" s="76"/>
      <c r="K311" s="76"/>
      <c r="L311" s="76"/>
      <c r="M311" s="76"/>
      <c r="N311" s="76"/>
      <c r="O311" s="76"/>
      <c r="P311" s="76"/>
      <c r="Q311" s="76"/>
      <c r="R311" s="76"/>
      <c r="S311" s="76"/>
      <c r="T311" s="76"/>
      <c r="U311" s="76"/>
      <c r="V311" s="76"/>
      <c r="W311" s="76"/>
      <c r="X311" s="76"/>
      <c r="Y311" s="76"/>
    </row>
    <row r="312">
      <c r="A312" s="76"/>
      <c r="B312" s="76"/>
      <c r="C312" s="76"/>
      <c r="D312" s="76"/>
      <c r="E312" s="76"/>
      <c r="F312" s="76"/>
      <c r="G312" s="76"/>
      <c r="H312" s="76"/>
      <c r="I312" s="76"/>
      <c r="J312" s="76"/>
      <c r="K312" s="76"/>
      <c r="L312" s="76"/>
      <c r="M312" s="76"/>
      <c r="N312" s="76"/>
      <c r="O312" s="76"/>
      <c r="P312" s="76"/>
      <c r="Q312" s="76"/>
      <c r="R312" s="76"/>
      <c r="S312" s="76"/>
      <c r="T312" s="76"/>
      <c r="U312" s="76"/>
      <c r="V312" s="76"/>
      <c r="W312" s="76"/>
      <c r="X312" s="76"/>
      <c r="Y312" s="76"/>
    </row>
    <row r="313">
      <c r="A313" s="76"/>
      <c r="B313" s="76"/>
      <c r="C313" s="76"/>
      <c r="D313" s="76"/>
      <c r="E313" s="76"/>
      <c r="F313" s="76"/>
      <c r="G313" s="76"/>
      <c r="H313" s="76"/>
      <c r="I313" s="76"/>
      <c r="J313" s="76"/>
      <c r="K313" s="76"/>
      <c r="L313" s="76"/>
      <c r="M313" s="76"/>
      <c r="N313" s="76"/>
      <c r="O313" s="76"/>
      <c r="P313" s="76"/>
      <c r="Q313" s="76"/>
      <c r="R313" s="76"/>
      <c r="S313" s="76"/>
      <c r="T313" s="76"/>
      <c r="U313" s="76"/>
      <c r="V313" s="76"/>
      <c r="W313" s="76"/>
      <c r="X313" s="76"/>
      <c r="Y313" s="76"/>
    </row>
    <row r="314">
      <c r="A314" s="76"/>
      <c r="B314" s="76"/>
      <c r="C314" s="76"/>
      <c r="D314" s="76"/>
      <c r="E314" s="76"/>
      <c r="F314" s="76"/>
      <c r="G314" s="76"/>
      <c r="H314" s="76"/>
      <c r="I314" s="76"/>
      <c r="J314" s="76"/>
      <c r="K314" s="76"/>
      <c r="L314" s="76"/>
      <c r="M314" s="76"/>
      <c r="N314" s="76"/>
      <c r="O314" s="76"/>
      <c r="P314" s="76"/>
      <c r="Q314" s="76"/>
      <c r="R314" s="76"/>
      <c r="S314" s="76"/>
      <c r="T314" s="76"/>
      <c r="U314" s="76"/>
      <c r="V314" s="76"/>
      <c r="W314" s="76"/>
      <c r="X314" s="76"/>
      <c r="Y314" s="76"/>
    </row>
    <row r="315">
      <c r="A315" s="76"/>
      <c r="B315" s="76"/>
      <c r="C315" s="76"/>
      <c r="D315" s="76"/>
      <c r="E315" s="76"/>
      <c r="F315" s="76"/>
      <c r="G315" s="76"/>
      <c r="H315" s="76"/>
      <c r="I315" s="76"/>
      <c r="J315" s="76"/>
      <c r="K315" s="76"/>
      <c r="L315" s="76"/>
      <c r="M315" s="76"/>
      <c r="N315" s="76"/>
      <c r="O315" s="76"/>
      <c r="P315" s="76"/>
      <c r="Q315" s="76"/>
      <c r="R315" s="76"/>
      <c r="S315" s="76"/>
      <c r="T315" s="76"/>
      <c r="U315" s="76"/>
      <c r="V315" s="76"/>
      <c r="W315" s="76"/>
      <c r="X315" s="76"/>
      <c r="Y315" s="76"/>
    </row>
    <row r="316">
      <c r="A316" s="76"/>
      <c r="B316" s="76"/>
      <c r="C316" s="76"/>
      <c r="D316" s="76"/>
      <c r="E316" s="76"/>
      <c r="F316" s="76"/>
      <c r="G316" s="76"/>
      <c r="H316" s="76"/>
      <c r="I316" s="76"/>
      <c r="J316" s="76"/>
      <c r="K316" s="76"/>
      <c r="L316" s="76"/>
      <c r="M316" s="76"/>
      <c r="N316" s="76"/>
      <c r="O316" s="76"/>
      <c r="P316" s="76"/>
      <c r="Q316" s="76"/>
      <c r="R316" s="76"/>
      <c r="S316" s="76"/>
      <c r="T316" s="76"/>
      <c r="U316" s="76"/>
      <c r="V316" s="76"/>
      <c r="W316" s="76"/>
      <c r="X316" s="76"/>
      <c r="Y316" s="76"/>
    </row>
    <row r="317">
      <c r="A317" s="76"/>
      <c r="B317" s="76"/>
      <c r="C317" s="76"/>
      <c r="D317" s="76"/>
      <c r="E317" s="76"/>
      <c r="F317" s="76"/>
      <c r="G317" s="76"/>
      <c r="H317" s="76"/>
      <c r="I317" s="76"/>
      <c r="J317" s="76"/>
      <c r="K317" s="76"/>
      <c r="L317" s="76"/>
      <c r="M317" s="76"/>
      <c r="N317" s="76"/>
      <c r="O317" s="76"/>
      <c r="P317" s="76"/>
      <c r="Q317" s="76"/>
      <c r="R317" s="76"/>
      <c r="S317" s="76"/>
      <c r="T317" s="76"/>
      <c r="U317" s="76"/>
      <c r="V317" s="76"/>
      <c r="W317" s="76"/>
      <c r="X317" s="76"/>
      <c r="Y317" s="76"/>
    </row>
    <row r="318">
      <c r="A318" s="76"/>
      <c r="B318" s="76"/>
      <c r="C318" s="76"/>
      <c r="D318" s="76"/>
      <c r="E318" s="76"/>
      <c r="F318" s="76"/>
      <c r="G318" s="76"/>
      <c r="H318" s="76"/>
      <c r="I318" s="76"/>
      <c r="J318" s="76"/>
      <c r="K318" s="76"/>
      <c r="L318" s="76"/>
      <c r="M318" s="76"/>
      <c r="N318" s="76"/>
      <c r="O318" s="76"/>
      <c r="P318" s="76"/>
      <c r="Q318" s="76"/>
      <c r="R318" s="76"/>
      <c r="S318" s="76"/>
      <c r="T318" s="76"/>
      <c r="U318" s="76"/>
      <c r="V318" s="76"/>
      <c r="W318" s="76"/>
      <c r="X318" s="76"/>
      <c r="Y318" s="76"/>
    </row>
    <row r="319">
      <c r="A319" s="76"/>
      <c r="B319" s="76"/>
      <c r="C319" s="76"/>
      <c r="D319" s="76"/>
      <c r="E319" s="76"/>
      <c r="F319" s="76"/>
      <c r="G319" s="76"/>
      <c r="H319" s="76"/>
      <c r="I319" s="76"/>
      <c r="J319" s="76"/>
      <c r="K319" s="76"/>
      <c r="L319" s="76"/>
      <c r="M319" s="76"/>
      <c r="N319" s="76"/>
      <c r="O319" s="76"/>
      <c r="P319" s="76"/>
      <c r="Q319" s="76"/>
      <c r="R319" s="76"/>
      <c r="S319" s="76"/>
      <c r="T319" s="76"/>
      <c r="U319" s="76"/>
      <c r="V319" s="76"/>
      <c r="W319" s="76"/>
      <c r="X319" s="76"/>
      <c r="Y319" s="76"/>
    </row>
    <row r="320">
      <c r="A320" s="76"/>
      <c r="B320" s="76"/>
      <c r="C320" s="76"/>
      <c r="D320" s="76"/>
      <c r="E320" s="76"/>
      <c r="F320" s="76"/>
      <c r="G320" s="76"/>
      <c r="H320" s="76"/>
      <c r="I320" s="76"/>
      <c r="J320" s="76"/>
      <c r="K320" s="76"/>
      <c r="L320" s="76"/>
      <c r="M320" s="76"/>
      <c r="N320" s="76"/>
      <c r="O320" s="76"/>
      <c r="P320" s="76"/>
      <c r="Q320" s="76"/>
      <c r="R320" s="76"/>
      <c r="S320" s="76"/>
      <c r="T320" s="76"/>
      <c r="U320" s="76"/>
      <c r="V320" s="76"/>
      <c r="W320" s="76"/>
      <c r="X320" s="76"/>
      <c r="Y320" s="76"/>
    </row>
    <row r="321">
      <c r="A321" s="76"/>
      <c r="B321" s="76"/>
      <c r="C321" s="76"/>
      <c r="D321" s="76"/>
      <c r="E321" s="76"/>
      <c r="F321" s="76"/>
      <c r="G321" s="76"/>
      <c r="H321" s="76"/>
      <c r="I321" s="76"/>
      <c r="J321" s="76"/>
      <c r="K321" s="76"/>
      <c r="L321" s="76"/>
      <c r="M321" s="76"/>
      <c r="N321" s="76"/>
      <c r="O321" s="76"/>
      <c r="P321" s="76"/>
      <c r="Q321" s="76"/>
      <c r="R321" s="76"/>
      <c r="S321" s="76"/>
      <c r="T321" s="76"/>
      <c r="U321" s="76"/>
      <c r="V321" s="76"/>
      <c r="W321" s="76"/>
      <c r="X321" s="76"/>
      <c r="Y321" s="76"/>
    </row>
    <row r="322">
      <c r="A322" s="76"/>
      <c r="B322" s="76"/>
      <c r="C322" s="76"/>
      <c r="D322" s="76"/>
      <c r="E322" s="76"/>
      <c r="F322" s="76"/>
      <c r="G322" s="76"/>
      <c r="H322" s="76"/>
      <c r="I322" s="76"/>
      <c r="J322" s="76"/>
      <c r="K322" s="76"/>
      <c r="L322" s="76"/>
      <c r="M322" s="76"/>
      <c r="N322" s="76"/>
      <c r="O322" s="76"/>
      <c r="P322" s="76"/>
      <c r="Q322" s="76"/>
      <c r="R322" s="76"/>
      <c r="S322" s="76"/>
      <c r="T322" s="76"/>
      <c r="U322" s="76"/>
      <c r="V322" s="76"/>
      <c r="W322" s="76"/>
      <c r="X322" s="76"/>
      <c r="Y322" s="76"/>
    </row>
    <row r="323">
      <c r="A323" s="76"/>
      <c r="B323" s="76"/>
      <c r="C323" s="76"/>
      <c r="D323" s="76"/>
      <c r="E323" s="76"/>
      <c r="F323" s="76"/>
      <c r="G323" s="76"/>
      <c r="H323" s="76"/>
      <c r="I323" s="76"/>
      <c r="J323" s="76"/>
      <c r="K323" s="76"/>
      <c r="L323" s="76"/>
      <c r="M323" s="76"/>
      <c r="N323" s="76"/>
      <c r="O323" s="76"/>
      <c r="P323" s="76"/>
      <c r="Q323" s="76"/>
      <c r="R323" s="76"/>
      <c r="S323" s="76"/>
      <c r="T323" s="76"/>
      <c r="U323" s="76"/>
      <c r="V323" s="76"/>
      <c r="W323" s="76"/>
      <c r="X323" s="76"/>
      <c r="Y323" s="76"/>
    </row>
    <row r="324">
      <c r="A324" s="76"/>
      <c r="B324" s="76"/>
      <c r="C324" s="76"/>
      <c r="D324" s="76"/>
      <c r="E324" s="76"/>
      <c r="F324" s="76"/>
      <c r="G324" s="76"/>
      <c r="H324" s="76"/>
      <c r="I324" s="76"/>
      <c r="J324" s="76"/>
      <c r="K324" s="76"/>
      <c r="L324" s="76"/>
      <c r="M324" s="76"/>
      <c r="N324" s="76"/>
      <c r="O324" s="76"/>
      <c r="P324" s="76"/>
      <c r="Q324" s="76"/>
      <c r="R324" s="76"/>
      <c r="S324" s="76"/>
      <c r="T324" s="76"/>
      <c r="U324" s="76"/>
      <c r="V324" s="76"/>
      <c r="W324" s="76"/>
      <c r="X324" s="76"/>
      <c r="Y324" s="76"/>
    </row>
    <row r="325">
      <c r="A325" s="76"/>
      <c r="B325" s="76"/>
      <c r="C325" s="76"/>
      <c r="D325" s="76"/>
      <c r="E325" s="76"/>
      <c r="F325" s="76"/>
      <c r="G325" s="76"/>
      <c r="H325" s="76"/>
      <c r="I325" s="76"/>
      <c r="J325" s="76"/>
      <c r="K325" s="76"/>
      <c r="L325" s="76"/>
      <c r="M325" s="76"/>
      <c r="N325" s="76"/>
      <c r="O325" s="76"/>
      <c r="P325" s="76"/>
      <c r="Q325" s="76"/>
      <c r="R325" s="76"/>
      <c r="S325" s="76"/>
      <c r="T325" s="76"/>
      <c r="U325" s="76"/>
      <c r="V325" s="76"/>
      <c r="W325" s="76"/>
      <c r="X325" s="76"/>
      <c r="Y325" s="76"/>
    </row>
    <row r="326">
      <c r="A326" s="76"/>
      <c r="B326" s="76"/>
      <c r="C326" s="76"/>
      <c r="D326" s="76"/>
      <c r="E326" s="76"/>
      <c r="F326" s="76"/>
      <c r="G326" s="76"/>
      <c r="H326" s="76"/>
      <c r="I326" s="76"/>
      <c r="J326" s="76"/>
      <c r="K326" s="76"/>
      <c r="L326" s="76"/>
      <c r="M326" s="76"/>
      <c r="N326" s="76"/>
      <c r="O326" s="76"/>
      <c r="P326" s="76"/>
      <c r="Q326" s="76"/>
      <c r="R326" s="76"/>
      <c r="S326" s="76"/>
      <c r="T326" s="76"/>
      <c r="U326" s="76"/>
      <c r="V326" s="76"/>
      <c r="W326" s="76"/>
      <c r="X326" s="76"/>
      <c r="Y326" s="76"/>
    </row>
    <row r="327">
      <c r="A327" s="76"/>
      <c r="B327" s="76"/>
      <c r="C327" s="76"/>
      <c r="D327" s="76"/>
      <c r="E327" s="76"/>
      <c r="F327" s="76"/>
      <c r="G327" s="76"/>
      <c r="H327" s="76"/>
      <c r="I327" s="76"/>
      <c r="J327" s="76"/>
      <c r="K327" s="76"/>
      <c r="L327" s="76"/>
      <c r="M327" s="76"/>
      <c r="N327" s="76"/>
      <c r="O327" s="76"/>
      <c r="P327" s="76"/>
      <c r="Q327" s="76"/>
      <c r="R327" s="76"/>
      <c r="S327" s="76"/>
      <c r="T327" s="76"/>
      <c r="U327" s="76"/>
      <c r="V327" s="76"/>
      <c r="W327" s="76"/>
      <c r="X327" s="76"/>
      <c r="Y327" s="76"/>
    </row>
    <row r="328">
      <c r="A328" s="76"/>
      <c r="B328" s="76"/>
      <c r="C328" s="76"/>
      <c r="D328" s="76"/>
      <c r="E328" s="76"/>
      <c r="F328" s="76"/>
      <c r="G328" s="76"/>
      <c r="H328" s="76"/>
      <c r="I328" s="76"/>
      <c r="J328" s="76"/>
      <c r="K328" s="76"/>
      <c r="L328" s="76"/>
      <c r="M328" s="76"/>
      <c r="N328" s="76"/>
      <c r="O328" s="76"/>
      <c r="P328" s="76"/>
      <c r="Q328" s="76"/>
      <c r="R328" s="76"/>
      <c r="S328" s="76"/>
      <c r="T328" s="76"/>
      <c r="U328" s="76"/>
      <c r="V328" s="76"/>
      <c r="W328" s="76"/>
      <c r="X328" s="76"/>
      <c r="Y328" s="76"/>
    </row>
    <row r="329">
      <c r="A329" s="76"/>
      <c r="B329" s="76"/>
      <c r="C329" s="76"/>
      <c r="D329" s="76"/>
      <c r="E329" s="76"/>
      <c r="F329" s="76"/>
      <c r="G329" s="76"/>
      <c r="H329" s="76"/>
      <c r="I329" s="76"/>
      <c r="J329" s="76"/>
      <c r="K329" s="76"/>
      <c r="L329" s="76"/>
      <c r="M329" s="76"/>
      <c r="N329" s="76"/>
      <c r="O329" s="76"/>
      <c r="P329" s="76"/>
      <c r="Q329" s="76"/>
      <c r="R329" s="76"/>
      <c r="S329" s="76"/>
      <c r="T329" s="76"/>
      <c r="U329" s="76"/>
      <c r="V329" s="76"/>
      <c r="W329" s="76"/>
      <c r="X329" s="76"/>
      <c r="Y329" s="76"/>
    </row>
    <row r="330">
      <c r="A330" s="76"/>
      <c r="B330" s="76"/>
      <c r="C330" s="76"/>
      <c r="D330" s="76"/>
      <c r="E330" s="76"/>
      <c r="F330" s="76"/>
      <c r="G330" s="76"/>
      <c r="H330" s="76"/>
      <c r="I330" s="76"/>
      <c r="J330" s="76"/>
      <c r="K330" s="76"/>
      <c r="L330" s="76"/>
      <c r="M330" s="76"/>
      <c r="N330" s="76"/>
      <c r="O330" s="76"/>
      <c r="P330" s="76"/>
      <c r="Q330" s="76"/>
      <c r="R330" s="76"/>
      <c r="S330" s="76"/>
      <c r="T330" s="76"/>
      <c r="U330" s="76"/>
      <c r="V330" s="76"/>
      <c r="W330" s="76"/>
      <c r="X330" s="76"/>
      <c r="Y330" s="76"/>
    </row>
    <row r="331">
      <c r="A331" s="76"/>
      <c r="B331" s="76"/>
      <c r="C331" s="76"/>
      <c r="D331" s="76"/>
      <c r="E331" s="76"/>
      <c r="F331" s="76"/>
      <c r="G331" s="76"/>
      <c r="H331" s="76"/>
      <c r="I331" s="76"/>
      <c r="J331" s="76"/>
      <c r="K331" s="76"/>
      <c r="L331" s="76"/>
      <c r="M331" s="76"/>
      <c r="N331" s="76"/>
      <c r="O331" s="76"/>
      <c r="P331" s="76"/>
      <c r="Q331" s="76"/>
      <c r="R331" s="76"/>
      <c r="S331" s="76"/>
      <c r="T331" s="76"/>
      <c r="U331" s="76"/>
      <c r="V331" s="76"/>
      <c r="W331" s="76"/>
      <c r="X331" s="76"/>
      <c r="Y331" s="76"/>
    </row>
    <row r="332">
      <c r="A332" s="76"/>
      <c r="B332" s="76"/>
      <c r="C332" s="76"/>
      <c r="D332" s="76"/>
      <c r="E332" s="76"/>
      <c r="F332" s="76"/>
      <c r="G332" s="76"/>
      <c r="H332" s="76"/>
      <c r="I332" s="76"/>
      <c r="J332" s="76"/>
      <c r="K332" s="76"/>
      <c r="L332" s="76"/>
      <c r="M332" s="76"/>
      <c r="N332" s="76"/>
      <c r="O332" s="76"/>
      <c r="P332" s="76"/>
      <c r="Q332" s="76"/>
      <c r="R332" s="76"/>
      <c r="S332" s="76"/>
      <c r="T332" s="76"/>
      <c r="U332" s="76"/>
      <c r="V332" s="76"/>
      <c r="W332" s="76"/>
      <c r="X332" s="76"/>
      <c r="Y332" s="76"/>
    </row>
    <row r="333">
      <c r="A333" s="76"/>
      <c r="B333" s="76"/>
      <c r="C333" s="76"/>
      <c r="D333" s="76"/>
      <c r="E333" s="76"/>
      <c r="F333" s="76"/>
      <c r="G333" s="76"/>
      <c r="H333" s="76"/>
      <c r="I333" s="76"/>
      <c r="J333" s="76"/>
      <c r="K333" s="76"/>
      <c r="L333" s="76"/>
      <c r="M333" s="76"/>
      <c r="N333" s="76"/>
      <c r="O333" s="76"/>
      <c r="P333" s="76"/>
      <c r="Q333" s="76"/>
      <c r="R333" s="76"/>
      <c r="S333" s="76"/>
      <c r="T333" s="76"/>
      <c r="U333" s="76"/>
      <c r="V333" s="76"/>
      <c r="W333" s="76"/>
      <c r="X333" s="76"/>
      <c r="Y333" s="76"/>
    </row>
    <row r="334">
      <c r="A334" s="76"/>
      <c r="B334" s="76"/>
      <c r="C334" s="76"/>
      <c r="D334" s="76"/>
      <c r="E334" s="76"/>
      <c r="F334" s="76"/>
      <c r="G334" s="76"/>
      <c r="H334" s="76"/>
      <c r="I334" s="76"/>
      <c r="J334" s="76"/>
      <c r="K334" s="76"/>
      <c r="L334" s="76"/>
      <c r="M334" s="76"/>
      <c r="N334" s="76"/>
      <c r="O334" s="76"/>
      <c r="P334" s="76"/>
      <c r="Q334" s="76"/>
      <c r="R334" s="76"/>
      <c r="S334" s="76"/>
      <c r="T334" s="76"/>
      <c r="U334" s="76"/>
      <c r="V334" s="76"/>
      <c r="W334" s="76"/>
      <c r="X334" s="76"/>
      <c r="Y334" s="76"/>
    </row>
    <row r="335">
      <c r="A335" s="76"/>
      <c r="B335" s="76"/>
      <c r="C335" s="76"/>
      <c r="D335" s="76"/>
      <c r="E335" s="76"/>
      <c r="F335" s="76"/>
      <c r="G335" s="76"/>
      <c r="H335" s="76"/>
      <c r="I335" s="76"/>
      <c r="J335" s="76"/>
      <c r="K335" s="76"/>
      <c r="L335" s="76"/>
      <c r="M335" s="76"/>
      <c r="N335" s="76"/>
      <c r="O335" s="76"/>
      <c r="P335" s="76"/>
      <c r="Q335" s="76"/>
      <c r="R335" s="76"/>
      <c r="S335" s="76"/>
      <c r="T335" s="76"/>
      <c r="U335" s="76"/>
      <c r="V335" s="76"/>
      <c r="W335" s="76"/>
      <c r="X335" s="76"/>
      <c r="Y335" s="76"/>
    </row>
    <row r="336">
      <c r="A336" s="76"/>
      <c r="B336" s="76"/>
      <c r="C336" s="76"/>
      <c r="D336" s="76"/>
      <c r="E336" s="76"/>
      <c r="F336" s="76"/>
      <c r="G336" s="76"/>
      <c r="H336" s="76"/>
      <c r="I336" s="76"/>
      <c r="J336" s="76"/>
      <c r="K336" s="76"/>
      <c r="L336" s="76"/>
      <c r="M336" s="76"/>
      <c r="N336" s="76"/>
      <c r="O336" s="76"/>
      <c r="P336" s="76"/>
      <c r="Q336" s="76"/>
      <c r="R336" s="76"/>
      <c r="S336" s="76"/>
      <c r="T336" s="76"/>
      <c r="U336" s="76"/>
      <c r="V336" s="76"/>
      <c r="W336" s="76"/>
      <c r="X336" s="76"/>
      <c r="Y336" s="76"/>
    </row>
    <row r="337">
      <c r="A337" s="76"/>
      <c r="B337" s="76"/>
      <c r="C337" s="76"/>
      <c r="D337" s="76"/>
      <c r="E337" s="76"/>
      <c r="F337" s="76"/>
      <c r="G337" s="76"/>
      <c r="H337" s="76"/>
      <c r="I337" s="76"/>
      <c r="J337" s="76"/>
      <c r="K337" s="76"/>
      <c r="L337" s="76"/>
      <c r="M337" s="76"/>
      <c r="N337" s="76"/>
      <c r="O337" s="76"/>
      <c r="P337" s="76"/>
      <c r="Q337" s="76"/>
      <c r="R337" s="76"/>
      <c r="S337" s="76"/>
      <c r="T337" s="76"/>
      <c r="U337" s="76"/>
      <c r="V337" s="76"/>
      <c r="W337" s="76"/>
      <c r="X337" s="76"/>
      <c r="Y337" s="76"/>
    </row>
    <row r="338">
      <c r="A338" s="76"/>
      <c r="B338" s="76"/>
      <c r="C338" s="76"/>
      <c r="D338" s="76"/>
      <c r="E338" s="76"/>
      <c r="F338" s="76"/>
      <c r="G338" s="76"/>
      <c r="H338" s="76"/>
      <c r="I338" s="76"/>
      <c r="J338" s="76"/>
      <c r="K338" s="76"/>
      <c r="L338" s="76"/>
      <c r="M338" s="76"/>
      <c r="N338" s="76"/>
      <c r="O338" s="76"/>
      <c r="P338" s="76"/>
      <c r="Q338" s="76"/>
      <c r="R338" s="76"/>
      <c r="S338" s="76"/>
      <c r="T338" s="76"/>
      <c r="U338" s="76"/>
      <c r="V338" s="76"/>
      <c r="W338" s="76"/>
      <c r="X338" s="76"/>
      <c r="Y338" s="76"/>
    </row>
    <row r="339">
      <c r="A339" s="76"/>
      <c r="B339" s="76"/>
      <c r="C339" s="76"/>
      <c r="D339" s="76"/>
      <c r="E339" s="76"/>
      <c r="F339" s="76"/>
      <c r="G339" s="76"/>
      <c r="H339" s="76"/>
      <c r="I339" s="76"/>
      <c r="J339" s="76"/>
      <c r="K339" s="76"/>
      <c r="L339" s="76"/>
      <c r="M339" s="76"/>
      <c r="N339" s="76"/>
      <c r="O339" s="76"/>
      <c r="P339" s="76"/>
      <c r="Q339" s="76"/>
      <c r="R339" s="76"/>
      <c r="S339" s="76"/>
      <c r="T339" s="76"/>
      <c r="U339" s="76"/>
      <c r="V339" s="76"/>
      <c r="W339" s="76"/>
      <c r="X339" s="76"/>
      <c r="Y339" s="76"/>
    </row>
    <row r="340">
      <c r="A340" s="76"/>
      <c r="B340" s="76"/>
      <c r="C340" s="76"/>
      <c r="D340" s="76"/>
      <c r="E340" s="76"/>
      <c r="F340" s="76"/>
      <c r="G340" s="76"/>
      <c r="H340" s="76"/>
      <c r="I340" s="76"/>
      <c r="J340" s="76"/>
      <c r="K340" s="76"/>
      <c r="L340" s="76"/>
      <c r="M340" s="76"/>
      <c r="N340" s="76"/>
      <c r="O340" s="76"/>
      <c r="P340" s="76"/>
      <c r="Q340" s="76"/>
      <c r="R340" s="76"/>
      <c r="S340" s="76"/>
      <c r="T340" s="76"/>
      <c r="U340" s="76"/>
      <c r="V340" s="76"/>
      <c r="W340" s="76"/>
      <c r="X340" s="76"/>
      <c r="Y340" s="76"/>
    </row>
    <row r="341">
      <c r="A341" s="76"/>
      <c r="B341" s="76"/>
      <c r="C341" s="76"/>
      <c r="D341" s="76"/>
      <c r="E341" s="76"/>
      <c r="F341" s="76"/>
      <c r="G341" s="76"/>
      <c r="H341" s="76"/>
      <c r="I341" s="76"/>
      <c r="J341" s="76"/>
      <c r="K341" s="76"/>
      <c r="L341" s="76"/>
      <c r="M341" s="76"/>
      <c r="N341" s="76"/>
      <c r="O341" s="76"/>
      <c r="P341" s="76"/>
      <c r="Q341" s="76"/>
      <c r="R341" s="76"/>
      <c r="S341" s="76"/>
      <c r="T341" s="76"/>
      <c r="U341" s="76"/>
      <c r="V341" s="76"/>
      <c r="W341" s="76"/>
      <c r="X341" s="76"/>
      <c r="Y341" s="76"/>
    </row>
    <row r="342">
      <c r="A342" s="76"/>
      <c r="B342" s="76"/>
      <c r="C342" s="76"/>
      <c r="D342" s="76"/>
      <c r="E342" s="76"/>
      <c r="F342" s="76"/>
      <c r="G342" s="76"/>
      <c r="H342" s="76"/>
      <c r="I342" s="76"/>
      <c r="J342" s="76"/>
      <c r="K342" s="76"/>
      <c r="L342" s="76"/>
      <c r="M342" s="76"/>
      <c r="N342" s="76"/>
      <c r="O342" s="76"/>
      <c r="P342" s="76"/>
      <c r="Q342" s="76"/>
      <c r="R342" s="76"/>
      <c r="S342" s="76"/>
      <c r="T342" s="76"/>
      <c r="U342" s="76"/>
      <c r="V342" s="76"/>
      <c r="W342" s="76"/>
      <c r="X342" s="76"/>
      <c r="Y342" s="76"/>
    </row>
    <row r="343">
      <c r="A343" s="76"/>
      <c r="B343" s="76"/>
      <c r="C343" s="76"/>
      <c r="D343" s="76"/>
      <c r="E343" s="76"/>
      <c r="F343" s="76"/>
      <c r="G343" s="76"/>
      <c r="H343" s="76"/>
      <c r="I343" s="76"/>
      <c r="J343" s="76"/>
      <c r="K343" s="76"/>
      <c r="L343" s="76"/>
      <c r="M343" s="76"/>
      <c r="N343" s="76"/>
      <c r="O343" s="76"/>
      <c r="P343" s="76"/>
      <c r="Q343" s="76"/>
      <c r="R343" s="76"/>
      <c r="S343" s="76"/>
      <c r="T343" s="76"/>
      <c r="U343" s="76"/>
      <c r="V343" s="76"/>
      <c r="W343" s="76"/>
      <c r="X343" s="76"/>
      <c r="Y343" s="76"/>
    </row>
    <row r="344">
      <c r="A344" s="76"/>
      <c r="B344" s="76"/>
      <c r="C344" s="76"/>
      <c r="D344" s="76"/>
      <c r="E344" s="76"/>
      <c r="F344" s="76"/>
      <c r="G344" s="76"/>
      <c r="H344" s="76"/>
      <c r="I344" s="76"/>
      <c r="J344" s="76"/>
      <c r="K344" s="76"/>
      <c r="L344" s="76"/>
      <c r="M344" s="76"/>
      <c r="N344" s="76"/>
      <c r="O344" s="76"/>
      <c r="P344" s="76"/>
      <c r="Q344" s="76"/>
      <c r="R344" s="76"/>
      <c r="S344" s="76"/>
      <c r="T344" s="76"/>
      <c r="U344" s="76"/>
      <c r="V344" s="76"/>
      <c r="W344" s="76"/>
      <c r="X344" s="76"/>
      <c r="Y344" s="76"/>
    </row>
    <row r="345">
      <c r="A345" s="76"/>
      <c r="B345" s="76"/>
      <c r="C345" s="76"/>
      <c r="D345" s="76"/>
      <c r="E345" s="76"/>
      <c r="F345" s="76"/>
      <c r="G345" s="76"/>
      <c r="H345" s="76"/>
      <c r="I345" s="76"/>
      <c r="J345" s="76"/>
      <c r="K345" s="76"/>
      <c r="L345" s="76"/>
      <c r="M345" s="76"/>
      <c r="N345" s="76"/>
      <c r="O345" s="76"/>
      <c r="P345" s="76"/>
      <c r="Q345" s="76"/>
      <c r="R345" s="76"/>
      <c r="S345" s="76"/>
      <c r="T345" s="76"/>
      <c r="U345" s="76"/>
      <c r="V345" s="76"/>
      <c r="W345" s="76"/>
      <c r="X345" s="76"/>
      <c r="Y345" s="76"/>
    </row>
    <row r="346">
      <c r="A346" s="76"/>
      <c r="B346" s="76"/>
      <c r="C346" s="76"/>
      <c r="D346" s="76"/>
      <c r="E346" s="76"/>
      <c r="F346" s="76"/>
      <c r="G346" s="76"/>
      <c r="H346" s="76"/>
      <c r="I346" s="76"/>
      <c r="J346" s="76"/>
      <c r="K346" s="76"/>
      <c r="L346" s="76"/>
      <c r="M346" s="76"/>
      <c r="N346" s="76"/>
      <c r="O346" s="76"/>
      <c r="P346" s="76"/>
      <c r="Q346" s="76"/>
      <c r="R346" s="76"/>
      <c r="S346" s="76"/>
      <c r="T346" s="76"/>
      <c r="U346" s="76"/>
      <c r="V346" s="76"/>
      <c r="W346" s="76"/>
      <c r="X346" s="76"/>
      <c r="Y346" s="76"/>
    </row>
    <row r="347">
      <c r="A347" s="76"/>
      <c r="B347" s="76"/>
      <c r="C347" s="76"/>
      <c r="D347" s="76"/>
      <c r="E347" s="76"/>
      <c r="F347" s="76"/>
      <c r="G347" s="76"/>
      <c r="H347" s="76"/>
      <c r="I347" s="76"/>
      <c r="J347" s="76"/>
      <c r="K347" s="76"/>
      <c r="L347" s="76"/>
      <c r="M347" s="76"/>
      <c r="N347" s="76"/>
      <c r="O347" s="76"/>
      <c r="P347" s="76"/>
      <c r="Q347" s="76"/>
      <c r="R347" s="76"/>
      <c r="S347" s="76"/>
      <c r="T347" s="76"/>
      <c r="U347" s="76"/>
      <c r="V347" s="76"/>
      <c r="W347" s="76"/>
      <c r="X347" s="76"/>
      <c r="Y347" s="76"/>
    </row>
    <row r="348">
      <c r="A348" s="76"/>
      <c r="B348" s="76"/>
      <c r="C348" s="76"/>
      <c r="D348" s="76"/>
      <c r="E348" s="76"/>
      <c r="F348" s="76"/>
      <c r="G348" s="76"/>
      <c r="H348" s="76"/>
      <c r="I348" s="76"/>
      <c r="J348" s="76"/>
      <c r="K348" s="76"/>
      <c r="L348" s="76"/>
      <c r="M348" s="76"/>
      <c r="N348" s="76"/>
      <c r="O348" s="76"/>
      <c r="P348" s="76"/>
      <c r="Q348" s="76"/>
      <c r="R348" s="76"/>
      <c r="S348" s="76"/>
      <c r="T348" s="76"/>
      <c r="U348" s="76"/>
      <c r="V348" s="76"/>
      <c r="W348" s="76"/>
      <c r="X348" s="76"/>
      <c r="Y348" s="76"/>
    </row>
    <row r="349">
      <c r="A349" s="76"/>
      <c r="B349" s="76"/>
      <c r="C349" s="76"/>
      <c r="D349" s="76"/>
      <c r="E349" s="76"/>
      <c r="F349" s="76"/>
      <c r="G349" s="76"/>
      <c r="H349" s="76"/>
      <c r="I349" s="76"/>
      <c r="J349" s="76"/>
      <c r="K349" s="76"/>
      <c r="L349" s="76"/>
      <c r="M349" s="76"/>
      <c r="N349" s="76"/>
      <c r="O349" s="76"/>
      <c r="P349" s="76"/>
      <c r="Q349" s="76"/>
      <c r="R349" s="76"/>
      <c r="S349" s="76"/>
      <c r="T349" s="76"/>
      <c r="U349" s="76"/>
      <c r="V349" s="76"/>
      <c r="W349" s="76"/>
      <c r="X349" s="76"/>
      <c r="Y349" s="76"/>
    </row>
    <row r="350">
      <c r="A350" s="76"/>
      <c r="B350" s="76"/>
      <c r="C350" s="76"/>
      <c r="D350" s="76"/>
      <c r="E350" s="76"/>
      <c r="F350" s="76"/>
      <c r="G350" s="76"/>
      <c r="H350" s="76"/>
      <c r="I350" s="76"/>
      <c r="J350" s="76"/>
      <c r="K350" s="76"/>
      <c r="L350" s="76"/>
      <c r="M350" s="76"/>
      <c r="N350" s="76"/>
      <c r="O350" s="76"/>
      <c r="P350" s="76"/>
      <c r="Q350" s="76"/>
      <c r="R350" s="76"/>
      <c r="S350" s="76"/>
      <c r="T350" s="76"/>
      <c r="U350" s="76"/>
      <c r="V350" s="76"/>
      <c r="W350" s="76"/>
      <c r="X350" s="76"/>
      <c r="Y350" s="76"/>
    </row>
    <row r="351">
      <c r="A351" s="76"/>
      <c r="B351" s="76"/>
      <c r="C351" s="76"/>
      <c r="D351" s="76"/>
      <c r="E351" s="76"/>
      <c r="F351" s="76"/>
      <c r="G351" s="76"/>
      <c r="H351" s="76"/>
      <c r="I351" s="76"/>
      <c r="J351" s="76"/>
      <c r="K351" s="76"/>
      <c r="L351" s="76"/>
      <c r="M351" s="76"/>
      <c r="N351" s="76"/>
      <c r="O351" s="76"/>
      <c r="P351" s="76"/>
      <c r="Q351" s="76"/>
      <c r="R351" s="76"/>
      <c r="S351" s="76"/>
      <c r="T351" s="76"/>
      <c r="U351" s="76"/>
      <c r="V351" s="76"/>
      <c r="W351" s="76"/>
      <c r="X351" s="76"/>
      <c r="Y351" s="76"/>
    </row>
    <row r="352">
      <c r="A352" s="76"/>
      <c r="B352" s="76"/>
      <c r="C352" s="76"/>
      <c r="D352" s="76"/>
      <c r="E352" s="76"/>
      <c r="F352" s="76"/>
      <c r="G352" s="76"/>
      <c r="H352" s="76"/>
      <c r="I352" s="76"/>
      <c r="J352" s="76"/>
      <c r="K352" s="76"/>
      <c r="L352" s="76"/>
      <c r="M352" s="76"/>
      <c r="N352" s="76"/>
      <c r="O352" s="76"/>
      <c r="P352" s="76"/>
      <c r="Q352" s="76"/>
      <c r="R352" s="76"/>
      <c r="S352" s="76"/>
      <c r="T352" s="76"/>
      <c r="U352" s="76"/>
      <c r="V352" s="76"/>
      <c r="W352" s="76"/>
      <c r="X352" s="76"/>
      <c r="Y352" s="76"/>
    </row>
    <row r="353">
      <c r="A353" s="76"/>
      <c r="B353" s="76"/>
      <c r="C353" s="76"/>
      <c r="D353" s="76"/>
      <c r="E353" s="76"/>
      <c r="F353" s="76"/>
      <c r="G353" s="76"/>
      <c r="H353" s="76"/>
      <c r="I353" s="76"/>
      <c r="J353" s="76"/>
      <c r="K353" s="76"/>
      <c r="L353" s="76"/>
      <c r="M353" s="76"/>
      <c r="N353" s="76"/>
      <c r="O353" s="76"/>
      <c r="P353" s="76"/>
      <c r="Q353" s="76"/>
      <c r="R353" s="76"/>
      <c r="S353" s="76"/>
      <c r="T353" s="76"/>
      <c r="U353" s="76"/>
      <c r="V353" s="76"/>
      <c r="W353" s="76"/>
      <c r="X353" s="76"/>
      <c r="Y353" s="76"/>
    </row>
    <row r="354">
      <c r="A354" s="76"/>
      <c r="B354" s="76"/>
      <c r="C354" s="76"/>
      <c r="D354" s="76"/>
      <c r="E354" s="76"/>
      <c r="F354" s="76"/>
      <c r="G354" s="76"/>
      <c r="H354" s="76"/>
      <c r="I354" s="76"/>
      <c r="J354" s="76"/>
      <c r="K354" s="76"/>
      <c r="L354" s="76"/>
      <c r="M354" s="76"/>
      <c r="N354" s="76"/>
      <c r="O354" s="76"/>
      <c r="P354" s="76"/>
      <c r="Q354" s="76"/>
      <c r="R354" s="76"/>
      <c r="S354" s="76"/>
      <c r="T354" s="76"/>
      <c r="U354" s="76"/>
      <c r="V354" s="76"/>
      <c r="W354" s="76"/>
      <c r="X354" s="76"/>
      <c r="Y354" s="76"/>
    </row>
    <row r="355">
      <c r="A355" s="76"/>
      <c r="B355" s="76"/>
      <c r="C355" s="76"/>
      <c r="D355" s="76"/>
      <c r="E355" s="76"/>
      <c r="F355" s="76"/>
      <c r="G355" s="76"/>
      <c r="H355" s="76"/>
      <c r="I355" s="76"/>
      <c r="J355" s="76"/>
      <c r="K355" s="76"/>
      <c r="L355" s="76"/>
      <c r="M355" s="76"/>
      <c r="N355" s="76"/>
      <c r="O355" s="76"/>
      <c r="P355" s="76"/>
      <c r="Q355" s="76"/>
      <c r="R355" s="76"/>
      <c r="S355" s="76"/>
      <c r="T355" s="76"/>
      <c r="U355" s="76"/>
      <c r="V355" s="76"/>
      <c r="W355" s="76"/>
      <c r="X355" s="76"/>
      <c r="Y355" s="76"/>
    </row>
    <row r="356">
      <c r="A356" s="76"/>
      <c r="B356" s="76"/>
      <c r="C356" s="76"/>
      <c r="D356" s="76"/>
      <c r="E356" s="76"/>
      <c r="F356" s="76"/>
      <c r="G356" s="76"/>
      <c r="H356" s="76"/>
      <c r="I356" s="76"/>
      <c r="J356" s="76"/>
      <c r="K356" s="76"/>
      <c r="L356" s="76"/>
      <c r="M356" s="76"/>
      <c r="N356" s="76"/>
      <c r="O356" s="76"/>
      <c r="P356" s="76"/>
      <c r="Q356" s="76"/>
      <c r="R356" s="76"/>
      <c r="S356" s="76"/>
      <c r="T356" s="76"/>
      <c r="U356" s="76"/>
      <c r="V356" s="76"/>
      <c r="W356" s="76"/>
      <c r="X356" s="76"/>
      <c r="Y356" s="76"/>
    </row>
    <row r="357">
      <c r="A357" s="76"/>
      <c r="B357" s="76"/>
      <c r="C357" s="76"/>
      <c r="D357" s="76"/>
      <c r="E357" s="76"/>
      <c r="F357" s="76"/>
      <c r="G357" s="76"/>
      <c r="H357" s="76"/>
      <c r="I357" s="76"/>
      <c r="J357" s="76"/>
      <c r="K357" s="76"/>
      <c r="L357" s="76"/>
      <c r="M357" s="76"/>
      <c r="N357" s="76"/>
      <c r="O357" s="76"/>
      <c r="P357" s="76"/>
      <c r="Q357" s="76"/>
      <c r="R357" s="76"/>
      <c r="S357" s="76"/>
      <c r="T357" s="76"/>
      <c r="U357" s="76"/>
      <c r="V357" s="76"/>
      <c r="W357" s="76"/>
      <c r="X357" s="76"/>
      <c r="Y357" s="76"/>
    </row>
    <row r="358">
      <c r="A358" s="76"/>
      <c r="B358" s="76"/>
      <c r="C358" s="76"/>
      <c r="D358" s="76"/>
      <c r="E358" s="76"/>
      <c r="F358" s="76"/>
      <c r="G358" s="76"/>
      <c r="H358" s="76"/>
      <c r="I358" s="76"/>
      <c r="J358" s="76"/>
      <c r="K358" s="76"/>
      <c r="L358" s="76"/>
      <c r="M358" s="76"/>
      <c r="N358" s="76"/>
      <c r="O358" s="76"/>
      <c r="P358" s="76"/>
      <c r="Q358" s="76"/>
      <c r="R358" s="76"/>
      <c r="S358" s="76"/>
      <c r="T358" s="76"/>
      <c r="U358" s="76"/>
      <c r="V358" s="76"/>
      <c r="W358" s="76"/>
      <c r="X358" s="76"/>
      <c r="Y358" s="76"/>
    </row>
    <row r="359">
      <c r="A359" s="76"/>
      <c r="B359" s="76"/>
      <c r="C359" s="76"/>
      <c r="D359" s="76"/>
      <c r="E359" s="76"/>
      <c r="F359" s="76"/>
      <c r="G359" s="76"/>
      <c r="H359" s="76"/>
      <c r="I359" s="76"/>
      <c r="J359" s="76"/>
      <c r="K359" s="76"/>
      <c r="L359" s="76"/>
      <c r="M359" s="76"/>
      <c r="N359" s="76"/>
      <c r="O359" s="76"/>
      <c r="P359" s="76"/>
      <c r="Q359" s="76"/>
      <c r="R359" s="76"/>
      <c r="S359" s="76"/>
      <c r="T359" s="76"/>
      <c r="U359" s="76"/>
      <c r="V359" s="76"/>
      <c r="W359" s="76"/>
      <c r="X359" s="76"/>
      <c r="Y359" s="76"/>
    </row>
    <row r="360">
      <c r="A360" s="76"/>
      <c r="B360" s="76"/>
      <c r="C360" s="76"/>
      <c r="D360" s="76"/>
      <c r="E360" s="76"/>
      <c r="F360" s="76"/>
      <c r="G360" s="76"/>
      <c r="H360" s="76"/>
      <c r="I360" s="76"/>
      <c r="J360" s="76"/>
      <c r="K360" s="76"/>
      <c r="L360" s="76"/>
      <c r="M360" s="76"/>
      <c r="N360" s="76"/>
      <c r="O360" s="76"/>
      <c r="P360" s="76"/>
      <c r="Q360" s="76"/>
      <c r="R360" s="76"/>
      <c r="S360" s="76"/>
      <c r="T360" s="76"/>
      <c r="U360" s="76"/>
      <c r="V360" s="76"/>
      <c r="W360" s="76"/>
      <c r="X360" s="76"/>
      <c r="Y360" s="76"/>
    </row>
    <row r="361">
      <c r="A361" s="76"/>
      <c r="B361" s="76"/>
      <c r="C361" s="76"/>
      <c r="D361" s="76"/>
      <c r="E361" s="76"/>
      <c r="F361" s="76"/>
      <c r="G361" s="76"/>
      <c r="H361" s="76"/>
      <c r="I361" s="76"/>
      <c r="J361" s="76"/>
      <c r="K361" s="76"/>
      <c r="L361" s="76"/>
      <c r="M361" s="76"/>
      <c r="N361" s="76"/>
      <c r="O361" s="76"/>
      <c r="P361" s="76"/>
      <c r="Q361" s="76"/>
      <c r="R361" s="76"/>
      <c r="S361" s="76"/>
      <c r="T361" s="76"/>
      <c r="U361" s="76"/>
      <c r="V361" s="76"/>
      <c r="W361" s="76"/>
      <c r="X361" s="76"/>
      <c r="Y361" s="76"/>
    </row>
    <row r="362">
      <c r="A362" s="76"/>
      <c r="B362" s="76"/>
      <c r="C362" s="76"/>
      <c r="D362" s="76"/>
      <c r="E362" s="76"/>
      <c r="F362" s="76"/>
      <c r="G362" s="76"/>
      <c r="H362" s="76"/>
      <c r="I362" s="76"/>
      <c r="J362" s="76"/>
      <c r="K362" s="76"/>
      <c r="L362" s="76"/>
      <c r="M362" s="76"/>
      <c r="N362" s="76"/>
      <c r="O362" s="76"/>
      <c r="P362" s="76"/>
      <c r="Q362" s="76"/>
      <c r="R362" s="76"/>
      <c r="S362" s="76"/>
      <c r="T362" s="76"/>
      <c r="U362" s="76"/>
      <c r="V362" s="76"/>
      <c r="W362" s="76"/>
      <c r="X362" s="76"/>
      <c r="Y362" s="76"/>
    </row>
    <row r="363">
      <c r="A363" s="76"/>
      <c r="B363" s="76"/>
      <c r="C363" s="76"/>
      <c r="D363" s="76"/>
      <c r="E363" s="76"/>
      <c r="F363" s="76"/>
      <c r="G363" s="76"/>
      <c r="H363" s="76"/>
      <c r="I363" s="76"/>
      <c r="J363" s="76"/>
      <c r="K363" s="76"/>
      <c r="L363" s="76"/>
      <c r="M363" s="76"/>
      <c r="N363" s="76"/>
      <c r="O363" s="76"/>
      <c r="P363" s="76"/>
      <c r="Q363" s="76"/>
      <c r="R363" s="76"/>
      <c r="S363" s="76"/>
      <c r="T363" s="76"/>
      <c r="U363" s="76"/>
      <c r="V363" s="76"/>
      <c r="W363" s="76"/>
      <c r="X363" s="76"/>
      <c r="Y363" s="76"/>
    </row>
    <row r="364">
      <c r="A364" s="76"/>
      <c r="B364" s="76"/>
      <c r="C364" s="76"/>
      <c r="D364" s="76"/>
      <c r="E364" s="76"/>
      <c r="F364" s="76"/>
      <c r="G364" s="76"/>
      <c r="H364" s="76"/>
      <c r="I364" s="76"/>
      <c r="J364" s="76"/>
      <c r="K364" s="76"/>
      <c r="L364" s="76"/>
      <c r="M364" s="76"/>
      <c r="N364" s="76"/>
      <c r="O364" s="76"/>
      <c r="P364" s="76"/>
      <c r="Q364" s="76"/>
      <c r="R364" s="76"/>
      <c r="S364" s="76"/>
      <c r="T364" s="76"/>
      <c r="U364" s="76"/>
      <c r="V364" s="76"/>
      <c r="W364" s="76"/>
      <c r="X364" s="76"/>
      <c r="Y364" s="76"/>
    </row>
    <row r="365">
      <c r="A365" s="76"/>
      <c r="B365" s="76"/>
      <c r="C365" s="76"/>
      <c r="D365" s="76"/>
      <c r="E365" s="76"/>
      <c r="F365" s="76"/>
      <c r="G365" s="76"/>
      <c r="H365" s="76"/>
      <c r="I365" s="76"/>
      <c r="J365" s="76"/>
      <c r="K365" s="76"/>
      <c r="L365" s="76"/>
      <c r="M365" s="76"/>
      <c r="N365" s="76"/>
      <c r="O365" s="76"/>
      <c r="P365" s="76"/>
      <c r="Q365" s="76"/>
      <c r="R365" s="76"/>
      <c r="S365" s="76"/>
      <c r="T365" s="76"/>
      <c r="U365" s="76"/>
      <c r="V365" s="76"/>
      <c r="W365" s="76"/>
      <c r="X365" s="76"/>
      <c r="Y365" s="76"/>
    </row>
    <row r="366">
      <c r="A366" s="76"/>
      <c r="B366" s="76"/>
      <c r="C366" s="76"/>
      <c r="D366" s="76"/>
      <c r="E366" s="76"/>
      <c r="F366" s="76"/>
      <c r="G366" s="76"/>
      <c r="H366" s="76"/>
      <c r="I366" s="76"/>
      <c r="J366" s="76"/>
      <c r="K366" s="76"/>
      <c r="L366" s="76"/>
      <c r="M366" s="76"/>
      <c r="N366" s="76"/>
      <c r="O366" s="76"/>
      <c r="P366" s="76"/>
      <c r="Q366" s="76"/>
      <c r="R366" s="76"/>
      <c r="S366" s="76"/>
      <c r="T366" s="76"/>
      <c r="U366" s="76"/>
      <c r="V366" s="76"/>
      <c r="W366" s="76"/>
      <c r="X366" s="76"/>
      <c r="Y366" s="76"/>
    </row>
    <row r="367">
      <c r="A367" s="76"/>
      <c r="B367" s="76"/>
      <c r="C367" s="76"/>
      <c r="D367" s="76"/>
      <c r="E367" s="76"/>
      <c r="F367" s="76"/>
      <c r="G367" s="76"/>
      <c r="H367" s="76"/>
      <c r="I367" s="76"/>
      <c r="J367" s="76"/>
      <c r="K367" s="76"/>
      <c r="L367" s="76"/>
      <c r="M367" s="76"/>
      <c r="N367" s="76"/>
      <c r="O367" s="76"/>
      <c r="P367" s="76"/>
      <c r="Q367" s="76"/>
      <c r="R367" s="76"/>
      <c r="S367" s="76"/>
      <c r="T367" s="76"/>
      <c r="U367" s="76"/>
      <c r="V367" s="76"/>
      <c r="W367" s="76"/>
      <c r="X367" s="76"/>
      <c r="Y367" s="76"/>
    </row>
    <row r="368">
      <c r="A368" s="76"/>
      <c r="B368" s="76"/>
      <c r="C368" s="76"/>
      <c r="D368" s="76"/>
      <c r="E368" s="76"/>
      <c r="F368" s="76"/>
      <c r="G368" s="76"/>
      <c r="H368" s="76"/>
      <c r="I368" s="76"/>
      <c r="J368" s="76"/>
      <c r="K368" s="76"/>
      <c r="L368" s="76"/>
      <c r="M368" s="76"/>
      <c r="N368" s="76"/>
      <c r="O368" s="76"/>
      <c r="P368" s="76"/>
      <c r="Q368" s="76"/>
      <c r="R368" s="76"/>
      <c r="S368" s="76"/>
      <c r="T368" s="76"/>
      <c r="U368" s="76"/>
      <c r="V368" s="76"/>
      <c r="W368" s="76"/>
      <c r="X368" s="76"/>
      <c r="Y368" s="76"/>
    </row>
    <row r="369">
      <c r="A369" s="76"/>
      <c r="B369" s="76"/>
      <c r="C369" s="76"/>
      <c r="D369" s="76"/>
      <c r="E369" s="76"/>
      <c r="F369" s="76"/>
      <c r="G369" s="76"/>
      <c r="H369" s="76"/>
      <c r="I369" s="76"/>
      <c r="J369" s="76"/>
      <c r="K369" s="76"/>
      <c r="L369" s="76"/>
      <c r="M369" s="76"/>
      <c r="N369" s="76"/>
      <c r="O369" s="76"/>
      <c r="P369" s="76"/>
      <c r="Q369" s="76"/>
      <c r="R369" s="76"/>
      <c r="S369" s="76"/>
      <c r="T369" s="76"/>
      <c r="U369" s="76"/>
      <c r="V369" s="76"/>
      <c r="W369" s="76"/>
      <c r="X369" s="76"/>
      <c r="Y369" s="76"/>
    </row>
    <row r="370">
      <c r="A370" s="76"/>
      <c r="B370" s="76"/>
      <c r="C370" s="76"/>
      <c r="D370" s="76"/>
      <c r="E370" s="76"/>
      <c r="F370" s="76"/>
      <c r="G370" s="76"/>
      <c r="H370" s="76"/>
      <c r="I370" s="76"/>
      <c r="J370" s="76"/>
      <c r="K370" s="76"/>
      <c r="L370" s="76"/>
      <c r="M370" s="76"/>
      <c r="N370" s="76"/>
      <c r="O370" s="76"/>
      <c r="P370" s="76"/>
      <c r="Q370" s="76"/>
      <c r="R370" s="76"/>
      <c r="S370" s="76"/>
      <c r="T370" s="76"/>
      <c r="U370" s="76"/>
      <c r="V370" s="76"/>
      <c r="W370" s="76"/>
      <c r="X370" s="76"/>
      <c r="Y370" s="76"/>
    </row>
    <row r="371">
      <c r="A371" s="76"/>
      <c r="B371" s="76"/>
      <c r="C371" s="76"/>
      <c r="D371" s="76"/>
      <c r="E371" s="76"/>
      <c r="F371" s="76"/>
      <c r="G371" s="76"/>
      <c r="H371" s="76"/>
      <c r="I371" s="76"/>
      <c r="J371" s="76"/>
      <c r="K371" s="76"/>
      <c r="L371" s="76"/>
      <c r="M371" s="76"/>
      <c r="N371" s="76"/>
      <c r="O371" s="76"/>
      <c r="P371" s="76"/>
      <c r="Q371" s="76"/>
      <c r="R371" s="76"/>
      <c r="S371" s="76"/>
      <c r="T371" s="76"/>
      <c r="U371" s="76"/>
      <c r="V371" s="76"/>
      <c r="W371" s="76"/>
      <c r="X371" s="76"/>
      <c r="Y371" s="76"/>
    </row>
    <row r="372">
      <c r="A372" s="76"/>
      <c r="B372" s="76"/>
      <c r="C372" s="76"/>
      <c r="D372" s="76"/>
      <c r="E372" s="76"/>
      <c r="F372" s="76"/>
      <c r="G372" s="76"/>
      <c r="H372" s="76"/>
      <c r="I372" s="76"/>
      <c r="J372" s="76"/>
      <c r="K372" s="76"/>
      <c r="L372" s="76"/>
      <c r="M372" s="76"/>
      <c r="N372" s="76"/>
      <c r="O372" s="76"/>
      <c r="P372" s="76"/>
      <c r="Q372" s="76"/>
      <c r="R372" s="76"/>
      <c r="S372" s="76"/>
      <c r="T372" s="76"/>
      <c r="U372" s="76"/>
      <c r="V372" s="76"/>
      <c r="W372" s="76"/>
      <c r="X372" s="76"/>
      <c r="Y372" s="76"/>
    </row>
    <row r="373">
      <c r="A373" s="76"/>
      <c r="B373" s="76"/>
      <c r="C373" s="76"/>
      <c r="D373" s="76"/>
      <c r="E373" s="76"/>
      <c r="F373" s="76"/>
      <c r="G373" s="76"/>
      <c r="H373" s="76"/>
      <c r="I373" s="76"/>
      <c r="J373" s="76"/>
      <c r="K373" s="76"/>
      <c r="L373" s="76"/>
      <c r="M373" s="76"/>
      <c r="N373" s="76"/>
      <c r="O373" s="76"/>
      <c r="P373" s="76"/>
      <c r="Q373" s="76"/>
      <c r="R373" s="76"/>
      <c r="S373" s="76"/>
      <c r="T373" s="76"/>
      <c r="U373" s="76"/>
      <c r="V373" s="76"/>
      <c r="W373" s="76"/>
      <c r="X373" s="76"/>
      <c r="Y373" s="76"/>
    </row>
    <row r="374">
      <c r="A374" s="76"/>
      <c r="B374" s="76"/>
      <c r="C374" s="76"/>
      <c r="D374" s="76"/>
      <c r="E374" s="76"/>
      <c r="F374" s="76"/>
      <c r="G374" s="76"/>
      <c r="H374" s="76"/>
      <c r="I374" s="76"/>
      <c r="J374" s="76"/>
      <c r="K374" s="76"/>
      <c r="L374" s="76"/>
      <c r="M374" s="76"/>
      <c r="N374" s="76"/>
      <c r="O374" s="76"/>
      <c r="P374" s="76"/>
      <c r="Q374" s="76"/>
      <c r="R374" s="76"/>
      <c r="S374" s="76"/>
      <c r="T374" s="76"/>
      <c r="U374" s="76"/>
      <c r="V374" s="76"/>
      <c r="W374" s="76"/>
      <c r="X374" s="76"/>
      <c r="Y374" s="76"/>
    </row>
    <row r="375">
      <c r="A375" s="76"/>
      <c r="B375" s="76"/>
      <c r="C375" s="76"/>
      <c r="D375" s="76"/>
      <c r="E375" s="76"/>
      <c r="F375" s="76"/>
      <c r="G375" s="76"/>
      <c r="H375" s="76"/>
      <c r="I375" s="76"/>
      <c r="J375" s="76"/>
      <c r="K375" s="76"/>
      <c r="L375" s="76"/>
      <c r="M375" s="76"/>
      <c r="N375" s="76"/>
      <c r="O375" s="76"/>
      <c r="P375" s="76"/>
      <c r="Q375" s="76"/>
      <c r="R375" s="76"/>
      <c r="S375" s="76"/>
      <c r="T375" s="76"/>
      <c r="U375" s="76"/>
      <c r="V375" s="76"/>
      <c r="W375" s="76"/>
      <c r="X375" s="76"/>
      <c r="Y375" s="76"/>
    </row>
    <row r="376">
      <c r="A376" s="76"/>
      <c r="B376" s="76"/>
      <c r="C376" s="76"/>
      <c r="D376" s="76"/>
      <c r="E376" s="76"/>
      <c r="F376" s="76"/>
      <c r="G376" s="76"/>
      <c r="H376" s="76"/>
      <c r="I376" s="76"/>
      <c r="J376" s="76"/>
      <c r="K376" s="76"/>
      <c r="L376" s="76"/>
      <c r="M376" s="76"/>
      <c r="N376" s="76"/>
      <c r="O376" s="76"/>
      <c r="P376" s="76"/>
      <c r="Q376" s="76"/>
      <c r="R376" s="76"/>
      <c r="S376" s="76"/>
      <c r="T376" s="76"/>
      <c r="U376" s="76"/>
      <c r="V376" s="76"/>
      <c r="W376" s="76"/>
      <c r="X376" s="76"/>
      <c r="Y376" s="76"/>
    </row>
    <row r="377">
      <c r="A377" s="76"/>
      <c r="B377" s="76"/>
      <c r="C377" s="76"/>
      <c r="D377" s="76"/>
      <c r="E377" s="76"/>
      <c r="F377" s="76"/>
      <c r="G377" s="76"/>
      <c r="H377" s="76"/>
      <c r="I377" s="76"/>
      <c r="J377" s="76"/>
      <c r="K377" s="76"/>
      <c r="L377" s="76"/>
      <c r="M377" s="76"/>
      <c r="N377" s="76"/>
      <c r="O377" s="76"/>
      <c r="P377" s="76"/>
      <c r="Q377" s="76"/>
      <c r="R377" s="76"/>
      <c r="S377" s="76"/>
      <c r="T377" s="76"/>
      <c r="U377" s="76"/>
      <c r="V377" s="76"/>
      <c r="W377" s="76"/>
      <c r="X377" s="76"/>
      <c r="Y377" s="76"/>
    </row>
    <row r="378">
      <c r="A378" s="76"/>
      <c r="B378" s="76"/>
      <c r="C378" s="76"/>
      <c r="D378" s="76"/>
      <c r="E378" s="76"/>
      <c r="F378" s="76"/>
      <c r="G378" s="76"/>
      <c r="H378" s="76"/>
      <c r="I378" s="76"/>
      <c r="J378" s="76"/>
      <c r="K378" s="76"/>
      <c r="L378" s="76"/>
      <c r="M378" s="76"/>
      <c r="N378" s="76"/>
      <c r="O378" s="76"/>
      <c r="P378" s="76"/>
      <c r="Q378" s="76"/>
      <c r="R378" s="76"/>
      <c r="S378" s="76"/>
      <c r="T378" s="76"/>
      <c r="U378" s="76"/>
      <c r="V378" s="76"/>
      <c r="W378" s="76"/>
      <c r="X378" s="76"/>
      <c r="Y378" s="76"/>
    </row>
    <row r="379">
      <c r="A379" s="76"/>
      <c r="B379" s="76"/>
      <c r="C379" s="76"/>
      <c r="D379" s="76"/>
      <c r="E379" s="76"/>
      <c r="F379" s="76"/>
      <c r="G379" s="76"/>
      <c r="H379" s="76"/>
      <c r="I379" s="76"/>
      <c r="J379" s="76"/>
      <c r="K379" s="76"/>
      <c r="L379" s="76"/>
      <c r="M379" s="76"/>
      <c r="N379" s="76"/>
      <c r="O379" s="76"/>
      <c r="P379" s="76"/>
      <c r="Q379" s="76"/>
      <c r="R379" s="76"/>
      <c r="S379" s="76"/>
      <c r="T379" s="76"/>
      <c r="U379" s="76"/>
      <c r="V379" s="76"/>
      <c r="W379" s="76"/>
      <c r="X379" s="76"/>
      <c r="Y379" s="76"/>
    </row>
    <row r="380">
      <c r="A380" s="76"/>
      <c r="B380" s="76"/>
      <c r="C380" s="76"/>
      <c r="D380" s="76"/>
      <c r="E380" s="76"/>
      <c r="F380" s="76"/>
      <c r="G380" s="76"/>
      <c r="H380" s="76"/>
      <c r="I380" s="76"/>
      <c r="J380" s="76"/>
      <c r="K380" s="76"/>
      <c r="L380" s="76"/>
      <c r="M380" s="76"/>
      <c r="N380" s="76"/>
      <c r="O380" s="76"/>
      <c r="P380" s="76"/>
      <c r="Q380" s="76"/>
      <c r="R380" s="76"/>
      <c r="S380" s="76"/>
      <c r="T380" s="76"/>
      <c r="U380" s="76"/>
      <c r="V380" s="76"/>
      <c r="W380" s="76"/>
      <c r="X380" s="76"/>
      <c r="Y380" s="76"/>
    </row>
    <row r="381">
      <c r="A381" s="76"/>
      <c r="B381" s="76"/>
      <c r="C381" s="76"/>
      <c r="D381" s="76"/>
      <c r="E381" s="76"/>
      <c r="F381" s="76"/>
      <c r="G381" s="76"/>
      <c r="H381" s="76"/>
      <c r="I381" s="76"/>
      <c r="J381" s="76"/>
      <c r="K381" s="76"/>
      <c r="L381" s="76"/>
      <c r="M381" s="76"/>
      <c r="N381" s="76"/>
      <c r="O381" s="76"/>
      <c r="P381" s="76"/>
      <c r="Q381" s="76"/>
      <c r="R381" s="76"/>
      <c r="S381" s="76"/>
      <c r="T381" s="76"/>
      <c r="U381" s="76"/>
      <c r="V381" s="76"/>
      <c r="W381" s="76"/>
      <c r="X381" s="76"/>
      <c r="Y381" s="76"/>
    </row>
    <row r="382">
      <c r="A382" s="76"/>
      <c r="B382" s="76"/>
      <c r="C382" s="76"/>
      <c r="D382" s="76"/>
      <c r="E382" s="76"/>
      <c r="F382" s="76"/>
      <c r="G382" s="76"/>
      <c r="H382" s="76"/>
      <c r="I382" s="76"/>
      <c r="J382" s="76"/>
      <c r="K382" s="76"/>
      <c r="L382" s="76"/>
      <c r="M382" s="76"/>
      <c r="N382" s="76"/>
      <c r="O382" s="76"/>
      <c r="P382" s="76"/>
      <c r="Q382" s="76"/>
      <c r="R382" s="76"/>
      <c r="S382" s="76"/>
      <c r="T382" s="76"/>
      <c r="U382" s="76"/>
      <c r="V382" s="76"/>
      <c r="W382" s="76"/>
      <c r="X382" s="76"/>
      <c r="Y382" s="76"/>
    </row>
    <row r="383">
      <c r="A383" s="76"/>
      <c r="B383" s="76"/>
      <c r="C383" s="76"/>
      <c r="D383" s="76"/>
      <c r="E383" s="76"/>
      <c r="F383" s="76"/>
      <c r="G383" s="76"/>
      <c r="H383" s="76"/>
      <c r="I383" s="76"/>
      <c r="J383" s="76"/>
      <c r="K383" s="76"/>
      <c r="L383" s="76"/>
      <c r="M383" s="76"/>
      <c r="N383" s="76"/>
      <c r="O383" s="76"/>
      <c r="P383" s="76"/>
      <c r="Q383" s="76"/>
      <c r="R383" s="76"/>
      <c r="S383" s="76"/>
      <c r="T383" s="76"/>
      <c r="U383" s="76"/>
      <c r="V383" s="76"/>
      <c r="W383" s="76"/>
      <c r="X383" s="76"/>
      <c r="Y383" s="76"/>
    </row>
    <row r="384">
      <c r="A384" s="76"/>
      <c r="B384" s="76"/>
      <c r="C384" s="76"/>
      <c r="D384" s="76"/>
      <c r="E384" s="76"/>
      <c r="F384" s="76"/>
      <c r="G384" s="76"/>
      <c r="H384" s="76"/>
      <c r="I384" s="76"/>
      <c r="J384" s="76"/>
      <c r="K384" s="76"/>
      <c r="L384" s="76"/>
      <c r="M384" s="76"/>
      <c r="N384" s="76"/>
      <c r="O384" s="76"/>
      <c r="P384" s="76"/>
      <c r="Q384" s="76"/>
      <c r="R384" s="76"/>
      <c r="S384" s="76"/>
      <c r="T384" s="76"/>
      <c r="U384" s="76"/>
      <c r="V384" s="76"/>
      <c r="W384" s="76"/>
      <c r="X384" s="76"/>
      <c r="Y384" s="76"/>
    </row>
    <row r="385">
      <c r="A385" s="76"/>
      <c r="B385" s="76"/>
      <c r="C385" s="76"/>
      <c r="D385" s="76"/>
      <c r="E385" s="76"/>
      <c r="F385" s="76"/>
      <c r="G385" s="76"/>
      <c r="H385" s="76"/>
      <c r="I385" s="76"/>
      <c r="J385" s="76"/>
      <c r="K385" s="76"/>
      <c r="L385" s="76"/>
      <c r="M385" s="76"/>
      <c r="N385" s="76"/>
      <c r="O385" s="76"/>
      <c r="P385" s="76"/>
      <c r="Q385" s="76"/>
      <c r="R385" s="76"/>
      <c r="S385" s="76"/>
      <c r="T385" s="76"/>
      <c r="U385" s="76"/>
      <c r="V385" s="76"/>
      <c r="W385" s="76"/>
      <c r="X385" s="76"/>
      <c r="Y385" s="76"/>
    </row>
    <row r="386">
      <c r="A386" s="76"/>
      <c r="B386" s="76"/>
      <c r="C386" s="76"/>
      <c r="D386" s="76"/>
      <c r="E386" s="76"/>
      <c r="F386" s="76"/>
      <c r="G386" s="76"/>
      <c r="H386" s="76"/>
      <c r="I386" s="76"/>
      <c r="J386" s="76"/>
      <c r="K386" s="76"/>
      <c r="L386" s="76"/>
      <c r="M386" s="76"/>
      <c r="N386" s="76"/>
      <c r="O386" s="76"/>
      <c r="P386" s="76"/>
      <c r="Q386" s="76"/>
      <c r="R386" s="76"/>
      <c r="S386" s="76"/>
      <c r="T386" s="76"/>
      <c r="U386" s="76"/>
      <c r="V386" s="76"/>
      <c r="W386" s="76"/>
      <c r="X386" s="76"/>
      <c r="Y386" s="76"/>
    </row>
    <row r="387">
      <c r="A387" s="76"/>
      <c r="B387" s="76"/>
      <c r="C387" s="76"/>
      <c r="D387" s="76"/>
      <c r="E387" s="76"/>
      <c r="F387" s="76"/>
      <c r="G387" s="76"/>
      <c r="H387" s="76"/>
      <c r="I387" s="76"/>
      <c r="J387" s="76"/>
      <c r="K387" s="76"/>
      <c r="L387" s="76"/>
      <c r="M387" s="76"/>
      <c r="N387" s="76"/>
      <c r="O387" s="76"/>
      <c r="P387" s="76"/>
      <c r="Q387" s="76"/>
      <c r="R387" s="76"/>
      <c r="S387" s="76"/>
      <c r="T387" s="76"/>
      <c r="U387" s="76"/>
      <c r="V387" s="76"/>
      <c r="W387" s="76"/>
      <c r="X387" s="76"/>
      <c r="Y387" s="76"/>
    </row>
    <row r="388">
      <c r="A388" s="76"/>
      <c r="B388" s="76"/>
      <c r="C388" s="76"/>
      <c r="D388" s="76"/>
      <c r="E388" s="76"/>
      <c r="F388" s="76"/>
      <c r="G388" s="76"/>
      <c r="H388" s="76"/>
      <c r="I388" s="76"/>
      <c r="J388" s="76"/>
      <c r="K388" s="76"/>
      <c r="L388" s="76"/>
      <c r="M388" s="76"/>
      <c r="N388" s="76"/>
      <c r="O388" s="76"/>
      <c r="P388" s="76"/>
      <c r="Q388" s="76"/>
      <c r="R388" s="76"/>
      <c r="S388" s="76"/>
      <c r="T388" s="76"/>
      <c r="U388" s="76"/>
      <c r="V388" s="76"/>
      <c r="W388" s="76"/>
      <c r="X388" s="76"/>
      <c r="Y388" s="76"/>
    </row>
    <row r="389">
      <c r="A389" s="76"/>
      <c r="B389" s="76"/>
      <c r="C389" s="76"/>
      <c r="D389" s="76"/>
      <c r="E389" s="76"/>
      <c r="F389" s="76"/>
      <c r="G389" s="76"/>
      <c r="H389" s="76"/>
      <c r="I389" s="76"/>
      <c r="J389" s="76"/>
      <c r="K389" s="76"/>
      <c r="L389" s="76"/>
      <c r="M389" s="76"/>
      <c r="N389" s="76"/>
      <c r="O389" s="76"/>
      <c r="P389" s="76"/>
      <c r="Q389" s="76"/>
      <c r="R389" s="76"/>
      <c r="S389" s="76"/>
      <c r="T389" s="76"/>
      <c r="U389" s="76"/>
      <c r="V389" s="76"/>
      <c r="W389" s="76"/>
      <c r="X389" s="76"/>
      <c r="Y389" s="76"/>
    </row>
    <row r="390">
      <c r="A390" s="76"/>
      <c r="B390" s="76"/>
      <c r="C390" s="76"/>
      <c r="D390" s="76"/>
      <c r="E390" s="76"/>
      <c r="F390" s="76"/>
      <c r="G390" s="76"/>
      <c r="H390" s="76"/>
      <c r="I390" s="76"/>
      <c r="J390" s="76"/>
      <c r="K390" s="76"/>
      <c r="L390" s="76"/>
      <c r="M390" s="76"/>
      <c r="N390" s="76"/>
      <c r="O390" s="76"/>
      <c r="P390" s="76"/>
      <c r="Q390" s="76"/>
      <c r="R390" s="76"/>
      <c r="S390" s="76"/>
      <c r="T390" s="76"/>
      <c r="U390" s="76"/>
      <c r="V390" s="76"/>
      <c r="W390" s="76"/>
      <c r="X390" s="76"/>
      <c r="Y390" s="76"/>
    </row>
    <row r="391">
      <c r="A391" s="76"/>
      <c r="B391" s="76"/>
      <c r="C391" s="76"/>
      <c r="D391" s="76"/>
      <c r="E391" s="76"/>
      <c r="F391" s="76"/>
      <c r="G391" s="76"/>
      <c r="H391" s="76"/>
      <c r="I391" s="76"/>
      <c r="J391" s="76"/>
      <c r="K391" s="76"/>
      <c r="L391" s="76"/>
      <c r="M391" s="76"/>
      <c r="N391" s="76"/>
      <c r="O391" s="76"/>
      <c r="P391" s="76"/>
      <c r="Q391" s="76"/>
      <c r="R391" s="76"/>
      <c r="S391" s="76"/>
      <c r="T391" s="76"/>
      <c r="U391" s="76"/>
      <c r="V391" s="76"/>
      <c r="W391" s="76"/>
      <c r="X391" s="76"/>
      <c r="Y391" s="76"/>
    </row>
    <row r="392">
      <c r="A392" s="76"/>
      <c r="B392" s="76"/>
      <c r="C392" s="76"/>
      <c r="D392" s="76"/>
      <c r="E392" s="76"/>
      <c r="F392" s="76"/>
      <c r="G392" s="76"/>
      <c r="H392" s="76"/>
      <c r="I392" s="76"/>
      <c r="J392" s="76"/>
      <c r="K392" s="76"/>
      <c r="L392" s="76"/>
      <c r="M392" s="76"/>
      <c r="N392" s="76"/>
      <c r="O392" s="76"/>
      <c r="P392" s="76"/>
      <c r="Q392" s="76"/>
      <c r="R392" s="76"/>
      <c r="S392" s="76"/>
      <c r="T392" s="76"/>
      <c r="U392" s="76"/>
      <c r="V392" s="76"/>
      <c r="W392" s="76"/>
      <c r="X392" s="76"/>
      <c r="Y392" s="76"/>
    </row>
    <row r="393">
      <c r="A393" s="76"/>
      <c r="B393" s="76"/>
      <c r="C393" s="76"/>
      <c r="D393" s="76"/>
      <c r="E393" s="76"/>
      <c r="F393" s="76"/>
      <c r="G393" s="76"/>
      <c r="H393" s="76"/>
      <c r="I393" s="76"/>
      <c r="J393" s="76"/>
      <c r="K393" s="76"/>
      <c r="L393" s="76"/>
      <c r="M393" s="76"/>
      <c r="N393" s="76"/>
      <c r="O393" s="76"/>
      <c r="P393" s="76"/>
      <c r="Q393" s="76"/>
      <c r="R393" s="76"/>
      <c r="S393" s="76"/>
      <c r="T393" s="76"/>
      <c r="U393" s="76"/>
      <c r="V393" s="76"/>
      <c r="W393" s="76"/>
      <c r="X393" s="76"/>
      <c r="Y393" s="76"/>
    </row>
    <row r="394">
      <c r="A394" s="76"/>
      <c r="B394" s="76"/>
      <c r="C394" s="76"/>
      <c r="D394" s="76"/>
      <c r="E394" s="76"/>
      <c r="F394" s="76"/>
      <c r="G394" s="76"/>
      <c r="H394" s="76"/>
      <c r="I394" s="76"/>
      <c r="J394" s="76"/>
      <c r="K394" s="76"/>
      <c r="L394" s="76"/>
      <c r="M394" s="76"/>
      <c r="N394" s="76"/>
      <c r="O394" s="76"/>
      <c r="P394" s="76"/>
      <c r="Q394" s="76"/>
      <c r="R394" s="76"/>
      <c r="S394" s="76"/>
      <c r="T394" s="76"/>
      <c r="U394" s="76"/>
      <c r="V394" s="76"/>
      <c r="W394" s="76"/>
      <c r="X394" s="76"/>
      <c r="Y394" s="76"/>
    </row>
    <row r="395">
      <c r="A395" s="76"/>
      <c r="B395" s="76"/>
      <c r="C395" s="76"/>
      <c r="D395" s="76"/>
      <c r="E395" s="76"/>
      <c r="F395" s="76"/>
      <c r="G395" s="76"/>
      <c r="H395" s="76"/>
      <c r="I395" s="76"/>
      <c r="J395" s="76"/>
      <c r="K395" s="76"/>
      <c r="L395" s="76"/>
      <c r="M395" s="76"/>
      <c r="N395" s="76"/>
      <c r="O395" s="76"/>
      <c r="P395" s="76"/>
      <c r="Q395" s="76"/>
      <c r="R395" s="76"/>
      <c r="S395" s="76"/>
      <c r="T395" s="76"/>
      <c r="U395" s="76"/>
      <c r="V395" s="76"/>
      <c r="W395" s="76"/>
      <c r="X395" s="76"/>
      <c r="Y395" s="76"/>
    </row>
    <row r="396">
      <c r="A396" s="76"/>
      <c r="B396" s="76"/>
      <c r="C396" s="76"/>
      <c r="D396" s="76"/>
      <c r="E396" s="76"/>
      <c r="F396" s="76"/>
      <c r="G396" s="76"/>
      <c r="H396" s="76"/>
      <c r="I396" s="76"/>
      <c r="J396" s="76"/>
      <c r="K396" s="76"/>
      <c r="L396" s="76"/>
      <c r="M396" s="76"/>
      <c r="N396" s="76"/>
      <c r="O396" s="76"/>
      <c r="P396" s="76"/>
      <c r="Q396" s="76"/>
      <c r="R396" s="76"/>
      <c r="S396" s="76"/>
      <c r="T396" s="76"/>
      <c r="U396" s="76"/>
      <c r="V396" s="76"/>
      <c r="W396" s="76"/>
      <c r="X396" s="76"/>
      <c r="Y396" s="76"/>
    </row>
    <row r="397">
      <c r="A397" s="76"/>
      <c r="B397" s="76"/>
      <c r="C397" s="76"/>
      <c r="D397" s="76"/>
      <c r="E397" s="76"/>
      <c r="F397" s="76"/>
      <c r="G397" s="76"/>
      <c r="H397" s="76"/>
      <c r="I397" s="76"/>
      <c r="J397" s="76"/>
      <c r="K397" s="76"/>
      <c r="L397" s="76"/>
      <c r="M397" s="76"/>
      <c r="N397" s="76"/>
      <c r="O397" s="76"/>
      <c r="P397" s="76"/>
      <c r="Q397" s="76"/>
      <c r="R397" s="76"/>
      <c r="S397" s="76"/>
      <c r="T397" s="76"/>
      <c r="U397" s="76"/>
      <c r="V397" s="76"/>
      <c r="W397" s="76"/>
      <c r="X397" s="76"/>
      <c r="Y397" s="76"/>
    </row>
    <row r="398">
      <c r="A398" s="76"/>
      <c r="B398" s="76"/>
      <c r="C398" s="76"/>
      <c r="D398" s="76"/>
      <c r="E398" s="76"/>
      <c r="F398" s="76"/>
      <c r="G398" s="76"/>
      <c r="H398" s="76"/>
      <c r="I398" s="76"/>
      <c r="J398" s="76"/>
      <c r="K398" s="76"/>
      <c r="L398" s="76"/>
      <c r="M398" s="76"/>
      <c r="N398" s="76"/>
      <c r="O398" s="76"/>
      <c r="P398" s="76"/>
      <c r="Q398" s="76"/>
      <c r="R398" s="76"/>
      <c r="S398" s="76"/>
      <c r="T398" s="76"/>
      <c r="U398" s="76"/>
      <c r="V398" s="76"/>
      <c r="W398" s="76"/>
      <c r="X398" s="76"/>
      <c r="Y398" s="76"/>
    </row>
    <row r="399">
      <c r="A399" s="76"/>
      <c r="B399" s="76"/>
      <c r="C399" s="76"/>
      <c r="D399" s="76"/>
      <c r="E399" s="76"/>
      <c r="F399" s="76"/>
      <c r="G399" s="76"/>
      <c r="H399" s="76"/>
      <c r="I399" s="76"/>
      <c r="J399" s="76"/>
      <c r="K399" s="76"/>
      <c r="L399" s="76"/>
      <c r="M399" s="76"/>
      <c r="N399" s="76"/>
      <c r="O399" s="76"/>
      <c r="P399" s="76"/>
      <c r="Q399" s="76"/>
      <c r="R399" s="76"/>
      <c r="S399" s="76"/>
      <c r="T399" s="76"/>
      <c r="U399" s="76"/>
      <c r="V399" s="76"/>
      <c r="W399" s="76"/>
      <c r="X399" s="76"/>
      <c r="Y399" s="76"/>
    </row>
    <row r="400">
      <c r="A400" s="76"/>
      <c r="B400" s="76"/>
      <c r="C400" s="76"/>
      <c r="D400" s="76"/>
      <c r="E400" s="76"/>
      <c r="F400" s="76"/>
      <c r="G400" s="76"/>
      <c r="H400" s="76"/>
      <c r="I400" s="76"/>
      <c r="J400" s="76"/>
      <c r="K400" s="76"/>
      <c r="L400" s="76"/>
      <c r="M400" s="76"/>
      <c r="N400" s="76"/>
      <c r="O400" s="76"/>
      <c r="P400" s="76"/>
      <c r="Q400" s="76"/>
      <c r="R400" s="76"/>
      <c r="S400" s="76"/>
      <c r="T400" s="76"/>
      <c r="U400" s="76"/>
      <c r="V400" s="76"/>
      <c r="W400" s="76"/>
      <c r="X400" s="76"/>
      <c r="Y400" s="76"/>
    </row>
    <row r="401">
      <c r="A401" s="76"/>
      <c r="B401" s="76"/>
      <c r="C401" s="76"/>
      <c r="D401" s="76"/>
      <c r="E401" s="76"/>
      <c r="F401" s="76"/>
      <c r="G401" s="76"/>
      <c r="H401" s="76"/>
      <c r="I401" s="76"/>
      <c r="J401" s="76"/>
      <c r="K401" s="76"/>
      <c r="L401" s="76"/>
      <c r="M401" s="76"/>
      <c r="N401" s="76"/>
      <c r="O401" s="76"/>
      <c r="P401" s="76"/>
      <c r="Q401" s="76"/>
      <c r="R401" s="76"/>
      <c r="S401" s="76"/>
      <c r="T401" s="76"/>
      <c r="U401" s="76"/>
      <c r="V401" s="76"/>
      <c r="W401" s="76"/>
      <c r="X401" s="76"/>
      <c r="Y401" s="76"/>
    </row>
    <row r="402">
      <c r="A402" s="76"/>
      <c r="B402" s="76"/>
      <c r="C402" s="76"/>
      <c r="D402" s="76"/>
      <c r="E402" s="76"/>
      <c r="F402" s="76"/>
      <c r="G402" s="76"/>
      <c r="H402" s="76"/>
      <c r="I402" s="76"/>
      <c r="J402" s="76"/>
      <c r="K402" s="76"/>
      <c r="L402" s="76"/>
      <c r="M402" s="76"/>
      <c r="N402" s="76"/>
      <c r="O402" s="76"/>
      <c r="P402" s="76"/>
      <c r="Q402" s="76"/>
      <c r="R402" s="76"/>
      <c r="S402" s="76"/>
      <c r="T402" s="76"/>
      <c r="U402" s="76"/>
      <c r="V402" s="76"/>
      <c r="W402" s="76"/>
      <c r="X402" s="76"/>
      <c r="Y402" s="76"/>
    </row>
    <row r="403">
      <c r="A403" s="76"/>
      <c r="B403" s="76"/>
      <c r="C403" s="76"/>
      <c r="D403" s="76"/>
      <c r="E403" s="76"/>
      <c r="F403" s="76"/>
      <c r="G403" s="76"/>
      <c r="H403" s="76"/>
      <c r="I403" s="76"/>
      <c r="J403" s="76"/>
      <c r="K403" s="76"/>
      <c r="L403" s="76"/>
      <c r="M403" s="76"/>
      <c r="N403" s="76"/>
      <c r="O403" s="76"/>
      <c r="P403" s="76"/>
      <c r="Q403" s="76"/>
      <c r="R403" s="76"/>
      <c r="S403" s="76"/>
      <c r="T403" s="76"/>
      <c r="U403" s="76"/>
      <c r="V403" s="76"/>
      <c r="W403" s="76"/>
      <c r="X403" s="76"/>
      <c r="Y403" s="76"/>
    </row>
    <row r="404">
      <c r="A404" s="76"/>
      <c r="B404" s="76"/>
      <c r="C404" s="76"/>
      <c r="D404" s="76"/>
      <c r="E404" s="76"/>
      <c r="F404" s="76"/>
      <c r="G404" s="76"/>
      <c r="H404" s="76"/>
      <c r="I404" s="76"/>
      <c r="J404" s="76"/>
      <c r="K404" s="76"/>
      <c r="L404" s="76"/>
      <c r="M404" s="76"/>
      <c r="N404" s="76"/>
      <c r="O404" s="76"/>
      <c r="P404" s="76"/>
      <c r="Q404" s="76"/>
      <c r="R404" s="76"/>
      <c r="S404" s="76"/>
      <c r="T404" s="76"/>
      <c r="U404" s="76"/>
      <c r="V404" s="76"/>
      <c r="W404" s="76"/>
      <c r="X404" s="76"/>
      <c r="Y404" s="76"/>
    </row>
    <row r="405">
      <c r="A405" s="76"/>
      <c r="B405" s="76"/>
      <c r="C405" s="76"/>
      <c r="D405" s="76"/>
      <c r="E405" s="76"/>
      <c r="F405" s="76"/>
      <c r="G405" s="76"/>
      <c r="H405" s="76"/>
      <c r="I405" s="76"/>
      <c r="J405" s="76"/>
      <c r="K405" s="76"/>
      <c r="L405" s="76"/>
      <c r="M405" s="76"/>
      <c r="N405" s="76"/>
      <c r="O405" s="76"/>
      <c r="P405" s="76"/>
      <c r="Q405" s="76"/>
      <c r="R405" s="76"/>
      <c r="S405" s="76"/>
      <c r="T405" s="76"/>
      <c r="U405" s="76"/>
      <c r="V405" s="76"/>
      <c r="W405" s="76"/>
      <c r="X405" s="76"/>
      <c r="Y405" s="76"/>
    </row>
    <row r="406">
      <c r="A406" s="76"/>
      <c r="B406" s="76"/>
      <c r="C406" s="76"/>
      <c r="D406" s="76"/>
      <c r="E406" s="76"/>
      <c r="F406" s="76"/>
      <c r="G406" s="76"/>
      <c r="H406" s="76"/>
      <c r="I406" s="76"/>
      <c r="J406" s="76"/>
      <c r="K406" s="76"/>
      <c r="L406" s="76"/>
      <c r="M406" s="76"/>
      <c r="N406" s="76"/>
      <c r="O406" s="76"/>
      <c r="P406" s="76"/>
      <c r="Q406" s="76"/>
      <c r="R406" s="76"/>
      <c r="S406" s="76"/>
      <c r="T406" s="76"/>
      <c r="U406" s="76"/>
      <c r="V406" s="76"/>
      <c r="W406" s="76"/>
      <c r="X406" s="76"/>
      <c r="Y406" s="76"/>
    </row>
    <row r="407">
      <c r="A407" s="76"/>
      <c r="B407" s="76"/>
      <c r="C407" s="76"/>
      <c r="D407" s="76"/>
      <c r="E407" s="76"/>
      <c r="F407" s="76"/>
      <c r="G407" s="76"/>
      <c r="H407" s="76"/>
      <c r="I407" s="76"/>
      <c r="J407" s="76"/>
      <c r="K407" s="76"/>
      <c r="L407" s="76"/>
      <c r="M407" s="76"/>
      <c r="N407" s="76"/>
      <c r="O407" s="76"/>
      <c r="P407" s="76"/>
      <c r="Q407" s="76"/>
      <c r="R407" s="76"/>
      <c r="S407" s="76"/>
      <c r="T407" s="76"/>
      <c r="U407" s="76"/>
      <c r="V407" s="76"/>
      <c r="W407" s="76"/>
      <c r="X407" s="76"/>
      <c r="Y407" s="76"/>
    </row>
    <row r="408">
      <c r="A408" s="76"/>
      <c r="B408" s="76"/>
      <c r="C408" s="76"/>
      <c r="D408" s="76"/>
      <c r="E408" s="76"/>
      <c r="F408" s="76"/>
      <c r="G408" s="76"/>
      <c r="H408" s="76"/>
      <c r="I408" s="76"/>
      <c r="J408" s="76"/>
      <c r="K408" s="76"/>
      <c r="L408" s="76"/>
      <c r="M408" s="76"/>
      <c r="N408" s="76"/>
      <c r="O408" s="76"/>
      <c r="P408" s="76"/>
      <c r="Q408" s="76"/>
      <c r="R408" s="76"/>
      <c r="S408" s="76"/>
      <c r="T408" s="76"/>
      <c r="U408" s="76"/>
      <c r="V408" s="76"/>
      <c r="W408" s="76"/>
      <c r="X408" s="76"/>
      <c r="Y408" s="76"/>
    </row>
    <row r="409">
      <c r="A409" s="76"/>
      <c r="B409" s="76"/>
      <c r="C409" s="76"/>
      <c r="D409" s="76"/>
      <c r="E409" s="76"/>
      <c r="F409" s="76"/>
      <c r="G409" s="76"/>
      <c r="H409" s="76"/>
      <c r="I409" s="76"/>
      <c r="J409" s="76"/>
      <c r="K409" s="76"/>
      <c r="L409" s="76"/>
      <c r="M409" s="76"/>
      <c r="N409" s="76"/>
      <c r="O409" s="76"/>
      <c r="P409" s="76"/>
      <c r="Q409" s="76"/>
      <c r="R409" s="76"/>
      <c r="S409" s="76"/>
      <c r="T409" s="76"/>
      <c r="U409" s="76"/>
      <c r="V409" s="76"/>
      <c r="W409" s="76"/>
      <c r="X409" s="76"/>
      <c r="Y409" s="76"/>
    </row>
    <row r="410">
      <c r="A410" s="76"/>
      <c r="B410" s="76"/>
      <c r="C410" s="76"/>
      <c r="D410" s="76"/>
      <c r="E410" s="76"/>
      <c r="F410" s="76"/>
      <c r="G410" s="76"/>
      <c r="H410" s="76"/>
      <c r="I410" s="76"/>
      <c r="J410" s="76"/>
      <c r="K410" s="76"/>
      <c r="L410" s="76"/>
      <c r="M410" s="76"/>
      <c r="N410" s="76"/>
      <c r="O410" s="76"/>
      <c r="P410" s="76"/>
      <c r="Q410" s="76"/>
      <c r="R410" s="76"/>
      <c r="S410" s="76"/>
      <c r="T410" s="76"/>
      <c r="U410" s="76"/>
      <c r="V410" s="76"/>
      <c r="W410" s="76"/>
      <c r="X410" s="76"/>
      <c r="Y410" s="76"/>
    </row>
    <row r="411">
      <c r="A411" s="76"/>
      <c r="B411" s="76"/>
      <c r="C411" s="76"/>
      <c r="D411" s="76"/>
      <c r="E411" s="76"/>
      <c r="F411" s="76"/>
      <c r="G411" s="76"/>
      <c r="H411" s="76"/>
      <c r="I411" s="76"/>
      <c r="J411" s="76"/>
      <c r="K411" s="76"/>
      <c r="L411" s="76"/>
      <c r="M411" s="76"/>
      <c r="N411" s="76"/>
      <c r="O411" s="76"/>
      <c r="P411" s="76"/>
      <c r="Q411" s="76"/>
      <c r="R411" s="76"/>
      <c r="S411" s="76"/>
      <c r="T411" s="76"/>
      <c r="U411" s="76"/>
      <c r="V411" s="76"/>
      <c r="W411" s="76"/>
      <c r="X411" s="76"/>
      <c r="Y411" s="76"/>
    </row>
    <row r="412">
      <c r="A412" s="76"/>
      <c r="B412" s="76"/>
      <c r="C412" s="76"/>
      <c r="D412" s="76"/>
      <c r="E412" s="76"/>
      <c r="F412" s="76"/>
      <c r="G412" s="76"/>
      <c r="H412" s="76"/>
      <c r="I412" s="76"/>
      <c r="J412" s="76"/>
      <c r="K412" s="76"/>
      <c r="L412" s="76"/>
      <c r="M412" s="76"/>
      <c r="N412" s="76"/>
      <c r="O412" s="76"/>
      <c r="P412" s="76"/>
      <c r="Q412" s="76"/>
      <c r="R412" s="76"/>
      <c r="S412" s="76"/>
      <c r="T412" s="76"/>
      <c r="U412" s="76"/>
      <c r="V412" s="76"/>
      <c r="W412" s="76"/>
      <c r="X412" s="76"/>
      <c r="Y412" s="76"/>
    </row>
    <row r="413">
      <c r="A413" s="76"/>
      <c r="B413" s="76"/>
      <c r="C413" s="76"/>
      <c r="D413" s="76"/>
      <c r="E413" s="76"/>
      <c r="F413" s="76"/>
      <c r="G413" s="76"/>
      <c r="H413" s="76"/>
      <c r="I413" s="76"/>
      <c r="J413" s="76"/>
      <c r="K413" s="76"/>
      <c r="L413" s="76"/>
      <c r="M413" s="76"/>
      <c r="N413" s="76"/>
      <c r="O413" s="76"/>
      <c r="P413" s="76"/>
      <c r="Q413" s="76"/>
      <c r="R413" s="76"/>
      <c r="S413" s="76"/>
      <c r="T413" s="76"/>
      <c r="U413" s="76"/>
      <c r="V413" s="76"/>
      <c r="W413" s="76"/>
      <c r="X413" s="76"/>
      <c r="Y413" s="76"/>
    </row>
    <row r="414">
      <c r="A414" s="76"/>
      <c r="B414" s="76"/>
      <c r="C414" s="76"/>
      <c r="D414" s="76"/>
      <c r="E414" s="76"/>
      <c r="F414" s="76"/>
      <c r="G414" s="76"/>
      <c r="H414" s="76"/>
      <c r="I414" s="76"/>
      <c r="J414" s="76"/>
      <c r="K414" s="76"/>
      <c r="L414" s="76"/>
      <c r="M414" s="76"/>
      <c r="N414" s="76"/>
      <c r="O414" s="76"/>
      <c r="P414" s="76"/>
      <c r="Q414" s="76"/>
      <c r="R414" s="76"/>
      <c r="S414" s="76"/>
      <c r="T414" s="76"/>
      <c r="U414" s="76"/>
      <c r="V414" s="76"/>
      <c r="W414" s="76"/>
      <c r="X414" s="76"/>
      <c r="Y414" s="76"/>
    </row>
    <row r="415">
      <c r="A415" s="76"/>
      <c r="B415" s="76"/>
      <c r="C415" s="76"/>
      <c r="D415" s="76"/>
      <c r="E415" s="76"/>
      <c r="F415" s="76"/>
      <c r="G415" s="76"/>
      <c r="H415" s="76"/>
      <c r="I415" s="76"/>
      <c r="J415" s="76"/>
      <c r="K415" s="76"/>
      <c r="L415" s="76"/>
      <c r="M415" s="76"/>
      <c r="N415" s="76"/>
      <c r="O415" s="76"/>
      <c r="P415" s="76"/>
      <c r="Q415" s="76"/>
      <c r="R415" s="76"/>
      <c r="S415" s="76"/>
      <c r="T415" s="76"/>
      <c r="U415" s="76"/>
      <c r="V415" s="76"/>
      <c r="W415" s="76"/>
      <c r="X415" s="76"/>
      <c r="Y415" s="76"/>
    </row>
    <row r="416">
      <c r="A416" s="76"/>
      <c r="B416" s="76"/>
      <c r="C416" s="76"/>
      <c r="D416" s="76"/>
      <c r="E416" s="76"/>
      <c r="F416" s="76"/>
      <c r="G416" s="76"/>
      <c r="H416" s="76"/>
      <c r="I416" s="76"/>
      <c r="J416" s="76"/>
      <c r="K416" s="76"/>
      <c r="L416" s="76"/>
      <c r="M416" s="76"/>
      <c r="N416" s="76"/>
      <c r="O416" s="76"/>
      <c r="P416" s="76"/>
      <c r="Q416" s="76"/>
      <c r="R416" s="76"/>
      <c r="S416" s="76"/>
      <c r="T416" s="76"/>
      <c r="U416" s="76"/>
      <c r="V416" s="76"/>
      <c r="W416" s="76"/>
      <c r="X416" s="76"/>
      <c r="Y416" s="76"/>
    </row>
    <row r="417">
      <c r="A417" s="76"/>
      <c r="B417" s="76"/>
      <c r="C417" s="76"/>
      <c r="D417" s="76"/>
      <c r="E417" s="76"/>
      <c r="F417" s="76"/>
      <c r="G417" s="76"/>
      <c r="H417" s="76"/>
      <c r="I417" s="76"/>
      <c r="J417" s="76"/>
      <c r="K417" s="76"/>
      <c r="L417" s="76"/>
      <c r="M417" s="76"/>
      <c r="N417" s="76"/>
      <c r="O417" s="76"/>
      <c r="P417" s="76"/>
      <c r="Q417" s="76"/>
      <c r="R417" s="76"/>
      <c r="S417" s="76"/>
      <c r="T417" s="76"/>
      <c r="U417" s="76"/>
      <c r="V417" s="76"/>
      <c r="W417" s="76"/>
      <c r="X417" s="76"/>
      <c r="Y417" s="76"/>
    </row>
    <row r="418">
      <c r="A418" s="76"/>
      <c r="B418" s="76"/>
      <c r="C418" s="76"/>
      <c r="D418" s="76"/>
      <c r="E418" s="76"/>
      <c r="F418" s="76"/>
      <c r="G418" s="76"/>
      <c r="H418" s="76"/>
      <c r="I418" s="76"/>
      <c r="J418" s="76"/>
      <c r="K418" s="76"/>
      <c r="L418" s="76"/>
      <c r="M418" s="76"/>
      <c r="N418" s="76"/>
      <c r="O418" s="76"/>
      <c r="P418" s="76"/>
      <c r="Q418" s="76"/>
      <c r="R418" s="76"/>
      <c r="S418" s="76"/>
      <c r="T418" s="76"/>
      <c r="U418" s="76"/>
      <c r="V418" s="76"/>
      <c r="W418" s="76"/>
      <c r="X418" s="76"/>
      <c r="Y418" s="76"/>
    </row>
    <row r="419">
      <c r="A419" s="76"/>
      <c r="B419" s="76"/>
      <c r="C419" s="76"/>
      <c r="D419" s="76"/>
      <c r="E419" s="76"/>
      <c r="F419" s="76"/>
      <c r="G419" s="76"/>
      <c r="H419" s="76"/>
      <c r="I419" s="76"/>
      <c r="J419" s="76"/>
      <c r="K419" s="76"/>
      <c r="L419" s="76"/>
      <c r="M419" s="76"/>
      <c r="N419" s="76"/>
      <c r="O419" s="76"/>
      <c r="P419" s="76"/>
      <c r="Q419" s="76"/>
      <c r="R419" s="76"/>
      <c r="S419" s="76"/>
      <c r="T419" s="76"/>
      <c r="U419" s="76"/>
      <c r="V419" s="76"/>
      <c r="W419" s="76"/>
      <c r="X419" s="76"/>
      <c r="Y419" s="76"/>
    </row>
    <row r="420">
      <c r="A420" s="76"/>
      <c r="B420" s="76"/>
      <c r="C420" s="76"/>
      <c r="D420" s="76"/>
      <c r="E420" s="76"/>
      <c r="F420" s="76"/>
      <c r="G420" s="76"/>
      <c r="H420" s="76"/>
      <c r="I420" s="76"/>
      <c r="J420" s="76"/>
      <c r="K420" s="76"/>
      <c r="L420" s="76"/>
      <c r="M420" s="76"/>
      <c r="N420" s="76"/>
      <c r="O420" s="76"/>
      <c r="P420" s="76"/>
      <c r="Q420" s="76"/>
      <c r="R420" s="76"/>
      <c r="S420" s="76"/>
      <c r="T420" s="76"/>
      <c r="U420" s="76"/>
      <c r="V420" s="76"/>
      <c r="W420" s="76"/>
      <c r="X420" s="76"/>
      <c r="Y420" s="76"/>
    </row>
    <row r="421">
      <c r="A421" s="76"/>
      <c r="B421" s="76"/>
      <c r="C421" s="76"/>
      <c r="D421" s="76"/>
      <c r="E421" s="76"/>
      <c r="F421" s="76"/>
      <c r="G421" s="76"/>
      <c r="H421" s="76"/>
      <c r="I421" s="76"/>
      <c r="J421" s="76"/>
      <c r="K421" s="76"/>
      <c r="L421" s="76"/>
      <c r="M421" s="76"/>
      <c r="N421" s="76"/>
      <c r="O421" s="76"/>
      <c r="P421" s="76"/>
      <c r="Q421" s="76"/>
      <c r="R421" s="76"/>
      <c r="S421" s="76"/>
      <c r="T421" s="76"/>
      <c r="U421" s="76"/>
      <c r="V421" s="76"/>
      <c r="W421" s="76"/>
      <c r="X421" s="76"/>
      <c r="Y421" s="76"/>
    </row>
    <row r="422">
      <c r="A422" s="76"/>
      <c r="B422" s="76"/>
      <c r="C422" s="76"/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</row>
    <row r="423">
      <c r="A423" s="76"/>
      <c r="B423" s="76"/>
      <c r="C423" s="76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</row>
    <row r="424">
      <c r="A424" s="76"/>
      <c r="B424" s="76"/>
      <c r="C424" s="76"/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</row>
    <row r="425">
      <c r="A425" s="76"/>
      <c r="B425" s="76"/>
      <c r="C425" s="76"/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</row>
    <row r="426">
      <c r="A426" s="76"/>
      <c r="B426" s="76"/>
      <c r="C426" s="76"/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</row>
    <row r="427">
      <c r="A427" s="76"/>
      <c r="B427" s="76"/>
      <c r="C427" s="76"/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</row>
    <row r="428">
      <c r="A428" s="76"/>
      <c r="B428" s="76"/>
      <c r="C428" s="76"/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</row>
    <row r="429">
      <c r="A429" s="76"/>
      <c r="B429" s="76"/>
      <c r="C429" s="76"/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</row>
    <row r="430">
      <c r="A430" s="76"/>
      <c r="B430" s="76"/>
      <c r="C430" s="76"/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</row>
    <row r="431">
      <c r="A431" s="76"/>
      <c r="B431" s="76"/>
      <c r="C431" s="76"/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</row>
    <row r="432">
      <c r="A432" s="76"/>
      <c r="B432" s="76"/>
      <c r="C432" s="76"/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</row>
    <row r="433">
      <c r="A433" s="76"/>
      <c r="B433" s="76"/>
      <c r="C433" s="76"/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</row>
    <row r="434">
      <c r="A434" s="76"/>
      <c r="B434" s="76"/>
      <c r="C434" s="76"/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</row>
    <row r="435">
      <c r="A435" s="76"/>
      <c r="B435" s="76"/>
      <c r="C435" s="76"/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</row>
    <row r="436">
      <c r="A436" s="76"/>
      <c r="B436" s="76"/>
      <c r="C436" s="76"/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</row>
    <row r="437">
      <c r="A437" s="76"/>
      <c r="B437" s="76"/>
      <c r="C437" s="76"/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</row>
    <row r="438">
      <c r="A438" s="76"/>
      <c r="B438" s="76"/>
      <c r="C438" s="76"/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</row>
    <row r="439">
      <c r="A439" s="76"/>
      <c r="B439" s="76"/>
      <c r="C439" s="76"/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</row>
    <row r="440">
      <c r="A440" s="76"/>
      <c r="B440" s="76"/>
      <c r="C440" s="76"/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</row>
    <row r="441">
      <c r="A441" s="76"/>
      <c r="B441" s="76"/>
      <c r="C441" s="76"/>
      <c r="D441" s="76"/>
      <c r="E441" s="76"/>
      <c r="F441" s="76"/>
      <c r="G441" s="76"/>
      <c r="H441" s="76"/>
      <c r="I441" s="76"/>
      <c r="J441" s="76"/>
      <c r="K441" s="76"/>
      <c r="L441" s="76"/>
      <c r="M441" s="76"/>
      <c r="N441" s="76"/>
      <c r="O441" s="76"/>
      <c r="P441" s="76"/>
      <c r="Q441" s="76"/>
      <c r="R441" s="76"/>
      <c r="S441" s="76"/>
      <c r="T441" s="76"/>
      <c r="U441" s="76"/>
      <c r="V441" s="76"/>
      <c r="W441" s="76"/>
      <c r="X441" s="76"/>
      <c r="Y441" s="76"/>
    </row>
    <row r="442">
      <c r="A442" s="76"/>
      <c r="B442" s="76"/>
      <c r="C442" s="76"/>
      <c r="D442" s="76"/>
      <c r="E442" s="76"/>
      <c r="F442" s="76"/>
      <c r="G442" s="76"/>
      <c r="H442" s="76"/>
      <c r="I442" s="76"/>
      <c r="J442" s="76"/>
      <c r="K442" s="76"/>
      <c r="L442" s="76"/>
      <c r="M442" s="76"/>
      <c r="N442" s="76"/>
      <c r="O442" s="76"/>
      <c r="P442" s="76"/>
      <c r="Q442" s="76"/>
      <c r="R442" s="76"/>
      <c r="S442" s="76"/>
      <c r="T442" s="76"/>
      <c r="U442" s="76"/>
      <c r="V442" s="76"/>
      <c r="W442" s="76"/>
      <c r="X442" s="76"/>
      <c r="Y442" s="76"/>
    </row>
    <row r="443">
      <c r="A443" s="76"/>
      <c r="B443" s="76"/>
      <c r="C443" s="76"/>
      <c r="D443" s="76"/>
      <c r="E443" s="76"/>
      <c r="F443" s="76"/>
      <c r="G443" s="76"/>
      <c r="H443" s="76"/>
      <c r="I443" s="76"/>
      <c r="J443" s="76"/>
      <c r="K443" s="76"/>
      <c r="L443" s="76"/>
      <c r="M443" s="76"/>
      <c r="N443" s="76"/>
      <c r="O443" s="76"/>
      <c r="P443" s="76"/>
      <c r="Q443" s="76"/>
      <c r="R443" s="76"/>
      <c r="S443" s="76"/>
      <c r="T443" s="76"/>
      <c r="U443" s="76"/>
      <c r="V443" s="76"/>
      <c r="W443" s="76"/>
      <c r="X443" s="76"/>
      <c r="Y443" s="76"/>
    </row>
    <row r="444">
      <c r="A444" s="76"/>
      <c r="B444" s="76"/>
      <c r="C444" s="76"/>
      <c r="D444" s="76"/>
      <c r="E444" s="76"/>
      <c r="F444" s="76"/>
      <c r="G444" s="76"/>
      <c r="H444" s="76"/>
      <c r="I444" s="76"/>
      <c r="J444" s="76"/>
      <c r="K444" s="76"/>
      <c r="L444" s="76"/>
      <c r="M444" s="76"/>
      <c r="N444" s="76"/>
      <c r="O444" s="76"/>
      <c r="P444" s="76"/>
      <c r="Q444" s="76"/>
      <c r="R444" s="76"/>
      <c r="S444" s="76"/>
      <c r="T444" s="76"/>
      <c r="U444" s="76"/>
      <c r="V444" s="76"/>
      <c r="W444" s="76"/>
      <c r="X444" s="76"/>
      <c r="Y444" s="76"/>
    </row>
    <row r="445">
      <c r="A445" s="76"/>
      <c r="B445" s="76"/>
      <c r="C445" s="76"/>
      <c r="D445" s="76"/>
      <c r="E445" s="76"/>
      <c r="F445" s="76"/>
      <c r="G445" s="76"/>
      <c r="H445" s="76"/>
      <c r="I445" s="76"/>
      <c r="J445" s="76"/>
      <c r="K445" s="76"/>
      <c r="L445" s="76"/>
      <c r="M445" s="76"/>
      <c r="N445" s="76"/>
      <c r="O445" s="76"/>
      <c r="P445" s="76"/>
      <c r="Q445" s="76"/>
      <c r="R445" s="76"/>
      <c r="S445" s="76"/>
      <c r="T445" s="76"/>
      <c r="U445" s="76"/>
      <c r="V445" s="76"/>
      <c r="W445" s="76"/>
      <c r="X445" s="76"/>
      <c r="Y445" s="76"/>
    </row>
    <row r="446">
      <c r="A446" s="76"/>
      <c r="B446" s="76"/>
      <c r="C446" s="76"/>
      <c r="D446" s="76"/>
      <c r="E446" s="76"/>
      <c r="F446" s="76"/>
      <c r="G446" s="76"/>
      <c r="H446" s="76"/>
      <c r="I446" s="76"/>
      <c r="J446" s="76"/>
      <c r="K446" s="76"/>
      <c r="L446" s="76"/>
      <c r="M446" s="76"/>
      <c r="N446" s="76"/>
      <c r="O446" s="76"/>
      <c r="P446" s="76"/>
      <c r="Q446" s="76"/>
      <c r="R446" s="76"/>
      <c r="S446" s="76"/>
      <c r="T446" s="76"/>
      <c r="U446" s="76"/>
      <c r="V446" s="76"/>
      <c r="W446" s="76"/>
      <c r="X446" s="76"/>
      <c r="Y446" s="76"/>
    </row>
    <row r="447">
      <c r="A447" s="76"/>
      <c r="B447" s="76"/>
      <c r="C447" s="76"/>
      <c r="D447" s="76"/>
      <c r="E447" s="76"/>
      <c r="F447" s="76"/>
      <c r="G447" s="76"/>
      <c r="H447" s="76"/>
      <c r="I447" s="76"/>
      <c r="J447" s="76"/>
      <c r="K447" s="76"/>
      <c r="L447" s="76"/>
      <c r="M447" s="76"/>
      <c r="N447" s="76"/>
      <c r="O447" s="76"/>
      <c r="P447" s="76"/>
      <c r="Q447" s="76"/>
      <c r="R447" s="76"/>
      <c r="S447" s="76"/>
      <c r="T447" s="76"/>
      <c r="U447" s="76"/>
      <c r="V447" s="76"/>
      <c r="W447" s="76"/>
      <c r="X447" s="76"/>
      <c r="Y447" s="76"/>
    </row>
    <row r="448">
      <c r="A448" s="76"/>
      <c r="B448" s="76"/>
      <c r="C448" s="76"/>
      <c r="D448" s="76"/>
      <c r="E448" s="76"/>
      <c r="F448" s="76"/>
      <c r="G448" s="76"/>
      <c r="H448" s="76"/>
      <c r="I448" s="76"/>
      <c r="J448" s="76"/>
      <c r="K448" s="76"/>
      <c r="L448" s="76"/>
      <c r="M448" s="76"/>
      <c r="N448" s="76"/>
      <c r="O448" s="76"/>
      <c r="P448" s="76"/>
      <c r="Q448" s="76"/>
      <c r="R448" s="76"/>
      <c r="S448" s="76"/>
      <c r="T448" s="76"/>
      <c r="U448" s="76"/>
      <c r="V448" s="76"/>
      <c r="W448" s="76"/>
      <c r="X448" s="76"/>
      <c r="Y448" s="76"/>
    </row>
    <row r="449">
      <c r="A449" s="76"/>
      <c r="B449" s="76"/>
      <c r="C449" s="76"/>
      <c r="D449" s="76"/>
      <c r="E449" s="76"/>
      <c r="F449" s="76"/>
      <c r="G449" s="76"/>
      <c r="H449" s="76"/>
      <c r="I449" s="76"/>
      <c r="J449" s="76"/>
      <c r="K449" s="76"/>
      <c r="L449" s="76"/>
      <c r="M449" s="76"/>
      <c r="N449" s="76"/>
      <c r="O449" s="76"/>
      <c r="P449" s="76"/>
      <c r="Q449" s="76"/>
      <c r="R449" s="76"/>
      <c r="S449" s="76"/>
      <c r="T449" s="76"/>
      <c r="U449" s="76"/>
      <c r="V449" s="76"/>
      <c r="W449" s="76"/>
      <c r="X449" s="76"/>
      <c r="Y449" s="76"/>
    </row>
    <row r="450">
      <c r="A450" s="76"/>
      <c r="B450" s="76"/>
      <c r="C450" s="76"/>
      <c r="D450" s="76"/>
      <c r="E450" s="76"/>
      <c r="F450" s="76"/>
      <c r="G450" s="76"/>
      <c r="H450" s="76"/>
      <c r="I450" s="76"/>
      <c r="J450" s="76"/>
      <c r="K450" s="76"/>
      <c r="L450" s="76"/>
      <c r="M450" s="76"/>
      <c r="N450" s="76"/>
      <c r="O450" s="76"/>
      <c r="P450" s="76"/>
      <c r="Q450" s="76"/>
      <c r="R450" s="76"/>
      <c r="S450" s="76"/>
      <c r="T450" s="76"/>
      <c r="U450" s="76"/>
      <c r="V450" s="76"/>
      <c r="W450" s="76"/>
      <c r="X450" s="76"/>
      <c r="Y450" s="76"/>
    </row>
    <row r="451">
      <c r="A451" s="76"/>
      <c r="B451" s="76"/>
      <c r="C451" s="76"/>
      <c r="D451" s="76"/>
      <c r="E451" s="76"/>
      <c r="F451" s="76"/>
      <c r="G451" s="76"/>
      <c r="H451" s="76"/>
      <c r="I451" s="76"/>
      <c r="J451" s="76"/>
      <c r="K451" s="76"/>
      <c r="L451" s="76"/>
      <c r="M451" s="76"/>
      <c r="N451" s="76"/>
      <c r="O451" s="76"/>
      <c r="P451" s="76"/>
      <c r="Q451" s="76"/>
      <c r="R451" s="76"/>
      <c r="S451" s="76"/>
      <c r="T451" s="76"/>
      <c r="U451" s="76"/>
      <c r="V451" s="76"/>
      <c r="W451" s="76"/>
      <c r="X451" s="76"/>
      <c r="Y451" s="76"/>
    </row>
    <row r="452">
      <c r="A452" s="76"/>
      <c r="B452" s="76"/>
      <c r="C452" s="76"/>
      <c r="D452" s="76"/>
      <c r="E452" s="76"/>
      <c r="F452" s="76"/>
      <c r="G452" s="76"/>
      <c r="H452" s="76"/>
      <c r="I452" s="76"/>
      <c r="J452" s="76"/>
      <c r="K452" s="76"/>
      <c r="L452" s="76"/>
      <c r="M452" s="76"/>
      <c r="N452" s="76"/>
      <c r="O452" s="76"/>
      <c r="P452" s="76"/>
      <c r="Q452" s="76"/>
      <c r="R452" s="76"/>
      <c r="S452" s="76"/>
      <c r="T452" s="76"/>
      <c r="U452" s="76"/>
      <c r="V452" s="76"/>
      <c r="W452" s="76"/>
      <c r="X452" s="76"/>
      <c r="Y452" s="76"/>
    </row>
    <row r="453">
      <c r="A453" s="76"/>
      <c r="B453" s="76"/>
      <c r="C453" s="76"/>
      <c r="D453" s="76"/>
      <c r="E453" s="76"/>
      <c r="F453" s="76"/>
      <c r="G453" s="76"/>
      <c r="H453" s="76"/>
      <c r="I453" s="76"/>
      <c r="J453" s="76"/>
      <c r="K453" s="76"/>
      <c r="L453" s="76"/>
      <c r="M453" s="76"/>
      <c r="N453" s="76"/>
      <c r="O453" s="76"/>
      <c r="P453" s="76"/>
      <c r="Q453" s="76"/>
      <c r="R453" s="76"/>
      <c r="S453" s="76"/>
      <c r="T453" s="76"/>
      <c r="U453" s="76"/>
      <c r="V453" s="76"/>
      <c r="W453" s="76"/>
      <c r="X453" s="76"/>
      <c r="Y453" s="76"/>
    </row>
    <row r="454">
      <c r="A454" s="76"/>
      <c r="B454" s="76"/>
      <c r="C454" s="76"/>
      <c r="D454" s="76"/>
      <c r="E454" s="76"/>
      <c r="F454" s="76"/>
      <c r="G454" s="76"/>
      <c r="H454" s="76"/>
      <c r="I454" s="76"/>
      <c r="J454" s="76"/>
      <c r="K454" s="76"/>
      <c r="L454" s="76"/>
      <c r="M454" s="76"/>
      <c r="N454" s="76"/>
      <c r="O454" s="76"/>
      <c r="P454" s="76"/>
      <c r="Q454" s="76"/>
      <c r="R454" s="76"/>
      <c r="S454" s="76"/>
      <c r="T454" s="76"/>
      <c r="U454" s="76"/>
      <c r="V454" s="76"/>
      <c r="W454" s="76"/>
      <c r="X454" s="76"/>
      <c r="Y454" s="76"/>
    </row>
    <row r="455">
      <c r="A455" s="76"/>
      <c r="B455" s="76"/>
      <c r="C455" s="76"/>
      <c r="D455" s="76"/>
      <c r="E455" s="76"/>
      <c r="F455" s="76"/>
      <c r="G455" s="76"/>
      <c r="H455" s="76"/>
      <c r="I455" s="76"/>
      <c r="J455" s="76"/>
      <c r="K455" s="76"/>
      <c r="L455" s="76"/>
      <c r="M455" s="76"/>
      <c r="N455" s="76"/>
      <c r="O455" s="76"/>
      <c r="P455" s="76"/>
      <c r="Q455" s="76"/>
      <c r="R455" s="76"/>
      <c r="S455" s="76"/>
      <c r="T455" s="76"/>
      <c r="U455" s="76"/>
      <c r="V455" s="76"/>
      <c r="W455" s="76"/>
      <c r="X455" s="76"/>
      <c r="Y455" s="76"/>
    </row>
    <row r="456">
      <c r="A456" s="76"/>
      <c r="B456" s="76"/>
      <c r="C456" s="76"/>
      <c r="D456" s="76"/>
      <c r="E456" s="76"/>
      <c r="F456" s="76"/>
      <c r="G456" s="76"/>
      <c r="H456" s="76"/>
      <c r="I456" s="76"/>
      <c r="J456" s="76"/>
      <c r="K456" s="76"/>
      <c r="L456" s="76"/>
      <c r="M456" s="76"/>
      <c r="N456" s="76"/>
      <c r="O456" s="76"/>
      <c r="P456" s="76"/>
      <c r="Q456" s="76"/>
      <c r="R456" s="76"/>
      <c r="S456" s="76"/>
      <c r="T456" s="76"/>
      <c r="U456" s="76"/>
      <c r="V456" s="76"/>
      <c r="W456" s="76"/>
      <c r="X456" s="76"/>
      <c r="Y456" s="76"/>
    </row>
    <row r="457">
      <c r="A457" s="76"/>
      <c r="B457" s="76"/>
      <c r="C457" s="76"/>
      <c r="D457" s="76"/>
      <c r="E457" s="76"/>
      <c r="F457" s="76"/>
      <c r="G457" s="76"/>
      <c r="H457" s="76"/>
      <c r="I457" s="76"/>
      <c r="J457" s="76"/>
      <c r="K457" s="76"/>
      <c r="L457" s="76"/>
      <c r="M457" s="76"/>
      <c r="N457" s="76"/>
      <c r="O457" s="76"/>
      <c r="P457" s="76"/>
      <c r="Q457" s="76"/>
      <c r="R457" s="76"/>
      <c r="S457" s="76"/>
      <c r="T457" s="76"/>
      <c r="U457" s="76"/>
      <c r="V457" s="76"/>
      <c r="W457" s="76"/>
      <c r="X457" s="76"/>
      <c r="Y457" s="76"/>
    </row>
    <row r="458">
      <c r="A458" s="76"/>
      <c r="B458" s="76"/>
      <c r="C458" s="76"/>
      <c r="D458" s="76"/>
      <c r="E458" s="76"/>
      <c r="F458" s="76"/>
      <c r="G458" s="76"/>
      <c r="H458" s="76"/>
      <c r="I458" s="76"/>
      <c r="J458" s="76"/>
      <c r="K458" s="76"/>
      <c r="L458" s="76"/>
      <c r="M458" s="76"/>
      <c r="N458" s="76"/>
      <c r="O458" s="76"/>
      <c r="P458" s="76"/>
      <c r="Q458" s="76"/>
      <c r="R458" s="76"/>
      <c r="S458" s="76"/>
      <c r="T458" s="76"/>
      <c r="U458" s="76"/>
      <c r="V458" s="76"/>
      <c r="W458" s="76"/>
      <c r="X458" s="76"/>
      <c r="Y458" s="76"/>
    </row>
    <row r="459">
      <c r="A459" s="76"/>
      <c r="B459" s="76"/>
      <c r="C459" s="76"/>
      <c r="D459" s="76"/>
      <c r="E459" s="76"/>
      <c r="F459" s="76"/>
      <c r="G459" s="76"/>
      <c r="H459" s="76"/>
      <c r="I459" s="76"/>
      <c r="J459" s="76"/>
      <c r="K459" s="76"/>
      <c r="L459" s="76"/>
      <c r="M459" s="76"/>
      <c r="N459" s="76"/>
      <c r="O459" s="76"/>
      <c r="P459" s="76"/>
      <c r="Q459" s="76"/>
      <c r="R459" s="76"/>
      <c r="S459" s="76"/>
      <c r="T459" s="76"/>
      <c r="U459" s="76"/>
      <c r="V459" s="76"/>
      <c r="W459" s="76"/>
      <c r="X459" s="76"/>
      <c r="Y459" s="76"/>
    </row>
    <row r="460">
      <c r="A460" s="76"/>
      <c r="B460" s="76"/>
      <c r="C460" s="76"/>
      <c r="D460" s="76"/>
      <c r="E460" s="76"/>
      <c r="F460" s="76"/>
      <c r="G460" s="76"/>
      <c r="H460" s="76"/>
      <c r="I460" s="76"/>
      <c r="J460" s="76"/>
      <c r="K460" s="76"/>
      <c r="L460" s="76"/>
      <c r="M460" s="76"/>
      <c r="N460" s="76"/>
      <c r="O460" s="76"/>
      <c r="P460" s="76"/>
      <c r="Q460" s="76"/>
      <c r="R460" s="76"/>
      <c r="S460" s="76"/>
      <c r="T460" s="76"/>
      <c r="U460" s="76"/>
      <c r="V460" s="76"/>
      <c r="W460" s="76"/>
      <c r="X460" s="76"/>
      <c r="Y460" s="76"/>
    </row>
    <row r="461">
      <c r="A461" s="76"/>
      <c r="B461" s="76"/>
      <c r="C461" s="76"/>
      <c r="D461" s="76"/>
      <c r="E461" s="76"/>
      <c r="F461" s="76"/>
      <c r="G461" s="76"/>
      <c r="H461" s="76"/>
      <c r="I461" s="76"/>
      <c r="J461" s="76"/>
      <c r="K461" s="76"/>
      <c r="L461" s="76"/>
      <c r="M461" s="76"/>
      <c r="N461" s="76"/>
      <c r="O461" s="76"/>
      <c r="P461" s="76"/>
      <c r="Q461" s="76"/>
      <c r="R461" s="76"/>
      <c r="S461" s="76"/>
      <c r="T461" s="76"/>
      <c r="U461" s="76"/>
      <c r="V461" s="76"/>
      <c r="W461" s="76"/>
      <c r="X461" s="76"/>
      <c r="Y461" s="76"/>
    </row>
    <row r="462">
      <c r="A462" s="76"/>
      <c r="B462" s="76"/>
      <c r="C462" s="76"/>
      <c r="D462" s="76"/>
      <c r="E462" s="76"/>
      <c r="F462" s="76"/>
      <c r="G462" s="76"/>
      <c r="H462" s="76"/>
      <c r="I462" s="76"/>
      <c r="J462" s="76"/>
      <c r="K462" s="76"/>
      <c r="L462" s="76"/>
      <c r="M462" s="76"/>
      <c r="N462" s="76"/>
      <c r="O462" s="76"/>
      <c r="P462" s="76"/>
      <c r="Q462" s="76"/>
      <c r="R462" s="76"/>
      <c r="S462" s="76"/>
      <c r="T462" s="76"/>
      <c r="U462" s="76"/>
      <c r="V462" s="76"/>
      <c r="W462" s="76"/>
      <c r="X462" s="76"/>
      <c r="Y462" s="76"/>
    </row>
    <row r="463">
      <c r="A463" s="76"/>
      <c r="B463" s="76"/>
      <c r="C463" s="76"/>
      <c r="D463" s="76"/>
      <c r="E463" s="76"/>
      <c r="F463" s="76"/>
      <c r="G463" s="76"/>
      <c r="H463" s="76"/>
      <c r="I463" s="76"/>
      <c r="J463" s="76"/>
      <c r="K463" s="76"/>
      <c r="L463" s="76"/>
      <c r="M463" s="76"/>
      <c r="N463" s="76"/>
      <c r="O463" s="76"/>
      <c r="P463" s="76"/>
      <c r="Q463" s="76"/>
      <c r="R463" s="76"/>
      <c r="S463" s="76"/>
      <c r="T463" s="76"/>
      <c r="U463" s="76"/>
      <c r="V463" s="76"/>
      <c r="W463" s="76"/>
      <c r="X463" s="76"/>
      <c r="Y463" s="76"/>
    </row>
    <row r="464">
      <c r="A464" s="76"/>
      <c r="B464" s="76"/>
      <c r="C464" s="76"/>
      <c r="D464" s="76"/>
      <c r="E464" s="76"/>
      <c r="F464" s="76"/>
      <c r="G464" s="76"/>
      <c r="H464" s="76"/>
      <c r="I464" s="76"/>
      <c r="J464" s="76"/>
      <c r="K464" s="76"/>
      <c r="L464" s="76"/>
      <c r="M464" s="76"/>
      <c r="N464" s="76"/>
      <c r="O464" s="76"/>
      <c r="P464" s="76"/>
      <c r="Q464" s="76"/>
      <c r="R464" s="76"/>
      <c r="S464" s="76"/>
      <c r="T464" s="76"/>
      <c r="U464" s="76"/>
      <c r="V464" s="76"/>
      <c r="W464" s="76"/>
      <c r="X464" s="76"/>
      <c r="Y464" s="76"/>
    </row>
    <row r="465">
      <c r="A465" s="76"/>
      <c r="B465" s="76"/>
      <c r="C465" s="76"/>
      <c r="D465" s="76"/>
      <c r="E465" s="76"/>
      <c r="F465" s="76"/>
      <c r="G465" s="76"/>
      <c r="H465" s="76"/>
      <c r="I465" s="76"/>
      <c r="J465" s="76"/>
      <c r="K465" s="76"/>
      <c r="L465" s="76"/>
      <c r="M465" s="76"/>
      <c r="N465" s="76"/>
      <c r="O465" s="76"/>
      <c r="P465" s="76"/>
      <c r="Q465" s="76"/>
      <c r="R465" s="76"/>
      <c r="S465" s="76"/>
      <c r="T465" s="76"/>
      <c r="U465" s="76"/>
      <c r="V465" s="76"/>
      <c r="W465" s="76"/>
      <c r="X465" s="76"/>
      <c r="Y465" s="76"/>
    </row>
    <row r="466">
      <c r="A466" s="76"/>
      <c r="B466" s="76"/>
      <c r="C466" s="76"/>
      <c r="D466" s="76"/>
      <c r="E466" s="76"/>
      <c r="F466" s="76"/>
      <c r="G466" s="76"/>
      <c r="H466" s="76"/>
      <c r="I466" s="76"/>
      <c r="J466" s="76"/>
      <c r="K466" s="76"/>
      <c r="L466" s="76"/>
      <c r="M466" s="76"/>
      <c r="N466" s="76"/>
      <c r="O466" s="76"/>
      <c r="P466" s="76"/>
      <c r="Q466" s="76"/>
      <c r="R466" s="76"/>
      <c r="S466" s="76"/>
      <c r="T466" s="76"/>
      <c r="U466" s="76"/>
      <c r="V466" s="76"/>
      <c r="W466" s="76"/>
      <c r="X466" s="76"/>
      <c r="Y466" s="76"/>
    </row>
    <row r="467">
      <c r="A467" s="76"/>
      <c r="B467" s="76"/>
      <c r="C467" s="76"/>
      <c r="D467" s="76"/>
      <c r="E467" s="76"/>
      <c r="F467" s="76"/>
      <c r="G467" s="76"/>
      <c r="H467" s="76"/>
      <c r="I467" s="76"/>
      <c r="J467" s="76"/>
      <c r="K467" s="76"/>
      <c r="L467" s="76"/>
      <c r="M467" s="76"/>
      <c r="N467" s="76"/>
      <c r="O467" s="76"/>
      <c r="P467" s="76"/>
      <c r="Q467" s="76"/>
      <c r="R467" s="76"/>
      <c r="S467" s="76"/>
      <c r="T467" s="76"/>
      <c r="U467" s="76"/>
      <c r="V467" s="76"/>
      <c r="W467" s="76"/>
      <c r="X467" s="76"/>
      <c r="Y467" s="76"/>
    </row>
    <row r="468">
      <c r="A468" s="76"/>
      <c r="B468" s="76"/>
      <c r="C468" s="76"/>
      <c r="D468" s="76"/>
      <c r="E468" s="76"/>
      <c r="F468" s="76"/>
      <c r="G468" s="76"/>
      <c r="H468" s="76"/>
      <c r="I468" s="76"/>
      <c r="J468" s="76"/>
      <c r="K468" s="76"/>
      <c r="L468" s="76"/>
      <c r="M468" s="76"/>
      <c r="N468" s="76"/>
      <c r="O468" s="76"/>
      <c r="P468" s="76"/>
      <c r="Q468" s="76"/>
      <c r="R468" s="76"/>
      <c r="S468" s="76"/>
      <c r="T468" s="76"/>
      <c r="U468" s="76"/>
      <c r="V468" s="76"/>
      <c r="W468" s="76"/>
      <c r="X468" s="76"/>
      <c r="Y468" s="76"/>
    </row>
    <row r="469">
      <c r="A469" s="76"/>
      <c r="B469" s="76"/>
      <c r="C469" s="76"/>
      <c r="D469" s="76"/>
      <c r="E469" s="76"/>
      <c r="F469" s="76"/>
      <c r="G469" s="76"/>
      <c r="H469" s="76"/>
      <c r="I469" s="76"/>
      <c r="J469" s="76"/>
      <c r="K469" s="76"/>
      <c r="L469" s="76"/>
      <c r="M469" s="76"/>
      <c r="N469" s="76"/>
      <c r="O469" s="76"/>
      <c r="P469" s="76"/>
      <c r="Q469" s="76"/>
      <c r="R469" s="76"/>
      <c r="S469" s="76"/>
      <c r="T469" s="76"/>
      <c r="U469" s="76"/>
      <c r="V469" s="76"/>
      <c r="W469" s="76"/>
      <c r="X469" s="76"/>
      <c r="Y469" s="76"/>
    </row>
    <row r="470">
      <c r="A470" s="76"/>
      <c r="B470" s="76"/>
      <c r="C470" s="76"/>
      <c r="D470" s="76"/>
      <c r="E470" s="76"/>
      <c r="F470" s="76"/>
      <c r="G470" s="76"/>
      <c r="H470" s="76"/>
      <c r="I470" s="76"/>
      <c r="J470" s="76"/>
      <c r="K470" s="76"/>
      <c r="L470" s="76"/>
      <c r="M470" s="76"/>
      <c r="N470" s="76"/>
      <c r="O470" s="76"/>
      <c r="P470" s="76"/>
      <c r="Q470" s="76"/>
      <c r="R470" s="76"/>
      <c r="S470" s="76"/>
      <c r="T470" s="76"/>
      <c r="U470" s="76"/>
      <c r="V470" s="76"/>
      <c r="W470" s="76"/>
      <c r="X470" s="76"/>
      <c r="Y470" s="76"/>
    </row>
    <row r="471">
      <c r="A471" s="76"/>
      <c r="B471" s="76"/>
      <c r="C471" s="76"/>
      <c r="D471" s="76"/>
      <c r="E471" s="76"/>
      <c r="F471" s="76"/>
      <c r="G471" s="76"/>
      <c r="H471" s="76"/>
      <c r="I471" s="76"/>
      <c r="J471" s="76"/>
      <c r="K471" s="76"/>
      <c r="L471" s="76"/>
      <c r="M471" s="76"/>
      <c r="N471" s="76"/>
      <c r="O471" s="76"/>
      <c r="P471" s="76"/>
      <c r="Q471" s="76"/>
      <c r="R471" s="76"/>
      <c r="S471" s="76"/>
      <c r="T471" s="76"/>
      <c r="U471" s="76"/>
      <c r="V471" s="76"/>
      <c r="W471" s="76"/>
      <c r="X471" s="76"/>
      <c r="Y471" s="76"/>
    </row>
    <row r="472">
      <c r="A472" s="76"/>
      <c r="B472" s="76"/>
      <c r="C472" s="76"/>
      <c r="D472" s="76"/>
      <c r="E472" s="76"/>
      <c r="F472" s="76"/>
      <c r="G472" s="76"/>
      <c r="H472" s="76"/>
      <c r="I472" s="76"/>
      <c r="J472" s="76"/>
      <c r="K472" s="76"/>
      <c r="L472" s="76"/>
      <c r="M472" s="76"/>
      <c r="N472" s="76"/>
      <c r="O472" s="76"/>
      <c r="P472" s="76"/>
      <c r="Q472" s="76"/>
      <c r="R472" s="76"/>
      <c r="S472" s="76"/>
      <c r="T472" s="76"/>
      <c r="U472" s="76"/>
      <c r="V472" s="76"/>
      <c r="W472" s="76"/>
      <c r="X472" s="76"/>
      <c r="Y472" s="76"/>
    </row>
    <row r="473">
      <c r="A473" s="76"/>
      <c r="B473" s="76"/>
      <c r="C473" s="76"/>
      <c r="D473" s="76"/>
      <c r="E473" s="76"/>
      <c r="F473" s="76"/>
      <c r="G473" s="76"/>
      <c r="H473" s="76"/>
      <c r="I473" s="76"/>
      <c r="J473" s="76"/>
      <c r="K473" s="76"/>
      <c r="L473" s="76"/>
      <c r="M473" s="76"/>
      <c r="N473" s="76"/>
      <c r="O473" s="76"/>
      <c r="P473" s="76"/>
      <c r="Q473" s="76"/>
      <c r="R473" s="76"/>
      <c r="S473" s="76"/>
      <c r="T473" s="76"/>
      <c r="U473" s="76"/>
      <c r="V473" s="76"/>
      <c r="W473" s="76"/>
      <c r="X473" s="76"/>
      <c r="Y473" s="76"/>
    </row>
    <row r="474">
      <c r="A474" s="76"/>
      <c r="B474" s="76"/>
      <c r="C474" s="76"/>
      <c r="D474" s="76"/>
      <c r="E474" s="76"/>
      <c r="F474" s="76"/>
      <c r="G474" s="76"/>
      <c r="H474" s="76"/>
      <c r="I474" s="76"/>
      <c r="J474" s="76"/>
      <c r="K474" s="76"/>
      <c r="L474" s="76"/>
      <c r="M474" s="76"/>
      <c r="N474" s="76"/>
      <c r="O474" s="76"/>
      <c r="P474" s="76"/>
      <c r="Q474" s="76"/>
      <c r="R474" s="76"/>
      <c r="S474" s="76"/>
      <c r="T474" s="76"/>
      <c r="U474" s="76"/>
      <c r="V474" s="76"/>
      <c r="W474" s="76"/>
      <c r="X474" s="76"/>
      <c r="Y474" s="76"/>
    </row>
    <row r="475">
      <c r="A475" s="76"/>
      <c r="B475" s="76"/>
      <c r="C475" s="76"/>
      <c r="D475" s="76"/>
      <c r="E475" s="76"/>
      <c r="F475" s="76"/>
      <c r="G475" s="76"/>
      <c r="H475" s="76"/>
      <c r="I475" s="76"/>
      <c r="J475" s="76"/>
      <c r="K475" s="76"/>
      <c r="L475" s="76"/>
      <c r="M475" s="76"/>
      <c r="N475" s="76"/>
      <c r="O475" s="76"/>
      <c r="P475" s="76"/>
      <c r="Q475" s="76"/>
      <c r="R475" s="76"/>
      <c r="S475" s="76"/>
      <c r="T475" s="76"/>
      <c r="U475" s="76"/>
      <c r="V475" s="76"/>
      <c r="W475" s="76"/>
      <c r="X475" s="76"/>
      <c r="Y475" s="76"/>
    </row>
    <row r="476">
      <c r="A476" s="76"/>
      <c r="B476" s="76"/>
      <c r="C476" s="76"/>
      <c r="D476" s="76"/>
      <c r="E476" s="76"/>
      <c r="F476" s="76"/>
      <c r="G476" s="76"/>
      <c r="H476" s="76"/>
      <c r="I476" s="76"/>
      <c r="J476" s="76"/>
      <c r="K476" s="76"/>
      <c r="L476" s="76"/>
      <c r="M476" s="76"/>
      <c r="N476" s="76"/>
      <c r="O476" s="76"/>
      <c r="P476" s="76"/>
      <c r="Q476" s="76"/>
      <c r="R476" s="76"/>
      <c r="S476" s="76"/>
      <c r="T476" s="76"/>
      <c r="U476" s="76"/>
      <c r="V476" s="76"/>
      <c r="W476" s="76"/>
      <c r="X476" s="76"/>
      <c r="Y476" s="76"/>
    </row>
    <row r="477">
      <c r="A477" s="76"/>
      <c r="B477" s="76"/>
      <c r="C477" s="76"/>
      <c r="D477" s="76"/>
      <c r="E477" s="76"/>
      <c r="F477" s="76"/>
      <c r="G477" s="76"/>
      <c r="H477" s="76"/>
      <c r="I477" s="76"/>
      <c r="J477" s="76"/>
      <c r="K477" s="76"/>
      <c r="L477" s="76"/>
      <c r="M477" s="76"/>
      <c r="N477" s="76"/>
      <c r="O477" s="76"/>
      <c r="P477" s="76"/>
      <c r="Q477" s="76"/>
      <c r="R477" s="76"/>
      <c r="S477" s="76"/>
      <c r="T477" s="76"/>
      <c r="U477" s="76"/>
      <c r="V477" s="76"/>
      <c r="W477" s="76"/>
      <c r="X477" s="76"/>
      <c r="Y477" s="76"/>
    </row>
    <row r="478">
      <c r="A478" s="76"/>
      <c r="B478" s="76"/>
      <c r="C478" s="76"/>
      <c r="D478" s="76"/>
      <c r="E478" s="76"/>
      <c r="F478" s="76"/>
      <c r="G478" s="76"/>
      <c r="H478" s="76"/>
      <c r="I478" s="76"/>
      <c r="J478" s="76"/>
      <c r="K478" s="76"/>
      <c r="L478" s="76"/>
      <c r="M478" s="76"/>
      <c r="N478" s="76"/>
      <c r="O478" s="76"/>
      <c r="P478" s="76"/>
      <c r="Q478" s="76"/>
      <c r="R478" s="76"/>
      <c r="S478" s="76"/>
      <c r="T478" s="76"/>
      <c r="U478" s="76"/>
      <c r="V478" s="76"/>
      <c r="W478" s="76"/>
      <c r="X478" s="76"/>
      <c r="Y478" s="76"/>
    </row>
    <row r="479">
      <c r="A479" s="76"/>
      <c r="B479" s="76"/>
      <c r="C479" s="76"/>
      <c r="D479" s="76"/>
      <c r="E479" s="76"/>
      <c r="F479" s="76"/>
      <c r="G479" s="76"/>
      <c r="H479" s="76"/>
      <c r="I479" s="76"/>
      <c r="J479" s="76"/>
      <c r="K479" s="76"/>
      <c r="L479" s="76"/>
      <c r="M479" s="76"/>
      <c r="N479" s="76"/>
      <c r="O479" s="76"/>
      <c r="P479" s="76"/>
      <c r="Q479" s="76"/>
      <c r="R479" s="76"/>
      <c r="S479" s="76"/>
      <c r="T479" s="76"/>
      <c r="U479" s="76"/>
      <c r="V479" s="76"/>
      <c r="W479" s="76"/>
      <c r="X479" s="76"/>
      <c r="Y479" s="76"/>
    </row>
    <row r="480">
      <c r="A480" s="76"/>
      <c r="B480" s="76"/>
      <c r="C480" s="76"/>
      <c r="D480" s="76"/>
      <c r="E480" s="76"/>
      <c r="F480" s="76"/>
      <c r="G480" s="76"/>
      <c r="H480" s="76"/>
      <c r="I480" s="76"/>
      <c r="J480" s="76"/>
      <c r="K480" s="76"/>
      <c r="L480" s="76"/>
      <c r="M480" s="76"/>
      <c r="N480" s="76"/>
      <c r="O480" s="76"/>
      <c r="P480" s="76"/>
      <c r="Q480" s="76"/>
      <c r="R480" s="76"/>
      <c r="S480" s="76"/>
      <c r="T480" s="76"/>
      <c r="U480" s="76"/>
      <c r="V480" s="76"/>
      <c r="W480" s="76"/>
      <c r="X480" s="76"/>
      <c r="Y480" s="76"/>
    </row>
    <row r="481">
      <c r="A481" s="76"/>
      <c r="B481" s="76"/>
      <c r="C481" s="76"/>
      <c r="D481" s="76"/>
      <c r="E481" s="76"/>
      <c r="F481" s="76"/>
      <c r="G481" s="76"/>
      <c r="H481" s="76"/>
      <c r="I481" s="76"/>
      <c r="J481" s="76"/>
      <c r="K481" s="76"/>
      <c r="L481" s="76"/>
      <c r="M481" s="76"/>
      <c r="N481" s="76"/>
      <c r="O481" s="76"/>
      <c r="P481" s="76"/>
      <c r="Q481" s="76"/>
      <c r="R481" s="76"/>
      <c r="S481" s="76"/>
      <c r="T481" s="76"/>
      <c r="U481" s="76"/>
      <c r="V481" s="76"/>
      <c r="W481" s="76"/>
      <c r="X481" s="76"/>
      <c r="Y481" s="76"/>
    </row>
    <row r="482">
      <c r="A482" s="76"/>
      <c r="B482" s="76"/>
      <c r="C482" s="76"/>
      <c r="D482" s="76"/>
      <c r="E482" s="76"/>
      <c r="F482" s="76"/>
      <c r="G482" s="76"/>
      <c r="H482" s="76"/>
      <c r="I482" s="76"/>
      <c r="J482" s="76"/>
      <c r="K482" s="76"/>
      <c r="L482" s="76"/>
      <c r="M482" s="76"/>
      <c r="N482" s="76"/>
      <c r="O482" s="76"/>
      <c r="P482" s="76"/>
      <c r="Q482" s="76"/>
      <c r="R482" s="76"/>
      <c r="S482" s="76"/>
      <c r="T482" s="76"/>
      <c r="U482" s="76"/>
      <c r="V482" s="76"/>
      <c r="W482" s="76"/>
      <c r="X482" s="76"/>
      <c r="Y482" s="76"/>
    </row>
    <row r="483">
      <c r="A483" s="76"/>
      <c r="B483" s="76"/>
      <c r="C483" s="76"/>
      <c r="D483" s="76"/>
      <c r="E483" s="76"/>
      <c r="F483" s="76"/>
      <c r="G483" s="76"/>
      <c r="H483" s="76"/>
      <c r="I483" s="76"/>
      <c r="J483" s="76"/>
      <c r="K483" s="76"/>
      <c r="L483" s="76"/>
      <c r="M483" s="76"/>
      <c r="N483" s="76"/>
      <c r="O483" s="76"/>
      <c r="P483" s="76"/>
      <c r="Q483" s="76"/>
      <c r="R483" s="76"/>
      <c r="S483" s="76"/>
      <c r="T483" s="76"/>
      <c r="U483" s="76"/>
      <c r="V483" s="76"/>
      <c r="W483" s="76"/>
      <c r="X483" s="76"/>
      <c r="Y483" s="76"/>
    </row>
    <row r="484">
      <c r="A484" s="76"/>
      <c r="B484" s="76"/>
      <c r="C484" s="76"/>
      <c r="D484" s="76"/>
      <c r="E484" s="76"/>
      <c r="F484" s="76"/>
      <c r="G484" s="76"/>
      <c r="H484" s="76"/>
      <c r="I484" s="76"/>
      <c r="J484" s="76"/>
      <c r="K484" s="76"/>
      <c r="L484" s="76"/>
      <c r="M484" s="76"/>
      <c r="N484" s="76"/>
      <c r="O484" s="76"/>
      <c r="P484" s="76"/>
      <c r="Q484" s="76"/>
      <c r="R484" s="76"/>
      <c r="S484" s="76"/>
      <c r="T484" s="76"/>
      <c r="U484" s="76"/>
      <c r="V484" s="76"/>
      <c r="W484" s="76"/>
      <c r="X484" s="76"/>
      <c r="Y484" s="76"/>
    </row>
    <row r="485">
      <c r="A485" s="76"/>
      <c r="B485" s="76"/>
      <c r="C485" s="76"/>
      <c r="D485" s="76"/>
      <c r="E485" s="76"/>
      <c r="F485" s="76"/>
      <c r="G485" s="76"/>
      <c r="H485" s="76"/>
      <c r="I485" s="76"/>
      <c r="J485" s="76"/>
      <c r="K485" s="76"/>
      <c r="L485" s="76"/>
      <c r="M485" s="76"/>
      <c r="N485" s="76"/>
      <c r="O485" s="76"/>
      <c r="P485" s="76"/>
      <c r="Q485" s="76"/>
      <c r="R485" s="76"/>
      <c r="S485" s="76"/>
      <c r="T485" s="76"/>
      <c r="U485" s="76"/>
      <c r="V485" s="76"/>
      <c r="W485" s="76"/>
      <c r="X485" s="76"/>
      <c r="Y485" s="76"/>
    </row>
    <row r="486">
      <c r="A486" s="76"/>
      <c r="B486" s="76"/>
      <c r="C486" s="76"/>
      <c r="D486" s="76"/>
      <c r="E486" s="76"/>
      <c r="F486" s="76"/>
      <c r="G486" s="76"/>
      <c r="H486" s="76"/>
      <c r="I486" s="76"/>
      <c r="J486" s="76"/>
      <c r="K486" s="76"/>
      <c r="L486" s="76"/>
      <c r="M486" s="76"/>
      <c r="N486" s="76"/>
      <c r="O486" s="76"/>
      <c r="P486" s="76"/>
      <c r="Q486" s="76"/>
      <c r="R486" s="76"/>
      <c r="S486" s="76"/>
      <c r="T486" s="76"/>
      <c r="U486" s="76"/>
      <c r="V486" s="76"/>
      <c r="W486" s="76"/>
      <c r="X486" s="76"/>
      <c r="Y486" s="76"/>
    </row>
    <row r="487">
      <c r="A487" s="76"/>
      <c r="B487" s="76"/>
      <c r="C487" s="76"/>
      <c r="D487" s="76"/>
      <c r="E487" s="76"/>
      <c r="F487" s="76"/>
      <c r="G487" s="76"/>
      <c r="H487" s="76"/>
      <c r="I487" s="76"/>
      <c r="J487" s="76"/>
      <c r="K487" s="76"/>
      <c r="L487" s="76"/>
      <c r="M487" s="76"/>
      <c r="N487" s="76"/>
      <c r="O487" s="76"/>
      <c r="P487" s="76"/>
      <c r="Q487" s="76"/>
      <c r="R487" s="76"/>
      <c r="S487" s="76"/>
      <c r="T487" s="76"/>
      <c r="U487" s="76"/>
      <c r="V487" s="76"/>
      <c r="W487" s="76"/>
      <c r="X487" s="76"/>
      <c r="Y487" s="76"/>
    </row>
    <row r="488">
      <c r="A488" s="76"/>
      <c r="B488" s="76"/>
      <c r="C488" s="76"/>
      <c r="D488" s="76"/>
      <c r="E488" s="76"/>
      <c r="F488" s="76"/>
      <c r="G488" s="76"/>
      <c r="H488" s="76"/>
      <c r="I488" s="76"/>
      <c r="J488" s="76"/>
      <c r="K488" s="76"/>
      <c r="L488" s="76"/>
      <c r="M488" s="76"/>
      <c r="N488" s="76"/>
      <c r="O488" s="76"/>
      <c r="P488" s="76"/>
      <c r="Q488" s="76"/>
      <c r="R488" s="76"/>
      <c r="S488" s="76"/>
      <c r="T488" s="76"/>
      <c r="U488" s="76"/>
      <c r="V488" s="76"/>
      <c r="W488" s="76"/>
      <c r="X488" s="76"/>
      <c r="Y488" s="76"/>
    </row>
    <row r="489">
      <c r="A489" s="76"/>
      <c r="B489" s="76"/>
      <c r="C489" s="76"/>
      <c r="D489" s="76"/>
      <c r="E489" s="76"/>
      <c r="F489" s="76"/>
      <c r="G489" s="76"/>
      <c r="H489" s="76"/>
      <c r="I489" s="76"/>
      <c r="J489" s="76"/>
      <c r="K489" s="76"/>
      <c r="L489" s="76"/>
      <c r="M489" s="76"/>
      <c r="N489" s="76"/>
      <c r="O489" s="76"/>
      <c r="P489" s="76"/>
      <c r="Q489" s="76"/>
      <c r="R489" s="76"/>
      <c r="S489" s="76"/>
      <c r="T489" s="76"/>
      <c r="U489" s="76"/>
      <c r="V489" s="76"/>
      <c r="W489" s="76"/>
      <c r="X489" s="76"/>
      <c r="Y489" s="76"/>
    </row>
    <row r="490">
      <c r="A490" s="76"/>
      <c r="B490" s="76"/>
      <c r="C490" s="76"/>
      <c r="D490" s="76"/>
      <c r="E490" s="76"/>
      <c r="F490" s="76"/>
      <c r="G490" s="76"/>
      <c r="H490" s="76"/>
      <c r="I490" s="76"/>
      <c r="J490" s="76"/>
      <c r="K490" s="76"/>
      <c r="L490" s="76"/>
      <c r="M490" s="76"/>
      <c r="N490" s="76"/>
      <c r="O490" s="76"/>
      <c r="P490" s="76"/>
      <c r="Q490" s="76"/>
      <c r="R490" s="76"/>
      <c r="S490" s="76"/>
      <c r="T490" s="76"/>
      <c r="U490" s="76"/>
      <c r="V490" s="76"/>
      <c r="W490" s="76"/>
      <c r="X490" s="76"/>
      <c r="Y490" s="76"/>
    </row>
    <row r="491">
      <c r="A491" s="76"/>
      <c r="B491" s="76"/>
      <c r="C491" s="76"/>
      <c r="D491" s="76"/>
      <c r="E491" s="76"/>
      <c r="F491" s="76"/>
      <c r="G491" s="76"/>
      <c r="H491" s="76"/>
      <c r="I491" s="76"/>
      <c r="J491" s="76"/>
      <c r="K491" s="76"/>
      <c r="L491" s="76"/>
      <c r="M491" s="76"/>
      <c r="N491" s="76"/>
      <c r="O491" s="76"/>
      <c r="P491" s="76"/>
      <c r="Q491" s="76"/>
      <c r="R491" s="76"/>
      <c r="S491" s="76"/>
      <c r="T491" s="76"/>
      <c r="U491" s="76"/>
      <c r="V491" s="76"/>
      <c r="W491" s="76"/>
      <c r="X491" s="76"/>
      <c r="Y491" s="76"/>
    </row>
    <row r="492">
      <c r="A492" s="76"/>
      <c r="B492" s="76"/>
      <c r="C492" s="76"/>
      <c r="D492" s="76"/>
      <c r="E492" s="76"/>
      <c r="F492" s="76"/>
      <c r="G492" s="76"/>
      <c r="H492" s="76"/>
      <c r="I492" s="76"/>
      <c r="J492" s="76"/>
      <c r="K492" s="76"/>
      <c r="L492" s="76"/>
      <c r="M492" s="76"/>
      <c r="N492" s="76"/>
      <c r="O492" s="76"/>
      <c r="P492" s="76"/>
      <c r="Q492" s="76"/>
      <c r="R492" s="76"/>
      <c r="S492" s="76"/>
      <c r="T492" s="76"/>
      <c r="U492" s="76"/>
      <c r="V492" s="76"/>
      <c r="W492" s="76"/>
      <c r="X492" s="76"/>
      <c r="Y492" s="76"/>
    </row>
    <row r="493">
      <c r="A493" s="76"/>
      <c r="B493" s="76"/>
      <c r="C493" s="76"/>
      <c r="D493" s="76"/>
      <c r="E493" s="76"/>
      <c r="F493" s="76"/>
      <c r="G493" s="76"/>
      <c r="H493" s="76"/>
      <c r="I493" s="76"/>
      <c r="J493" s="76"/>
      <c r="K493" s="76"/>
      <c r="L493" s="76"/>
      <c r="M493" s="76"/>
      <c r="N493" s="76"/>
      <c r="O493" s="76"/>
      <c r="P493" s="76"/>
      <c r="Q493" s="76"/>
      <c r="R493" s="76"/>
      <c r="S493" s="76"/>
      <c r="T493" s="76"/>
      <c r="U493" s="76"/>
      <c r="V493" s="76"/>
      <c r="W493" s="76"/>
      <c r="X493" s="76"/>
      <c r="Y493" s="76"/>
    </row>
    <row r="494">
      <c r="A494" s="76"/>
      <c r="B494" s="76"/>
      <c r="C494" s="76"/>
      <c r="D494" s="76"/>
      <c r="E494" s="76"/>
      <c r="F494" s="76"/>
      <c r="G494" s="76"/>
      <c r="H494" s="76"/>
      <c r="I494" s="76"/>
      <c r="J494" s="76"/>
      <c r="K494" s="76"/>
      <c r="L494" s="76"/>
      <c r="M494" s="76"/>
      <c r="N494" s="76"/>
      <c r="O494" s="76"/>
      <c r="P494" s="76"/>
      <c r="Q494" s="76"/>
      <c r="R494" s="76"/>
      <c r="S494" s="76"/>
      <c r="T494" s="76"/>
      <c r="U494" s="76"/>
      <c r="V494" s="76"/>
      <c r="W494" s="76"/>
      <c r="X494" s="76"/>
      <c r="Y494" s="76"/>
    </row>
    <row r="495">
      <c r="A495" s="76"/>
      <c r="B495" s="76"/>
      <c r="C495" s="76"/>
      <c r="D495" s="76"/>
      <c r="E495" s="76"/>
      <c r="F495" s="76"/>
      <c r="G495" s="76"/>
      <c r="H495" s="76"/>
      <c r="I495" s="76"/>
      <c r="J495" s="76"/>
      <c r="K495" s="76"/>
      <c r="L495" s="76"/>
      <c r="M495" s="76"/>
      <c r="N495" s="76"/>
      <c r="O495" s="76"/>
      <c r="P495" s="76"/>
      <c r="Q495" s="76"/>
      <c r="R495" s="76"/>
      <c r="S495" s="76"/>
      <c r="T495" s="76"/>
      <c r="U495" s="76"/>
      <c r="V495" s="76"/>
      <c r="W495" s="76"/>
      <c r="X495" s="76"/>
      <c r="Y495" s="76"/>
    </row>
    <row r="496">
      <c r="A496" s="76"/>
      <c r="B496" s="76"/>
      <c r="C496" s="76"/>
      <c r="D496" s="76"/>
      <c r="E496" s="76"/>
      <c r="F496" s="76"/>
      <c r="G496" s="76"/>
      <c r="H496" s="76"/>
      <c r="I496" s="76"/>
      <c r="J496" s="76"/>
      <c r="K496" s="76"/>
      <c r="L496" s="76"/>
      <c r="M496" s="76"/>
      <c r="N496" s="76"/>
      <c r="O496" s="76"/>
      <c r="P496" s="76"/>
      <c r="Q496" s="76"/>
      <c r="R496" s="76"/>
      <c r="S496" s="76"/>
      <c r="T496" s="76"/>
      <c r="U496" s="76"/>
      <c r="V496" s="76"/>
      <c r="W496" s="76"/>
      <c r="X496" s="76"/>
      <c r="Y496" s="76"/>
    </row>
    <row r="497">
      <c r="A497" s="76"/>
      <c r="B497" s="76"/>
      <c r="C497" s="76"/>
      <c r="D497" s="76"/>
      <c r="E497" s="76"/>
      <c r="F497" s="76"/>
      <c r="G497" s="76"/>
      <c r="H497" s="76"/>
      <c r="I497" s="76"/>
      <c r="J497" s="76"/>
      <c r="K497" s="76"/>
      <c r="L497" s="76"/>
      <c r="M497" s="76"/>
      <c r="N497" s="76"/>
      <c r="O497" s="76"/>
      <c r="P497" s="76"/>
      <c r="Q497" s="76"/>
      <c r="R497" s="76"/>
      <c r="S497" s="76"/>
      <c r="T497" s="76"/>
      <c r="U497" s="76"/>
      <c r="V497" s="76"/>
      <c r="W497" s="76"/>
      <c r="X497" s="76"/>
      <c r="Y497" s="76"/>
    </row>
    <row r="498">
      <c r="A498" s="76"/>
      <c r="B498" s="76"/>
      <c r="C498" s="76"/>
      <c r="D498" s="76"/>
      <c r="E498" s="76"/>
      <c r="F498" s="76"/>
      <c r="G498" s="76"/>
      <c r="H498" s="76"/>
      <c r="I498" s="76"/>
      <c r="J498" s="76"/>
      <c r="K498" s="76"/>
      <c r="L498" s="76"/>
      <c r="M498" s="76"/>
      <c r="N498" s="76"/>
      <c r="O498" s="76"/>
      <c r="P498" s="76"/>
      <c r="Q498" s="76"/>
      <c r="R498" s="76"/>
      <c r="S498" s="76"/>
      <c r="T498" s="76"/>
      <c r="U498" s="76"/>
      <c r="V498" s="76"/>
      <c r="W498" s="76"/>
      <c r="X498" s="76"/>
      <c r="Y498" s="76"/>
    </row>
    <row r="499">
      <c r="A499" s="76"/>
      <c r="B499" s="76"/>
      <c r="C499" s="76"/>
      <c r="D499" s="76"/>
      <c r="E499" s="76"/>
      <c r="F499" s="76"/>
      <c r="G499" s="76"/>
      <c r="H499" s="76"/>
      <c r="I499" s="76"/>
      <c r="J499" s="76"/>
      <c r="K499" s="76"/>
      <c r="L499" s="76"/>
      <c r="M499" s="76"/>
      <c r="N499" s="76"/>
      <c r="O499" s="76"/>
      <c r="P499" s="76"/>
      <c r="Q499" s="76"/>
      <c r="R499" s="76"/>
      <c r="S499" s="76"/>
      <c r="T499" s="76"/>
      <c r="U499" s="76"/>
      <c r="V499" s="76"/>
      <c r="W499" s="76"/>
      <c r="X499" s="76"/>
      <c r="Y499" s="76"/>
    </row>
    <row r="500">
      <c r="A500" s="76"/>
      <c r="B500" s="76"/>
      <c r="C500" s="76"/>
      <c r="D500" s="76"/>
      <c r="E500" s="76"/>
      <c r="F500" s="76"/>
      <c r="G500" s="76"/>
      <c r="H500" s="76"/>
      <c r="I500" s="76"/>
      <c r="J500" s="76"/>
      <c r="K500" s="76"/>
      <c r="L500" s="76"/>
      <c r="M500" s="76"/>
      <c r="N500" s="76"/>
      <c r="O500" s="76"/>
      <c r="P500" s="76"/>
      <c r="Q500" s="76"/>
      <c r="R500" s="76"/>
      <c r="S500" s="76"/>
      <c r="T500" s="76"/>
      <c r="U500" s="76"/>
      <c r="V500" s="76"/>
      <c r="W500" s="76"/>
      <c r="X500" s="76"/>
      <c r="Y500" s="76"/>
    </row>
    <row r="501">
      <c r="A501" s="76"/>
      <c r="B501" s="76"/>
      <c r="C501" s="76"/>
      <c r="D501" s="76"/>
      <c r="E501" s="76"/>
      <c r="F501" s="76"/>
      <c r="G501" s="76"/>
      <c r="H501" s="76"/>
      <c r="I501" s="76"/>
      <c r="J501" s="76"/>
      <c r="K501" s="76"/>
      <c r="L501" s="76"/>
      <c r="M501" s="76"/>
      <c r="N501" s="76"/>
      <c r="O501" s="76"/>
      <c r="P501" s="76"/>
      <c r="Q501" s="76"/>
      <c r="R501" s="76"/>
      <c r="S501" s="76"/>
      <c r="T501" s="76"/>
      <c r="U501" s="76"/>
      <c r="V501" s="76"/>
      <c r="W501" s="76"/>
      <c r="X501" s="76"/>
      <c r="Y501" s="76"/>
    </row>
    <row r="502">
      <c r="A502" s="76"/>
      <c r="B502" s="76"/>
      <c r="C502" s="76"/>
      <c r="D502" s="76"/>
      <c r="E502" s="76"/>
      <c r="F502" s="76"/>
      <c r="G502" s="76"/>
      <c r="H502" s="76"/>
      <c r="I502" s="76"/>
      <c r="J502" s="76"/>
      <c r="K502" s="76"/>
      <c r="L502" s="76"/>
      <c r="M502" s="76"/>
      <c r="N502" s="76"/>
      <c r="O502" s="76"/>
      <c r="P502" s="76"/>
      <c r="Q502" s="76"/>
      <c r="R502" s="76"/>
      <c r="S502" s="76"/>
      <c r="T502" s="76"/>
      <c r="U502" s="76"/>
      <c r="V502" s="76"/>
      <c r="W502" s="76"/>
      <c r="X502" s="76"/>
      <c r="Y502" s="76"/>
    </row>
    <row r="503">
      <c r="A503" s="76"/>
      <c r="B503" s="76"/>
      <c r="C503" s="76"/>
      <c r="D503" s="76"/>
      <c r="E503" s="76"/>
      <c r="F503" s="76"/>
      <c r="G503" s="76"/>
      <c r="H503" s="76"/>
      <c r="I503" s="76"/>
      <c r="J503" s="76"/>
      <c r="K503" s="76"/>
      <c r="L503" s="76"/>
      <c r="M503" s="76"/>
      <c r="N503" s="76"/>
      <c r="O503" s="76"/>
      <c r="P503" s="76"/>
      <c r="Q503" s="76"/>
      <c r="R503" s="76"/>
      <c r="S503" s="76"/>
      <c r="T503" s="76"/>
      <c r="U503" s="76"/>
      <c r="V503" s="76"/>
      <c r="W503" s="76"/>
      <c r="X503" s="76"/>
      <c r="Y503" s="76"/>
    </row>
    <row r="504">
      <c r="A504" s="76"/>
      <c r="B504" s="76"/>
      <c r="C504" s="76"/>
      <c r="D504" s="76"/>
      <c r="E504" s="76"/>
      <c r="F504" s="76"/>
      <c r="G504" s="76"/>
      <c r="H504" s="76"/>
      <c r="I504" s="76"/>
      <c r="J504" s="76"/>
      <c r="K504" s="76"/>
      <c r="L504" s="76"/>
      <c r="M504" s="76"/>
      <c r="N504" s="76"/>
      <c r="O504" s="76"/>
      <c r="P504" s="76"/>
      <c r="Q504" s="76"/>
      <c r="R504" s="76"/>
      <c r="S504" s="76"/>
      <c r="T504" s="76"/>
      <c r="U504" s="76"/>
      <c r="V504" s="76"/>
      <c r="W504" s="76"/>
      <c r="X504" s="76"/>
      <c r="Y504" s="76"/>
    </row>
    <row r="505">
      <c r="A505" s="76"/>
      <c r="B505" s="76"/>
      <c r="C505" s="76"/>
      <c r="D505" s="76"/>
      <c r="E505" s="76"/>
      <c r="F505" s="76"/>
      <c r="G505" s="76"/>
      <c r="H505" s="76"/>
      <c r="I505" s="76"/>
      <c r="J505" s="76"/>
      <c r="K505" s="76"/>
      <c r="L505" s="76"/>
      <c r="M505" s="76"/>
      <c r="N505" s="76"/>
      <c r="O505" s="76"/>
      <c r="P505" s="76"/>
      <c r="Q505" s="76"/>
      <c r="R505" s="76"/>
      <c r="S505" s="76"/>
      <c r="T505" s="76"/>
      <c r="U505" s="76"/>
      <c r="V505" s="76"/>
      <c r="W505" s="76"/>
      <c r="X505" s="76"/>
      <c r="Y505" s="76"/>
    </row>
    <row r="506">
      <c r="A506" s="76"/>
      <c r="B506" s="76"/>
      <c r="C506" s="76"/>
      <c r="D506" s="76"/>
      <c r="E506" s="76"/>
      <c r="F506" s="76"/>
      <c r="G506" s="76"/>
      <c r="H506" s="76"/>
      <c r="I506" s="76"/>
      <c r="J506" s="76"/>
      <c r="K506" s="76"/>
      <c r="L506" s="76"/>
      <c r="M506" s="76"/>
      <c r="N506" s="76"/>
      <c r="O506" s="76"/>
      <c r="P506" s="76"/>
      <c r="Q506" s="76"/>
      <c r="R506" s="76"/>
      <c r="S506" s="76"/>
      <c r="T506" s="76"/>
      <c r="U506" s="76"/>
      <c r="V506" s="76"/>
      <c r="W506" s="76"/>
      <c r="X506" s="76"/>
      <c r="Y506" s="76"/>
    </row>
    <row r="507">
      <c r="A507" s="76"/>
      <c r="B507" s="76"/>
      <c r="C507" s="76"/>
      <c r="D507" s="76"/>
      <c r="E507" s="76"/>
      <c r="F507" s="76"/>
      <c r="G507" s="76"/>
      <c r="H507" s="76"/>
      <c r="I507" s="76"/>
      <c r="J507" s="76"/>
      <c r="K507" s="76"/>
      <c r="L507" s="76"/>
      <c r="M507" s="76"/>
      <c r="N507" s="76"/>
      <c r="O507" s="76"/>
      <c r="P507" s="76"/>
      <c r="Q507" s="76"/>
      <c r="R507" s="76"/>
      <c r="S507" s="76"/>
      <c r="T507" s="76"/>
      <c r="U507" s="76"/>
      <c r="V507" s="76"/>
      <c r="W507" s="76"/>
      <c r="X507" s="76"/>
      <c r="Y507" s="76"/>
    </row>
    <row r="508">
      <c r="A508" s="76"/>
      <c r="B508" s="76"/>
      <c r="C508" s="76"/>
      <c r="D508" s="76"/>
      <c r="E508" s="76"/>
      <c r="F508" s="76"/>
      <c r="G508" s="76"/>
      <c r="H508" s="76"/>
      <c r="I508" s="76"/>
      <c r="J508" s="76"/>
      <c r="K508" s="76"/>
      <c r="L508" s="76"/>
      <c r="M508" s="76"/>
      <c r="N508" s="76"/>
      <c r="O508" s="76"/>
      <c r="P508" s="76"/>
      <c r="Q508" s="76"/>
      <c r="R508" s="76"/>
      <c r="S508" s="76"/>
      <c r="T508" s="76"/>
      <c r="U508" s="76"/>
      <c r="V508" s="76"/>
      <c r="W508" s="76"/>
      <c r="X508" s="76"/>
      <c r="Y508" s="76"/>
    </row>
    <row r="509">
      <c r="A509" s="76"/>
      <c r="B509" s="76"/>
      <c r="C509" s="76"/>
      <c r="D509" s="76"/>
      <c r="E509" s="76"/>
      <c r="F509" s="76"/>
      <c r="G509" s="76"/>
      <c r="H509" s="76"/>
      <c r="I509" s="76"/>
      <c r="J509" s="76"/>
      <c r="K509" s="76"/>
      <c r="L509" s="76"/>
      <c r="M509" s="76"/>
      <c r="N509" s="76"/>
      <c r="O509" s="76"/>
      <c r="P509" s="76"/>
      <c r="Q509" s="76"/>
      <c r="R509" s="76"/>
      <c r="S509" s="76"/>
      <c r="T509" s="76"/>
      <c r="U509" s="76"/>
      <c r="V509" s="76"/>
      <c r="W509" s="76"/>
      <c r="X509" s="76"/>
      <c r="Y509" s="76"/>
    </row>
    <row r="510">
      <c r="A510" s="76"/>
      <c r="B510" s="76"/>
      <c r="C510" s="76"/>
      <c r="D510" s="76"/>
      <c r="E510" s="76"/>
      <c r="F510" s="76"/>
      <c r="G510" s="76"/>
      <c r="H510" s="76"/>
      <c r="I510" s="76"/>
      <c r="J510" s="76"/>
      <c r="K510" s="76"/>
      <c r="L510" s="76"/>
      <c r="M510" s="76"/>
      <c r="N510" s="76"/>
      <c r="O510" s="76"/>
      <c r="P510" s="76"/>
      <c r="Q510" s="76"/>
      <c r="R510" s="76"/>
      <c r="S510" s="76"/>
      <c r="T510" s="76"/>
      <c r="U510" s="76"/>
      <c r="V510" s="76"/>
      <c r="W510" s="76"/>
      <c r="X510" s="76"/>
      <c r="Y510" s="76"/>
    </row>
    <row r="511">
      <c r="A511" s="76"/>
      <c r="B511" s="76"/>
      <c r="C511" s="76"/>
      <c r="D511" s="76"/>
      <c r="E511" s="76"/>
      <c r="F511" s="76"/>
      <c r="G511" s="76"/>
      <c r="H511" s="76"/>
      <c r="I511" s="76"/>
      <c r="J511" s="76"/>
      <c r="K511" s="76"/>
      <c r="L511" s="76"/>
      <c r="M511" s="76"/>
      <c r="N511" s="76"/>
      <c r="O511" s="76"/>
      <c r="P511" s="76"/>
      <c r="Q511" s="76"/>
      <c r="R511" s="76"/>
      <c r="S511" s="76"/>
      <c r="T511" s="76"/>
      <c r="U511" s="76"/>
      <c r="V511" s="76"/>
      <c r="W511" s="76"/>
      <c r="X511" s="76"/>
      <c r="Y511" s="76"/>
    </row>
    <row r="512">
      <c r="A512" s="76"/>
      <c r="B512" s="76"/>
      <c r="C512" s="76"/>
      <c r="D512" s="76"/>
      <c r="E512" s="76"/>
      <c r="F512" s="76"/>
      <c r="G512" s="76"/>
      <c r="H512" s="76"/>
      <c r="I512" s="76"/>
      <c r="J512" s="76"/>
      <c r="K512" s="76"/>
      <c r="L512" s="76"/>
      <c r="M512" s="76"/>
      <c r="N512" s="76"/>
      <c r="O512" s="76"/>
      <c r="P512" s="76"/>
      <c r="Q512" s="76"/>
      <c r="R512" s="76"/>
      <c r="S512" s="76"/>
      <c r="T512" s="76"/>
      <c r="U512" s="76"/>
      <c r="V512" s="76"/>
      <c r="W512" s="76"/>
      <c r="X512" s="76"/>
      <c r="Y512" s="76"/>
    </row>
    <row r="513">
      <c r="A513" s="76"/>
      <c r="B513" s="76"/>
      <c r="C513" s="76"/>
      <c r="D513" s="76"/>
      <c r="E513" s="76"/>
      <c r="F513" s="76"/>
      <c r="G513" s="76"/>
      <c r="H513" s="76"/>
      <c r="I513" s="76"/>
      <c r="J513" s="76"/>
      <c r="K513" s="76"/>
      <c r="L513" s="76"/>
      <c r="M513" s="76"/>
      <c r="N513" s="76"/>
      <c r="O513" s="76"/>
      <c r="P513" s="76"/>
      <c r="Q513" s="76"/>
      <c r="R513" s="76"/>
      <c r="S513" s="76"/>
      <c r="T513" s="76"/>
      <c r="U513" s="76"/>
      <c r="V513" s="76"/>
      <c r="W513" s="76"/>
      <c r="X513" s="76"/>
      <c r="Y513" s="76"/>
    </row>
    <row r="514">
      <c r="A514" s="76"/>
      <c r="B514" s="76"/>
      <c r="C514" s="76"/>
      <c r="D514" s="76"/>
      <c r="E514" s="76"/>
      <c r="F514" s="76"/>
      <c r="G514" s="76"/>
      <c r="H514" s="76"/>
      <c r="I514" s="76"/>
      <c r="J514" s="76"/>
      <c r="K514" s="76"/>
      <c r="L514" s="76"/>
      <c r="M514" s="76"/>
      <c r="N514" s="76"/>
      <c r="O514" s="76"/>
      <c r="P514" s="76"/>
      <c r="Q514" s="76"/>
      <c r="R514" s="76"/>
      <c r="S514" s="76"/>
      <c r="T514" s="76"/>
      <c r="U514" s="76"/>
      <c r="V514" s="76"/>
      <c r="W514" s="76"/>
      <c r="X514" s="76"/>
      <c r="Y514" s="76"/>
    </row>
    <row r="515">
      <c r="A515" s="76"/>
      <c r="B515" s="76"/>
      <c r="C515" s="76"/>
      <c r="D515" s="76"/>
      <c r="E515" s="76"/>
      <c r="F515" s="76"/>
      <c r="G515" s="76"/>
      <c r="H515" s="76"/>
      <c r="I515" s="76"/>
      <c r="J515" s="76"/>
      <c r="K515" s="76"/>
      <c r="L515" s="76"/>
      <c r="M515" s="76"/>
      <c r="N515" s="76"/>
      <c r="O515" s="76"/>
      <c r="P515" s="76"/>
      <c r="Q515" s="76"/>
      <c r="R515" s="76"/>
      <c r="S515" s="76"/>
      <c r="T515" s="76"/>
      <c r="U515" s="76"/>
      <c r="V515" s="76"/>
      <c r="W515" s="76"/>
      <c r="X515" s="76"/>
      <c r="Y515" s="76"/>
    </row>
    <row r="516">
      <c r="A516" s="76"/>
      <c r="B516" s="76"/>
      <c r="C516" s="76"/>
      <c r="D516" s="76"/>
      <c r="E516" s="76"/>
      <c r="F516" s="76"/>
      <c r="G516" s="76"/>
      <c r="H516" s="76"/>
      <c r="I516" s="76"/>
      <c r="J516" s="76"/>
      <c r="K516" s="76"/>
      <c r="L516" s="76"/>
      <c r="M516" s="76"/>
      <c r="N516" s="76"/>
      <c r="O516" s="76"/>
      <c r="P516" s="76"/>
      <c r="Q516" s="76"/>
      <c r="R516" s="76"/>
      <c r="S516" s="76"/>
      <c r="T516" s="76"/>
      <c r="U516" s="76"/>
      <c r="V516" s="76"/>
      <c r="W516" s="76"/>
      <c r="X516" s="76"/>
      <c r="Y516" s="76"/>
    </row>
    <row r="517">
      <c r="A517" s="76"/>
      <c r="B517" s="76"/>
      <c r="C517" s="76"/>
      <c r="D517" s="76"/>
      <c r="E517" s="76"/>
      <c r="F517" s="76"/>
      <c r="G517" s="76"/>
      <c r="H517" s="76"/>
      <c r="I517" s="76"/>
      <c r="J517" s="76"/>
      <c r="K517" s="76"/>
      <c r="L517" s="76"/>
      <c r="M517" s="76"/>
      <c r="N517" s="76"/>
      <c r="O517" s="76"/>
      <c r="P517" s="76"/>
      <c r="Q517" s="76"/>
      <c r="R517" s="76"/>
      <c r="S517" s="76"/>
      <c r="T517" s="76"/>
      <c r="U517" s="76"/>
      <c r="V517" s="76"/>
      <c r="W517" s="76"/>
      <c r="X517" s="76"/>
      <c r="Y517" s="76"/>
    </row>
    <row r="518">
      <c r="A518" s="76"/>
      <c r="B518" s="76"/>
      <c r="C518" s="76"/>
      <c r="D518" s="76"/>
      <c r="E518" s="76"/>
      <c r="F518" s="76"/>
      <c r="G518" s="76"/>
      <c r="H518" s="76"/>
      <c r="I518" s="76"/>
      <c r="J518" s="76"/>
      <c r="K518" s="76"/>
      <c r="L518" s="76"/>
      <c r="M518" s="76"/>
      <c r="N518" s="76"/>
      <c r="O518" s="76"/>
      <c r="P518" s="76"/>
      <c r="Q518" s="76"/>
      <c r="R518" s="76"/>
      <c r="S518" s="76"/>
      <c r="T518" s="76"/>
      <c r="U518" s="76"/>
      <c r="V518" s="76"/>
      <c r="W518" s="76"/>
      <c r="X518" s="76"/>
      <c r="Y518" s="76"/>
    </row>
    <row r="519">
      <c r="A519" s="76"/>
      <c r="B519" s="76"/>
      <c r="C519" s="76"/>
      <c r="D519" s="76"/>
      <c r="E519" s="76"/>
      <c r="F519" s="76"/>
      <c r="G519" s="76"/>
      <c r="H519" s="76"/>
      <c r="I519" s="76"/>
      <c r="J519" s="76"/>
      <c r="K519" s="76"/>
      <c r="L519" s="76"/>
      <c r="M519" s="76"/>
      <c r="N519" s="76"/>
      <c r="O519" s="76"/>
      <c r="P519" s="76"/>
      <c r="Q519" s="76"/>
      <c r="R519" s="76"/>
      <c r="S519" s="76"/>
      <c r="T519" s="76"/>
      <c r="U519" s="76"/>
      <c r="V519" s="76"/>
      <c r="W519" s="76"/>
      <c r="X519" s="76"/>
      <c r="Y519" s="76"/>
    </row>
    <row r="520">
      <c r="A520" s="76"/>
      <c r="B520" s="76"/>
      <c r="C520" s="76"/>
      <c r="D520" s="76"/>
      <c r="E520" s="76"/>
      <c r="F520" s="76"/>
      <c r="G520" s="76"/>
      <c r="H520" s="76"/>
      <c r="I520" s="76"/>
      <c r="J520" s="76"/>
      <c r="K520" s="76"/>
      <c r="L520" s="76"/>
      <c r="M520" s="76"/>
      <c r="N520" s="76"/>
      <c r="O520" s="76"/>
      <c r="P520" s="76"/>
      <c r="Q520" s="76"/>
      <c r="R520" s="76"/>
      <c r="S520" s="76"/>
      <c r="T520" s="76"/>
      <c r="U520" s="76"/>
      <c r="V520" s="76"/>
      <c r="W520" s="76"/>
      <c r="X520" s="76"/>
      <c r="Y520" s="76"/>
    </row>
    <row r="521">
      <c r="A521" s="76"/>
      <c r="B521" s="76"/>
      <c r="C521" s="76"/>
      <c r="D521" s="76"/>
      <c r="E521" s="76"/>
      <c r="F521" s="76"/>
      <c r="G521" s="76"/>
      <c r="H521" s="76"/>
      <c r="I521" s="76"/>
      <c r="J521" s="76"/>
      <c r="K521" s="76"/>
      <c r="L521" s="76"/>
      <c r="M521" s="76"/>
      <c r="N521" s="76"/>
      <c r="O521" s="76"/>
      <c r="P521" s="76"/>
      <c r="Q521" s="76"/>
      <c r="R521" s="76"/>
      <c r="S521" s="76"/>
      <c r="T521" s="76"/>
      <c r="U521" s="76"/>
      <c r="V521" s="76"/>
      <c r="W521" s="76"/>
      <c r="X521" s="76"/>
      <c r="Y521" s="76"/>
    </row>
    <row r="522">
      <c r="A522" s="76"/>
      <c r="B522" s="76"/>
      <c r="C522" s="76"/>
      <c r="D522" s="76"/>
      <c r="E522" s="76"/>
      <c r="F522" s="76"/>
      <c r="G522" s="76"/>
      <c r="H522" s="76"/>
      <c r="I522" s="76"/>
      <c r="J522" s="76"/>
      <c r="K522" s="76"/>
      <c r="L522" s="76"/>
      <c r="M522" s="76"/>
      <c r="N522" s="76"/>
      <c r="O522" s="76"/>
      <c r="P522" s="76"/>
      <c r="Q522" s="76"/>
      <c r="R522" s="76"/>
      <c r="S522" s="76"/>
      <c r="T522" s="76"/>
      <c r="U522" s="76"/>
      <c r="V522" s="76"/>
      <c r="W522" s="76"/>
      <c r="X522" s="76"/>
      <c r="Y522" s="76"/>
    </row>
    <row r="523">
      <c r="A523" s="76"/>
      <c r="B523" s="76"/>
      <c r="C523" s="76"/>
      <c r="D523" s="76"/>
      <c r="E523" s="76"/>
      <c r="F523" s="76"/>
      <c r="G523" s="76"/>
      <c r="H523" s="76"/>
      <c r="I523" s="76"/>
      <c r="J523" s="76"/>
      <c r="K523" s="76"/>
      <c r="L523" s="76"/>
      <c r="M523" s="76"/>
      <c r="N523" s="76"/>
      <c r="O523" s="76"/>
      <c r="P523" s="76"/>
      <c r="Q523" s="76"/>
      <c r="R523" s="76"/>
      <c r="S523" s="76"/>
      <c r="T523" s="76"/>
      <c r="U523" s="76"/>
      <c r="V523" s="76"/>
      <c r="W523" s="76"/>
      <c r="X523" s="76"/>
      <c r="Y523" s="76"/>
    </row>
    <row r="524">
      <c r="A524" s="76"/>
      <c r="B524" s="76"/>
      <c r="C524" s="76"/>
      <c r="D524" s="76"/>
      <c r="E524" s="76"/>
      <c r="F524" s="76"/>
      <c r="G524" s="76"/>
      <c r="H524" s="76"/>
      <c r="I524" s="76"/>
      <c r="J524" s="76"/>
      <c r="K524" s="76"/>
      <c r="L524" s="76"/>
      <c r="M524" s="76"/>
      <c r="N524" s="76"/>
      <c r="O524" s="76"/>
      <c r="P524" s="76"/>
      <c r="Q524" s="76"/>
      <c r="R524" s="76"/>
      <c r="S524" s="76"/>
      <c r="T524" s="76"/>
      <c r="U524" s="76"/>
      <c r="V524" s="76"/>
      <c r="W524" s="76"/>
      <c r="X524" s="76"/>
      <c r="Y524" s="76"/>
    </row>
    <row r="525">
      <c r="A525" s="76"/>
      <c r="B525" s="76"/>
      <c r="C525" s="76"/>
      <c r="D525" s="76"/>
      <c r="E525" s="76"/>
      <c r="F525" s="76"/>
      <c r="G525" s="76"/>
      <c r="H525" s="76"/>
      <c r="I525" s="76"/>
      <c r="J525" s="76"/>
      <c r="K525" s="76"/>
      <c r="L525" s="76"/>
      <c r="M525" s="76"/>
      <c r="N525" s="76"/>
      <c r="O525" s="76"/>
      <c r="P525" s="76"/>
      <c r="Q525" s="76"/>
      <c r="R525" s="76"/>
      <c r="S525" s="76"/>
      <c r="T525" s="76"/>
      <c r="U525" s="76"/>
      <c r="V525" s="76"/>
      <c r="W525" s="76"/>
      <c r="X525" s="76"/>
      <c r="Y525" s="76"/>
    </row>
    <row r="526">
      <c r="A526" s="76"/>
      <c r="B526" s="76"/>
      <c r="C526" s="76"/>
      <c r="D526" s="76"/>
      <c r="E526" s="76"/>
      <c r="F526" s="76"/>
      <c r="G526" s="76"/>
      <c r="H526" s="76"/>
      <c r="I526" s="76"/>
      <c r="J526" s="76"/>
      <c r="K526" s="76"/>
      <c r="L526" s="76"/>
      <c r="M526" s="76"/>
      <c r="N526" s="76"/>
      <c r="O526" s="76"/>
      <c r="P526" s="76"/>
      <c r="Q526" s="76"/>
      <c r="R526" s="76"/>
      <c r="S526" s="76"/>
      <c r="T526" s="76"/>
      <c r="U526" s="76"/>
      <c r="V526" s="76"/>
      <c r="W526" s="76"/>
      <c r="X526" s="76"/>
      <c r="Y526" s="76"/>
    </row>
    <row r="527">
      <c r="A527" s="76"/>
      <c r="B527" s="76"/>
      <c r="C527" s="76"/>
      <c r="D527" s="76"/>
      <c r="E527" s="76"/>
      <c r="F527" s="76"/>
      <c r="G527" s="76"/>
      <c r="H527" s="76"/>
      <c r="I527" s="76"/>
      <c r="J527" s="76"/>
      <c r="K527" s="76"/>
      <c r="L527" s="76"/>
      <c r="M527" s="76"/>
      <c r="N527" s="76"/>
      <c r="O527" s="76"/>
      <c r="P527" s="76"/>
      <c r="Q527" s="76"/>
      <c r="R527" s="76"/>
      <c r="S527" s="76"/>
      <c r="T527" s="76"/>
      <c r="U527" s="76"/>
      <c r="V527" s="76"/>
      <c r="W527" s="76"/>
      <c r="X527" s="76"/>
      <c r="Y527" s="76"/>
    </row>
    <row r="528">
      <c r="A528" s="76"/>
      <c r="B528" s="76"/>
      <c r="C528" s="76"/>
      <c r="D528" s="76"/>
      <c r="E528" s="76"/>
      <c r="F528" s="76"/>
      <c r="G528" s="76"/>
      <c r="H528" s="76"/>
      <c r="I528" s="76"/>
      <c r="J528" s="76"/>
      <c r="K528" s="76"/>
      <c r="L528" s="76"/>
      <c r="M528" s="76"/>
      <c r="N528" s="76"/>
      <c r="O528" s="76"/>
      <c r="P528" s="76"/>
      <c r="Q528" s="76"/>
      <c r="R528" s="76"/>
      <c r="S528" s="76"/>
      <c r="T528" s="76"/>
      <c r="U528" s="76"/>
      <c r="V528" s="76"/>
      <c r="W528" s="76"/>
      <c r="X528" s="76"/>
      <c r="Y528" s="76"/>
    </row>
    <row r="529">
      <c r="A529" s="76"/>
      <c r="B529" s="76"/>
      <c r="C529" s="76"/>
      <c r="D529" s="76"/>
      <c r="E529" s="76"/>
      <c r="F529" s="76"/>
      <c r="G529" s="76"/>
      <c r="H529" s="76"/>
      <c r="I529" s="76"/>
      <c r="J529" s="76"/>
      <c r="K529" s="76"/>
      <c r="L529" s="76"/>
      <c r="M529" s="76"/>
      <c r="N529" s="76"/>
      <c r="O529" s="76"/>
      <c r="P529" s="76"/>
      <c r="Q529" s="76"/>
      <c r="R529" s="76"/>
      <c r="S529" s="76"/>
      <c r="T529" s="76"/>
      <c r="U529" s="76"/>
      <c r="V529" s="76"/>
      <c r="W529" s="76"/>
      <c r="X529" s="76"/>
      <c r="Y529" s="76"/>
    </row>
    <row r="530">
      <c r="A530" s="76"/>
      <c r="B530" s="76"/>
      <c r="C530" s="76"/>
      <c r="D530" s="76"/>
      <c r="E530" s="76"/>
      <c r="F530" s="76"/>
      <c r="G530" s="76"/>
      <c r="H530" s="76"/>
      <c r="I530" s="76"/>
      <c r="J530" s="76"/>
      <c r="K530" s="76"/>
      <c r="L530" s="76"/>
      <c r="M530" s="76"/>
      <c r="N530" s="76"/>
      <c r="O530" s="76"/>
      <c r="P530" s="76"/>
      <c r="Q530" s="76"/>
      <c r="R530" s="76"/>
      <c r="S530" s="76"/>
      <c r="T530" s="76"/>
      <c r="U530" s="76"/>
      <c r="V530" s="76"/>
      <c r="W530" s="76"/>
      <c r="X530" s="76"/>
      <c r="Y530" s="76"/>
    </row>
    <row r="531">
      <c r="A531" s="76"/>
      <c r="B531" s="76"/>
      <c r="C531" s="76"/>
      <c r="D531" s="76"/>
      <c r="E531" s="76"/>
      <c r="F531" s="76"/>
      <c r="G531" s="76"/>
      <c r="H531" s="76"/>
      <c r="I531" s="76"/>
      <c r="J531" s="76"/>
      <c r="K531" s="76"/>
      <c r="L531" s="76"/>
      <c r="M531" s="76"/>
      <c r="N531" s="76"/>
      <c r="O531" s="76"/>
      <c r="P531" s="76"/>
      <c r="Q531" s="76"/>
      <c r="R531" s="76"/>
      <c r="S531" s="76"/>
      <c r="T531" s="76"/>
      <c r="U531" s="76"/>
      <c r="V531" s="76"/>
      <c r="W531" s="76"/>
      <c r="X531" s="76"/>
      <c r="Y531" s="76"/>
    </row>
    <row r="532">
      <c r="A532" s="76"/>
      <c r="B532" s="76"/>
      <c r="C532" s="76"/>
      <c r="D532" s="76"/>
      <c r="E532" s="76"/>
      <c r="F532" s="76"/>
      <c r="G532" s="76"/>
      <c r="H532" s="76"/>
      <c r="I532" s="76"/>
      <c r="J532" s="76"/>
      <c r="K532" s="76"/>
      <c r="L532" s="76"/>
      <c r="M532" s="76"/>
      <c r="N532" s="76"/>
      <c r="O532" s="76"/>
      <c r="P532" s="76"/>
      <c r="Q532" s="76"/>
      <c r="R532" s="76"/>
      <c r="S532" s="76"/>
      <c r="T532" s="76"/>
      <c r="U532" s="76"/>
      <c r="V532" s="76"/>
      <c r="W532" s="76"/>
      <c r="X532" s="76"/>
      <c r="Y532" s="76"/>
    </row>
    <row r="533">
      <c r="A533" s="76"/>
      <c r="B533" s="76"/>
      <c r="C533" s="76"/>
      <c r="D533" s="76"/>
      <c r="E533" s="76"/>
      <c r="F533" s="76"/>
      <c r="G533" s="76"/>
      <c r="H533" s="76"/>
      <c r="I533" s="76"/>
      <c r="J533" s="76"/>
      <c r="K533" s="76"/>
      <c r="L533" s="76"/>
      <c r="M533" s="76"/>
      <c r="N533" s="76"/>
      <c r="O533" s="76"/>
      <c r="P533" s="76"/>
      <c r="Q533" s="76"/>
      <c r="R533" s="76"/>
      <c r="S533" s="76"/>
      <c r="T533" s="76"/>
      <c r="U533" s="76"/>
      <c r="V533" s="76"/>
      <c r="W533" s="76"/>
      <c r="X533" s="76"/>
      <c r="Y533" s="76"/>
    </row>
    <row r="534">
      <c r="A534" s="76"/>
      <c r="B534" s="76"/>
      <c r="C534" s="76"/>
      <c r="D534" s="76"/>
      <c r="E534" s="76"/>
      <c r="F534" s="76"/>
      <c r="G534" s="76"/>
      <c r="H534" s="76"/>
      <c r="I534" s="76"/>
      <c r="J534" s="76"/>
      <c r="K534" s="76"/>
      <c r="L534" s="76"/>
      <c r="M534" s="76"/>
      <c r="N534" s="76"/>
      <c r="O534" s="76"/>
      <c r="P534" s="76"/>
      <c r="Q534" s="76"/>
      <c r="R534" s="76"/>
      <c r="S534" s="76"/>
      <c r="T534" s="76"/>
      <c r="U534" s="76"/>
      <c r="V534" s="76"/>
      <c r="W534" s="76"/>
      <c r="X534" s="76"/>
      <c r="Y534" s="76"/>
    </row>
    <row r="535">
      <c r="A535" s="76"/>
      <c r="B535" s="76"/>
      <c r="C535" s="76"/>
      <c r="D535" s="76"/>
      <c r="E535" s="76"/>
      <c r="F535" s="76"/>
      <c r="G535" s="76"/>
      <c r="H535" s="76"/>
      <c r="I535" s="76"/>
      <c r="J535" s="76"/>
      <c r="K535" s="76"/>
      <c r="L535" s="76"/>
      <c r="M535" s="76"/>
      <c r="N535" s="76"/>
      <c r="O535" s="76"/>
      <c r="P535" s="76"/>
      <c r="Q535" s="76"/>
      <c r="R535" s="76"/>
      <c r="S535" s="76"/>
      <c r="T535" s="76"/>
      <c r="U535" s="76"/>
      <c r="V535" s="76"/>
      <c r="W535" s="76"/>
      <c r="X535" s="76"/>
      <c r="Y535" s="76"/>
    </row>
    <row r="536">
      <c r="A536" s="76"/>
      <c r="B536" s="76"/>
      <c r="C536" s="76"/>
      <c r="D536" s="76"/>
      <c r="E536" s="76"/>
      <c r="F536" s="76"/>
      <c r="G536" s="76"/>
      <c r="H536" s="76"/>
      <c r="I536" s="76"/>
      <c r="J536" s="76"/>
      <c r="K536" s="76"/>
      <c r="L536" s="76"/>
      <c r="M536" s="76"/>
      <c r="N536" s="76"/>
      <c r="O536" s="76"/>
      <c r="P536" s="76"/>
      <c r="Q536" s="76"/>
      <c r="R536" s="76"/>
      <c r="S536" s="76"/>
      <c r="T536" s="76"/>
      <c r="U536" s="76"/>
      <c r="V536" s="76"/>
      <c r="W536" s="76"/>
      <c r="X536" s="76"/>
      <c r="Y536" s="76"/>
    </row>
    <row r="537">
      <c r="A537" s="76"/>
      <c r="B537" s="76"/>
      <c r="C537" s="76"/>
      <c r="D537" s="76"/>
      <c r="E537" s="76"/>
      <c r="F537" s="76"/>
      <c r="G537" s="76"/>
      <c r="H537" s="76"/>
      <c r="I537" s="76"/>
      <c r="J537" s="76"/>
      <c r="K537" s="76"/>
      <c r="L537" s="76"/>
      <c r="M537" s="76"/>
      <c r="N537" s="76"/>
      <c r="O537" s="76"/>
      <c r="P537" s="76"/>
      <c r="Q537" s="76"/>
      <c r="R537" s="76"/>
      <c r="S537" s="76"/>
      <c r="T537" s="76"/>
      <c r="U537" s="76"/>
      <c r="V537" s="76"/>
      <c r="W537" s="76"/>
      <c r="X537" s="76"/>
      <c r="Y537" s="76"/>
    </row>
    <row r="538">
      <c r="A538" s="76"/>
      <c r="B538" s="76"/>
      <c r="C538" s="76"/>
      <c r="D538" s="76"/>
      <c r="E538" s="76"/>
      <c r="F538" s="76"/>
      <c r="G538" s="76"/>
      <c r="H538" s="76"/>
      <c r="I538" s="76"/>
      <c r="J538" s="76"/>
      <c r="K538" s="76"/>
      <c r="L538" s="76"/>
      <c r="M538" s="76"/>
      <c r="N538" s="76"/>
      <c r="O538" s="76"/>
      <c r="P538" s="76"/>
      <c r="Q538" s="76"/>
      <c r="R538" s="76"/>
      <c r="S538" s="76"/>
      <c r="T538" s="76"/>
      <c r="U538" s="76"/>
      <c r="V538" s="76"/>
      <c r="W538" s="76"/>
      <c r="X538" s="76"/>
      <c r="Y538" s="76"/>
    </row>
    <row r="539">
      <c r="A539" s="76"/>
      <c r="B539" s="76"/>
      <c r="C539" s="76"/>
      <c r="D539" s="76"/>
      <c r="E539" s="76"/>
      <c r="F539" s="76"/>
      <c r="G539" s="76"/>
      <c r="H539" s="76"/>
      <c r="I539" s="76"/>
      <c r="J539" s="76"/>
      <c r="K539" s="76"/>
      <c r="L539" s="76"/>
      <c r="M539" s="76"/>
      <c r="N539" s="76"/>
      <c r="O539" s="76"/>
      <c r="P539" s="76"/>
      <c r="Q539" s="76"/>
      <c r="R539" s="76"/>
      <c r="S539" s="76"/>
      <c r="T539" s="76"/>
      <c r="U539" s="76"/>
      <c r="V539" s="76"/>
      <c r="W539" s="76"/>
      <c r="X539" s="76"/>
      <c r="Y539" s="76"/>
    </row>
    <row r="540">
      <c r="A540" s="76"/>
      <c r="B540" s="76"/>
      <c r="C540" s="76"/>
      <c r="D540" s="76"/>
      <c r="E540" s="76"/>
      <c r="F540" s="76"/>
      <c r="G540" s="76"/>
      <c r="H540" s="76"/>
      <c r="I540" s="76"/>
      <c r="J540" s="76"/>
      <c r="K540" s="76"/>
      <c r="L540" s="76"/>
      <c r="M540" s="76"/>
      <c r="N540" s="76"/>
      <c r="O540" s="76"/>
      <c r="P540" s="76"/>
      <c r="Q540" s="76"/>
      <c r="R540" s="76"/>
      <c r="S540" s="76"/>
      <c r="T540" s="76"/>
      <c r="U540" s="76"/>
      <c r="V540" s="76"/>
      <c r="W540" s="76"/>
      <c r="X540" s="76"/>
      <c r="Y540" s="76"/>
    </row>
    <row r="541">
      <c r="A541" s="76"/>
      <c r="B541" s="76"/>
      <c r="C541" s="76"/>
      <c r="D541" s="76"/>
      <c r="E541" s="76"/>
      <c r="F541" s="76"/>
      <c r="G541" s="76"/>
      <c r="H541" s="76"/>
      <c r="I541" s="76"/>
      <c r="J541" s="76"/>
      <c r="K541" s="76"/>
      <c r="L541" s="76"/>
      <c r="M541" s="76"/>
      <c r="N541" s="76"/>
      <c r="O541" s="76"/>
      <c r="P541" s="76"/>
      <c r="Q541" s="76"/>
      <c r="R541" s="76"/>
      <c r="S541" s="76"/>
      <c r="T541" s="76"/>
      <c r="U541" s="76"/>
      <c r="V541" s="76"/>
      <c r="W541" s="76"/>
      <c r="X541" s="76"/>
      <c r="Y541" s="76"/>
    </row>
    <row r="542">
      <c r="A542" s="76"/>
      <c r="B542" s="76"/>
      <c r="C542" s="76"/>
      <c r="D542" s="76"/>
      <c r="E542" s="76"/>
      <c r="F542" s="76"/>
      <c r="G542" s="76"/>
      <c r="H542" s="76"/>
      <c r="I542" s="76"/>
      <c r="J542" s="76"/>
      <c r="K542" s="76"/>
      <c r="L542" s="76"/>
      <c r="M542" s="76"/>
      <c r="N542" s="76"/>
      <c r="O542" s="76"/>
      <c r="P542" s="76"/>
      <c r="Q542" s="76"/>
      <c r="R542" s="76"/>
      <c r="S542" s="76"/>
      <c r="T542" s="76"/>
      <c r="U542" s="76"/>
      <c r="V542" s="76"/>
      <c r="W542" s="76"/>
      <c r="X542" s="76"/>
      <c r="Y542" s="76"/>
    </row>
    <row r="543">
      <c r="A543" s="76"/>
      <c r="B543" s="76"/>
      <c r="C543" s="76"/>
      <c r="D543" s="76"/>
      <c r="E543" s="76"/>
      <c r="F543" s="76"/>
      <c r="G543" s="76"/>
      <c r="H543" s="76"/>
      <c r="I543" s="76"/>
      <c r="J543" s="76"/>
      <c r="K543" s="76"/>
      <c r="L543" s="76"/>
      <c r="M543" s="76"/>
      <c r="N543" s="76"/>
      <c r="O543" s="76"/>
      <c r="P543" s="76"/>
      <c r="Q543" s="76"/>
      <c r="R543" s="76"/>
      <c r="S543" s="76"/>
      <c r="T543" s="76"/>
      <c r="U543" s="76"/>
      <c r="V543" s="76"/>
      <c r="W543" s="76"/>
      <c r="X543" s="76"/>
      <c r="Y543" s="76"/>
    </row>
    <row r="544">
      <c r="A544" s="76"/>
      <c r="B544" s="76"/>
      <c r="C544" s="76"/>
      <c r="D544" s="76"/>
      <c r="E544" s="76"/>
      <c r="F544" s="76"/>
      <c r="G544" s="76"/>
      <c r="H544" s="76"/>
      <c r="I544" s="76"/>
      <c r="J544" s="76"/>
      <c r="K544" s="76"/>
      <c r="L544" s="76"/>
      <c r="M544" s="76"/>
      <c r="N544" s="76"/>
      <c r="O544" s="76"/>
      <c r="P544" s="76"/>
      <c r="Q544" s="76"/>
      <c r="R544" s="76"/>
      <c r="S544" s="76"/>
      <c r="T544" s="76"/>
      <c r="U544" s="76"/>
      <c r="V544" s="76"/>
      <c r="W544" s="76"/>
      <c r="X544" s="76"/>
      <c r="Y544" s="76"/>
    </row>
    <row r="545">
      <c r="A545" s="76"/>
      <c r="B545" s="76"/>
      <c r="C545" s="76"/>
      <c r="D545" s="76"/>
      <c r="E545" s="76"/>
      <c r="F545" s="76"/>
      <c r="G545" s="76"/>
      <c r="H545" s="76"/>
      <c r="I545" s="76"/>
      <c r="J545" s="76"/>
      <c r="K545" s="76"/>
      <c r="L545" s="76"/>
      <c r="M545" s="76"/>
      <c r="N545" s="76"/>
      <c r="O545" s="76"/>
      <c r="P545" s="76"/>
      <c r="Q545" s="76"/>
      <c r="R545" s="76"/>
      <c r="S545" s="76"/>
      <c r="T545" s="76"/>
      <c r="U545" s="76"/>
      <c r="V545" s="76"/>
      <c r="W545" s="76"/>
      <c r="X545" s="76"/>
      <c r="Y545" s="76"/>
    </row>
    <row r="546">
      <c r="A546" s="76"/>
      <c r="B546" s="76"/>
      <c r="C546" s="76"/>
      <c r="D546" s="76"/>
      <c r="E546" s="76"/>
      <c r="F546" s="76"/>
      <c r="G546" s="76"/>
      <c r="H546" s="76"/>
      <c r="I546" s="76"/>
      <c r="J546" s="76"/>
      <c r="K546" s="76"/>
      <c r="L546" s="76"/>
      <c r="M546" s="76"/>
      <c r="N546" s="76"/>
      <c r="O546" s="76"/>
      <c r="P546" s="76"/>
      <c r="Q546" s="76"/>
      <c r="R546" s="76"/>
      <c r="S546" s="76"/>
      <c r="T546" s="76"/>
      <c r="U546" s="76"/>
      <c r="V546" s="76"/>
      <c r="W546" s="76"/>
      <c r="X546" s="76"/>
      <c r="Y546" s="76"/>
    </row>
    <row r="547">
      <c r="A547" s="76"/>
      <c r="B547" s="76"/>
      <c r="C547" s="76"/>
      <c r="D547" s="76"/>
      <c r="E547" s="76"/>
      <c r="F547" s="76"/>
      <c r="G547" s="76"/>
      <c r="H547" s="76"/>
      <c r="I547" s="76"/>
      <c r="J547" s="76"/>
      <c r="K547" s="76"/>
      <c r="L547" s="76"/>
      <c r="M547" s="76"/>
      <c r="N547" s="76"/>
      <c r="O547" s="76"/>
      <c r="P547" s="76"/>
      <c r="Q547" s="76"/>
      <c r="R547" s="76"/>
      <c r="S547" s="76"/>
      <c r="T547" s="76"/>
      <c r="U547" s="76"/>
      <c r="V547" s="76"/>
      <c r="W547" s="76"/>
      <c r="X547" s="76"/>
      <c r="Y547" s="76"/>
    </row>
    <row r="548">
      <c r="A548" s="76"/>
      <c r="B548" s="76"/>
      <c r="C548" s="76"/>
      <c r="D548" s="76"/>
      <c r="E548" s="76"/>
      <c r="F548" s="76"/>
      <c r="G548" s="76"/>
      <c r="H548" s="76"/>
      <c r="I548" s="76"/>
      <c r="J548" s="76"/>
      <c r="K548" s="76"/>
      <c r="L548" s="76"/>
      <c r="M548" s="76"/>
      <c r="N548" s="76"/>
      <c r="O548" s="76"/>
      <c r="P548" s="76"/>
      <c r="Q548" s="76"/>
      <c r="R548" s="76"/>
      <c r="S548" s="76"/>
      <c r="T548" s="76"/>
      <c r="U548" s="76"/>
      <c r="V548" s="76"/>
      <c r="W548" s="76"/>
      <c r="X548" s="76"/>
      <c r="Y548" s="76"/>
    </row>
    <row r="549">
      <c r="A549" s="76"/>
      <c r="B549" s="76"/>
      <c r="C549" s="76"/>
      <c r="D549" s="76"/>
      <c r="E549" s="76"/>
      <c r="F549" s="76"/>
      <c r="G549" s="76"/>
      <c r="H549" s="76"/>
      <c r="I549" s="76"/>
      <c r="J549" s="76"/>
      <c r="K549" s="76"/>
      <c r="L549" s="76"/>
      <c r="M549" s="76"/>
      <c r="N549" s="76"/>
      <c r="O549" s="76"/>
      <c r="P549" s="76"/>
      <c r="Q549" s="76"/>
      <c r="R549" s="76"/>
      <c r="S549" s="76"/>
      <c r="T549" s="76"/>
      <c r="U549" s="76"/>
      <c r="V549" s="76"/>
      <c r="W549" s="76"/>
      <c r="X549" s="76"/>
      <c r="Y549" s="76"/>
    </row>
    <row r="550">
      <c r="A550" s="76"/>
      <c r="B550" s="76"/>
      <c r="C550" s="76"/>
      <c r="D550" s="76"/>
      <c r="E550" s="76"/>
      <c r="F550" s="76"/>
      <c r="G550" s="76"/>
      <c r="H550" s="76"/>
      <c r="I550" s="76"/>
      <c r="J550" s="76"/>
      <c r="K550" s="76"/>
      <c r="L550" s="76"/>
      <c r="M550" s="76"/>
      <c r="N550" s="76"/>
      <c r="O550" s="76"/>
      <c r="P550" s="76"/>
      <c r="Q550" s="76"/>
      <c r="R550" s="76"/>
      <c r="S550" s="76"/>
      <c r="T550" s="76"/>
      <c r="U550" s="76"/>
      <c r="V550" s="76"/>
      <c r="W550" s="76"/>
      <c r="X550" s="76"/>
      <c r="Y550" s="76"/>
    </row>
    <row r="551">
      <c r="A551" s="76"/>
      <c r="B551" s="76"/>
      <c r="C551" s="76"/>
      <c r="D551" s="76"/>
      <c r="E551" s="76"/>
      <c r="F551" s="76"/>
      <c r="G551" s="76"/>
      <c r="H551" s="76"/>
      <c r="I551" s="76"/>
      <c r="J551" s="76"/>
      <c r="K551" s="76"/>
      <c r="L551" s="76"/>
      <c r="M551" s="76"/>
      <c r="N551" s="76"/>
      <c r="O551" s="76"/>
      <c r="P551" s="76"/>
      <c r="Q551" s="76"/>
      <c r="R551" s="76"/>
      <c r="S551" s="76"/>
      <c r="T551" s="76"/>
      <c r="U551" s="76"/>
      <c r="V551" s="76"/>
      <c r="W551" s="76"/>
      <c r="X551" s="76"/>
      <c r="Y551" s="76"/>
    </row>
    <row r="552">
      <c r="A552" s="76"/>
      <c r="B552" s="76"/>
      <c r="C552" s="76"/>
      <c r="D552" s="76"/>
      <c r="E552" s="76"/>
      <c r="F552" s="76"/>
      <c r="G552" s="76"/>
      <c r="H552" s="76"/>
      <c r="I552" s="76"/>
      <c r="J552" s="76"/>
      <c r="K552" s="76"/>
      <c r="L552" s="76"/>
      <c r="M552" s="76"/>
      <c r="N552" s="76"/>
      <c r="O552" s="76"/>
      <c r="P552" s="76"/>
      <c r="Q552" s="76"/>
      <c r="R552" s="76"/>
      <c r="S552" s="76"/>
      <c r="T552" s="76"/>
      <c r="U552" s="76"/>
      <c r="V552" s="76"/>
      <c r="W552" s="76"/>
      <c r="X552" s="76"/>
      <c r="Y552" s="76"/>
    </row>
    <row r="553">
      <c r="A553" s="76"/>
      <c r="B553" s="76"/>
      <c r="C553" s="76"/>
      <c r="D553" s="76"/>
      <c r="E553" s="76"/>
      <c r="F553" s="76"/>
      <c r="G553" s="76"/>
      <c r="H553" s="76"/>
      <c r="I553" s="76"/>
      <c r="J553" s="76"/>
      <c r="K553" s="76"/>
      <c r="L553" s="76"/>
      <c r="M553" s="76"/>
      <c r="N553" s="76"/>
      <c r="O553" s="76"/>
      <c r="P553" s="76"/>
      <c r="Q553" s="76"/>
      <c r="R553" s="76"/>
      <c r="S553" s="76"/>
      <c r="T553" s="76"/>
      <c r="U553" s="76"/>
      <c r="V553" s="76"/>
      <c r="W553" s="76"/>
      <c r="X553" s="76"/>
      <c r="Y553" s="76"/>
    </row>
    <row r="554">
      <c r="A554" s="76"/>
      <c r="B554" s="76"/>
      <c r="C554" s="76"/>
      <c r="D554" s="76"/>
      <c r="E554" s="76"/>
      <c r="F554" s="76"/>
      <c r="G554" s="76"/>
      <c r="H554" s="76"/>
      <c r="I554" s="76"/>
      <c r="J554" s="76"/>
      <c r="K554" s="76"/>
      <c r="L554" s="76"/>
      <c r="M554" s="76"/>
      <c r="N554" s="76"/>
      <c r="O554" s="76"/>
      <c r="P554" s="76"/>
      <c r="Q554" s="76"/>
      <c r="R554" s="76"/>
      <c r="S554" s="76"/>
      <c r="T554" s="76"/>
      <c r="U554" s="76"/>
      <c r="V554" s="76"/>
      <c r="W554" s="76"/>
      <c r="X554" s="76"/>
      <c r="Y554" s="76"/>
    </row>
    <row r="555">
      <c r="A555" s="76"/>
      <c r="B555" s="76"/>
      <c r="C555" s="76"/>
      <c r="D555" s="76"/>
      <c r="E555" s="76"/>
      <c r="F555" s="76"/>
      <c r="G555" s="76"/>
      <c r="H555" s="76"/>
      <c r="I555" s="76"/>
      <c r="J555" s="76"/>
      <c r="K555" s="76"/>
      <c r="L555" s="76"/>
      <c r="M555" s="76"/>
      <c r="N555" s="76"/>
      <c r="O555" s="76"/>
      <c r="P555" s="76"/>
      <c r="Q555" s="76"/>
      <c r="R555" s="76"/>
      <c r="S555" s="76"/>
      <c r="T555" s="76"/>
      <c r="U555" s="76"/>
      <c r="V555" s="76"/>
      <c r="W555" s="76"/>
      <c r="X555" s="76"/>
      <c r="Y555" s="76"/>
    </row>
    <row r="556">
      <c r="A556" s="76"/>
      <c r="B556" s="76"/>
      <c r="C556" s="76"/>
      <c r="D556" s="76"/>
      <c r="E556" s="76"/>
      <c r="F556" s="76"/>
      <c r="G556" s="76"/>
      <c r="H556" s="76"/>
      <c r="I556" s="76"/>
      <c r="J556" s="76"/>
      <c r="K556" s="76"/>
      <c r="L556" s="76"/>
      <c r="M556" s="76"/>
      <c r="N556" s="76"/>
      <c r="O556" s="76"/>
      <c r="P556" s="76"/>
      <c r="Q556" s="76"/>
      <c r="R556" s="76"/>
      <c r="S556" s="76"/>
      <c r="T556" s="76"/>
      <c r="U556" s="76"/>
      <c r="V556" s="76"/>
      <c r="W556" s="76"/>
      <c r="X556" s="76"/>
      <c r="Y556" s="76"/>
    </row>
    <row r="557">
      <c r="A557" s="76"/>
      <c r="B557" s="76"/>
      <c r="C557" s="76"/>
      <c r="D557" s="76"/>
      <c r="E557" s="76"/>
      <c r="F557" s="76"/>
      <c r="G557" s="76"/>
      <c r="H557" s="76"/>
      <c r="I557" s="76"/>
      <c r="J557" s="76"/>
      <c r="K557" s="76"/>
      <c r="L557" s="76"/>
      <c r="M557" s="76"/>
      <c r="N557" s="76"/>
      <c r="O557" s="76"/>
      <c r="P557" s="76"/>
      <c r="Q557" s="76"/>
      <c r="R557" s="76"/>
      <c r="S557" s="76"/>
      <c r="T557" s="76"/>
      <c r="U557" s="76"/>
      <c r="V557" s="76"/>
      <c r="W557" s="76"/>
      <c r="X557" s="76"/>
      <c r="Y557" s="76"/>
    </row>
    <row r="558">
      <c r="A558" s="76"/>
      <c r="B558" s="76"/>
      <c r="C558" s="76"/>
      <c r="D558" s="76"/>
      <c r="E558" s="76"/>
      <c r="F558" s="76"/>
      <c r="G558" s="76"/>
      <c r="H558" s="76"/>
      <c r="I558" s="76"/>
      <c r="J558" s="76"/>
      <c r="K558" s="76"/>
      <c r="L558" s="76"/>
      <c r="M558" s="76"/>
      <c r="N558" s="76"/>
      <c r="O558" s="76"/>
      <c r="P558" s="76"/>
      <c r="Q558" s="76"/>
      <c r="R558" s="76"/>
      <c r="S558" s="76"/>
      <c r="T558" s="76"/>
      <c r="U558" s="76"/>
      <c r="V558" s="76"/>
      <c r="W558" s="76"/>
      <c r="X558" s="76"/>
      <c r="Y558" s="76"/>
    </row>
    <row r="559">
      <c r="A559" s="76"/>
      <c r="B559" s="76"/>
      <c r="C559" s="76"/>
      <c r="D559" s="76"/>
      <c r="E559" s="76"/>
      <c r="F559" s="76"/>
      <c r="G559" s="76"/>
      <c r="H559" s="76"/>
      <c r="I559" s="76"/>
      <c r="J559" s="76"/>
      <c r="K559" s="76"/>
      <c r="L559" s="76"/>
      <c r="M559" s="76"/>
      <c r="N559" s="76"/>
      <c r="O559" s="76"/>
      <c r="P559" s="76"/>
      <c r="Q559" s="76"/>
      <c r="R559" s="76"/>
      <c r="S559" s="76"/>
      <c r="T559" s="76"/>
      <c r="U559" s="76"/>
      <c r="V559" s="76"/>
      <c r="W559" s="76"/>
      <c r="X559" s="76"/>
      <c r="Y559" s="76"/>
    </row>
    <row r="560">
      <c r="A560" s="76"/>
      <c r="B560" s="76"/>
      <c r="C560" s="76"/>
      <c r="D560" s="76"/>
      <c r="E560" s="76"/>
      <c r="F560" s="76"/>
      <c r="G560" s="76"/>
      <c r="H560" s="76"/>
      <c r="I560" s="76"/>
      <c r="J560" s="76"/>
      <c r="K560" s="76"/>
      <c r="L560" s="76"/>
      <c r="M560" s="76"/>
      <c r="N560" s="76"/>
      <c r="O560" s="76"/>
      <c r="P560" s="76"/>
      <c r="Q560" s="76"/>
      <c r="R560" s="76"/>
      <c r="S560" s="76"/>
      <c r="T560" s="76"/>
      <c r="U560" s="76"/>
      <c r="V560" s="76"/>
      <c r="W560" s="76"/>
      <c r="X560" s="76"/>
      <c r="Y560" s="76"/>
    </row>
    <row r="561">
      <c r="A561" s="76"/>
      <c r="B561" s="76"/>
      <c r="C561" s="76"/>
      <c r="D561" s="76"/>
      <c r="E561" s="76"/>
      <c r="F561" s="76"/>
      <c r="G561" s="76"/>
      <c r="H561" s="76"/>
      <c r="I561" s="76"/>
      <c r="J561" s="76"/>
      <c r="K561" s="76"/>
      <c r="L561" s="76"/>
      <c r="M561" s="76"/>
      <c r="N561" s="76"/>
      <c r="O561" s="76"/>
      <c r="P561" s="76"/>
      <c r="Q561" s="76"/>
      <c r="R561" s="76"/>
      <c r="S561" s="76"/>
      <c r="T561" s="76"/>
      <c r="U561" s="76"/>
      <c r="V561" s="76"/>
      <c r="W561" s="76"/>
      <c r="X561" s="76"/>
      <c r="Y561" s="76"/>
    </row>
    <row r="562">
      <c r="A562" s="76"/>
      <c r="B562" s="76"/>
      <c r="C562" s="76"/>
      <c r="D562" s="76"/>
      <c r="E562" s="76"/>
      <c r="F562" s="76"/>
      <c r="G562" s="76"/>
      <c r="H562" s="76"/>
      <c r="I562" s="76"/>
      <c r="J562" s="76"/>
      <c r="K562" s="76"/>
      <c r="L562" s="76"/>
      <c r="M562" s="76"/>
      <c r="N562" s="76"/>
      <c r="O562" s="76"/>
      <c r="P562" s="76"/>
      <c r="Q562" s="76"/>
      <c r="R562" s="76"/>
      <c r="S562" s="76"/>
      <c r="T562" s="76"/>
      <c r="U562" s="76"/>
      <c r="V562" s="76"/>
      <c r="W562" s="76"/>
      <c r="X562" s="76"/>
      <c r="Y562" s="76"/>
    </row>
    <row r="563">
      <c r="A563" s="76"/>
      <c r="B563" s="76"/>
      <c r="C563" s="76"/>
      <c r="D563" s="76"/>
      <c r="E563" s="76"/>
      <c r="F563" s="76"/>
      <c r="G563" s="76"/>
      <c r="H563" s="76"/>
      <c r="I563" s="76"/>
      <c r="J563" s="76"/>
      <c r="K563" s="76"/>
      <c r="L563" s="76"/>
      <c r="M563" s="76"/>
      <c r="N563" s="76"/>
      <c r="O563" s="76"/>
      <c r="P563" s="76"/>
      <c r="Q563" s="76"/>
      <c r="R563" s="76"/>
      <c r="S563" s="76"/>
      <c r="T563" s="76"/>
      <c r="U563" s="76"/>
      <c r="V563" s="76"/>
      <c r="W563" s="76"/>
      <c r="X563" s="76"/>
      <c r="Y563" s="76"/>
    </row>
    <row r="564">
      <c r="A564" s="76"/>
      <c r="B564" s="76"/>
      <c r="C564" s="76"/>
      <c r="D564" s="76"/>
      <c r="E564" s="76"/>
      <c r="F564" s="76"/>
      <c r="G564" s="76"/>
      <c r="H564" s="76"/>
      <c r="I564" s="76"/>
      <c r="J564" s="76"/>
      <c r="K564" s="76"/>
      <c r="L564" s="76"/>
      <c r="M564" s="76"/>
      <c r="N564" s="76"/>
      <c r="O564" s="76"/>
      <c r="P564" s="76"/>
      <c r="Q564" s="76"/>
      <c r="R564" s="76"/>
      <c r="S564" s="76"/>
      <c r="T564" s="76"/>
      <c r="U564" s="76"/>
      <c r="V564" s="76"/>
      <c r="W564" s="76"/>
      <c r="X564" s="76"/>
      <c r="Y564" s="76"/>
    </row>
    <row r="565">
      <c r="A565" s="76"/>
      <c r="B565" s="76"/>
      <c r="C565" s="76"/>
      <c r="D565" s="76"/>
      <c r="E565" s="76"/>
      <c r="F565" s="76"/>
      <c r="G565" s="76"/>
      <c r="H565" s="76"/>
      <c r="I565" s="76"/>
      <c r="J565" s="76"/>
      <c r="K565" s="76"/>
      <c r="L565" s="76"/>
      <c r="M565" s="76"/>
      <c r="N565" s="76"/>
      <c r="O565" s="76"/>
      <c r="P565" s="76"/>
      <c r="Q565" s="76"/>
      <c r="R565" s="76"/>
      <c r="S565" s="76"/>
      <c r="T565" s="76"/>
      <c r="U565" s="76"/>
      <c r="V565" s="76"/>
      <c r="W565" s="76"/>
      <c r="X565" s="76"/>
      <c r="Y565" s="76"/>
    </row>
    <row r="566">
      <c r="A566" s="76"/>
      <c r="B566" s="76"/>
      <c r="C566" s="76"/>
      <c r="D566" s="76"/>
      <c r="E566" s="76"/>
      <c r="F566" s="76"/>
      <c r="G566" s="76"/>
      <c r="H566" s="76"/>
      <c r="I566" s="76"/>
      <c r="J566" s="76"/>
      <c r="K566" s="76"/>
      <c r="L566" s="76"/>
      <c r="M566" s="76"/>
      <c r="N566" s="76"/>
      <c r="O566" s="76"/>
      <c r="P566" s="76"/>
      <c r="Q566" s="76"/>
      <c r="R566" s="76"/>
      <c r="S566" s="76"/>
      <c r="T566" s="76"/>
      <c r="U566" s="76"/>
      <c r="V566" s="76"/>
      <c r="W566" s="76"/>
      <c r="X566" s="76"/>
      <c r="Y566" s="76"/>
    </row>
    <row r="567">
      <c r="A567" s="76"/>
      <c r="B567" s="76"/>
      <c r="C567" s="76"/>
      <c r="D567" s="76"/>
      <c r="E567" s="76"/>
      <c r="F567" s="76"/>
      <c r="G567" s="76"/>
      <c r="H567" s="76"/>
      <c r="I567" s="76"/>
      <c r="J567" s="76"/>
      <c r="K567" s="76"/>
      <c r="L567" s="76"/>
      <c r="M567" s="76"/>
      <c r="N567" s="76"/>
      <c r="O567" s="76"/>
      <c r="P567" s="76"/>
      <c r="Q567" s="76"/>
      <c r="R567" s="76"/>
      <c r="S567" s="76"/>
      <c r="T567" s="76"/>
      <c r="U567" s="76"/>
      <c r="V567" s="76"/>
      <c r="W567" s="76"/>
      <c r="X567" s="76"/>
      <c r="Y567" s="76"/>
    </row>
    <row r="568">
      <c r="A568" s="76"/>
      <c r="B568" s="76"/>
      <c r="C568" s="76"/>
      <c r="D568" s="76"/>
      <c r="E568" s="76"/>
      <c r="F568" s="76"/>
      <c r="G568" s="76"/>
      <c r="H568" s="76"/>
      <c r="I568" s="76"/>
      <c r="J568" s="76"/>
      <c r="K568" s="76"/>
      <c r="L568" s="76"/>
      <c r="M568" s="76"/>
      <c r="N568" s="76"/>
      <c r="O568" s="76"/>
      <c r="P568" s="76"/>
      <c r="Q568" s="76"/>
      <c r="R568" s="76"/>
      <c r="S568" s="76"/>
      <c r="T568" s="76"/>
      <c r="U568" s="76"/>
      <c r="V568" s="76"/>
      <c r="W568" s="76"/>
      <c r="X568" s="76"/>
      <c r="Y568" s="76"/>
    </row>
    <row r="569">
      <c r="A569" s="76"/>
      <c r="B569" s="76"/>
      <c r="C569" s="76"/>
      <c r="D569" s="76"/>
      <c r="E569" s="76"/>
      <c r="F569" s="76"/>
      <c r="G569" s="76"/>
      <c r="H569" s="76"/>
      <c r="I569" s="76"/>
      <c r="J569" s="76"/>
      <c r="K569" s="76"/>
      <c r="L569" s="76"/>
      <c r="M569" s="76"/>
      <c r="N569" s="76"/>
      <c r="O569" s="76"/>
      <c r="P569" s="76"/>
      <c r="Q569" s="76"/>
      <c r="R569" s="76"/>
      <c r="S569" s="76"/>
      <c r="T569" s="76"/>
      <c r="U569" s="76"/>
      <c r="V569" s="76"/>
      <c r="W569" s="76"/>
      <c r="X569" s="76"/>
      <c r="Y569" s="76"/>
    </row>
    <row r="570">
      <c r="A570" s="76"/>
      <c r="B570" s="76"/>
      <c r="C570" s="76"/>
      <c r="D570" s="76"/>
      <c r="E570" s="76"/>
      <c r="F570" s="76"/>
      <c r="G570" s="76"/>
      <c r="H570" s="76"/>
      <c r="I570" s="76"/>
      <c r="J570" s="76"/>
      <c r="K570" s="76"/>
      <c r="L570" s="76"/>
      <c r="M570" s="76"/>
      <c r="N570" s="76"/>
      <c r="O570" s="76"/>
      <c r="P570" s="76"/>
      <c r="Q570" s="76"/>
      <c r="R570" s="76"/>
      <c r="S570" s="76"/>
      <c r="T570" s="76"/>
      <c r="U570" s="76"/>
      <c r="V570" s="76"/>
      <c r="W570" s="76"/>
      <c r="X570" s="76"/>
      <c r="Y570" s="76"/>
    </row>
    <row r="571">
      <c r="A571" s="76"/>
      <c r="B571" s="76"/>
      <c r="C571" s="76"/>
      <c r="D571" s="76"/>
      <c r="E571" s="76"/>
      <c r="F571" s="76"/>
      <c r="G571" s="76"/>
      <c r="H571" s="76"/>
      <c r="I571" s="76"/>
      <c r="J571" s="76"/>
      <c r="K571" s="76"/>
      <c r="L571" s="76"/>
      <c r="M571" s="76"/>
      <c r="N571" s="76"/>
      <c r="O571" s="76"/>
      <c r="P571" s="76"/>
      <c r="Q571" s="76"/>
      <c r="R571" s="76"/>
      <c r="S571" s="76"/>
      <c r="T571" s="76"/>
      <c r="U571" s="76"/>
      <c r="V571" s="76"/>
      <c r="W571" s="76"/>
      <c r="X571" s="76"/>
      <c r="Y571" s="76"/>
    </row>
    <row r="572">
      <c r="A572" s="76"/>
      <c r="B572" s="76"/>
      <c r="C572" s="76"/>
      <c r="D572" s="76"/>
      <c r="E572" s="76"/>
      <c r="F572" s="76"/>
      <c r="G572" s="76"/>
      <c r="H572" s="76"/>
      <c r="I572" s="76"/>
      <c r="J572" s="76"/>
      <c r="K572" s="76"/>
      <c r="L572" s="76"/>
      <c r="M572" s="76"/>
      <c r="N572" s="76"/>
      <c r="O572" s="76"/>
      <c r="P572" s="76"/>
      <c r="Q572" s="76"/>
      <c r="R572" s="76"/>
      <c r="S572" s="76"/>
      <c r="T572" s="76"/>
      <c r="U572" s="76"/>
      <c r="V572" s="76"/>
      <c r="W572" s="76"/>
      <c r="X572" s="76"/>
      <c r="Y572" s="76"/>
    </row>
    <row r="573">
      <c r="A573" s="76"/>
      <c r="B573" s="76"/>
      <c r="C573" s="76"/>
      <c r="D573" s="76"/>
      <c r="E573" s="76"/>
      <c r="F573" s="76"/>
      <c r="G573" s="76"/>
      <c r="H573" s="76"/>
      <c r="I573" s="76"/>
      <c r="J573" s="76"/>
      <c r="K573" s="76"/>
      <c r="L573" s="76"/>
      <c r="M573" s="76"/>
      <c r="N573" s="76"/>
      <c r="O573" s="76"/>
      <c r="P573" s="76"/>
      <c r="Q573" s="76"/>
      <c r="R573" s="76"/>
      <c r="S573" s="76"/>
      <c r="T573" s="76"/>
      <c r="U573" s="76"/>
      <c r="V573" s="76"/>
      <c r="W573" s="76"/>
      <c r="X573" s="76"/>
      <c r="Y573" s="76"/>
    </row>
    <row r="574">
      <c r="A574" s="76"/>
      <c r="B574" s="76"/>
      <c r="C574" s="76"/>
      <c r="D574" s="76"/>
      <c r="E574" s="76"/>
      <c r="F574" s="76"/>
      <c r="G574" s="76"/>
      <c r="H574" s="76"/>
      <c r="I574" s="76"/>
      <c r="J574" s="76"/>
      <c r="K574" s="76"/>
      <c r="L574" s="76"/>
      <c r="M574" s="76"/>
      <c r="N574" s="76"/>
      <c r="O574" s="76"/>
      <c r="P574" s="76"/>
      <c r="Q574" s="76"/>
      <c r="R574" s="76"/>
      <c r="S574" s="76"/>
      <c r="T574" s="76"/>
      <c r="U574" s="76"/>
      <c r="V574" s="76"/>
      <c r="W574" s="76"/>
      <c r="X574" s="76"/>
      <c r="Y574" s="76"/>
    </row>
    <row r="575">
      <c r="A575" s="76"/>
      <c r="B575" s="76"/>
      <c r="C575" s="76"/>
      <c r="D575" s="76"/>
      <c r="E575" s="76"/>
      <c r="F575" s="76"/>
      <c r="G575" s="76"/>
      <c r="H575" s="76"/>
      <c r="I575" s="76"/>
      <c r="J575" s="76"/>
      <c r="K575" s="76"/>
      <c r="L575" s="76"/>
      <c r="M575" s="76"/>
      <c r="N575" s="76"/>
      <c r="O575" s="76"/>
      <c r="P575" s="76"/>
      <c r="Q575" s="76"/>
      <c r="R575" s="76"/>
      <c r="S575" s="76"/>
      <c r="T575" s="76"/>
      <c r="U575" s="76"/>
      <c r="V575" s="76"/>
      <c r="W575" s="76"/>
      <c r="X575" s="76"/>
      <c r="Y575" s="76"/>
    </row>
    <row r="576">
      <c r="A576" s="76"/>
      <c r="B576" s="76"/>
      <c r="C576" s="76"/>
      <c r="D576" s="76"/>
      <c r="E576" s="76"/>
      <c r="F576" s="76"/>
      <c r="G576" s="76"/>
      <c r="H576" s="76"/>
      <c r="I576" s="76"/>
      <c r="J576" s="76"/>
      <c r="K576" s="76"/>
      <c r="L576" s="76"/>
      <c r="M576" s="76"/>
      <c r="N576" s="76"/>
      <c r="O576" s="76"/>
      <c r="P576" s="76"/>
      <c r="Q576" s="76"/>
      <c r="R576" s="76"/>
      <c r="S576" s="76"/>
      <c r="T576" s="76"/>
      <c r="U576" s="76"/>
      <c r="V576" s="76"/>
      <c r="W576" s="76"/>
      <c r="X576" s="76"/>
      <c r="Y576" s="76"/>
    </row>
    <row r="577">
      <c r="A577" s="76"/>
      <c r="B577" s="76"/>
      <c r="C577" s="76"/>
      <c r="D577" s="76"/>
      <c r="E577" s="76"/>
      <c r="F577" s="76"/>
      <c r="G577" s="76"/>
      <c r="H577" s="76"/>
      <c r="I577" s="76"/>
      <c r="J577" s="76"/>
      <c r="K577" s="76"/>
      <c r="L577" s="76"/>
      <c r="M577" s="76"/>
      <c r="N577" s="76"/>
      <c r="O577" s="76"/>
      <c r="P577" s="76"/>
      <c r="Q577" s="76"/>
      <c r="R577" s="76"/>
      <c r="S577" s="76"/>
      <c r="T577" s="76"/>
      <c r="U577" s="76"/>
      <c r="V577" s="76"/>
      <c r="W577" s="76"/>
      <c r="X577" s="76"/>
      <c r="Y577" s="76"/>
    </row>
    <row r="578">
      <c r="A578" s="76"/>
      <c r="B578" s="76"/>
      <c r="C578" s="76"/>
      <c r="D578" s="76"/>
      <c r="E578" s="76"/>
      <c r="F578" s="76"/>
      <c r="G578" s="76"/>
      <c r="H578" s="76"/>
      <c r="I578" s="76"/>
      <c r="J578" s="76"/>
      <c r="K578" s="76"/>
      <c r="L578" s="76"/>
      <c r="M578" s="76"/>
      <c r="N578" s="76"/>
      <c r="O578" s="76"/>
      <c r="P578" s="76"/>
      <c r="Q578" s="76"/>
      <c r="R578" s="76"/>
      <c r="S578" s="76"/>
      <c r="T578" s="76"/>
      <c r="U578" s="76"/>
      <c r="V578" s="76"/>
      <c r="W578" s="76"/>
      <c r="X578" s="76"/>
      <c r="Y578" s="76"/>
    </row>
    <row r="579">
      <c r="A579" s="76"/>
      <c r="B579" s="76"/>
      <c r="C579" s="76"/>
      <c r="D579" s="76"/>
      <c r="E579" s="76"/>
      <c r="F579" s="76"/>
      <c r="G579" s="76"/>
      <c r="H579" s="76"/>
      <c r="I579" s="76"/>
      <c r="J579" s="76"/>
      <c r="K579" s="76"/>
      <c r="L579" s="76"/>
      <c r="M579" s="76"/>
      <c r="N579" s="76"/>
      <c r="O579" s="76"/>
      <c r="P579" s="76"/>
      <c r="Q579" s="76"/>
      <c r="R579" s="76"/>
      <c r="S579" s="76"/>
      <c r="T579" s="76"/>
      <c r="U579" s="76"/>
      <c r="V579" s="76"/>
      <c r="W579" s="76"/>
      <c r="X579" s="76"/>
      <c r="Y579" s="76"/>
    </row>
    <row r="580">
      <c r="A580" s="76"/>
      <c r="B580" s="76"/>
      <c r="C580" s="76"/>
      <c r="D580" s="76"/>
      <c r="E580" s="76"/>
      <c r="F580" s="76"/>
      <c r="G580" s="76"/>
      <c r="H580" s="76"/>
      <c r="I580" s="76"/>
      <c r="J580" s="76"/>
      <c r="K580" s="76"/>
      <c r="L580" s="76"/>
      <c r="M580" s="76"/>
      <c r="N580" s="76"/>
      <c r="O580" s="76"/>
      <c r="P580" s="76"/>
      <c r="Q580" s="76"/>
      <c r="R580" s="76"/>
      <c r="S580" s="76"/>
      <c r="T580" s="76"/>
      <c r="U580" s="76"/>
      <c r="V580" s="76"/>
      <c r="W580" s="76"/>
      <c r="X580" s="76"/>
      <c r="Y580" s="76"/>
    </row>
    <row r="581">
      <c r="A581" s="76"/>
      <c r="B581" s="76"/>
      <c r="C581" s="76"/>
      <c r="D581" s="76"/>
      <c r="E581" s="76"/>
      <c r="F581" s="76"/>
      <c r="G581" s="76"/>
      <c r="H581" s="76"/>
      <c r="I581" s="76"/>
      <c r="J581" s="76"/>
      <c r="K581" s="76"/>
      <c r="L581" s="76"/>
      <c r="M581" s="76"/>
      <c r="N581" s="76"/>
      <c r="O581" s="76"/>
      <c r="P581" s="76"/>
      <c r="Q581" s="76"/>
      <c r="R581" s="76"/>
      <c r="S581" s="76"/>
      <c r="T581" s="76"/>
      <c r="U581" s="76"/>
      <c r="V581" s="76"/>
      <c r="W581" s="76"/>
      <c r="X581" s="76"/>
      <c r="Y581" s="76"/>
    </row>
    <row r="582">
      <c r="A582" s="76"/>
      <c r="B582" s="76"/>
      <c r="C582" s="76"/>
      <c r="D582" s="76"/>
      <c r="E582" s="76"/>
      <c r="F582" s="76"/>
      <c r="G582" s="76"/>
      <c r="H582" s="76"/>
      <c r="I582" s="76"/>
      <c r="J582" s="76"/>
      <c r="K582" s="76"/>
      <c r="L582" s="76"/>
      <c r="M582" s="76"/>
      <c r="N582" s="76"/>
      <c r="O582" s="76"/>
      <c r="P582" s="76"/>
      <c r="Q582" s="76"/>
      <c r="R582" s="76"/>
      <c r="S582" s="76"/>
      <c r="T582" s="76"/>
      <c r="U582" s="76"/>
      <c r="V582" s="76"/>
      <c r="W582" s="76"/>
      <c r="X582" s="76"/>
      <c r="Y582" s="76"/>
    </row>
    <row r="583">
      <c r="A583" s="76"/>
      <c r="B583" s="76"/>
      <c r="C583" s="76"/>
      <c r="D583" s="76"/>
      <c r="E583" s="76"/>
      <c r="F583" s="76"/>
      <c r="G583" s="76"/>
      <c r="H583" s="76"/>
      <c r="I583" s="76"/>
      <c r="J583" s="76"/>
      <c r="K583" s="76"/>
      <c r="L583" s="76"/>
      <c r="M583" s="76"/>
      <c r="N583" s="76"/>
      <c r="O583" s="76"/>
      <c r="P583" s="76"/>
      <c r="Q583" s="76"/>
      <c r="R583" s="76"/>
      <c r="S583" s="76"/>
      <c r="T583" s="76"/>
      <c r="U583" s="76"/>
      <c r="V583" s="76"/>
      <c r="W583" s="76"/>
      <c r="X583" s="76"/>
      <c r="Y583" s="76"/>
    </row>
    <row r="584">
      <c r="A584" s="76"/>
      <c r="B584" s="76"/>
      <c r="C584" s="76"/>
      <c r="D584" s="76"/>
      <c r="E584" s="76"/>
      <c r="F584" s="76"/>
      <c r="G584" s="76"/>
      <c r="H584" s="76"/>
      <c r="I584" s="76"/>
      <c r="J584" s="76"/>
      <c r="K584" s="76"/>
      <c r="L584" s="76"/>
      <c r="M584" s="76"/>
      <c r="N584" s="76"/>
      <c r="O584" s="76"/>
      <c r="P584" s="76"/>
      <c r="Q584" s="76"/>
      <c r="R584" s="76"/>
      <c r="S584" s="76"/>
      <c r="T584" s="76"/>
      <c r="U584" s="76"/>
      <c r="V584" s="76"/>
      <c r="W584" s="76"/>
      <c r="X584" s="76"/>
      <c r="Y584" s="76"/>
    </row>
    <row r="585">
      <c r="A585" s="76"/>
      <c r="B585" s="76"/>
      <c r="C585" s="76"/>
      <c r="D585" s="76"/>
      <c r="E585" s="76"/>
      <c r="F585" s="76"/>
      <c r="G585" s="76"/>
      <c r="H585" s="76"/>
      <c r="I585" s="76"/>
      <c r="J585" s="76"/>
      <c r="K585" s="76"/>
      <c r="L585" s="76"/>
      <c r="M585" s="76"/>
      <c r="N585" s="76"/>
      <c r="O585" s="76"/>
      <c r="P585" s="76"/>
      <c r="Q585" s="76"/>
      <c r="R585" s="76"/>
      <c r="S585" s="76"/>
      <c r="T585" s="76"/>
      <c r="U585" s="76"/>
      <c r="V585" s="76"/>
      <c r="W585" s="76"/>
      <c r="X585" s="76"/>
      <c r="Y585" s="76"/>
    </row>
    <row r="586">
      <c r="A586" s="76"/>
      <c r="B586" s="76"/>
      <c r="C586" s="76"/>
      <c r="D586" s="76"/>
      <c r="E586" s="76"/>
      <c r="F586" s="76"/>
      <c r="G586" s="76"/>
      <c r="H586" s="76"/>
      <c r="I586" s="76"/>
      <c r="J586" s="76"/>
      <c r="K586" s="76"/>
      <c r="L586" s="76"/>
      <c r="M586" s="76"/>
      <c r="N586" s="76"/>
      <c r="O586" s="76"/>
      <c r="P586" s="76"/>
      <c r="Q586" s="76"/>
      <c r="R586" s="76"/>
      <c r="S586" s="76"/>
      <c r="T586" s="76"/>
      <c r="U586" s="76"/>
      <c r="V586" s="76"/>
      <c r="W586" s="76"/>
      <c r="X586" s="76"/>
      <c r="Y586" s="76"/>
    </row>
    <row r="587">
      <c r="A587" s="76"/>
      <c r="B587" s="76"/>
      <c r="C587" s="76"/>
      <c r="D587" s="76"/>
      <c r="E587" s="76"/>
      <c r="F587" s="76"/>
      <c r="G587" s="76"/>
      <c r="H587" s="76"/>
      <c r="I587" s="76"/>
      <c r="J587" s="76"/>
      <c r="K587" s="76"/>
      <c r="L587" s="76"/>
      <c r="M587" s="76"/>
      <c r="N587" s="76"/>
      <c r="O587" s="76"/>
      <c r="P587" s="76"/>
      <c r="Q587" s="76"/>
      <c r="R587" s="76"/>
      <c r="S587" s="76"/>
      <c r="T587" s="76"/>
      <c r="U587" s="76"/>
      <c r="V587" s="76"/>
      <c r="W587" s="76"/>
      <c r="X587" s="76"/>
      <c r="Y587" s="76"/>
    </row>
    <row r="588">
      <c r="A588" s="76"/>
      <c r="B588" s="76"/>
      <c r="C588" s="76"/>
      <c r="D588" s="76"/>
      <c r="E588" s="76"/>
      <c r="F588" s="76"/>
      <c r="G588" s="76"/>
      <c r="H588" s="76"/>
      <c r="I588" s="76"/>
      <c r="J588" s="76"/>
      <c r="K588" s="76"/>
      <c r="L588" s="76"/>
      <c r="M588" s="76"/>
      <c r="N588" s="76"/>
      <c r="O588" s="76"/>
      <c r="P588" s="76"/>
      <c r="Q588" s="76"/>
      <c r="R588" s="76"/>
      <c r="S588" s="76"/>
      <c r="T588" s="76"/>
      <c r="U588" s="76"/>
      <c r="V588" s="76"/>
      <c r="W588" s="76"/>
      <c r="X588" s="76"/>
      <c r="Y588" s="76"/>
    </row>
    <row r="589">
      <c r="A589" s="76"/>
      <c r="B589" s="76"/>
      <c r="C589" s="76"/>
      <c r="D589" s="76"/>
      <c r="E589" s="76"/>
      <c r="F589" s="76"/>
      <c r="G589" s="76"/>
      <c r="H589" s="76"/>
      <c r="I589" s="76"/>
      <c r="J589" s="76"/>
      <c r="K589" s="76"/>
      <c r="L589" s="76"/>
      <c r="M589" s="76"/>
      <c r="N589" s="76"/>
      <c r="O589" s="76"/>
      <c r="P589" s="76"/>
      <c r="Q589" s="76"/>
      <c r="R589" s="76"/>
      <c r="S589" s="76"/>
      <c r="T589" s="76"/>
      <c r="U589" s="76"/>
      <c r="V589" s="76"/>
      <c r="W589" s="76"/>
      <c r="X589" s="76"/>
      <c r="Y589" s="76"/>
    </row>
    <row r="590">
      <c r="A590" s="76"/>
      <c r="B590" s="76"/>
      <c r="C590" s="76"/>
      <c r="D590" s="76"/>
      <c r="E590" s="76"/>
      <c r="F590" s="76"/>
      <c r="G590" s="76"/>
      <c r="H590" s="76"/>
      <c r="I590" s="76"/>
      <c r="J590" s="76"/>
      <c r="K590" s="76"/>
      <c r="L590" s="76"/>
      <c r="M590" s="76"/>
      <c r="N590" s="76"/>
      <c r="O590" s="76"/>
      <c r="P590" s="76"/>
      <c r="Q590" s="76"/>
      <c r="R590" s="76"/>
      <c r="S590" s="76"/>
      <c r="T590" s="76"/>
      <c r="U590" s="76"/>
      <c r="V590" s="76"/>
      <c r="W590" s="76"/>
      <c r="X590" s="76"/>
      <c r="Y590" s="76"/>
    </row>
    <row r="591">
      <c r="A591" s="76"/>
      <c r="B591" s="76"/>
      <c r="C591" s="76"/>
      <c r="D591" s="76"/>
      <c r="E591" s="76"/>
      <c r="F591" s="76"/>
      <c r="G591" s="76"/>
      <c r="H591" s="76"/>
      <c r="I591" s="76"/>
      <c r="J591" s="76"/>
      <c r="K591" s="76"/>
      <c r="L591" s="76"/>
      <c r="M591" s="76"/>
      <c r="N591" s="76"/>
      <c r="O591" s="76"/>
      <c r="P591" s="76"/>
      <c r="Q591" s="76"/>
      <c r="R591" s="76"/>
      <c r="S591" s="76"/>
      <c r="T591" s="76"/>
      <c r="U591" s="76"/>
      <c r="V591" s="76"/>
      <c r="W591" s="76"/>
      <c r="X591" s="76"/>
      <c r="Y591" s="76"/>
    </row>
    <row r="592">
      <c r="A592" s="76"/>
      <c r="B592" s="76"/>
      <c r="C592" s="76"/>
      <c r="D592" s="76"/>
      <c r="E592" s="76"/>
      <c r="F592" s="76"/>
      <c r="G592" s="76"/>
      <c r="H592" s="76"/>
      <c r="I592" s="76"/>
      <c r="J592" s="76"/>
      <c r="K592" s="76"/>
      <c r="L592" s="76"/>
      <c r="M592" s="76"/>
      <c r="N592" s="76"/>
      <c r="O592" s="76"/>
      <c r="P592" s="76"/>
      <c r="Q592" s="76"/>
      <c r="R592" s="76"/>
      <c r="S592" s="76"/>
      <c r="T592" s="76"/>
      <c r="U592" s="76"/>
      <c r="V592" s="76"/>
      <c r="W592" s="76"/>
      <c r="X592" s="76"/>
      <c r="Y592" s="76"/>
    </row>
    <row r="593">
      <c r="A593" s="76"/>
      <c r="B593" s="76"/>
      <c r="C593" s="76"/>
      <c r="D593" s="76"/>
      <c r="E593" s="76"/>
      <c r="F593" s="76"/>
      <c r="G593" s="76"/>
      <c r="H593" s="76"/>
      <c r="I593" s="76"/>
      <c r="J593" s="76"/>
      <c r="K593" s="76"/>
      <c r="L593" s="76"/>
      <c r="M593" s="76"/>
      <c r="N593" s="76"/>
      <c r="O593" s="76"/>
      <c r="P593" s="76"/>
      <c r="Q593" s="76"/>
      <c r="R593" s="76"/>
      <c r="S593" s="76"/>
      <c r="T593" s="76"/>
      <c r="U593" s="76"/>
      <c r="V593" s="76"/>
      <c r="W593" s="76"/>
      <c r="X593" s="76"/>
      <c r="Y593" s="76"/>
    </row>
    <row r="594">
      <c r="A594" s="76"/>
      <c r="B594" s="76"/>
      <c r="C594" s="76"/>
      <c r="D594" s="76"/>
      <c r="E594" s="76"/>
      <c r="F594" s="76"/>
      <c r="G594" s="76"/>
      <c r="H594" s="76"/>
      <c r="I594" s="76"/>
      <c r="J594" s="76"/>
      <c r="K594" s="76"/>
      <c r="L594" s="76"/>
      <c r="M594" s="76"/>
      <c r="N594" s="76"/>
      <c r="O594" s="76"/>
      <c r="P594" s="76"/>
      <c r="Q594" s="76"/>
      <c r="R594" s="76"/>
      <c r="S594" s="76"/>
      <c r="T594" s="76"/>
      <c r="U594" s="76"/>
      <c r="V594" s="76"/>
      <c r="W594" s="76"/>
      <c r="X594" s="76"/>
      <c r="Y594" s="76"/>
    </row>
    <row r="595">
      <c r="A595" s="76"/>
      <c r="B595" s="76"/>
      <c r="C595" s="76"/>
      <c r="D595" s="76"/>
      <c r="E595" s="76"/>
      <c r="F595" s="76"/>
      <c r="G595" s="76"/>
      <c r="H595" s="76"/>
      <c r="I595" s="76"/>
      <c r="J595" s="76"/>
      <c r="K595" s="76"/>
      <c r="L595" s="76"/>
      <c r="M595" s="76"/>
      <c r="N595" s="76"/>
      <c r="O595" s="76"/>
      <c r="P595" s="76"/>
      <c r="Q595" s="76"/>
      <c r="R595" s="76"/>
      <c r="S595" s="76"/>
      <c r="T595" s="76"/>
      <c r="U595" s="76"/>
      <c r="V595" s="76"/>
      <c r="W595" s="76"/>
      <c r="X595" s="76"/>
      <c r="Y595" s="76"/>
    </row>
    <row r="596">
      <c r="A596" s="76"/>
      <c r="B596" s="76"/>
      <c r="C596" s="76"/>
      <c r="D596" s="76"/>
      <c r="E596" s="76"/>
      <c r="F596" s="76"/>
      <c r="G596" s="76"/>
      <c r="H596" s="76"/>
      <c r="I596" s="76"/>
      <c r="J596" s="76"/>
      <c r="K596" s="76"/>
      <c r="L596" s="76"/>
      <c r="M596" s="76"/>
      <c r="N596" s="76"/>
      <c r="O596" s="76"/>
      <c r="P596" s="76"/>
      <c r="Q596" s="76"/>
      <c r="R596" s="76"/>
      <c r="S596" s="76"/>
      <c r="T596" s="76"/>
      <c r="U596" s="76"/>
      <c r="V596" s="76"/>
      <c r="W596" s="76"/>
      <c r="X596" s="76"/>
      <c r="Y596" s="76"/>
    </row>
    <row r="597">
      <c r="A597" s="76"/>
      <c r="B597" s="76"/>
      <c r="C597" s="76"/>
      <c r="D597" s="76"/>
      <c r="E597" s="76"/>
      <c r="F597" s="76"/>
      <c r="G597" s="76"/>
      <c r="H597" s="76"/>
      <c r="I597" s="76"/>
      <c r="J597" s="76"/>
      <c r="K597" s="76"/>
      <c r="L597" s="76"/>
      <c r="M597" s="76"/>
      <c r="N597" s="76"/>
      <c r="O597" s="76"/>
      <c r="P597" s="76"/>
      <c r="Q597" s="76"/>
      <c r="R597" s="76"/>
      <c r="S597" s="76"/>
      <c r="T597" s="76"/>
      <c r="U597" s="76"/>
      <c r="V597" s="76"/>
      <c r="W597" s="76"/>
      <c r="X597" s="76"/>
      <c r="Y597" s="76"/>
    </row>
    <row r="598">
      <c r="A598" s="76"/>
      <c r="B598" s="76"/>
      <c r="C598" s="76"/>
      <c r="D598" s="76"/>
      <c r="E598" s="76"/>
      <c r="F598" s="76"/>
      <c r="G598" s="76"/>
      <c r="H598" s="76"/>
      <c r="I598" s="76"/>
      <c r="J598" s="76"/>
      <c r="K598" s="76"/>
      <c r="L598" s="76"/>
      <c r="M598" s="76"/>
      <c r="N598" s="76"/>
      <c r="O598" s="76"/>
      <c r="P598" s="76"/>
      <c r="Q598" s="76"/>
      <c r="R598" s="76"/>
      <c r="S598" s="76"/>
      <c r="T598" s="76"/>
      <c r="U598" s="76"/>
      <c r="V598" s="76"/>
      <c r="W598" s="76"/>
      <c r="X598" s="76"/>
      <c r="Y598" s="76"/>
    </row>
    <row r="599">
      <c r="A599" s="76"/>
      <c r="B599" s="76"/>
      <c r="C599" s="76"/>
      <c r="D599" s="76"/>
      <c r="E599" s="76"/>
      <c r="F599" s="76"/>
      <c r="G599" s="76"/>
      <c r="H599" s="76"/>
      <c r="I599" s="76"/>
      <c r="J599" s="76"/>
      <c r="K599" s="76"/>
      <c r="L599" s="76"/>
      <c r="M599" s="76"/>
      <c r="N599" s="76"/>
      <c r="O599" s="76"/>
      <c r="P599" s="76"/>
      <c r="Q599" s="76"/>
      <c r="R599" s="76"/>
      <c r="S599" s="76"/>
      <c r="T599" s="76"/>
      <c r="U599" s="76"/>
      <c r="V599" s="76"/>
      <c r="W599" s="76"/>
      <c r="X599" s="76"/>
      <c r="Y599" s="76"/>
    </row>
    <row r="600">
      <c r="A600" s="76"/>
      <c r="B600" s="76"/>
      <c r="C600" s="76"/>
      <c r="D600" s="76"/>
      <c r="E600" s="76"/>
      <c r="F600" s="76"/>
      <c r="G600" s="76"/>
      <c r="H600" s="76"/>
      <c r="I600" s="76"/>
      <c r="J600" s="76"/>
      <c r="K600" s="76"/>
      <c r="L600" s="76"/>
      <c r="M600" s="76"/>
      <c r="N600" s="76"/>
      <c r="O600" s="76"/>
      <c r="P600" s="76"/>
      <c r="Q600" s="76"/>
      <c r="R600" s="76"/>
      <c r="S600" s="76"/>
      <c r="T600" s="76"/>
      <c r="U600" s="76"/>
      <c r="V600" s="76"/>
      <c r="W600" s="76"/>
      <c r="X600" s="76"/>
      <c r="Y600" s="76"/>
    </row>
    <row r="601">
      <c r="A601" s="76"/>
      <c r="B601" s="76"/>
      <c r="C601" s="76"/>
      <c r="D601" s="76"/>
      <c r="E601" s="76"/>
      <c r="F601" s="76"/>
      <c r="G601" s="76"/>
      <c r="H601" s="76"/>
      <c r="I601" s="76"/>
      <c r="J601" s="76"/>
      <c r="K601" s="76"/>
      <c r="L601" s="76"/>
      <c r="M601" s="76"/>
      <c r="N601" s="76"/>
      <c r="O601" s="76"/>
      <c r="P601" s="76"/>
      <c r="Q601" s="76"/>
      <c r="R601" s="76"/>
      <c r="S601" s="76"/>
      <c r="T601" s="76"/>
      <c r="U601" s="76"/>
      <c r="V601" s="76"/>
      <c r="W601" s="76"/>
      <c r="X601" s="76"/>
      <c r="Y601" s="76"/>
    </row>
    <row r="602">
      <c r="A602" s="76"/>
      <c r="B602" s="76"/>
      <c r="C602" s="76"/>
      <c r="D602" s="76"/>
      <c r="E602" s="76"/>
      <c r="F602" s="76"/>
      <c r="G602" s="76"/>
      <c r="H602" s="76"/>
      <c r="I602" s="76"/>
      <c r="J602" s="76"/>
      <c r="K602" s="76"/>
      <c r="L602" s="76"/>
      <c r="M602" s="76"/>
      <c r="N602" s="76"/>
      <c r="O602" s="76"/>
      <c r="P602" s="76"/>
      <c r="Q602" s="76"/>
      <c r="R602" s="76"/>
      <c r="S602" s="76"/>
      <c r="T602" s="76"/>
      <c r="U602" s="76"/>
      <c r="V602" s="76"/>
      <c r="W602" s="76"/>
      <c r="X602" s="76"/>
      <c r="Y602" s="76"/>
    </row>
    <row r="603">
      <c r="A603" s="76"/>
      <c r="B603" s="76"/>
      <c r="C603" s="76"/>
      <c r="D603" s="76"/>
      <c r="E603" s="76"/>
      <c r="F603" s="76"/>
      <c r="G603" s="76"/>
      <c r="H603" s="76"/>
      <c r="I603" s="76"/>
      <c r="J603" s="76"/>
      <c r="K603" s="76"/>
      <c r="L603" s="76"/>
      <c r="M603" s="76"/>
      <c r="N603" s="76"/>
      <c r="O603" s="76"/>
      <c r="P603" s="76"/>
      <c r="Q603" s="76"/>
      <c r="R603" s="76"/>
      <c r="S603" s="76"/>
      <c r="T603" s="76"/>
      <c r="U603" s="76"/>
      <c r="V603" s="76"/>
      <c r="W603" s="76"/>
      <c r="X603" s="76"/>
      <c r="Y603" s="76"/>
    </row>
    <row r="604">
      <c r="A604" s="76"/>
      <c r="B604" s="76"/>
      <c r="C604" s="76"/>
      <c r="D604" s="76"/>
      <c r="E604" s="76"/>
      <c r="F604" s="76"/>
      <c r="G604" s="76"/>
      <c r="H604" s="76"/>
      <c r="I604" s="76"/>
      <c r="J604" s="76"/>
      <c r="K604" s="76"/>
      <c r="L604" s="76"/>
      <c r="M604" s="76"/>
      <c r="N604" s="76"/>
      <c r="O604" s="76"/>
      <c r="P604" s="76"/>
      <c r="Q604" s="76"/>
      <c r="R604" s="76"/>
      <c r="S604" s="76"/>
      <c r="T604" s="76"/>
      <c r="U604" s="76"/>
      <c r="V604" s="76"/>
      <c r="W604" s="76"/>
      <c r="X604" s="76"/>
      <c r="Y604" s="76"/>
    </row>
    <row r="605">
      <c r="A605" s="76"/>
      <c r="B605" s="76"/>
      <c r="C605" s="76"/>
      <c r="D605" s="76"/>
      <c r="E605" s="76"/>
      <c r="F605" s="76"/>
      <c r="G605" s="76"/>
      <c r="H605" s="76"/>
      <c r="I605" s="76"/>
      <c r="J605" s="76"/>
      <c r="K605" s="76"/>
      <c r="L605" s="76"/>
      <c r="M605" s="76"/>
      <c r="N605" s="76"/>
      <c r="O605" s="76"/>
      <c r="P605" s="76"/>
      <c r="Q605" s="76"/>
      <c r="R605" s="76"/>
      <c r="S605" s="76"/>
      <c r="T605" s="76"/>
      <c r="U605" s="76"/>
      <c r="V605" s="76"/>
      <c r="W605" s="76"/>
      <c r="X605" s="76"/>
      <c r="Y605" s="76"/>
    </row>
    <row r="606">
      <c r="A606" s="76"/>
      <c r="B606" s="76"/>
      <c r="C606" s="76"/>
      <c r="D606" s="76"/>
      <c r="E606" s="76"/>
      <c r="F606" s="76"/>
      <c r="G606" s="76"/>
      <c r="H606" s="76"/>
      <c r="I606" s="76"/>
      <c r="J606" s="76"/>
      <c r="K606" s="76"/>
      <c r="L606" s="76"/>
      <c r="M606" s="76"/>
      <c r="N606" s="76"/>
      <c r="O606" s="76"/>
      <c r="P606" s="76"/>
      <c r="Q606" s="76"/>
      <c r="R606" s="76"/>
      <c r="S606" s="76"/>
      <c r="T606" s="76"/>
      <c r="U606" s="76"/>
      <c r="V606" s="76"/>
      <c r="W606" s="76"/>
      <c r="X606" s="76"/>
      <c r="Y606" s="76"/>
    </row>
    <row r="607">
      <c r="A607" s="76"/>
      <c r="B607" s="76"/>
      <c r="C607" s="76"/>
      <c r="D607" s="76"/>
      <c r="E607" s="76"/>
      <c r="F607" s="76"/>
      <c r="G607" s="76"/>
      <c r="H607" s="76"/>
      <c r="I607" s="76"/>
      <c r="J607" s="76"/>
      <c r="K607" s="76"/>
      <c r="L607" s="76"/>
      <c r="M607" s="76"/>
      <c r="N607" s="76"/>
      <c r="O607" s="76"/>
      <c r="P607" s="76"/>
      <c r="Q607" s="76"/>
      <c r="R607" s="76"/>
      <c r="S607" s="76"/>
      <c r="T607" s="76"/>
      <c r="U607" s="76"/>
      <c r="V607" s="76"/>
      <c r="W607" s="76"/>
      <c r="X607" s="76"/>
      <c r="Y607" s="76"/>
    </row>
    <row r="608">
      <c r="A608" s="76"/>
      <c r="B608" s="76"/>
      <c r="C608" s="76"/>
      <c r="D608" s="76"/>
      <c r="E608" s="76"/>
      <c r="F608" s="76"/>
      <c r="G608" s="76"/>
      <c r="H608" s="76"/>
      <c r="I608" s="76"/>
      <c r="J608" s="76"/>
      <c r="K608" s="76"/>
      <c r="L608" s="76"/>
      <c r="M608" s="76"/>
      <c r="N608" s="76"/>
      <c r="O608" s="76"/>
      <c r="P608" s="76"/>
      <c r="Q608" s="76"/>
      <c r="R608" s="76"/>
      <c r="S608" s="76"/>
      <c r="T608" s="76"/>
      <c r="U608" s="76"/>
      <c r="V608" s="76"/>
      <c r="W608" s="76"/>
      <c r="X608" s="76"/>
      <c r="Y608" s="76"/>
    </row>
    <row r="609">
      <c r="A609" s="76"/>
      <c r="B609" s="76"/>
      <c r="C609" s="76"/>
      <c r="D609" s="76"/>
      <c r="E609" s="76"/>
      <c r="F609" s="76"/>
      <c r="G609" s="76"/>
      <c r="H609" s="76"/>
      <c r="I609" s="76"/>
      <c r="J609" s="76"/>
      <c r="K609" s="76"/>
      <c r="L609" s="76"/>
      <c r="M609" s="76"/>
      <c r="N609" s="76"/>
      <c r="O609" s="76"/>
      <c r="P609" s="76"/>
      <c r="Q609" s="76"/>
      <c r="R609" s="76"/>
      <c r="S609" s="76"/>
      <c r="T609" s="76"/>
      <c r="U609" s="76"/>
      <c r="V609" s="76"/>
      <c r="W609" s="76"/>
      <c r="X609" s="76"/>
      <c r="Y609" s="76"/>
    </row>
    <row r="610">
      <c r="A610" s="76"/>
      <c r="B610" s="76"/>
      <c r="C610" s="76"/>
      <c r="D610" s="76"/>
      <c r="E610" s="76"/>
      <c r="F610" s="76"/>
      <c r="G610" s="76"/>
      <c r="H610" s="76"/>
      <c r="I610" s="76"/>
      <c r="J610" s="76"/>
      <c r="K610" s="76"/>
      <c r="L610" s="76"/>
      <c r="M610" s="76"/>
      <c r="N610" s="76"/>
      <c r="O610" s="76"/>
      <c r="P610" s="76"/>
      <c r="Q610" s="76"/>
      <c r="R610" s="76"/>
      <c r="S610" s="76"/>
      <c r="T610" s="76"/>
      <c r="U610" s="76"/>
      <c r="V610" s="76"/>
      <c r="W610" s="76"/>
      <c r="X610" s="76"/>
      <c r="Y610" s="76"/>
    </row>
    <row r="611">
      <c r="A611" s="76"/>
      <c r="B611" s="76"/>
      <c r="C611" s="76"/>
      <c r="D611" s="76"/>
      <c r="E611" s="76"/>
      <c r="F611" s="76"/>
      <c r="G611" s="76"/>
      <c r="H611" s="76"/>
      <c r="I611" s="76"/>
      <c r="J611" s="76"/>
      <c r="K611" s="76"/>
      <c r="L611" s="76"/>
      <c r="M611" s="76"/>
      <c r="N611" s="76"/>
      <c r="O611" s="76"/>
      <c r="P611" s="76"/>
      <c r="Q611" s="76"/>
      <c r="R611" s="76"/>
      <c r="S611" s="76"/>
      <c r="T611" s="76"/>
      <c r="U611" s="76"/>
      <c r="V611" s="76"/>
      <c r="W611" s="76"/>
      <c r="X611" s="76"/>
      <c r="Y611" s="76"/>
    </row>
    <row r="612">
      <c r="A612" s="76"/>
      <c r="B612" s="76"/>
      <c r="C612" s="76"/>
      <c r="D612" s="76"/>
      <c r="E612" s="76"/>
      <c r="F612" s="76"/>
      <c r="G612" s="76"/>
      <c r="H612" s="76"/>
      <c r="I612" s="76"/>
      <c r="J612" s="76"/>
      <c r="K612" s="76"/>
      <c r="L612" s="76"/>
      <c r="M612" s="76"/>
      <c r="N612" s="76"/>
      <c r="O612" s="76"/>
      <c r="P612" s="76"/>
      <c r="Q612" s="76"/>
      <c r="R612" s="76"/>
      <c r="S612" s="76"/>
      <c r="T612" s="76"/>
      <c r="U612" s="76"/>
      <c r="V612" s="76"/>
      <c r="W612" s="76"/>
      <c r="X612" s="76"/>
      <c r="Y612" s="76"/>
    </row>
    <row r="613">
      <c r="A613" s="76"/>
      <c r="B613" s="76"/>
      <c r="C613" s="76"/>
      <c r="D613" s="76"/>
      <c r="E613" s="76"/>
      <c r="F613" s="76"/>
      <c r="G613" s="76"/>
      <c r="H613" s="76"/>
      <c r="I613" s="76"/>
      <c r="J613" s="76"/>
      <c r="K613" s="76"/>
      <c r="L613" s="76"/>
      <c r="M613" s="76"/>
      <c r="N613" s="76"/>
      <c r="O613" s="76"/>
      <c r="P613" s="76"/>
      <c r="Q613" s="76"/>
      <c r="R613" s="76"/>
      <c r="S613" s="76"/>
      <c r="T613" s="76"/>
      <c r="U613" s="76"/>
      <c r="V613" s="76"/>
      <c r="W613" s="76"/>
      <c r="X613" s="76"/>
      <c r="Y613" s="76"/>
    </row>
    <row r="614">
      <c r="A614" s="76"/>
      <c r="B614" s="76"/>
      <c r="C614" s="76"/>
      <c r="D614" s="76"/>
      <c r="E614" s="76"/>
      <c r="F614" s="76"/>
      <c r="G614" s="76"/>
      <c r="H614" s="76"/>
      <c r="I614" s="76"/>
      <c r="J614" s="76"/>
      <c r="K614" s="76"/>
      <c r="L614" s="76"/>
      <c r="M614" s="76"/>
      <c r="N614" s="76"/>
      <c r="O614" s="76"/>
      <c r="P614" s="76"/>
      <c r="Q614" s="76"/>
      <c r="R614" s="76"/>
      <c r="S614" s="76"/>
      <c r="T614" s="76"/>
      <c r="U614" s="76"/>
      <c r="V614" s="76"/>
      <c r="W614" s="76"/>
      <c r="X614" s="76"/>
      <c r="Y614" s="76"/>
    </row>
    <row r="615">
      <c r="A615" s="76"/>
      <c r="B615" s="76"/>
      <c r="C615" s="76"/>
      <c r="D615" s="76"/>
      <c r="E615" s="76"/>
      <c r="F615" s="76"/>
      <c r="G615" s="76"/>
      <c r="H615" s="76"/>
      <c r="I615" s="76"/>
      <c r="J615" s="76"/>
      <c r="K615" s="76"/>
      <c r="L615" s="76"/>
      <c r="M615" s="76"/>
      <c r="N615" s="76"/>
      <c r="O615" s="76"/>
      <c r="P615" s="76"/>
      <c r="Q615" s="76"/>
      <c r="R615" s="76"/>
      <c r="S615" s="76"/>
      <c r="T615" s="76"/>
      <c r="U615" s="76"/>
      <c r="V615" s="76"/>
      <c r="W615" s="76"/>
      <c r="X615" s="76"/>
      <c r="Y615" s="76"/>
    </row>
    <row r="616">
      <c r="A616" s="76"/>
      <c r="B616" s="76"/>
      <c r="C616" s="76"/>
      <c r="D616" s="76"/>
      <c r="E616" s="76"/>
      <c r="F616" s="76"/>
      <c r="G616" s="76"/>
      <c r="H616" s="76"/>
      <c r="I616" s="76"/>
      <c r="J616" s="76"/>
      <c r="K616" s="76"/>
      <c r="L616" s="76"/>
      <c r="M616" s="76"/>
      <c r="N616" s="76"/>
      <c r="O616" s="76"/>
      <c r="P616" s="76"/>
      <c r="Q616" s="76"/>
      <c r="R616" s="76"/>
      <c r="S616" s="76"/>
      <c r="T616" s="76"/>
      <c r="U616" s="76"/>
      <c r="V616" s="76"/>
      <c r="W616" s="76"/>
      <c r="X616" s="76"/>
      <c r="Y616" s="76"/>
    </row>
    <row r="617">
      <c r="A617" s="76"/>
      <c r="B617" s="76"/>
      <c r="C617" s="76"/>
      <c r="D617" s="76"/>
      <c r="E617" s="76"/>
      <c r="F617" s="76"/>
      <c r="G617" s="76"/>
      <c r="H617" s="76"/>
      <c r="I617" s="76"/>
      <c r="J617" s="76"/>
      <c r="K617" s="76"/>
      <c r="L617" s="76"/>
      <c r="M617" s="76"/>
      <c r="N617" s="76"/>
      <c r="O617" s="76"/>
      <c r="P617" s="76"/>
      <c r="Q617" s="76"/>
      <c r="R617" s="76"/>
      <c r="S617" s="76"/>
      <c r="T617" s="76"/>
      <c r="U617" s="76"/>
      <c r="V617" s="76"/>
      <c r="W617" s="76"/>
      <c r="X617" s="76"/>
      <c r="Y617" s="76"/>
    </row>
    <row r="618">
      <c r="A618" s="76"/>
      <c r="B618" s="76"/>
      <c r="C618" s="76"/>
      <c r="D618" s="76"/>
      <c r="E618" s="76"/>
      <c r="F618" s="76"/>
      <c r="G618" s="76"/>
      <c r="H618" s="76"/>
      <c r="I618" s="76"/>
      <c r="J618" s="76"/>
      <c r="K618" s="76"/>
      <c r="L618" s="76"/>
      <c r="M618" s="76"/>
      <c r="N618" s="76"/>
      <c r="O618" s="76"/>
      <c r="P618" s="76"/>
      <c r="Q618" s="76"/>
      <c r="R618" s="76"/>
      <c r="S618" s="76"/>
      <c r="T618" s="76"/>
      <c r="U618" s="76"/>
      <c r="V618" s="76"/>
      <c r="W618" s="76"/>
      <c r="X618" s="76"/>
      <c r="Y618" s="76"/>
    </row>
    <row r="619">
      <c r="A619" s="76"/>
      <c r="B619" s="76"/>
      <c r="C619" s="76"/>
      <c r="D619" s="76"/>
      <c r="E619" s="76"/>
      <c r="F619" s="76"/>
      <c r="G619" s="76"/>
      <c r="H619" s="76"/>
      <c r="I619" s="76"/>
      <c r="J619" s="76"/>
      <c r="K619" s="76"/>
      <c r="L619" s="76"/>
      <c r="M619" s="76"/>
      <c r="N619" s="76"/>
      <c r="O619" s="76"/>
      <c r="P619" s="76"/>
      <c r="Q619" s="76"/>
      <c r="R619" s="76"/>
      <c r="S619" s="76"/>
      <c r="T619" s="76"/>
      <c r="U619" s="76"/>
      <c r="V619" s="76"/>
      <c r="W619" s="76"/>
      <c r="X619" s="76"/>
      <c r="Y619" s="76"/>
    </row>
    <row r="620">
      <c r="A620" s="76"/>
      <c r="B620" s="76"/>
      <c r="C620" s="76"/>
      <c r="D620" s="76"/>
      <c r="E620" s="76"/>
      <c r="F620" s="76"/>
      <c r="G620" s="76"/>
      <c r="H620" s="76"/>
      <c r="I620" s="76"/>
      <c r="J620" s="76"/>
      <c r="K620" s="76"/>
      <c r="L620" s="76"/>
      <c r="M620" s="76"/>
      <c r="N620" s="76"/>
      <c r="O620" s="76"/>
      <c r="P620" s="76"/>
      <c r="Q620" s="76"/>
      <c r="R620" s="76"/>
      <c r="S620" s="76"/>
      <c r="T620" s="76"/>
      <c r="U620" s="76"/>
      <c r="V620" s="76"/>
      <c r="W620" s="76"/>
      <c r="X620" s="76"/>
      <c r="Y620" s="76"/>
    </row>
    <row r="621">
      <c r="A621" s="76"/>
      <c r="B621" s="76"/>
      <c r="C621" s="76"/>
      <c r="D621" s="76"/>
      <c r="E621" s="76"/>
      <c r="F621" s="76"/>
      <c r="G621" s="76"/>
      <c r="H621" s="76"/>
      <c r="I621" s="76"/>
      <c r="J621" s="76"/>
      <c r="K621" s="76"/>
      <c r="L621" s="76"/>
      <c r="M621" s="76"/>
      <c r="N621" s="76"/>
      <c r="O621" s="76"/>
      <c r="P621" s="76"/>
      <c r="Q621" s="76"/>
      <c r="R621" s="76"/>
      <c r="S621" s="76"/>
      <c r="T621" s="76"/>
      <c r="U621" s="76"/>
      <c r="V621" s="76"/>
      <c r="W621" s="76"/>
      <c r="X621" s="76"/>
      <c r="Y621" s="76"/>
    </row>
    <row r="622">
      <c r="A622" s="76"/>
      <c r="B622" s="76"/>
      <c r="C622" s="76"/>
      <c r="D622" s="76"/>
      <c r="E622" s="76"/>
      <c r="F622" s="76"/>
      <c r="G622" s="76"/>
      <c r="H622" s="76"/>
      <c r="I622" s="76"/>
      <c r="J622" s="76"/>
      <c r="K622" s="76"/>
      <c r="L622" s="76"/>
      <c r="M622" s="76"/>
      <c r="N622" s="76"/>
      <c r="O622" s="76"/>
      <c r="P622" s="76"/>
      <c r="Q622" s="76"/>
      <c r="R622" s="76"/>
      <c r="S622" s="76"/>
      <c r="T622" s="76"/>
      <c r="U622" s="76"/>
      <c r="V622" s="76"/>
      <c r="W622" s="76"/>
      <c r="X622" s="76"/>
      <c r="Y622" s="76"/>
    </row>
    <row r="623">
      <c r="A623" s="76"/>
      <c r="B623" s="76"/>
      <c r="C623" s="76"/>
      <c r="D623" s="76"/>
      <c r="E623" s="76"/>
      <c r="F623" s="76"/>
      <c r="G623" s="76"/>
      <c r="H623" s="76"/>
      <c r="I623" s="76"/>
      <c r="J623" s="76"/>
      <c r="K623" s="76"/>
      <c r="L623" s="76"/>
      <c r="M623" s="76"/>
      <c r="N623" s="76"/>
      <c r="O623" s="76"/>
      <c r="P623" s="76"/>
      <c r="Q623" s="76"/>
      <c r="R623" s="76"/>
      <c r="S623" s="76"/>
      <c r="T623" s="76"/>
      <c r="U623" s="76"/>
      <c r="V623" s="76"/>
      <c r="W623" s="76"/>
      <c r="X623" s="76"/>
      <c r="Y623" s="76"/>
    </row>
    <row r="624">
      <c r="A624" s="76"/>
      <c r="B624" s="76"/>
      <c r="C624" s="76"/>
      <c r="D624" s="76"/>
      <c r="E624" s="76"/>
      <c r="F624" s="76"/>
      <c r="G624" s="76"/>
      <c r="H624" s="76"/>
      <c r="I624" s="76"/>
      <c r="J624" s="76"/>
      <c r="K624" s="76"/>
      <c r="L624" s="76"/>
      <c r="M624" s="76"/>
      <c r="N624" s="76"/>
      <c r="O624" s="76"/>
      <c r="P624" s="76"/>
      <c r="Q624" s="76"/>
      <c r="R624" s="76"/>
      <c r="S624" s="76"/>
      <c r="T624" s="76"/>
      <c r="U624" s="76"/>
      <c r="V624" s="76"/>
      <c r="W624" s="76"/>
      <c r="X624" s="76"/>
      <c r="Y624" s="76"/>
    </row>
    <row r="625">
      <c r="A625" s="76"/>
      <c r="B625" s="76"/>
      <c r="C625" s="76"/>
      <c r="D625" s="76"/>
      <c r="E625" s="76"/>
      <c r="F625" s="76"/>
      <c r="G625" s="76"/>
      <c r="H625" s="76"/>
      <c r="I625" s="76"/>
      <c r="J625" s="76"/>
      <c r="K625" s="76"/>
      <c r="L625" s="76"/>
      <c r="M625" s="76"/>
      <c r="N625" s="76"/>
      <c r="O625" s="76"/>
      <c r="P625" s="76"/>
      <c r="Q625" s="76"/>
      <c r="R625" s="76"/>
      <c r="S625" s="76"/>
      <c r="T625" s="76"/>
      <c r="U625" s="76"/>
      <c r="V625" s="76"/>
      <c r="W625" s="76"/>
      <c r="X625" s="76"/>
      <c r="Y625" s="76"/>
    </row>
    <row r="626">
      <c r="A626" s="76"/>
      <c r="B626" s="76"/>
      <c r="C626" s="76"/>
      <c r="D626" s="76"/>
      <c r="E626" s="76"/>
      <c r="F626" s="76"/>
      <c r="G626" s="76"/>
      <c r="H626" s="76"/>
      <c r="I626" s="76"/>
      <c r="J626" s="76"/>
      <c r="K626" s="76"/>
      <c r="L626" s="76"/>
      <c r="M626" s="76"/>
      <c r="N626" s="76"/>
      <c r="O626" s="76"/>
      <c r="P626" s="76"/>
      <c r="Q626" s="76"/>
      <c r="R626" s="76"/>
      <c r="S626" s="76"/>
      <c r="T626" s="76"/>
      <c r="U626" s="76"/>
      <c r="V626" s="76"/>
      <c r="W626" s="76"/>
      <c r="X626" s="76"/>
      <c r="Y626" s="76"/>
    </row>
    <row r="627">
      <c r="A627" s="76"/>
      <c r="B627" s="76"/>
      <c r="C627" s="76"/>
      <c r="D627" s="76"/>
      <c r="E627" s="76"/>
      <c r="F627" s="76"/>
      <c r="G627" s="76"/>
      <c r="H627" s="76"/>
      <c r="I627" s="76"/>
      <c r="J627" s="76"/>
      <c r="K627" s="76"/>
      <c r="L627" s="76"/>
      <c r="M627" s="76"/>
      <c r="N627" s="76"/>
      <c r="O627" s="76"/>
      <c r="P627" s="76"/>
      <c r="Q627" s="76"/>
      <c r="R627" s="76"/>
      <c r="S627" s="76"/>
      <c r="T627" s="76"/>
      <c r="U627" s="76"/>
      <c r="V627" s="76"/>
      <c r="W627" s="76"/>
      <c r="X627" s="76"/>
      <c r="Y627" s="76"/>
    </row>
    <row r="628">
      <c r="A628" s="76"/>
      <c r="B628" s="76"/>
      <c r="C628" s="76"/>
      <c r="D628" s="76"/>
      <c r="E628" s="76"/>
      <c r="F628" s="76"/>
      <c r="G628" s="76"/>
      <c r="H628" s="76"/>
      <c r="I628" s="76"/>
      <c r="J628" s="76"/>
      <c r="K628" s="76"/>
      <c r="L628" s="76"/>
      <c r="M628" s="76"/>
      <c r="N628" s="76"/>
      <c r="O628" s="76"/>
      <c r="P628" s="76"/>
      <c r="Q628" s="76"/>
      <c r="R628" s="76"/>
      <c r="S628" s="76"/>
      <c r="T628" s="76"/>
      <c r="U628" s="76"/>
      <c r="V628" s="76"/>
      <c r="W628" s="76"/>
      <c r="X628" s="76"/>
      <c r="Y628" s="76"/>
    </row>
    <row r="629">
      <c r="A629" s="76"/>
      <c r="B629" s="76"/>
      <c r="C629" s="76"/>
      <c r="D629" s="76"/>
      <c r="E629" s="76"/>
      <c r="F629" s="76"/>
      <c r="G629" s="76"/>
      <c r="H629" s="76"/>
      <c r="I629" s="76"/>
      <c r="J629" s="76"/>
      <c r="K629" s="76"/>
      <c r="L629" s="76"/>
      <c r="M629" s="76"/>
      <c r="N629" s="76"/>
      <c r="O629" s="76"/>
      <c r="P629" s="76"/>
      <c r="Q629" s="76"/>
      <c r="R629" s="76"/>
      <c r="S629" s="76"/>
      <c r="T629" s="76"/>
      <c r="U629" s="76"/>
      <c r="V629" s="76"/>
      <c r="W629" s="76"/>
      <c r="X629" s="76"/>
      <c r="Y629" s="76"/>
    </row>
    <row r="630">
      <c r="A630" s="76"/>
      <c r="B630" s="76"/>
      <c r="C630" s="76"/>
      <c r="D630" s="76"/>
      <c r="E630" s="76"/>
      <c r="F630" s="76"/>
      <c r="G630" s="76"/>
      <c r="H630" s="76"/>
      <c r="I630" s="76"/>
      <c r="J630" s="76"/>
      <c r="K630" s="76"/>
      <c r="L630" s="76"/>
      <c r="M630" s="76"/>
      <c r="N630" s="76"/>
      <c r="O630" s="76"/>
      <c r="P630" s="76"/>
      <c r="Q630" s="76"/>
      <c r="R630" s="76"/>
      <c r="S630" s="76"/>
      <c r="T630" s="76"/>
      <c r="U630" s="76"/>
      <c r="V630" s="76"/>
      <c r="W630" s="76"/>
      <c r="X630" s="76"/>
      <c r="Y630" s="76"/>
    </row>
    <row r="631">
      <c r="A631" s="76"/>
      <c r="B631" s="76"/>
      <c r="C631" s="76"/>
      <c r="D631" s="76"/>
      <c r="E631" s="76"/>
      <c r="F631" s="76"/>
      <c r="G631" s="76"/>
      <c r="H631" s="76"/>
      <c r="I631" s="76"/>
      <c r="J631" s="76"/>
      <c r="K631" s="76"/>
      <c r="L631" s="76"/>
      <c r="M631" s="76"/>
      <c r="N631" s="76"/>
      <c r="O631" s="76"/>
      <c r="P631" s="76"/>
      <c r="Q631" s="76"/>
      <c r="R631" s="76"/>
      <c r="S631" s="76"/>
      <c r="T631" s="76"/>
      <c r="U631" s="76"/>
      <c r="V631" s="76"/>
      <c r="W631" s="76"/>
      <c r="X631" s="76"/>
      <c r="Y631" s="76"/>
    </row>
    <row r="632">
      <c r="A632" s="76"/>
      <c r="B632" s="76"/>
      <c r="C632" s="76"/>
      <c r="D632" s="76"/>
      <c r="E632" s="76"/>
      <c r="F632" s="76"/>
      <c r="G632" s="76"/>
      <c r="H632" s="76"/>
      <c r="I632" s="76"/>
      <c r="J632" s="76"/>
      <c r="K632" s="76"/>
      <c r="L632" s="76"/>
      <c r="M632" s="76"/>
      <c r="N632" s="76"/>
      <c r="O632" s="76"/>
      <c r="P632" s="76"/>
      <c r="Q632" s="76"/>
      <c r="R632" s="76"/>
      <c r="S632" s="76"/>
      <c r="T632" s="76"/>
      <c r="U632" s="76"/>
      <c r="V632" s="76"/>
      <c r="W632" s="76"/>
      <c r="X632" s="76"/>
      <c r="Y632" s="76"/>
    </row>
    <row r="633">
      <c r="A633" s="76"/>
      <c r="B633" s="76"/>
      <c r="C633" s="76"/>
      <c r="D633" s="76"/>
      <c r="E633" s="76"/>
      <c r="F633" s="76"/>
      <c r="G633" s="76"/>
      <c r="H633" s="76"/>
      <c r="I633" s="76"/>
      <c r="J633" s="76"/>
      <c r="K633" s="76"/>
      <c r="L633" s="76"/>
      <c r="M633" s="76"/>
      <c r="N633" s="76"/>
      <c r="O633" s="76"/>
      <c r="P633" s="76"/>
      <c r="Q633" s="76"/>
      <c r="R633" s="76"/>
      <c r="S633" s="76"/>
      <c r="T633" s="76"/>
      <c r="U633" s="76"/>
      <c r="V633" s="76"/>
      <c r="W633" s="76"/>
      <c r="X633" s="76"/>
      <c r="Y633" s="76"/>
    </row>
    <row r="634">
      <c r="A634" s="76"/>
      <c r="B634" s="76"/>
      <c r="C634" s="76"/>
      <c r="D634" s="76"/>
      <c r="E634" s="76"/>
      <c r="F634" s="76"/>
      <c r="G634" s="76"/>
      <c r="H634" s="76"/>
      <c r="I634" s="76"/>
      <c r="J634" s="76"/>
      <c r="K634" s="76"/>
      <c r="L634" s="76"/>
      <c r="M634" s="76"/>
      <c r="N634" s="76"/>
      <c r="O634" s="76"/>
      <c r="P634" s="76"/>
      <c r="Q634" s="76"/>
      <c r="R634" s="76"/>
      <c r="S634" s="76"/>
      <c r="T634" s="76"/>
      <c r="U634" s="76"/>
      <c r="V634" s="76"/>
      <c r="W634" s="76"/>
      <c r="X634" s="76"/>
      <c r="Y634" s="76"/>
    </row>
    <row r="635">
      <c r="A635" s="76"/>
      <c r="B635" s="76"/>
      <c r="C635" s="76"/>
      <c r="D635" s="76"/>
      <c r="E635" s="76"/>
      <c r="F635" s="76"/>
      <c r="G635" s="76"/>
      <c r="H635" s="76"/>
      <c r="I635" s="76"/>
      <c r="J635" s="76"/>
      <c r="K635" s="76"/>
      <c r="L635" s="76"/>
      <c r="M635" s="76"/>
      <c r="N635" s="76"/>
      <c r="O635" s="76"/>
      <c r="P635" s="76"/>
      <c r="Q635" s="76"/>
      <c r="R635" s="76"/>
      <c r="S635" s="76"/>
      <c r="T635" s="76"/>
      <c r="U635" s="76"/>
      <c r="V635" s="76"/>
      <c r="W635" s="76"/>
      <c r="X635" s="76"/>
      <c r="Y635" s="76"/>
    </row>
    <row r="636">
      <c r="A636" s="76"/>
      <c r="B636" s="76"/>
      <c r="C636" s="76"/>
      <c r="D636" s="76"/>
      <c r="E636" s="76"/>
      <c r="F636" s="76"/>
      <c r="G636" s="76"/>
      <c r="H636" s="76"/>
      <c r="I636" s="76"/>
      <c r="J636" s="76"/>
      <c r="K636" s="76"/>
      <c r="L636" s="76"/>
      <c r="M636" s="76"/>
      <c r="N636" s="76"/>
      <c r="O636" s="76"/>
      <c r="P636" s="76"/>
      <c r="Q636" s="76"/>
      <c r="R636" s="76"/>
      <c r="S636" s="76"/>
      <c r="T636" s="76"/>
      <c r="U636" s="76"/>
      <c r="V636" s="76"/>
      <c r="W636" s="76"/>
      <c r="X636" s="76"/>
      <c r="Y636" s="76"/>
    </row>
    <row r="637">
      <c r="A637" s="76"/>
      <c r="B637" s="76"/>
      <c r="C637" s="76"/>
      <c r="D637" s="76"/>
      <c r="E637" s="76"/>
      <c r="F637" s="76"/>
      <c r="G637" s="76"/>
      <c r="H637" s="76"/>
      <c r="I637" s="76"/>
      <c r="J637" s="76"/>
      <c r="K637" s="76"/>
      <c r="L637" s="76"/>
      <c r="M637" s="76"/>
      <c r="N637" s="76"/>
      <c r="O637" s="76"/>
      <c r="P637" s="76"/>
      <c r="Q637" s="76"/>
      <c r="R637" s="76"/>
      <c r="S637" s="76"/>
      <c r="T637" s="76"/>
      <c r="U637" s="76"/>
      <c r="V637" s="76"/>
      <c r="W637" s="76"/>
      <c r="X637" s="76"/>
      <c r="Y637" s="76"/>
    </row>
    <row r="638">
      <c r="A638" s="76"/>
      <c r="B638" s="76"/>
      <c r="C638" s="76"/>
      <c r="D638" s="76"/>
      <c r="E638" s="76"/>
      <c r="F638" s="76"/>
      <c r="G638" s="76"/>
      <c r="H638" s="76"/>
      <c r="I638" s="76"/>
      <c r="J638" s="76"/>
      <c r="K638" s="76"/>
      <c r="L638" s="76"/>
      <c r="M638" s="76"/>
      <c r="N638" s="76"/>
      <c r="O638" s="76"/>
      <c r="P638" s="76"/>
      <c r="Q638" s="76"/>
      <c r="R638" s="76"/>
      <c r="S638" s="76"/>
      <c r="T638" s="76"/>
      <c r="U638" s="76"/>
      <c r="V638" s="76"/>
      <c r="W638" s="76"/>
      <c r="X638" s="76"/>
      <c r="Y638" s="76"/>
    </row>
    <row r="639">
      <c r="A639" s="76"/>
      <c r="B639" s="76"/>
      <c r="C639" s="76"/>
      <c r="D639" s="76"/>
      <c r="E639" s="76"/>
      <c r="F639" s="76"/>
      <c r="G639" s="76"/>
      <c r="H639" s="76"/>
      <c r="I639" s="76"/>
      <c r="J639" s="76"/>
      <c r="K639" s="76"/>
      <c r="L639" s="76"/>
      <c r="M639" s="76"/>
      <c r="N639" s="76"/>
      <c r="O639" s="76"/>
      <c r="P639" s="76"/>
      <c r="Q639" s="76"/>
      <c r="R639" s="76"/>
      <c r="S639" s="76"/>
      <c r="T639" s="76"/>
      <c r="U639" s="76"/>
      <c r="V639" s="76"/>
      <c r="W639" s="76"/>
      <c r="X639" s="76"/>
      <c r="Y639" s="76"/>
    </row>
    <row r="640">
      <c r="A640" s="76"/>
      <c r="B640" s="76"/>
      <c r="C640" s="76"/>
      <c r="D640" s="76"/>
      <c r="E640" s="76"/>
      <c r="F640" s="76"/>
      <c r="G640" s="76"/>
      <c r="H640" s="76"/>
      <c r="I640" s="76"/>
      <c r="J640" s="76"/>
      <c r="K640" s="76"/>
      <c r="L640" s="76"/>
      <c r="M640" s="76"/>
      <c r="N640" s="76"/>
      <c r="O640" s="76"/>
      <c r="P640" s="76"/>
      <c r="Q640" s="76"/>
      <c r="R640" s="76"/>
      <c r="S640" s="76"/>
      <c r="T640" s="76"/>
      <c r="U640" s="76"/>
      <c r="V640" s="76"/>
      <c r="W640" s="76"/>
      <c r="X640" s="76"/>
      <c r="Y640" s="76"/>
    </row>
    <row r="641">
      <c r="A641" s="76"/>
      <c r="B641" s="76"/>
      <c r="C641" s="76"/>
      <c r="D641" s="76"/>
      <c r="E641" s="76"/>
      <c r="F641" s="76"/>
      <c r="G641" s="76"/>
      <c r="H641" s="76"/>
      <c r="I641" s="76"/>
      <c r="J641" s="76"/>
      <c r="K641" s="76"/>
      <c r="L641" s="76"/>
      <c r="M641" s="76"/>
      <c r="N641" s="76"/>
      <c r="O641" s="76"/>
      <c r="P641" s="76"/>
      <c r="Q641" s="76"/>
      <c r="R641" s="76"/>
      <c r="S641" s="76"/>
      <c r="T641" s="76"/>
      <c r="U641" s="76"/>
      <c r="V641" s="76"/>
      <c r="W641" s="76"/>
      <c r="X641" s="76"/>
      <c r="Y641" s="76"/>
    </row>
    <row r="642">
      <c r="A642" s="76"/>
      <c r="B642" s="76"/>
      <c r="C642" s="76"/>
      <c r="D642" s="76"/>
      <c r="E642" s="76"/>
      <c r="F642" s="76"/>
      <c r="G642" s="76"/>
      <c r="H642" s="76"/>
      <c r="I642" s="76"/>
      <c r="J642" s="76"/>
      <c r="K642" s="76"/>
      <c r="L642" s="76"/>
      <c r="M642" s="76"/>
      <c r="N642" s="76"/>
      <c r="O642" s="76"/>
      <c r="P642" s="76"/>
      <c r="Q642" s="76"/>
      <c r="R642" s="76"/>
      <c r="S642" s="76"/>
      <c r="T642" s="76"/>
      <c r="U642" s="76"/>
      <c r="V642" s="76"/>
      <c r="W642" s="76"/>
      <c r="X642" s="76"/>
      <c r="Y642" s="76"/>
    </row>
    <row r="643">
      <c r="A643" s="76"/>
      <c r="B643" s="76"/>
      <c r="C643" s="76"/>
      <c r="D643" s="76"/>
      <c r="E643" s="76"/>
      <c r="F643" s="76"/>
      <c r="G643" s="76"/>
      <c r="H643" s="76"/>
      <c r="I643" s="76"/>
      <c r="J643" s="76"/>
      <c r="K643" s="76"/>
      <c r="L643" s="76"/>
      <c r="M643" s="76"/>
      <c r="N643" s="76"/>
      <c r="O643" s="76"/>
      <c r="P643" s="76"/>
      <c r="Q643" s="76"/>
      <c r="R643" s="76"/>
      <c r="S643" s="76"/>
      <c r="T643" s="76"/>
      <c r="U643" s="76"/>
      <c r="V643" s="76"/>
      <c r="W643" s="76"/>
      <c r="X643" s="76"/>
      <c r="Y643" s="76"/>
    </row>
    <row r="644">
      <c r="A644" s="76"/>
      <c r="B644" s="76"/>
      <c r="C644" s="76"/>
      <c r="D644" s="76"/>
      <c r="E644" s="76"/>
      <c r="F644" s="76"/>
      <c r="G644" s="76"/>
      <c r="H644" s="76"/>
      <c r="I644" s="76"/>
      <c r="J644" s="76"/>
      <c r="K644" s="76"/>
      <c r="L644" s="76"/>
      <c r="M644" s="76"/>
      <c r="N644" s="76"/>
      <c r="O644" s="76"/>
      <c r="P644" s="76"/>
      <c r="Q644" s="76"/>
      <c r="R644" s="76"/>
      <c r="S644" s="76"/>
      <c r="T644" s="76"/>
      <c r="U644" s="76"/>
      <c r="V644" s="76"/>
      <c r="W644" s="76"/>
      <c r="X644" s="76"/>
      <c r="Y644" s="76"/>
    </row>
    <row r="645">
      <c r="A645" s="76"/>
      <c r="B645" s="76"/>
      <c r="C645" s="76"/>
      <c r="D645" s="76"/>
      <c r="E645" s="76"/>
      <c r="F645" s="76"/>
      <c r="G645" s="76"/>
      <c r="H645" s="76"/>
      <c r="I645" s="76"/>
      <c r="J645" s="76"/>
      <c r="K645" s="76"/>
      <c r="L645" s="76"/>
      <c r="M645" s="76"/>
      <c r="N645" s="76"/>
      <c r="O645" s="76"/>
      <c r="P645" s="76"/>
      <c r="Q645" s="76"/>
      <c r="R645" s="76"/>
      <c r="S645" s="76"/>
      <c r="T645" s="76"/>
      <c r="U645" s="76"/>
      <c r="V645" s="76"/>
      <c r="W645" s="76"/>
      <c r="X645" s="76"/>
      <c r="Y645" s="76"/>
    </row>
    <row r="646">
      <c r="A646" s="76"/>
      <c r="B646" s="76"/>
      <c r="C646" s="76"/>
      <c r="D646" s="76"/>
      <c r="E646" s="76"/>
      <c r="F646" s="76"/>
      <c r="G646" s="76"/>
      <c r="H646" s="76"/>
      <c r="I646" s="76"/>
      <c r="J646" s="76"/>
      <c r="K646" s="76"/>
      <c r="L646" s="76"/>
      <c r="M646" s="76"/>
      <c r="N646" s="76"/>
      <c r="O646" s="76"/>
      <c r="P646" s="76"/>
      <c r="Q646" s="76"/>
      <c r="R646" s="76"/>
      <c r="S646" s="76"/>
      <c r="T646" s="76"/>
      <c r="U646" s="76"/>
      <c r="V646" s="76"/>
      <c r="W646" s="76"/>
      <c r="X646" s="76"/>
      <c r="Y646" s="76"/>
    </row>
    <row r="647">
      <c r="A647" s="76"/>
      <c r="B647" s="76"/>
      <c r="C647" s="76"/>
      <c r="D647" s="76"/>
      <c r="E647" s="76"/>
      <c r="F647" s="76"/>
      <c r="G647" s="76"/>
      <c r="H647" s="76"/>
      <c r="I647" s="76"/>
      <c r="J647" s="76"/>
      <c r="K647" s="76"/>
      <c r="L647" s="76"/>
      <c r="M647" s="76"/>
      <c r="N647" s="76"/>
      <c r="O647" s="76"/>
      <c r="P647" s="76"/>
      <c r="Q647" s="76"/>
      <c r="R647" s="76"/>
      <c r="S647" s="76"/>
      <c r="T647" s="76"/>
      <c r="U647" s="76"/>
      <c r="V647" s="76"/>
      <c r="W647" s="76"/>
      <c r="X647" s="76"/>
      <c r="Y647" s="76"/>
    </row>
    <row r="648">
      <c r="A648" s="76"/>
      <c r="B648" s="76"/>
      <c r="C648" s="76"/>
      <c r="D648" s="76"/>
      <c r="E648" s="76"/>
      <c r="F648" s="76"/>
      <c r="G648" s="76"/>
      <c r="H648" s="76"/>
      <c r="I648" s="76"/>
      <c r="J648" s="76"/>
      <c r="K648" s="76"/>
      <c r="L648" s="76"/>
      <c r="M648" s="76"/>
      <c r="N648" s="76"/>
      <c r="O648" s="76"/>
      <c r="P648" s="76"/>
      <c r="Q648" s="76"/>
      <c r="R648" s="76"/>
      <c r="S648" s="76"/>
      <c r="T648" s="76"/>
      <c r="U648" s="76"/>
      <c r="V648" s="76"/>
      <c r="W648" s="76"/>
      <c r="X648" s="76"/>
      <c r="Y648" s="76"/>
    </row>
    <row r="649">
      <c r="A649" s="76"/>
      <c r="B649" s="76"/>
      <c r="C649" s="76"/>
      <c r="D649" s="76"/>
      <c r="E649" s="76"/>
      <c r="F649" s="76"/>
      <c r="G649" s="76"/>
      <c r="H649" s="76"/>
      <c r="I649" s="76"/>
      <c r="J649" s="76"/>
      <c r="K649" s="76"/>
      <c r="L649" s="76"/>
      <c r="M649" s="76"/>
      <c r="N649" s="76"/>
      <c r="O649" s="76"/>
      <c r="P649" s="76"/>
      <c r="Q649" s="76"/>
      <c r="R649" s="76"/>
      <c r="S649" s="76"/>
      <c r="T649" s="76"/>
      <c r="U649" s="76"/>
      <c r="V649" s="76"/>
      <c r="W649" s="76"/>
      <c r="X649" s="76"/>
      <c r="Y649" s="76"/>
    </row>
    <row r="650">
      <c r="A650" s="76"/>
      <c r="B650" s="76"/>
      <c r="C650" s="76"/>
      <c r="D650" s="76"/>
      <c r="E650" s="76"/>
      <c r="F650" s="76"/>
      <c r="G650" s="76"/>
      <c r="H650" s="76"/>
      <c r="I650" s="76"/>
      <c r="J650" s="76"/>
      <c r="K650" s="76"/>
      <c r="L650" s="76"/>
      <c r="M650" s="76"/>
      <c r="N650" s="76"/>
      <c r="O650" s="76"/>
      <c r="P650" s="76"/>
      <c r="Q650" s="76"/>
      <c r="R650" s="76"/>
      <c r="S650" s="76"/>
      <c r="T650" s="76"/>
      <c r="U650" s="76"/>
      <c r="V650" s="76"/>
      <c r="W650" s="76"/>
      <c r="X650" s="76"/>
      <c r="Y650" s="76"/>
    </row>
    <row r="651">
      <c r="A651" s="76"/>
      <c r="B651" s="76"/>
      <c r="C651" s="76"/>
      <c r="D651" s="76"/>
      <c r="E651" s="76"/>
      <c r="F651" s="76"/>
      <c r="G651" s="76"/>
      <c r="H651" s="76"/>
      <c r="I651" s="76"/>
      <c r="J651" s="76"/>
      <c r="K651" s="76"/>
      <c r="L651" s="76"/>
      <c r="M651" s="76"/>
      <c r="N651" s="76"/>
      <c r="O651" s="76"/>
      <c r="P651" s="76"/>
      <c r="Q651" s="76"/>
      <c r="R651" s="76"/>
      <c r="S651" s="76"/>
      <c r="T651" s="76"/>
      <c r="U651" s="76"/>
      <c r="V651" s="76"/>
      <c r="W651" s="76"/>
      <c r="X651" s="76"/>
      <c r="Y651" s="76"/>
    </row>
    <row r="652">
      <c r="A652" s="76"/>
      <c r="B652" s="76"/>
      <c r="C652" s="76"/>
      <c r="D652" s="76"/>
      <c r="E652" s="76"/>
      <c r="F652" s="76"/>
      <c r="G652" s="76"/>
      <c r="H652" s="76"/>
      <c r="I652" s="76"/>
      <c r="J652" s="76"/>
      <c r="K652" s="76"/>
      <c r="L652" s="76"/>
      <c r="M652" s="76"/>
      <c r="N652" s="76"/>
      <c r="O652" s="76"/>
      <c r="P652" s="76"/>
      <c r="Q652" s="76"/>
      <c r="R652" s="76"/>
      <c r="S652" s="76"/>
      <c r="T652" s="76"/>
      <c r="U652" s="76"/>
      <c r="V652" s="76"/>
      <c r="W652" s="76"/>
      <c r="X652" s="76"/>
      <c r="Y652" s="76"/>
    </row>
    <row r="653">
      <c r="A653" s="76"/>
      <c r="B653" s="76"/>
      <c r="C653" s="76"/>
      <c r="D653" s="76"/>
      <c r="E653" s="76"/>
      <c r="F653" s="76"/>
      <c r="G653" s="76"/>
      <c r="H653" s="76"/>
      <c r="I653" s="76"/>
      <c r="J653" s="76"/>
      <c r="K653" s="76"/>
      <c r="L653" s="76"/>
      <c r="M653" s="76"/>
      <c r="N653" s="76"/>
      <c r="O653" s="76"/>
      <c r="P653" s="76"/>
      <c r="Q653" s="76"/>
      <c r="R653" s="76"/>
      <c r="S653" s="76"/>
      <c r="T653" s="76"/>
      <c r="U653" s="76"/>
      <c r="V653" s="76"/>
      <c r="W653" s="76"/>
      <c r="X653" s="76"/>
      <c r="Y653" s="76"/>
    </row>
    <row r="654">
      <c r="A654" s="76"/>
      <c r="B654" s="76"/>
      <c r="C654" s="76"/>
      <c r="D654" s="76"/>
      <c r="E654" s="76"/>
      <c r="F654" s="76"/>
      <c r="G654" s="76"/>
      <c r="H654" s="76"/>
      <c r="I654" s="76"/>
      <c r="J654" s="76"/>
      <c r="K654" s="76"/>
      <c r="L654" s="76"/>
      <c r="M654" s="76"/>
      <c r="N654" s="76"/>
      <c r="O654" s="76"/>
      <c r="P654" s="76"/>
      <c r="Q654" s="76"/>
      <c r="R654" s="76"/>
      <c r="S654" s="76"/>
      <c r="T654" s="76"/>
      <c r="U654" s="76"/>
      <c r="V654" s="76"/>
      <c r="W654" s="76"/>
      <c r="X654" s="76"/>
      <c r="Y654" s="76"/>
    </row>
    <row r="655">
      <c r="A655" s="76"/>
      <c r="B655" s="76"/>
      <c r="C655" s="76"/>
      <c r="D655" s="76"/>
      <c r="E655" s="76"/>
      <c r="F655" s="76"/>
      <c r="G655" s="76"/>
      <c r="H655" s="76"/>
      <c r="I655" s="76"/>
      <c r="J655" s="76"/>
      <c r="K655" s="76"/>
      <c r="L655" s="76"/>
      <c r="M655" s="76"/>
      <c r="N655" s="76"/>
      <c r="O655" s="76"/>
      <c r="P655" s="76"/>
      <c r="Q655" s="76"/>
      <c r="R655" s="76"/>
      <c r="S655" s="76"/>
      <c r="T655" s="76"/>
      <c r="U655" s="76"/>
      <c r="V655" s="76"/>
      <c r="W655" s="76"/>
      <c r="X655" s="76"/>
      <c r="Y655" s="76"/>
    </row>
    <row r="656">
      <c r="A656" s="76"/>
      <c r="B656" s="76"/>
      <c r="C656" s="76"/>
      <c r="D656" s="76"/>
      <c r="E656" s="76"/>
      <c r="F656" s="76"/>
      <c r="G656" s="76"/>
      <c r="H656" s="76"/>
      <c r="I656" s="76"/>
      <c r="J656" s="76"/>
      <c r="K656" s="76"/>
      <c r="L656" s="76"/>
      <c r="M656" s="76"/>
      <c r="N656" s="76"/>
      <c r="O656" s="76"/>
      <c r="P656" s="76"/>
      <c r="Q656" s="76"/>
      <c r="R656" s="76"/>
      <c r="S656" s="76"/>
      <c r="T656" s="76"/>
      <c r="U656" s="76"/>
      <c r="V656" s="76"/>
      <c r="W656" s="76"/>
      <c r="X656" s="76"/>
      <c r="Y656" s="76"/>
    </row>
    <row r="657">
      <c r="A657" s="76"/>
      <c r="B657" s="76"/>
      <c r="C657" s="76"/>
      <c r="D657" s="76"/>
      <c r="E657" s="76"/>
      <c r="F657" s="76"/>
      <c r="G657" s="76"/>
      <c r="H657" s="76"/>
      <c r="I657" s="76"/>
      <c r="J657" s="76"/>
      <c r="K657" s="76"/>
      <c r="L657" s="76"/>
      <c r="M657" s="76"/>
      <c r="N657" s="76"/>
      <c r="O657" s="76"/>
      <c r="P657" s="76"/>
      <c r="Q657" s="76"/>
      <c r="R657" s="76"/>
      <c r="S657" s="76"/>
      <c r="T657" s="76"/>
      <c r="U657" s="76"/>
      <c r="V657" s="76"/>
      <c r="W657" s="76"/>
      <c r="X657" s="76"/>
      <c r="Y657" s="76"/>
    </row>
    <row r="658">
      <c r="A658" s="76"/>
      <c r="B658" s="76"/>
      <c r="C658" s="76"/>
      <c r="D658" s="76"/>
      <c r="E658" s="76"/>
      <c r="F658" s="76"/>
      <c r="G658" s="76"/>
      <c r="H658" s="76"/>
      <c r="I658" s="76"/>
      <c r="J658" s="76"/>
      <c r="K658" s="76"/>
      <c r="L658" s="76"/>
      <c r="M658" s="76"/>
      <c r="N658" s="76"/>
      <c r="O658" s="76"/>
      <c r="P658" s="76"/>
      <c r="Q658" s="76"/>
      <c r="R658" s="76"/>
      <c r="S658" s="76"/>
      <c r="T658" s="76"/>
      <c r="U658" s="76"/>
      <c r="V658" s="76"/>
      <c r="W658" s="76"/>
      <c r="X658" s="76"/>
      <c r="Y658" s="76"/>
    </row>
    <row r="659">
      <c r="A659" s="76"/>
      <c r="B659" s="76"/>
      <c r="C659" s="76"/>
      <c r="D659" s="76"/>
      <c r="E659" s="76"/>
      <c r="F659" s="76"/>
      <c r="G659" s="76"/>
      <c r="H659" s="76"/>
      <c r="I659" s="76"/>
      <c r="J659" s="76"/>
      <c r="K659" s="76"/>
      <c r="L659" s="76"/>
      <c r="M659" s="76"/>
      <c r="N659" s="76"/>
      <c r="O659" s="76"/>
      <c r="P659" s="76"/>
      <c r="Q659" s="76"/>
      <c r="R659" s="76"/>
      <c r="S659" s="76"/>
      <c r="T659" s="76"/>
      <c r="U659" s="76"/>
      <c r="V659" s="76"/>
      <c r="W659" s="76"/>
      <c r="X659" s="76"/>
      <c r="Y659" s="76"/>
    </row>
    <row r="660">
      <c r="A660" s="76"/>
      <c r="B660" s="76"/>
      <c r="C660" s="76"/>
      <c r="D660" s="76"/>
      <c r="E660" s="76"/>
      <c r="F660" s="76"/>
      <c r="G660" s="76"/>
      <c r="H660" s="76"/>
      <c r="I660" s="76"/>
      <c r="J660" s="76"/>
      <c r="K660" s="76"/>
      <c r="L660" s="76"/>
      <c r="M660" s="76"/>
      <c r="N660" s="76"/>
      <c r="O660" s="76"/>
      <c r="P660" s="76"/>
      <c r="Q660" s="76"/>
      <c r="R660" s="76"/>
      <c r="S660" s="76"/>
      <c r="T660" s="76"/>
      <c r="U660" s="76"/>
      <c r="V660" s="76"/>
      <c r="W660" s="76"/>
      <c r="X660" s="76"/>
      <c r="Y660" s="76"/>
    </row>
    <row r="661">
      <c r="A661" s="76"/>
      <c r="B661" s="76"/>
      <c r="C661" s="76"/>
      <c r="D661" s="76"/>
      <c r="E661" s="76"/>
      <c r="F661" s="76"/>
      <c r="G661" s="76"/>
      <c r="H661" s="76"/>
      <c r="I661" s="76"/>
      <c r="J661" s="76"/>
      <c r="K661" s="76"/>
      <c r="L661" s="76"/>
      <c r="M661" s="76"/>
      <c r="N661" s="76"/>
      <c r="O661" s="76"/>
      <c r="P661" s="76"/>
      <c r="Q661" s="76"/>
      <c r="R661" s="76"/>
      <c r="S661" s="76"/>
      <c r="T661" s="76"/>
      <c r="U661" s="76"/>
      <c r="V661" s="76"/>
      <c r="W661" s="76"/>
      <c r="X661" s="76"/>
      <c r="Y661" s="76"/>
    </row>
    <row r="662">
      <c r="A662" s="76"/>
      <c r="B662" s="76"/>
      <c r="C662" s="76"/>
      <c r="D662" s="76"/>
      <c r="E662" s="76"/>
      <c r="F662" s="76"/>
      <c r="G662" s="76"/>
      <c r="H662" s="76"/>
      <c r="I662" s="76"/>
      <c r="J662" s="76"/>
      <c r="K662" s="76"/>
      <c r="L662" s="76"/>
      <c r="M662" s="76"/>
      <c r="N662" s="76"/>
      <c r="O662" s="76"/>
      <c r="P662" s="76"/>
      <c r="Q662" s="76"/>
      <c r="R662" s="76"/>
      <c r="S662" s="76"/>
      <c r="T662" s="76"/>
      <c r="U662" s="76"/>
      <c r="V662" s="76"/>
      <c r="W662" s="76"/>
      <c r="X662" s="76"/>
      <c r="Y662" s="76"/>
    </row>
    <row r="663">
      <c r="A663" s="76"/>
      <c r="B663" s="76"/>
      <c r="C663" s="76"/>
      <c r="D663" s="76"/>
      <c r="E663" s="76"/>
      <c r="F663" s="76"/>
      <c r="G663" s="76"/>
      <c r="H663" s="76"/>
      <c r="I663" s="76"/>
      <c r="J663" s="76"/>
      <c r="K663" s="76"/>
      <c r="L663" s="76"/>
      <c r="M663" s="76"/>
      <c r="N663" s="76"/>
      <c r="O663" s="76"/>
      <c r="P663" s="76"/>
      <c r="Q663" s="76"/>
      <c r="R663" s="76"/>
      <c r="S663" s="76"/>
      <c r="T663" s="76"/>
      <c r="U663" s="76"/>
      <c r="V663" s="76"/>
      <c r="W663" s="76"/>
      <c r="X663" s="76"/>
      <c r="Y663" s="76"/>
    </row>
    <row r="664">
      <c r="A664" s="76"/>
      <c r="B664" s="76"/>
      <c r="C664" s="76"/>
      <c r="D664" s="76"/>
      <c r="E664" s="76"/>
      <c r="F664" s="76"/>
      <c r="G664" s="76"/>
      <c r="H664" s="76"/>
      <c r="I664" s="76"/>
      <c r="J664" s="76"/>
      <c r="K664" s="76"/>
      <c r="L664" s="76"/>
      <c r="M664" s="76"/>
      <c r="N664" s="76"/>
      <c r="O664" s="76"/>
      <c r="P664" s="76"/>
      <c r="Q664" s="76"/>
      <c r="R664" s="76"/>
      <c r="S664" s="76"/>
      <c r="T664" s="76"/>
      <c r="U664" s="76"/>
      <c r="V664" s="76"/>
      <c r="W664" s="76"/>
      <c r="X664" s="76"/>
      <c r="Y664" s="76"/>
    </row>
    <row r="665">
      <c r="A665" s="76"/>
      <c r="B665" s="76"/>
      <c r="C665" s="76"/>
      <c r="D665" s="76"/>
      <c r="E665" s="76"/>
      <c r="F665" s="76"/>
      <c r="G665" s="76"/>
      <c r="H665" s="76"/>
      <c r="I665" s="76"/>
      <c r="J665" s="76"/>
      <c r="K665" s="76"/>
      <c r="L665" s="76"/>
      <c r="M665" s="76"/>
      <c r="N665" s="76"/>
      <c r="O665" s="76"/>
      <c r="P665" s="76"/>
      <c r="Q665" s="76"/>
      <c r="R665" s="76"/>
      <c r="S665" s="76"/>
      <c r="T665" s="76"/>
      <c r="U665" s="76"/>
      <c r="V665" s="76"/>
      <c r="W665" s="76"/>
      <c r="X665" s="76"/>
      <c r="Y665" s="76"/>
    </row>
    <row r="666">
      <c r="A666" s="76"/>
      <c r="B666" s="76"/>
      <c r="C666" s="76"/>
      <c r="D666" s="76"/>
      <c r="E666" s="76"/>
      <c r="F666" s="76"/>
      <c r="G666" s="76"/>
      <c r="H666" s="76"/>
      <c r="I666" s="76"/>
      <c r="J666" s="76"/>
      <c r="K666" s="76"/>
      <c r="L666" s="76"/>
      <c r="M666" s="76"/>
      <c r="N666" s="76"/>
      <c r="O666" s="76"/>
      <c r="P666" s="76"/>
      <c r="Q666" s="76"/>
      <c r="R666" s="76"/>
      <c r="S666" s="76"/>
      <c r="T666" s="76"/>
      <c r="U666" s="76"/>
      <c r="V666" s="76"/>
      <c r="W666" s="76"/>
      <c r="X666" s="76"/>
      <c r="Y666" s="76"/>
    </row>
    <row r="667">
      <c r="A667" s="76"/>
      <c r="B667" s="76"/>
      <c r="C667" s="76"/>
      <c r="D667" s="76"/>
      <c r="E667" s="76"/>
      <c r="F667" s="76"/>
      <c r="G667" s="76"/>
      <c r="H667" s="76"/>
      <c r="I667" s="76"/>
      <c r="J667" s="76"/>
      <c r="K667" s="76"/>
      <c r="L667" s="76"/>
      <c r="M667" s="76"/>
      <c r="N667" s="76"/>
      <c r="O667" s="76"/>
      <c r="P667" s="76"/>
      <c r="Q667" s="76"/>
      <c r="R667" s="76"/>
      <c r="S667" s="76"/>
      <c r="T667" s="76"/>
      <c r="U667" s="76"/>
      <c r="V667" s="76"/>
      <c r="W667" s="76"/>
      <c r="X667" s="76"/>
      <c r="Y667" s="76"/>
    </row>
    <row r="668">
      <c r="A668" s="76"/>
      <c r="B668" s="76"/>
      <c r="C668" s="76"/>
      <c r="D668" s="76"/>
      <c r="E668" s="76"/>
      <c r="F668" s="76"/>
      <c r="G668" s="76"/>
      <c r="H668" s="76"/>
      <c r="I668" s="76"/>
      <c r="J668" s="76"/>
      <c r="K668" s="76"/>
      <c r="L668" s="76"/>
      <c r="M668" s="76"/>
      <c r="N668" s="76"/>
      <c r="O668" s="76"/>
      <c r="P668" s="76"/>
      <c r="Q668" s="76"/>
      <c r="R668" s="76"/>
      <c r="S668" s="76"/>
      <c r="T668" s="76"/>
      <c r="U668" s="76"/>
      <c r="V668" s="76"/>
      <c r="W668" s="76"/>
      <c r="X668" s="76"/>
      <c r="Y668" s="76"/>
    </row>
    <row r="669">
      <c r="A669" s="76"/>
      <c r="B669" s="76"/>
      <c r="C669" s="76"/>
      <c r="D669" s="76"/>
      <c r="E669" s="76"/>
      <c r="F669" s="76"/>
      <c r="G669" s="76"/>
      <c r="H669" s="76"/>
      <c r="I669" s="76"/>
      <c r="J669" s="76"/>
      <c r="K669" s="76"/>
      <c r="L669" s="76"/>
      <c r="M669" s="76"/>
      <c r="N669" s="76"/>
      <c r="O669" s="76"/>
      <c r="P669" s="76"/>
      <c r="Q669" s="76"/>
      <c r="R669" s="76"/>
      <c r="S669" s="76"/>
      <c r="T669" s="76"/>
      <c r="U669" s="76"/>
      <c r="V669" s="76"/>
      <c r="W669" s="76"/>
      <c r="X669" s="76"/>
      <c r="Y669" s="76"/>
    </row>
    <row r="670">
      <c r="A670" s="76"/>
      <c r="B670" s="76"/>
      <c r="C670" s="76"/>
      <c r="D670" s="76"/>
      <c r="E670" s="76"/>
      <c r="F670" s="76"/>
      <c r="G670" s="76"/>
      <c r="H670" s="76"/>
      <c r="I670" s="76"/>
      <c r="J670" s="76"/>
      <c r="K670" s="76"/>
      <c r="L670" s="76"/>
      <c r="M670" s="76"/>
      <c r="N670" s="76"/>
      <c r="O670" s="76"/>
      <c r="P670" s="76"/>
      <c r="Q670" s="76"/>
      <c r="R670" s="76"/>
      <c r="S670" s="76"/>
      <c r="T670" s="76"/>
      <c r="U670" s="76"/>
      <c r="V670" s="76"/>
      <c r="W670" s="76"/>
      <c r="X670" s="76"/>
      <c r="Y670" s="76"/>
    </row>
    <row r="671">
      <c r="A671" s="76"/>
      <c r="B671" s="76"/>
      <c r="C671" s="76"/>
      <c r="D671" s="76"/>
      <c r="E671" s="76"/>
      <c r="F671" s="76"/>
      <c r="G671" s="76"/>
      <c r="H671" s="76"/>
      <c r="I671" s="76"/>
      <c r="J671" s="76"/>
      <c r="K671" s="76"/>
      <c r="L671" s="76"/>
      <c r="M671" s="76"/>
      <c r="N671" s="76"/>
      <c r="O671" s="76"/>
      <c r="P671" s="76"/>
      <c r="Q671" s="76"/>
      <c r="R671" s="76"/>
      <c r="S671" s="76"/>
      <c r="T671" s="76"/>
      <c r="U671" s="76"/>
      <c r="V671" s="76"/>
      <c r="W671" s="76"/>
      <c r="X671" s="76"/>
      <c r="Y671" s="76"/>
    </row>
    <row r="672">
      <c r="A672" s="76"/>
      <c r="B672" s="76"/>
      <c r="C672" s="76"/>
      <c r="D672" s="76"/>
      <c r="E672" s="76"/>
      <c r="F672" s="76"/>
      <c r="G672" s="76"/>
      <c r="H672" s="76"/>
      <c r="I672" s="76"/>
      <c r="J672" s="76"/>
      <c r="K672" s="76"/>
      <c r="L672" s="76"/>
      <c r="M672" s="76"/>
      <c r="N672" s="76"/>
      <c r="O672" s="76"/>
      <c r="P672" s="76"/>
      <c r="Q672" s="76"/>
      <c r="R672" s="76"/>
      <c r="S672" s="76"/>
      <c r="T672" s="76"/>
      <c r="U672" s="76"/>
      <c r="V672" s="76"/>
      <c r="W672" s="76"/>
      <c r="X672" s="76"/>
      <c r="Y672" s="76"/>
    </row>
    <row r="673">
      <c r="A673" s="76"/>
      <c r="B673" s="76"/>
      <c r="C673" s="76"/>
      <c r="D673" s="76"/>
      <c r="E673" s="76"/>
      <c r="F673" s="76"/>
      <c r="G673" s="76"/>
      <c r="H673" s="76"/>
      <c r="I673" s="76"/>
      <c r="J673" s="76"/>
      <c r="K673" s="76"/>
      <c r="L673" s="76"/>
      <c r="M673" s="76"/>
      <c r="N673" s="76"/>
      <c r="O673" s="76"/>
      <c r="P673" s="76"/>
      <c r="Q673" s="76"/>
      <c r="R673" s="76"/>
      <c r="S673" s="76"/>
      <c r="T673" s="76"/>
      <c r="U673" s="76"/>
      <c r="V673" s="76"/>
      <c r="W673" s="76"/>
      <c r="X673" s="76"/>
      <c r="Y673" s="76"/>
    </row>
    <row r="674">
      <c r="A674" s="76"/>
      <c r="B674" s="76"/>
      <c r="C674" s="76"/>
      <c r="D674" s="76"/>
      <c r="E674" s="76"/>
      <c r="F674" s="76"/>
      <c r="G674" s="76"/>
      <c r="H674" s="76"/>
      <c r="I674" s="76"/>
      <c r="J674" s="76"/>
      <c r="K674" s="76"/>
      <c r="L674" s="76"/>
      <c r="M674" s="76"/>
      <c r="N674" s="76"/>
      <c r="O674" s="76"/>
      <c r="P674" s="76"/>
      <c r="Q674" s="76"/>
      <c r="R674" s="76"/>
      <c r="S674" s="76"/>
      <c r="T674" s="76"/>
      <c r="U674" s="76"/>
      <c r="V674" s="76"/>
      <c r="W674" s="76"/>
      <c r="X674" s="76"/>
      <c r="Y674" s="76"/>
    </row>
    <row r="675">
      <c r="A675" s="76"/>
      <c r="B675" s="76"/>
      <c r="C675" s="76"/>
      <c r="D675" s="76"/>
      <c r="E675" s="76"/>
      <c r="F675" s="76"/>
      <c r="G675" s="76"/>
      <c r="H675" s="76"/>
      <c r="I675" s="76"/>
      <c r="J675" s="76"/>
      <c r="K675" s="76"/>
      <c r="L675" s="76"/>
      <c r="M675" s="76"/>
      <c r="N675" s="76"/>
      <c r="O675" s="76"/>
      <c r="P675" s="76"/>
      <c r="Q675" s="76"/>
      <c r="R675" s="76"/>
      <c r="S675" s="76"/>
      <c r="T675" s="76"/>
      <c r="U675" s="76"/>
      <c r="V675" s="76"/>
      <c r="W675" s="76"/>
      <c r="X675" s="76"/>
      <c r="Y675" s="76"/>
    </row>
    <row r="676">
      <c r="A676" s="76"/>
      <c r="B676" s="76"/>
      <c r="C676" s="76"/>
      <c r="D676" s="76"/>
      <c r="E676" s="76"/>
      <c r="F676" s="76"/>
      <c r="G676" s="76"/>
      <c r="H676" s="76"/>
      <c r="I676" s="76"/>
      <c r="J676" s="76"/>
      <c r="K676" s="76"/>
      <c r="L676" s="76"/>
      <c r="M676" s="76"/>
      <c r="N676" s="76"/>
      <c r="O676" s="76"/>
      <c r="P676" s="76"/>
      <c r="Q676" s="76"/>
      <c r="R676" s="76"/>
      <c r="S676" s="76"/>
      <c r="T676" s="76"/>
      <c r="U676" s="76"/>
      <c r="V676" s="76"/>
      <c r="W676" s="76"/>
      <c r="X676" s="76"/>
      <c r="Y676" s="76"/>
    </row>
    <row r="677">
      <c r="A677" s="76"/>
      <c r="B677" s="76"/>
      <c r="C677" s="76"/>
      <c r="D677" s="76"/>
      <c r="E677" s="76"/>
      <c r="F677" s="76"/>
      <c r="G677" s="76"/>
      <c r="H677" s="76"/>
      <c r="I677" s="76"/>
      <c r="J677" s="76"/>
      <c r="K677" s="76"/>
      <c r="L677" s="76"/>
      <c r="M677" s="76"/>
      <c r="N677" s="76"/>
      <c r="O677" s="76"/>
      <c r="P677" s="76"/>
      <c r="Q677" s="76"/>
      <c r="R677" s="76"/>
      <c r="S677" s="76"/>
      <c r="T677" s="76"/>
      <c r="U677" s="76"/>
      <c r="V677" s="76"/>
      <c r="W677" s="76"/>
      <c r="X677" s="76"/>
      <c r="Y677" s="76"/>
    </row>
    <row r="678">
      <c r="A678" s="76"/>
      <c r="B678" s="76"/>
      <c r="C678" s="76"/>
      <c r="D678" s="76"/>
      <c r="E678" s="76"/>
      <c r="F678" s="76"/>
      <c r="G678" s="76"/>
      <c r="H678" s="76"/>
      <c r="I678" s="76"/>
      <c r="J678" s="76"/>
      <c r="K678" s="76"/>
      <c r="L678" s="76"/>
      <c r="M678" s="76"/>
      <c r="N678" s="76"/>
      <c r="O678" s="76"/>
      <c r="P678" s="76"/>
      <c r="Q678" s="76"/>
      <c r="R678" s="76"/>
      <c r="S678" s="76"/>
      <c r="T678" s="76"/>
      <c r="U678" s="76"/>
      <c r="V678" s="76"/>
      <c r="W678" s="76"/>
      <c r="X678" s="76"/>
      <c r="Y678" s="76"/>
    </row>
    <row r="679">
      <c r="A679" s="76"/>
      <c r="B679" s="76"/>
      <c r="C679" s="76"/>
      <c r="D679" s="76"/>
      <c r="E679" s="76"/>
      <c r="F679" s="76"/>
      <c r="G679" s="76"/>
      <c r="H679" s="76"/>
      <c r="I679" s="76"/>
      <c r="J679" s="76"/>
      <c r="K679" s="76"/>
      <c r="L679" s="76"/>
      <c r="M679" s="76"/>
      <c r="N679" s="76"/>
      <c r="O679" s="76"/>
      <c r="P679" s="76"/>
      <c r="Q679" s="76"/>
      <c r="R679" s="76"/>
      <c r="S679" s="76"/>
      <c r="T679" s="76"/>
      <c r="U679" s="76"/>
      <c r="V679" s="76"/>
      <c r="W679" s="76"/>
      <c r="X679" s="76"/>
      <c r="Y679" s="76"/>
    </row>
    <row r="680">
      <c r="A680" s="76"/>
      <c r="B680" s="76"/>
      <c r="C680" s="76"/>
      <c r="D680" s="76"/>
      <c r="E680" s="76"/>
      <c r="F680" s="76"/>
      <c r="G680" s="76"/>
      <c r="H680" s="76"/>
      <c r="I680" s="76"/>
      <c r="J680" s="76"/>
      <c r="K680" s="76"/>
      <c r="L680" s="76"/>
      <c r="M680" s="76"/>
      <c r="N680" s="76"/>
      <c r="O680" s="76"/>
      <c r="P680" s="76"/>
      <c r="Q680" s="76"/>
      <c r="R680" s="76"/>
      <c r="S680" s="76"/>
      <c r="T680" s="76"/>
      <c r="U680" s="76"/>
      <c r="V680" s="76"/>
      <c r="W680" s="76"/>
      <c r="X680" s="76"/>
      <c r="Y680" s="76"/>
    </row>
    <row r="681">
      <c r="A681" s="76"/>
      <c r="B681" s="76"/>
      <c r="C681" s="76"/>
      <c r="D681" s="76"/>
      <c r="E681" s="76"/>
      <c r="F681" s="76"/>
      <c r="G681" s="76"/>
      <c r="H681" s="76"/>
      <c r="I681" s="76"/>
      <c r="J681" s="76"/>
      <c r="K681" s="76"/>
      <c r="L681" s="76"/>
      <c r="M681" s="76"/>
      <c r="N681" s="76"/>
      <c r="O681" s="76"/>
      <c r="P681" s="76"/>
      <c r="Q681" s="76"/>
      <c r="R681" s="76"/>
      <c r="S681" s="76"/>
      <c r="T681" s="76"/>
      <c r="U681" s="76"/>
      <c r="V681" s="76"/>
      <c r="W681" s="76"/>
      <c r="X681" s="76"/>
      <c r="Y681" s="76"/>
    </row>
    <row r="682">
      <c r="A682" s="76"/>
      <c r="B682" s="76"/>
      <c r="C682" s="76"/>
      <c r="D682" s="76"/>
      <c r="E682" s="76"/>
      <c r="F682" s="76"/>
      <c r="G682" s="76"/>
      <c r="H682" s="76"/>
      <c r="I682" s="76"/>
      <c r="J682" s="76"/>
      <c r="K682" s="76"/>
      <c r="L682" s="76"/>
      <c r="M682" s="76"/>
      <c r="N682" s="76"/>
      <c r="O682" s="76"/>
      <c r="P682" s="76"/>
      <c r="Q682" s="76"/>
      <c r="R682" s="76"/>
      <c r="S682" s="76"/>
      <c r="T682" s="76"/>
      <c r="U682" s="76"/>
      <c r="V682" s="76"/>
      <c r="W682" s="76"/>
      <c r="X682" s="76"/>
      <c r="Y682" s="76"/>
    </row>
    <row r="683">
      <c r="A683" s="76"/>
      <c r="B683" s="76"/>
      <c r="C683" s="76"/>
      <c r="D683" s="76"/>
      <c r="E683" s="76"/>
      <c r="F683" s="76"/>
      <c r="G683" s="76"/>
      <c r="H683" s="76"/>
      <c r="I683" s="76"/>
      <c r="J683" s="76"/>
      <c r="K683" s="76"/>
      <c r="L683" s="76"/>
      <c r="M683" s="76"/>
      <c r="N683" s="76"/>
      <c r="O683" s="76"/>
      <c r="P683" s="76"/>
      <c r="Q683" s="76"/>
      <c r="R683" s="76"/>
      <c r="S683" s="76"/>
      <c r="T683" s="76"/>
      <c r="U683" s="76"/>
      <c r="V683" s="76"/>
      <c r="W683" s="76"/>
      <c r="X683" s="76"/>
      <c r="Y683" s="76"/>
    </row>
    <row r="684">
      <c r="A684" s="76"/>
      <c r="B684" s="76"/>
      <c r="C684" s="76"/>
      <c r="D684" s="76"/>
      <c r="E684" s="76"/>
      <c r="F684" s="76"/>
      <c r="G684" s="76"/>
      <c r="H684" s="76"/>
      <c r="I684" s="76"/>
      <c r="J684" s="76"/>
      <c r="K684" s="76"/>
      <c r="L684" s="76"/>
      <c r="M684" s="76"/>
      <c r="N684" s="76"/>
      <c r="O684" s="76"/>
      <c r="P684" s="76"/>
      <c r="Q684" s="76"/>
      <c r="R684" s="76"/>
      <c r="S684" s="76"/>
      <c r="T684" s="76"/>
      <c r="U684" s="76"/>
      <c r="V684" s="76"/>
      <c r="W684" s="76"/>
      <c r="X684" s="76"/>
      <c r="Y684" s="76"/>
    </row>
    <row r="685">
      <c r="A685" s="76"/>
      <c r="B685" s="76"/>
      <c r="C685" s="76"/>
      <c r="D685" s="76"/>
      <c r="E685" s="76"/>
      <c r="F685" s="76"/>
      <c r="G685" s="76"/>
      <c r="H685" s="76"/>
      <c r="I685" s="76"/>
      <c r="J685" s="76"/>
      <c r="K685" s="76"/>
      <c r="L685" s="76"/>
      <c r="M685" s="76"/>
      <c r="N685" s="76"/>
      <c r="O685" s="76"/>
      <c r="P685" s="76"/>
      <c r="Q685" s="76"/>
      <c r="R685" s="76"/>
      <c r="S685" s="76"/>
      <c r="T685" s="76"/>
      <c r="U685" s="76"/>
      <c r="V685" s="76"/>
      <c r="W685" s="76"/>
      <c r="X685" s="76"/>
      <c r="Y685" s="76"/>
    </row>
    <row r="686">
      <c r="A686" s="76"/>
      <c r="B686" s="76"/>
      <c r="C686" s="76"/>
      <c r="D686" s="76"/>
      <c r="E686" s="76"/>
      <c r="F686" s="76"/>
      <c r="G686" s="76"/>
      <c r="H686" s="76"/>
      <c r="I686" s="76"/>
      <c r="J686" s="76"/>
      <c r="K686" s="76"/>
      <c r="L686" s="76"/>
      <c r="M686" s="76"/>
      <c r="N686" s="76"/>
      <c r="O686" s="76"/>
      <c r="P686" s="76"/>
      <c r="Q686" s="76"/>
      <c r="R686" s="76"/>
      <c r="S686" s="76"/>
      <c r="T686" s="76"/>
      <c r="U686" s="76"/>
      <c r="V686" s="76"/>
      <c r="W686" s="76"/>
      <c r="X686" s="76"/>
      <c r="Y686" s="76"/>
    </row>
    <row r="687">
      <c r="A687" s="76"/>
      <c r="B687" s="76"/>
      <c r="C687" s="76"/>
      <c r="D687" s="76"/>
      <c r="E687" s="76"/>
      <c r="F687" s="76"/>
      <c r="G687" s="76"/>
      <c r="H687" s="76"/>
      <c r="I687" s="76"/>
      <c r="J687" s="76"/>
      <c r="K687" s="76"/>
      <c r="L687" s="76"/>
      <c r="M687" s="76"/>
      <c r="N687" s="76"/>
      <c r="O687" s="76"/>
      <c r="P687" s="76"/>
      <c r="Q687" s="76"/>
      <c r="R687" s="76"/>
      <c r="S687" s="76"/>
      <c r="T687" s="76"/>
      <c r="U687" s="76"/>
      <c r="V687" s="76"/>
      <c r="W687" s="76"/>
      <c r="X687" s="76"/>
      <c r="Y687" s="76"/>
    </row>
    <row r="688">
      <c r="A688" s="76"/>
      <c r="B688" s="76"/>
      <c r="C688" s="76"/>
      <c r="D688" s="76"/>
      <c r="E688" s="76"/>
      <c r="F688" s="76"/>
      <c r="G688" s="76"/>
      <c r="H688" s="76"/>
      <c r="I688" s="76"/>
      <c r="J688" s="76"/>
      <c r="K688" s="76"/>
      <c r="L688" s="76"/>
      <c r="M688" s="76"/>
      <c r="N688" s="76"/>
      <c r="O688" s="76"/>
      <c r="P688" s="76"/>
      <c r="Q688" s="76"/>
      <c r="R688" s="76"/>
      <c r="S688" s="76"/>
      <c r="T688" s="76"/>
      <c r="U688" s="76"/>
      <c r="V688" s="76"/>
      <c r="W688" s="76"/>
      <c r="X688" s="76"/>
      <c r="Y688" s="76"/>
    </row>
    <row r="689">
      <c r="A689" s="76"/>
      <c r="B689" s="76"/>
      <c r="C689" s="76"/>
      <c r="D689" s="76"/>
      <c r="E689" s="76"/>
      <c r="F689" s="76"/>
      <c r="G689" s="76"/>
      <c r="H689" s="76"/>
      <c r="I689" s="76"/>
      <c r="J689" s="76"/>
      <c r="K689" s="76"/>
      <c r="L689" s="76"/>
      <c r="M689" s="76"/>
      <c r="N689" s="76"/>
      <c r="O689" s="76"/>
      <c r="P689" s="76"/>
      <c r="Q689" s="76"/>
      <c r="R689" s="76"/>
      <c r="S689" s="76"/>
      <c r="T689" s="76"/>
      <c r="U689" s="76"/>
      <c r="V689" s="76"/>
      <c r="W689" s="76"/>
      <c r="X689" s="76"/>
      <c r="Y689" s="76"/>
    </row>
    <row r="690">
      <c r="A690" s="76"/>
      <c r="B690" s="76"/>
      <c r="C690" s="76"/>
      <c r="D690" s="76"/>
      <c r="E690" s="76"/>
      <c r="F690" s="76"/>
      <c r="G690" s="76"/>
      <c r="H690" s="76"/>
      <c r="I690" s="76"/>
      <c r="J690" s="76"/>
      <c r="K690" s="76"/>
      <c r="L690" s="76"/>
      <c r="M690" s="76"/>
      <c r="N690" s="76"/>
      <c r="O690" s="76"/>
      <c r="P690" s="76"/>
      <c r="Q690" s="76"/>
      <c r="R690" s="76"/>
      <c r="S690" s="76"/>
      <c r="T690" s="76"/>
      <c r="U690" s="76"/>
      <c r="V690" s="76"/>
      <c r="W690" s="76"/>
      <c r="X690" s="76"/>
      <c r="Y690" s="76"/>
    </row>
    <row r="691">
      <c r="A691" s="76"/>
      <c r="B691" s="76"/>
      <c r="C691" s="76"/>
      <c r="D691" s="76"/>
      <c r="E691" s="76"/>
      <c r="F691" s="76"/>
      <c r="G691" s="76"/>
      <c r="H691" s="76"/>
      <c r="I691" s="76"/>
      <c r="J691" s="76"/>
      <c r="K691" s="76"/>
      <c r="L691" s="76"/>
      <c r="M691" s="76"/>
      <c r="N691" s="76"/>
      <c r="O691" s="76"/>
      <c r="P691" s="76"/>
      <c r="Q691" s="76"/>
      <c r="R691" s="76"/>
      <c r="S691" s="76"/>
      <c r="T691" s="76"/>
      <c r="U691" s="76"/>
      <c r="V691" s="76"/>
      <c r="W691" s="76"/>
      <c r="X691" s="76"/>
      <c r="Y691" s="76"/>
    </row>
    <row r="692">
      <c r="A692" s="76"/>
      <c r="B692" s="76"/>
      <c r="C692" s="76"/>
      <c r="D692" s="76"/>
      <c r="E692" s="76"/>
      <c r="F692" s="76"/>
      <c r="G692" s="76"/>
      <c r="H692" s="76"/>
      <c r="I692" s="76"/>
      <c r="J692" s="76"/>
      <c r="K692" s="76"/>
      <c r="L692" s="76"/>
      <c r="M692" s="76"/>
      <c r="N692" s="76"/>
      <c r="O692" s="76"/>
      <c r="P692" s="76"/>
      <c r="Q692" s="76"/>
      <c r="R692" s="76"/>
      <c r="S692" s="76"/>
      <c r="T692" s="76"/>
      <c r="U692" s="76"/>
      <c r="V692" s="76"/>
      <c r="W692" s="76"/>
      <c r="X692" s="76"/>
      <c r="Y692" s="76"/>
    </row>
    <row r="693">
      <c r="A693" s="76"/>
      <c r="B693" s="76"/>
      <c r="C693" s="76"/>
      <c r="D693" s="76"/>
      <c r="E693" s="76"/>
      <c r="F693" s="76"/>
      <c r="G693" s="76"/>
      <c r="H693" s="76"/>
      <c r="I693" s="76"/>
      <c r="J693" s="76"/>
      <c r="K693" s="76"/>
      <c r="L693" s="76"/>
      <c r="M693" s="76"/>
      <c r="N693" s="76"/>
      <c r="O693" s="76"/>
      <c r="P693" s="76"/>
      <c r="Q693" s="76"/>
      <c r="R693" s="76"/>
      <c r="S693" s="76"/>
      <c r="T693" s="76"/>
      <c r="U693" s="76"/>
      <c r="V693" s="76"/>
      <c r="W693" s="76"/>
      <c r="X693" s="76"/>
      <c r="Y693" s="76"/>
    </row>
    <row r="694">
      <c r="A694" s="76"/>
      <c r="B694" s="76"/>
      <c r="C694" s="76"/>
      <c r="D694" s="76"/>
      <c r="E694" s="76"/>
      <c r="F694" s="76"/>
      <c r="G694" s="76"/>
      <c r="H694" s="76"/>
      <c r="I694" s="76"/>
      <c r="J694" s="76"/>
      <c r="K694" s="76"/>
      <c r="L694" s="76"/>
      <c r="M694" s="76"/>
      <c r="N694" s="76"/>
      <c r="O694" s="76"/>
      <c r="P694" s="76"/>
      <c r="Q694" s="76"/>
      <c r="R694" s="76"/>
      <c r="S694" s="76"/>
      <c r="T694" s="76"/>
      <c r="U694" s="76"/>
      <c r="V694" s="76"/>
      <c r="W694" s="76"/>
      <c r="X694" s="76"/>
      <c r="Y694" s="76"/>
    </row>
    <row r="695">
      <c r="A695" s="76"/>
      <c r="B695" s="76"/>
      <c r="C695" s="76"/>
      <c r="D695" s="76"/>
      <c r="E695" s="76"/>
      <c r="F695" s="76"/>
      <c r="G695" s="76"/>
      <c r="H695" s="76"/>
      <c r="I695" s="76"/>
      <c r="J695" s="76"/>
      <c r="K695" s="76"/>
      <c r="L695" s="76"/>
      <c r="M695" s="76"/>
      <c r="N695" s="76"/>
      <c r="O695" s="76"/>
      <c r="P695" s="76"/>
      <c r="Q695" s="76"/>
      <c r="R695" s="76"/>
      <c r="S695" s="76"/>
      <c r="T695" s="76"/>
      <c r="U695" s="76"/>
      <c r="V695" s="76"/>
      <c r="W695" s="76"/>
      <c r="X695" s="76"/>
      <c r="Y695" s="76"/>
    </row>
    <row r="696">
      <c r="A696" s="76"/>
      <c r="B696" s="76"/>
      <c r="C696" s="76"/>
      <c r="D696" s="76"/>
      <c r="E696" s="76"/>
      <c r="F696" s="76"/>
      <c r="G696" s="76"/>
      <c r="H696" s="76"/>
      <c r="I696" s="76"/>
      <c r="J696" s="76"/>
      <c r="K696" s="76"/>
      <c r="L696" s="76"/>
      <c r="M696" s="76"/>
      <c r="N696" s="76"/>
      <c r="O696" s="76"/>
      <c r="P696" s="76"/>
      <c r="Q696" s="76"/>
      <c r="R696" s="76"/>
      <c r="S696" s="76"/>
      <c r="T696" s="76"/>
      <c r="U696" s="76"/>
      <c r="V696" s="76"/>
      <c r="W696" s="76"/>
      <c r="X696" s="76"/>
      <c r="Y696" s="76"/>
    </row>
    <row r="697">
      <c r="A697" s="76"/>
      <c r="B697" s="76"/>
      <c r="C697" s="76"/>
      <c r="D697" s="76"/>
      <c r="E697" s="76"/>
      <c r="F697" s="76"/>
      <c r="G697" s="76"/>
      <c r="H697" s="76"/>
      <c r="I697" s="76"/>
      <c r="J697" s="76"/>
      <c r="K697" s="76"/>
      <c r="L697" s="76"/>
      <c r="M697" s="76"/>
      <c r="N697" s="76"/>
      <c r="O697" s="76"/>
      <c r="P697" s="76"/>
      <c r="Q697" s="76"/>
      <c r="R697" s="76"/>
      <c r="S697" s="76"/>
      <c r="T697" s="76"/>
      <c r="U697" s="76"/>
      <c r="V697" s="76"/>
      <c r="W697" s="76"/>
      <c r="X697" s="76"/>
      <c r="Y697" s="76"/>
    </row>
    <row r="698">
      <c r="A698" s="76"/>
      <c r="B698" s="76"/>
      <c r="C698" s="76"/>
      <c r="D698" s="76"/>
      <c r="E698" s="76"/>
      <c r="F698" s="76"/>
      <c r="G698" s="76"/>
      <c r="H698" s="76"/>
      <c r="I698" s="76"/>
      <c r="J698" s="76"/>
      <c r="K698" s="76"/>
      <c r="L698" s="76"/>
      <c r="M698" s="76"/>
      <c r="N698" s="76"/>
      <c r="O698" s="76"/>
      <c r="P698" s="76"/>
      <c r="Q698" s="76"/>
      <c r="R698" s="76"/>
      <c r="S698" s="76"/>
      <c r="T698" s="76"/>
      <c r="U698" s="76"/>
      <c r="V698" s="76"/>
      <c r="W698" s="76"/>
      <c r="X698" s="76"/>
      <c r="Y698" s="76"/>
    </row>
    <row r="699">
      <c r="A699" s="76"/>
      <c r="B699" s="76"/>
      <c r="C699" s="76"/>
      <c r="D699" s="76"/>
      <c r="E699" s="76"/>
      <c r="F699" s="76"/>
      <c r="G699" s="76"/>
      <c r="H699" s="76"/>
      <c r="I699" s="76"/>
      <c r="J699" s="76"/>
      <c r="K699" s="76"/>
      <c r="L699" s="76"/>
      <c r="M699" s="76"/>
      <c r="N699" s="76"/>
      <c r="O699" s="76"/>
      <c r="P699" s="76"/>
      <c r="Q699" s="76"/>
      <c r="R699" s="76"/>
      <c r="S699" s="76"/>
      <c r="T699" s="76"/>
      <c r="U699" s="76"/>
      <c r="V699" s="76"/>
      <c r="W699" s="76"/>
      <c r="X699" s="76"/>
      <c r="Y699" s="76"/>
    </row>
    <row r="700">
      <c r="A700" s="76"/>
      <c r="B700" s="76"/>
      <c r="C700" s="76"/>
      <c r="D700" s="76"/>
      <c r="E700" s="76"/>
      <c r="F700" s="76"/>
      <c r="G700" s="76"/>
      <c r="H700" s="76"/>
      <c r="I700" s="76"/>
      <c r="J700" s="76"/>
      <c r="K700" s="76"/>
      <c r="L700" s="76"/>
      <c r="M700" s="76"/>
      <c r="N700" s="76"/>
      <c r="O700" s="76"/>
      <c r="P700" s="76"/>
      <c r="Q700" s="76"/>
      <c r="R700" s="76"/>
      <c r="S700" s="76"/>
      <c r="T700" s="76"/>
      <c r="U700" s="76"/>
      <c r="V700" s="76"/>
      <c r="W700" s="76"/>
      <c r="X700" s="76"/>
      <c r="Y700" s="76"/>
    </row>
    <row r="701">
      <c r="A701" s="76"/>
      <c r="B701" s="76"/>
      <c r="C701" s="76"/>
      <c r="D701" s="76"/>
      <c r="E701" s="76"/>
      <c r="F701" s="76"/>
      <c r="G701" s="76"/>
      <c r="H701" s="76"/>
      <c r="I701" s="76"/>
      <c r="J701" s="76"/>
      <c r="K701" s="76"/>
      <c r="L701" s="76"/>
      <c r="M701" s="76"/>
      <c r="N701" s="76"/>
      <c r="O701" s="76"/>
      <c r="P701" s="76"/>
      <c r="Q701" s="76"/>
      <c r="R701" s="76"/>
      <c r="S701" s="76"/>
      <c r="T701" s="76"/>
      <c r="U701" s="76"/>
      <c r="V701" s="76"/>
      <c r="W701" s="76"/>
      <c r="X701" s="76"/>
      <c r="Y701" s="76"/>
    </row>
    <row r="702">
      <c r="A702" s="76"/>
      <c r="B702" s="76"/>
      <c r="C702" s="76"/>
      <c r="D702" s="76"/>
      <c r="E702" s="76"/>
      <c r="F702" s="76"/>
      <c r="G702" s="76"/>
      <c r="H702" s="76"/>
      <c r="I702" s="76"/>
      <c r="J702" s="76"/>
      <c r="K702" s="76"/>
      <c r="L702" s="76"/>
      <c r="M702" s="76"/>
      <c r="N702" s="76"/>
      <c r="O702" s="76"/>
      <c r="P702" s="76"/>
      <c r="Q702" s="76"/>
      <c r="R702" s="76"/>
      <c r="S702" s="76"/>
      <c r="T702" s="76"/>
      <c r="U702" s="76"/>
      <c r="V702" s="76"/>
      <c r="W702" s="76"/>
      <c r="X702" s="76"/>
      <c r="Y702" s="76"/>
    </row>
    <row r="703">
      <c r="A703" s="76"/>
      <c r="B703" s="76"/>
      <c r="C703" s="76"/>
      <c r="D703" s="76"/>
      <c r="E703" s="76"/>
      <c r="F703" s="76"/>
      <c r="G703" s="76"/>
      <c r="H703" s="76"/>
      <c r="I703" s="76"/>
      <c r="J703" s="76"/>
      <c r="K703" s="76"/>
      <c r="L703" s="76"/>
      <c r="M703" s="76"/>
      <c r="N703" s="76"/>
      <c r="O703" s="76"/>
      <c r="P703" s="76"/>
      <c r="Q703" s="76"/>
      <c r="R703" s="76"/>
      <c r="S703" s="76"/>
      <c r="T703" s="76"/>
      <c r="U703" s="76"/>
      <c r="V703" s="76"/>
      <c r="W703" s="76"/>
      <c r="X703" s="76"/>
      <c r="Y703" s="76"/>
    </row>
    <row r="704">
      <c r="A704" s="76"/>
      <c r="B704" s="76"/>
      <c r="C704" s="76"/>
      <c r="D704" s="76"/>
      <c r="E704" s="76"/>
      <c r="F704" s="76"/>
      <c r="G704" s="76"/>
      <c r="H704" s="76"/>
      <c r="I704" s="76"/>
      <c r="J704" s="76"/>
      <c r="K704" s="76"/>
      <c r="L704" s="76"/>
      <c r="M704" s="76"/>
      <c r="N704" s="76"/>
      <c r="O704" s="76"/>
      <c r="P704" s="76"/>
      <c r="Q704" s="76"/>
      <c r="R704" s="76"/>
      <c r="S704" s="76"/>
      <c r="T704" s="76"/>
      <c r="U704" s="76"/>
      <c r="V704" s="76"/>
      <c r="W704" s="76"/>
      <c r="X704" s="76"/>
      <c r="Y704" s="76"/>
    </row>
    <row r="705">
      <c r="A705" s="76"/>
      <c r="B705" s="76"/>
      <c r="C705" s="76"/>
      <c r="D705" s="76"/>
      <c r="E705" s="76"/>
      <c r="F705" s="76"/>
      <c r="G705" s="76"/>
      <c r="H705" s="76"/>
      <c r="I705" s="76"/>
      <c r="J705" s="76"/>
      <c r="K705" s="76"/>
      <c r="L705" s="76"/>
      <c r="M705" s="76"/>
      <c r="N705" s="76"/>
      <c r="O705" s="76"/>
      <c r="P705" s="76"/>
      <c r="Q705" s="76"/>
      <c r="R705" s="76"/>
      <c r="S705" s="76"/>
      <c r="T705" s="76"/>
      <c r="U705" s="76"/>
      <c r="V705" s="76"/>
      <c r="W705" s="76"/>
      <c r="X705" s="76"/>
      <c r="Y705" s="76"/>
    </row>
    <row r="706">
      <c r="A706" s="76"/>
      <c r="B706" s="76"/>
      <c r="C706" s="76"/>
      <c r="D706" s="76"/>
      <c r="E706" s="76"/>
      <c r="F706" s="76"/>
      <c r="G706" s="76"/>
      <c r="H706" s="76"/>
      <c r="I706" s="76"/>
      <c r="J706" s="76"/>
      <c r="K706" s="76"/>
      <c r="L706" s="76"/>
      <c r="M706" s="76"/>
      <c r="N706" s="76"/>
      <c r="O706" s="76"/>
      <c r="P706" s="76"/>
      <c r="Q706" s="76"/>
      <c r="R706" s="76"/>
      <c r="S706" s="76"/>
      <c r="T706" s="76"/>
      <c r="U706" s="76"/>
      <c r="V706" s="76"/>
      <c r="W706" s="76"/>
      <c r="X706" s="76"/>
      <c r="Y706" s="76"/>
    </row>
    <row r="707">
      <c r="A707" s="76"/>
      <c r="B707" s="76"/>
      <c r="C707" s="76"/>
      <c r="D707" s="76"/>
      <c r="E707" s="76"/>
      <c r="F707" s="76"/>
      <c r="G707" s="76"/>
      <c r="H707" s="76"/>
      <c r="I707" s="76"/>
      <c r="J707" s="76"/>
      <c r="K707" s="76"/>
      <c r="L707" s="76"/>
      <c r="M707" s="76"/>
      <c r="N707" s="76"/>
      <c r="O707" s="76"/>
      <c r="P707" s="76"/>
      <c r="Q707" s="76"/>
      <c r="R707" s="76"/>
      <c r="S707" s="76"/>
      <c r="T707" s="76"/>
      <c r="U707" s="76"/>
      <c r="V707" s="76"/>
      <c r="W707" s="76"/>
      <c r="X707" s="76"/>
      <c r="Y707" s="76"/>
    </row>
    <row r="708">
      <c r="A708" s="76"/>
      <c r="B708" s="76"/>
      <c r="C708" s="76"/>
      <c r="D708" s="76"/>
      <c r="E708" s="76"/>
      <c r="F708" s="76"/>
      <c r="G708" s="76"/>
      <c r="H708" s="76"/>
      <c r="I708" s="76"/>
      <c r="J708" s="76"/>
      <c r="K708" s="76"/>
      <c r="L708" s="76"/>
      <c r="M708" s="76"/>
      <c r="N708" s="76"/>
      <c r="O708" s="76"/>
      <c r="P708" s="76"/>
      <c r="Q708" s="76"/>
      <c r="R708" s="76"/>
      <c r="S708" s="76"/>
      <c r="T708" s="76"/>
      <c r="U708" s="76"/>
      <c r="V708" s="76"/>
      <c r="W708" s="76"/>
      <c r="X708" s="76"/>
      <c r="Y708" s="76"/>
    </row>
    <row r="709">
      <c r="A709" s="76"/>
      <c r="B709" s="76"/>
      <c r="C709" s="76"/>
      <c r="D709" s="76"/>
      <c r="E709" s="76"/>
      <c r="F709" s="76"/>
      <c r="G709" s="76"/>
      <c r="H709" s="76"/>
      <c r="I709" s="76"/>
      <c r="J709" s="76"/>
      <c r="K709" s="76"/>
      <c r="L709" s="76"/>
      <c r="M709" s="76"/>
      <c r="N709" s="76"/>
      <c r="O709" s="76"/>
      <c r="P709" s="76"/>
      <c r="Q709" s="76"/>
      <c r="R709" s="76"/>
      <c r="S709" s="76"/>
      <c r="T709" s="76"/>
      <c r="U709" s="76"/>
      <c r="V709" s="76"/>
      <c r="W709" s="76"/>
      <c r="X709" s="76"/>
      <c r="Y709" s="76"/>
    </row>
    <row r="710">
      <c r="A710" s="76"/>
      <c r="B710" s="76"/>
      <c r="C710" s="76"/>
      <c r="D710" s="76"/>
      <c r="E710" s="76"/>
      <c r="F710" s="76"/>
      <c r="G710" s="76"/>
      <c r="H710" s="76"/>
      <c r="I710" s="76"/>
      <c r="J710" s="76"/>
      <c r="K710" s="76"/>
      <c r="L710" s="76"/>
      <c r="M710" s="76"/>
      <c r="N710" s="76"/>
      <c r="O710" s="76"/>
      <c r="P710" s="76"/>
      <c r="Q710" s="76"/>
      <c r="R710" s="76"/>
      <c r="S710" s="76"/>
      <c r="T710" s="76"/>
      <c r="U710" s="76"/>
      <c r="V710" s="76"/>
      <c r="W710" s="76"/>
      <c r="X710" s="76"/>
      <c r="Y710" s="76"/>
    </row>
    <row r="711">
      <c r="A711" s="76"/>
      <c r="B711" s="76"/>
      <c r="C711" s="76"/>
      <c r="D711" s="76"/>
      <c r="E711" s="76"/>
      <c r="F711" s="76"/>
      <c r="G711" s="76"/>
      <c r="H711" s="76"/>
      <c r="I711" s="76"/>
      <c r="J711" s="76"/>
      <c r="K711" s="76"/>
      <c r="L711" s="76"/>
      <c r="M711" s="76"/>
      <c r="N711" s="76"/>
      <c r="O711" s="76"/>
      <c r="P711" s="76"/>
      <c r="Q711" s="76"/>
      <c r="R711" s="76"/>
      <c r="S711" s="76"/>
      <c r="T711" s="76"/>
      <c r="U711" s="76"/>
      <c r="V711" s="76"/>
      <c r="W711" s="76"/>
      <c r="X711" s="76"/>
      <c r="Y711" s="76"/>
    </row>
    <row r="712">
      <c r="A712" s="76"/>
      <c r="B712" s="76"/>
      <c r="C712" s="76"/>
      <c r="D712" s="76"/>
      <c r="E712" s="76"/>
      <c r="F712" s="76"/>
      <c r="G712" s="76"/>
      <c r="H712" s="76"/>
      <c r="I712" s="76"/>
      <c r="J712" s="76"/>
      <c r="K712" s="76"/>
      <c r="L712" s="76"/>
      <c r="M712" s="76"/>
      <c r="N712" s="76"/>
      <c r="O712" s="76"/>
      <c r="P712" s="76"/>
      <c r="Q712" s="76"/>
      <c r="R712" s="76"/>
      <c r="S712" s="76"/>
      <c r="T712" s="76"/>
      <c r="U712" s="76"/>
      <c r="V712" s="76"/>
      <c r="W712" s="76"/>
      <c r="X712" s="76"/>
      <c r="Y712" s="76"/>
    </row>
    <row r="713">
      <c r="A713" s="76"/>
      <c r="B713" s="76"/>
      <c r="C713" s="76"/>
      <c r="D713" s="76"/>
      <c r="E713" s="76"/>
      <c r="F713" s="76"/>
      <c r="G713" s="76"/>
      <c r="H713" s="76"/>
      <c r="I713" s="76"/>
      <c r="J713" s="76"/>
      <c r="K713" s="76"/>
      <c r="L713" s="76"/>
      <c r="M713" s="76"/>
      <c r="N713" s="76"/>
      <c r="O713" s="76"/>
      <c r="P713" s="76"/>
      <c r="Q713" s="76"/>
      <c r="R713" s="76"/>
      <c r="S713" s="76"/>
      <c r="T713" s="76"/>
      <c r="U713" s="76"/>
      <c r="V713" s="76"/>
      <c r="W713" s="76"/>
      <c r="X713" s="76"/>
      <c r="Y713" s="76"/>
    </row>
    <row r="714">
      <c r="A714" s="76"/>
      <c r="B714" s="76"/>
      <c r="C714" s="76"/>
      <c r="D714" s="76"/>
      <c r="E714" s="76"/>
      <c r="F714" s="76"/>
      <c r="G714" s="76"/>
      <c r="H714" s="76"/>
      <c r="I714" s="76"/>
      <c r="J714" s="76"/>
      <c r="K714" s="76"/>
      <c r="L714" s="76"/>
      <c r="M714" s="76"/>
      <c r="N714" s="76"/>
      <c r="O714" s="76"/>
      <c r="P714" s="76"/>
      <c r="Q714" s="76"/>
      <c r="R714" s="76"/>
      <c r="S714" s="76"/>
      <c r="T714" s="76"/>
      <c r="U714" s="76"/>
      <c r="V714" s="76"/>
      <c r="W714" s="76"/>
      <c r="X714" s="76"/>
      <c r="Y714" s="76"/>
    </row>
    <row r="715">
      <c r="A715" s="76"/>
      <c r="B715" s="76"/>
      <c r="C715" s="76"/>
      <c r="D715" s="76"/>
      <c r="E715" s="76"/>
      <c r="F715" s="76"/>
      <c r="G715" s="76"/>
      <c r="H715" s="76"/>
      <c r="I715" s="76"/>
      <c r="J715" s="76"/>
      <c r="K715" s="76"/>
      <c r="L715" s="76"/>
      <c r="M715" s="76"/>
      <c r="N715" s="76"/>
      <c r="O715" s="76"/>
      <c r="P715" s="76"/>
      <c r="Q715" s="76"/>
      <c r="R715" s="76"/>
      <c r="S715" s="76"/>
      <c r="T715" s="76"/>
      <c r="U715" s="76"/>
      <c r="V715" s="76"/>
      <c r="W715" s="76"/>
      <c r="X715" s="76"/>
      <c r="Y715" s="76"/>
    </row>
    <row r="716">
      <c r="A716" s="76"/>
      <c r="B716" s="76"/>
      <c r="C716" s="76"/>
      <c r="D716" s="76"/>
      <c r="E716" s="76"/>
      <c r="F716" s="76"/>
      <c r="G716" s="76"/>
      <c r="H716" s="76"/>
      <c r="I716" s="76"/>
      <c r="J716" s="76"/>
      <c r="K716" s="76"/>
      <c r="L716" s="76"/>
      <c r="M716" s="76"/>
      <c r="N716" s="76"/>
      <c r="O716" s="76"/>
      <c r="P716" s="76"/>
      <c r="Q716" s="76"/>
      <c r="R716" s="76"/>
      <c r="S716" s="76"/>
      <c r="T716" s="76"/>
      <c r="U716" s="76"/>
      <c r="V716" s="76"/>
      <c r="W716" s="76"/>
      <c r="X716" s="76"/>
      <c r="Y716" s="76"/>
    </row>
    <row r="717">
      <c r="A717" s="76"/>
      <c r="B717" s="76"/>
      <c r="C717" s="76"/>
      <c r="D717" s="76"/>
      <c r="E717" s="76"/>
      <c r="F717" s="76"/>
      <c r="G717" s="76"/>
      <c r="H717" s="76"/>
      <c r="I717" s="76"/>
      <c r="J717" s="76"/>
      <c r="K717" s="76"/>
      <c r="L717" s="76"/>
      <c r="M717" s="76"/>
      <c r="N717" s="76"/>
      <c r="O717" s="76"/>
      <c r="P717" s="76"/>
      <c r="Q717" s="76"/>
      <c r="R717" s="76"/>
      <c r="S717" s="76"/>
      <c r="T717" s="76"/>
      <c r="U717" s="76"/>
      <c r="V717" s="76"/>
      <c r="W717" s="76"/>
      <c r="X717" s="76"/>
      <c r="Y717" s="76"/>
    </row>
    <row r="718">
      <c r="A718" s="76"/>
      <c r="B718" s="76"/>
      <c r="C718" s="76"/>
      <c r="D718" s="76"/>
      <c r="E718" s="76"/>
      <c r="F718" s="76"/>
      <c r="G718" s="76"/>
      <c r="H718" s="76"/>
      <c r="I718" s="76"/>
      <c r="J718" s="76"/>
      <c r="K718" s="76"/>
      <c r="L718" s="76"/>
      <c r="M718" s="76"/>
      <c r="N718" s="76"/>
      <c r="O718" s="76"/>
      <c r="P718" s="76"/>
      <c r="Q718" s="76"/>
      <c r="R718" s="76"/>
      <c r="S718" s="76"/>
      <c r="T718" s="76"/>
      <c r="U718" s="76"/>
      <c r="V718" s="76"/>
      <c r="W718" s="76"/>
      <c r="X718" s="76"/>
      <c r="Y718" s="76"/>
    </row>
    <row r="719">
      <c r="A719" s="76"/>
      <c r="B719" s="76"/>
      <c r="C719" s="76"/>
      <c r="D719" s="76"/>
      <c r="E719" s="76"/>
      <c r="F719" s="76"/>
      <c r="G719" s="76"/>
      <c r="H719" s="76"/>
      <c r="I719" s="76"/>
      <c r="J719" s="76"/>
      <c r="K719" s="76"/>
      <c r="L719" s="76"/>
      <c r="M719" s="76"/>
      <c r="N719" s="76"/>
      <c r="O719" s="76"/>
      <c r="P719" s="76"/>
      <c r="Q719" s="76"/>
      <c r="R719" s="76"/>
      <c r="S719" s="76"/>
      <c r="T719" s="76"/>
      <c r="U719" s="76"/>
      <c r="V719" s="76"/>
      <c r="W719" s="76"/>
      <c r="X719" s="76"/>
      <c r="Y719" s="76"/>
    </row>
    <row r="720">
      <c r="A720" s="76"/>
      <c r="B720" s="76"/>
      <c r="C720" s="76"/>
      <c r="D720" s="76"/>
      <c r="E720" s="76"/>
      <c r="F720" s="76"/>
      <c r="G720" s="76"/>
      <c r="H720" s="76"/>
      <c r="I720" s="76"/>
      <c r="J720" s="76"/>
      <c r="K720" s="76"/>
      <c r="L720" s="76"/>
      <c r="M720" s="76"/>
      <c r="N720" s="76"/>
      <c r="O720" s="76"/>
      <c r="P720" s="76"/>
      <c r="Q720" s="76"/>
      <c r="R720" s="76"/>
      <c r="S720" s="76"/>
      <c r="T720" s="76"/>
      <c r="U720" s="76"/>
      <c r="V720" s="76"/>
      <c r="W720" s="76"/>
      <c r="X720" s="76"/>
      <c r="Y720" s="76"/>
    </row>
    <row r="721">
      <c r="A721" s="76"/>
      <c r="B721" s="76"/>
      <c r="C721" s="76"/>
      <c r="D721" s="76"/>
      <c r="E721" s="76"/>
      <c r="F721" s="76"/>
      <c r="G721" s="76"/>
      <c r="H721" s="76"/>
      <c r="I721" s="76"/>
      <c r="J721" s="76"/>
      <c r="K721" s="76"/>
      <c r="L721" s="76"/>
      <c r="M721" s="76"/>
      <c r="N721" s="76"/>
      <c r="O721" s="76"/>
      <c r="P721" s="76"/>
      <c r="Q721" s="76"/>
      <c r="R721" s="76"/>
      <c r="S721" s="76"/>
      <c r="T721" s="76"/>
      <c r="U721" s="76"/>
      <c r="V721" s="76"/>
      <c r="W721" s="76"/>
      <c r="X721" s="76"/>
      <c r="Y721" s="76"/>
    </row>
    <row r="722">
      <c r="A722" s="76"/>
      <c r="B722" s="76"/>
      <c r="C722" s="76"/>
      <c r="D722" s="76"/>
      <c r="E722" s="76"/>
      <c r="F722" s="76"/>
      <c r="G722" s="76"/>
      <c r="H722" s="76"/>
      <c r="I722" s="76"/>
      <c r="J722" s="76"/>
      <c r="K722" s="76"/>
      <c r="L722" s="76"/>
      <c r="M722" s="76"/>
      <c r="N722" s="76"/>
      <c r="O722" s="76"/>
      <c r="P722" s="76"/>
      <c r="Q722" s="76"/>
      <c r="R722" s="76"/>
      <c r="S722" s="76"/>
      <c r="T722" s="76"/>
      <c r="U722" s="76"/>
      <c r="V722" s="76"/>
      <c r="W722" s="76"/>
      <c r="X722" s="76"/>
      <c r="Y722" s="76"/>
    </row>
    <row r="723">
      <c r="A723" s="76"/>
      <c r="B723" s="76"/>
      <c r="C723" s="76"/>
      <c r="D723" s="76"/>
      <c r="E723" s="76"/>
      <c r="F723" s="76"/>
      <c r="G723" s="76"/>
      <c r="H723" s="76"/>
      <c r="I723" s="76"/>
      <c r="J723" s="76"/>
      <c r="K723" s="76"/>
      <c r="L723" s="76"/>
      <c r="M723" s="76"/>
      <c r="N723" s="76"/>
      <c r="O723" s="76"/>
      <c r="P723" s="76"/>
      <c r="Q723" s="76"/>
      <c r="R723" s="76"/>
      <c r="S723" s="76"/>
      <c r="T723" s="76"/>
      <c r="U723" s="76"/>
      <c r="V723" s="76"/>
      <c r="W723" s="76"/>
      <c r="X723" s="76"/>
      <c r="Y723" s="76"/>
    </row>
    <row r="724">
      <c r="A724" s="76"/>
      <c r="B724" s="76"/>
      <c r="C724" s="76"/>
      <c r="D724" s="76"/>
      <c r="E724" s="76"/>
      <c r="F724" s="76"/>
      <c r="G724" s="76"/>
      <c r="H724" s="76"/>
      <c r="I724" s="76"/>
      <c r="J724" s="76"/>
      <c r="K724" s="76"/>
      <c r="L724" s="76"/>
      <c r="M724" s="76"/>
      <c r="N724" s="76"/>
      <c r="O724" s="76"/>
      <c r="P724" s="76"/>
      <c r="Q724" s="76"/>
      <c r="R724" s="76"/>
      <c r="S724" s="76"/>
      <c r="T724" s="76"/>
      <c r="U724" s="76"/>
      <c r="V724" s="76"/>
      <c r="W724" s="76"/>
      <c r="X724" s="76"/>
      <c r="Y724" s="76"/>
    </row>
    <row r="725">
      <c r="A725" s="76"/>
      <c r="B725" s="76"/>
      <c r="C725" s="76"/>
      <c r="D725" s="76"/>
      <c r="E725" s="76"/>
      <c r="F725" s="76"/>
      <c r="G725" s="76"/>
      <c r="H725" s="76"/>
      <c r="I725" s="76"/>
      <c r="J725" s="76"/>
      <c r="K725" s="76"/>
      <c r="L725" s="76"/>
      <c r="M725" s="76"/>
      <c r="N725" s="76"/>
      <c r="O725" s="76"/>
      <c r="P725" s="76"/>
      <c r="Q725" s="76"/>
      <c r="R725" s="76"/>
      <c r="S725" s="76"/>
      <c r="T725" s="76"/>
      <c r="U725" s="76"/>
      <c r="V725" s="76"/>
      <c r="W725" s="76"/>
      <c r="X725" s="76"/>
      <c r="Y725" s="76"/>
    </row>
    <row r="726">
      <c r="A726" s="76"/>
      <c r="B726" s="76"/>
      <c r="C726" s="76"/>
      <c r="D726" s="76"/>
      <c r="E726" s="76"/>
      <c r="F726" s="76"/>
      <c r="G726" s="76"/>
      <c r="H726" s="76"/>
      <c r="I726" s="76"/>
      <c r="J726" s="76"/>
      <c r="K726" s="76"/>
      <c r="L726" s="76"/>
      <c r="M726" s="76"/>
      <c r="N726" s="76"/>
      <c r="O726" s="76"/>
      <c r="P726" s="76"/>
      <c r="Q726" s="76"/>
      <c r="R726" s="76"/>
      <c r="S726" s="76"/>
      <c r="T726" s="76"/>
      <c r="U726" s="76"/>
      <c r="V726" s="76"/>
      <c r="W726" s="76"/>
      <c r="X726" s="76"/>
      <c r="Y726" s="76"/>
    </row>
    <row r="727">
      <c r="A727" s="76"/>
      <c r="B727" s="76"/>
      <c r="C727" s="76"/>
      <c r="D727" s="76"/>
      <c r="E727" s="76"/>
      <c r="F727" s="76"/>
      <c r="G727" s="76"/>
      <c r="H727" s="76"/>
      <c r="I727" s="76"/>
      <c r="J727" s="76"/>
      <c r="K727" s="76"/>
      <c r="L727" s="76"/>
      <c r="M727" s="76"/>
      <c r="N727" s="76"/>
      <c r="O727" s="76"/>
      <c r="P727" s="76"/>
      <c r="Q727" s="76"/>
      <c r="R727" s="76"/>
      <c r="S727" s="76"/>
      <c r="T727" s="76"/>
      <c r="U727" s="76"/>
      <c r="V727" s="76"/>
      <c r="W727" s="76"/>
      <c r="X727" s="76"/>
      <c r="Y727" s="76"/>
    </row>
    <row r="728">
      <c r="A728" s="76"/>
      <c r="B728" s="76"/>
      <c r="C728" s="76"/>
      <c r="D728" s="76"/>
      <c r="E728" s="76"/>
      <c r="F728" s="76"/>
      <c r="G728" s="76"/>
      <c r="H728" s="76"/>
      <c r="I728" s="76"/>
      <c r="J728" s="76"/>
      <c r="K728" s="76"/>
      <c r="L728" s="76"/>
      <c r="M728" s="76"/>
      <c r="N728" s="76"/>
      <c r="O728" s="76"/>
      <c r="P728" s="76"/>
      <c r="Q728" s="76"/>
      <c r="R728" s="76"/>
      <c r="S728" s="76"/>
      <c r="T728" s="76"/>
      <c r="U728" s="76"/>
      <c r="V728" s="76"/>
      <c r="W728" s="76"/>
      <c r="X728" s="76"/>
      <c r="Y728" s="76"/>
    </row>
    <row r="729">
      <c r="A729" s="76"/>
      <c r="B729" s="76"/>
      <c r="C729" s="76"/>
      <c r="D729" s="76"/>
      <c r="E729" s="76"/>
      <c r="F729" s="76"/>
      <c r="G729" s="76"/>
      <c r="H729" s="76"/>
      <c r="I729" s="76"/>
      <c r="J729" s="76"/>
      <c r="K729" s="76"/>
      <c r="L729" s="76"/>
      <c r="M729" s="76"/>
      <c r="N729" s="76"/>
      <c r="O729" s="76"/>
      <c r="P729" s="76"/>
      <c r="Q729" s="76"/>
      <c r="R729" s="76"/>
      <c r="S729" s="76"/>
      <c r="T729" s="76"/>
      <c r="U729" s="76"/>
      <c r="V729" s="76"/>
      <c r="W729" s="76"/>
      <c r="X729" s="76"/>
      <c r="Y729" s="76"/>
    </row>
    <row r="730">
      <c r="A730" s="76"/>
      <c r="B730" s="76"/>
      <c r="C730" s="76"/>
      <c r="D730" s="76"/>
      <c r="E730" s="76"/>
      <c r="F730" s="76"/>
      <c r="G730" s="76"/>
      <c r="H730" s="76"/>
      <c r="I730" s="76"/>
      <c r="J730" s="76"/>
      <c r="K730" s="76"/>
      <c r="L730" s="76"/>
      <c r="M730" s="76"/>
      <c r="N730" s="76"/>
      <c r="O730" s="76"/>
      <c r="P730" s="76"/>
      <c r="Q730" s="76"/>
      <c r="R730" s="76"/>
      <c r="S730" s="76"/>
      <c r="T730" s="76"/>
      <c r="U730" s="76"/>
      <c r="V730" s="76"/>
      <c r="W730" s="76"/>
      <c r="X730" s="76"/>
      <c r="Y730" s="76"/>
    </row>
    <row r="731">
      <c r="A731" s="76"/>
      <c r="B731" s="76"/>
      <c r="C731" s="76"/>
      <c r="D731" s="76"/>
      <c r="E731" s="76"/>
      <c r="F731" s="76"/>
      <c r="G731" s="76"/>
      <c r="H731" s="76"/>
      <c r="I731" s="76"/>
      <c r="J731" s="76"/>
      <c r="K731" s="76"/>
      <c r="L731" s="76"/>
      <c r="M731" s="76"/>
      <c r="N731" s="76"/>
      <c r="O731" s="76"/>
      <c r="P731" s="76"/>
      <c r="Q731" s="76"/>
      <c r="R731" s="76"/>
      <c r="S731" s="76"/>
      <c r="T731" s="76"/>
      <c r="U731" s="76"/>
      <c r="V731" s="76"/>
      <c r="W731" s="76"/>
      <c r="X731" s="76"/>
      <c r="Y731" s="76"/>
    </row>
    <row r="732">
      <c r="A732" s="76"/>
      <c r="B732" s="76"/>
      <c r="C732" s="76"/>
      <c r="D732" s="76"/>
      <c r="E732" s="76"/>
      <c r="F732" s="76"/>
      <c r="G732" s="76"/>
      <c r="H732" s="76"/>
      <c r="I732" s="76"/>
      <c r="J732" s="76"/>
      <c r="K732" s="76"/>
      <c r="L732" s="76"/>
      <c r="M732" s="76"/>
      <c r="N732" s="76"/>
      <c r="O732" s="76"/>
      <c r="P732" s="76"/>
      <c r="Q732" s="76"/>
      <c r="R732" s="76"/>
      <c r="S732" s="76"/>
      <c r="T732" s="76"/>
      <c r="U732" s="76"/>
      <c r="V732" s="76"/>
      <c r="W732" s="76"/>
      <c r="X732" s="76"/>
      <c r="Y732" s="76"/>
    </row>
    <row r="733">
      <c r="A733" s="76"/>
      <c r="B733" s="76"/>
      <c r="C733" s="76"/>
      <c r="D733" s="76"/>
      <c r="E733" s="76"/>
      <c r="F733" s="76"/>
      <c r="G733" s="76"/>
      <c r="H733" s="76"/>
      <c r="I733" s="76"/>
      <c r="J733" s="76"/>
      <c r="K733" s="76"/>
      <c r="L733" s="76"/>
      <c r="M733" s="76"/>
      <c r="N733" s="76"/>
      <c r="O733" s="76"/>
      <c r="P733" s="76"/>
      <c r="Q733" s="76"/>
      <c r="R733" s="76"/>
      <c r="S733" s="76"/>
      <c r="T733" s="76"/>
      <c r="U733" s="76"/>
      <c r="V733" s="76"/>
      <c r="W733" s="76"/>
      <c r="X733" s="76"/>
      <c r="Y733" s="76"/>
    </row>
    <row r="734">
      <c r="A734" s="76"/>
      <c r="B734" s="76"/>
      <c r="C734" s="76"/>
      <c r="D734" s="76"/>
      <c r="E734" s="76"/>
      <c r="F734" s="76"/>
      <c r="G734" s="76"/>
      <c r="H734" s="76"/>
      <c r="I734" s="76"/>
      <c r="J734" s="76"/>
      <c r="K734" s="76"/>
      <c r="L734" s="76"/>
      <c r="M734" s="76"/>
      <c r="N734" s="76"/>
      <c r="O734" s="76"/>
      <c r="P734" s="76"/>
      <c r="Q734" s="76"/>
      <c r="R734" s="76"/>
      <c r="S734" s="76"/>
      <c r="T734" s="76"/>
      <c r="U734" s="76"/>
      <c r="V734" s="76"/>
      <c r="W734" s="76"/>
      <c r="X734" s="76"/>
      <c r="Y734" s="76"/>
    </row>
    <row r="735">
      <c r="A735" s="76"/>
      <c r="B735" s="76"/>
      <c r="C735" s="76"/>
      <c r="D735" s="76"/>
      <c r="E735" s="76"/>
      <c r="F735" s="76"/>
      <c r="G735" s="76"/>
      <c r="H735" s="76"/>
      <c r="I735" s="76"/>
      <c r="J735" s="76"/>
      <c r="K735" s="76"/>
      <c r="L735" s="76"/>
      <c r="M735" s="76"/>
      <c r="N735" s="76"/>
      <c r="O735" s="76"/>
      <c r="P735" s="76"/>
      <c r="Q735" s="76"/>
      <c r="R735" s="76"/>
      <c r="S735" s="76"/>
      <c r="T735" s="76"/>
      <c r="U735" s="76"/>
      <c r="V735" s="76"/>
      <c r="W735" s="76"/>
      <c r="X735" s="76"/>
      <c r="Y735" s="76"/>
    </row>
    <row r="736">
      <c r="A736" s="76"/>
      <c r="B736" s="76"/>
      <c r="C736" s="76"/>
      <c r="D736" s="76"/>
      <c r="E736" s="76"/>
      <c r="F736" s="76"/>
      <c r="G736" s="76"/>
      <c r="H736" s="76"/>
      <c r="I736" s="76"/>
      <c r="J736" s="76"/>
      <c r="K736" s="76"/>
      <c r="L736" s="76"/>
      <c r="M736" s="76"/>
      <c r="N736" s="76"/>
      <c r="O736" s="76"/>
      <c r="P736" s="76"/>
      <c r="Q736" s="76"/>
      <c r="R736" s="76"/>
      <c r="S736" s="76"/>
      <c r="T736" s="76"/>
      <c r="U736" s="76"/>
      <c r="V736" s="76"/>
      <c r="W736" s="76"/>
      <c r="X736" s="76"/>
      <c r="Y736" s="76"/>
    </row>
    <row r="737">
      <c r="A737" s="76"/>
      <c r="B737" s="76"/>
      <c r="C737" s="76"/>
      <c r="D737" s="76"/>
      <c r="E737" s="76"/>
      <c r="F737" s="76"/>
      <c r="G737" s="76"/>
      <c r="H737" s="76"/>
      <c r="I737" s="76"/>
      <c r="J737" s="76"/>
      <c r="K737" s="76"/>
      <c r="L737" s="76"/>
      <c r="M737" s="76"/>
      <c r="N737" s="76"/>
      <c r="O737" s="76"/>
      <c r="P737" s="76"/>
      <c r="Q737" s="76"/>
      <c r="R737" s="76"/>
      <c r="S737" s="76"/>
      <c r="T737" s="76"/>
      <c r="U737" s="76"/>
      <c r="V737" s="76"/>
      <c r="W737" s="76"/>
      <c r="X737" s="76"/>
      <c r="Y737" s="76"/>
    </row>
    <row r="738">
      <c r="A738" s="76"/>
      <c r="B738" s="76"/>
      <c r="C738" s="76"/>
      <c r="D738" s="76"/>
      <c r="E738" s="76"/>
      <c r="F738" s="76"/>
      <c r="G738" s="76"/>
      <c r="H738" s="76"/>
      <c r="I738" s="76"/>
      <c r="J738" s="76"/>
      <c r="K738" s="76"/>
      <c r="L738" s="76"/>
      <c r="M738" s="76"/>
      <c r="N738" s="76"/>
      <c r="O738" s="76"/>
      <c r="P738" s="76"/>
      <c r="Q738" s="76"/>
      <c r="R738" s="76"/>
      <c r="S738" s="76"/>
      <c r="T738" s="76"/>
      <c r="U738" s="76"/>
      <c r="V738" s="76"/>
      <c r="W738" s="76"/>
      <c r="X738" s="76"/>
      <c r="Y738" s="76"/>
    </row>
    <row r="739">
      <c r="A739" s="76"/>
      <c r="B739" s="76"/>
      <c r="C739" s="76"/>
      <c r="D739" s="76"/>
      <c r="E739" s="76"/>
      <c r="F739" s="76"/>
      <c r="G739" s="76"/>
      <c r="H739" s="76"/>
      <c r="I739" s="76"/>
      <c r="J739" s="76"/>
      <c r="K739" s="76"/>
      <c r="L739" s="76"/>
      <c r="M739" s="76"/>
      <c r="N739" s="76"/>
      <c r="O739" s="76"/>
      <c r="P739" s="76"/>
      <c r="Q739" s="76"/>
      <c r="R739" s="76"/>
      <c r="S739" s="76"/>
      <c r="T739" s="76"/>
      <c r="U739" s="76"/>
      <c r="V739" s="76"/>
      <c r="W739" s="76"/>
      <c r="X739" s="76"/>
      <c r="Y739" s="76"/>
    </row>
    <row r="740">
      <c r="A740" s="76"/>
      <c r="B740" s="76"/>
      <c r="C740" s="76"/>
      <c r="D740" s="76"/>
      <c r="E740" s="76"/>
      <c r="F740" s="76"/>
      <c r="G740" s="76"/>
      <c r="H740" s="76"/>
      <c r="I740" s="76"/>
      <c r="J740" s="76"/>
      <c r="K740" s="76"/>
      <c r="L740" s="76"/>
      <c r="M740" s="76"/>
      <c r="N740" s="76"/>
      <c r="O740" s="76"/>
      <c r="P740" s="76"/>
      <c r="Q740" s="76"/>
      <c r="R740" s="76"/>
      <c r="S740" s="76"/>
      <c r="T740" s="76"/>
      <c r="U740" s="76"/>
      <c r="V740" s="76"/>
      <c r="W740" s="76"/>
      <c r="X740" s="76"/>
      <c r="Y740" s="76"/>
    </row>
    <row r="741">
      <c r="A741" s="76"/>
      <c r="B741" s="76"/>
      <c r="C741" s="76"/>
      <c r="D741" s="76"/>
      <c r="E741" s="76"/>
      <c r="F741" s="76"/>
      <c r="G741" s="76"/>
      <c r="H741" s="76"/>
      <c r="I741" s="76"/>
      <c r="J741" s="76"/>
      <c r="K741" s="76"/>
      <c r="L741" s="76"/>
      <c r="M741" s="76"/>
      <c r="N741" s="76"/>
      <c r="O741" s="76"/>
      <c r="P741" s="76"/>
      <c r="Q741" s="76"/>
      <c r="R741" s="76"/>
      <c r="S741" s="76"/>
      <c r="T741" s="76"/>
      <c r="U741" s="76"/>
      <c r="V741" s="76"/>
      <c r="W741" s="76"/>
      <c r="X741" s="76"/>
      <c r="Y741" s="76"/>
    </row>
    <row r="742">
      <c r="A742" s="76"/>
      <c r="B742" s="76"/>
      <c r="C742" s="76"/>
      <c r="D742" s="76"/>
      <c r="E742" s="76"/>
      <c r="F742" s="76"/>
      <c r="G742" s="76"/>
      <c r="H742" s="76"/>
      <c r="I742" s="76"/>
      <c r="J742" s="76"/>
      <c r="K742" s="76"/>
      <c r="L742" s="76"/>
      <c r="M742" s="76"/>
      <c r="N742" s="76"/>
      <c r="O742" s="76"/>
      <c r="P742" s="76"/>
      <c r="Q742" s="76"/>
      <c r="R742" s="76"/>
      <c r="S742" s="76"/>
      <c r="T742" s="76"/>
      <c r="U742" s="76"/>
      <c r="V742" s="76"/>
      <c r="W742" s="76"/>
      <c r="X742" s="76"/>
      <c r="Y742" s="76"/>
    </row>
    <row r="743">
      <c r="A743" s="76"/>
      <c r="B743" s="76"/>
      <c r="C743" s="76"/>
      <c r="D743" s="76"/>
      <c r="E743" s="76"/>
      <c r="F743" s="76"/>
      <c r="G743" s="76"/>
      <c r="H743" s="76"/>
      <c r="I743" s="76"/>
      <c r="J743" s="76"/>
      <c r="K743" s="76"/>
      <c r="L743" s="76"/>
      <c r="M743" s="76"/>
      <c r="N743" s="76"/>
      <c r="O743" s="76"/>
      <c r="P743" s="76"/>
      <c r="Q743" s="76"/>
      <c r="R743" s="76"/>
      <c r="S743" s="76"/>
      <c r="T743" s="76"/>
      <c r="U743" s="76"/>
      <c r="V743" s="76"/>
      <c r="W743" s="76"/>
      <c r="X743" s="76"/>
      <c r="Y743" s="76"/>
    </row>
    <row r="744">
      <c r="A744" s="76"/>
      <c r="B744" s="76"/>
      <c r="C744" s="76"/>
      <c r="D744" s="76"/>
      <c r="E744" s="76"/>
      <c r="F744" s="76"/>
      <c r="G744" s="76"/>
      <c r="H744" s="76"/>
      <c r="I744" s="76"/>
      <c r="J744" s="76"/>
      <c r="K744" s="76"/>
      <c r="L744" s="76"/>
      <c r="M744" s="76"/>
      <c r="N744" s="76"/>
      <c r="O744" s="76"/>
      <c r="P744" s="76"/>
      <c r="Q744" s="76"/>
      <c r="R744" s="76"/>
      <c r="S744" s="76"/>
      <c r="T744" s="76"/>
      <c r="U744" s="76"/>
      <c r="V744" s="76"/>
      <c r="W744" s="76"/>
      <c r="X744" s="76"/>
      <c r="Y744" s="76"/>
    </row>
    <row r="745">
      <c r="A745" s="76"/>
      <c r="B745" s="76"/>
      <c r="C745" s="76"/>
      <c r="D745" s="76"/>
      <c r="E745" s="76"/>
      <c r="F745" s="76"/>
      <c r="G745" s="76"/>
      <c r="H745" s="76"/>
      <c r="I745" s="76"/>
      <c r="J745" s="76"/>
      <c r="K745" s="76"/>
      <c r="L745" s="76"/>
      <c r="M745" s="76"/>
      <c r="N745" s="76"/>
      <c r="O745" s="76"/>
      <c r="P745" s="76"/>
      <c r="Q745" s="76"/>
      <c r="R745" s="76"/>
      <c r="S745" s="76"/>
      <c r="T745" s="76"/>
      <c r="U745" s="76"/>
      <c r="V745" s="76"/>
      <c r="W745" s="76"/>
      <c r="X745" s="76"/>
      <c r="Y745" s="76"/>
    </row>
    <row r="746">
      <c r="A746" s="76"/>
      <c r="B746" s="76"/>
      <c r="C746" s="76"/>
      <c r="D746" s="76"/>
      <c r="E746" s="76"/>
      <c r="F746" s="76"/>
      <c r="G746" s="76"/>
      <c r="H746" s="76"/>
      <c r="I746" s="76"/>
      <c r="J746" s="76"/>
      <c r="K746" s="76"/>
      <c r="L746" s="76"/>
      <c r="M746" s="76"/>
      <c r="N746" s="76"/>
      <c r="O746" s="76"/>
      <c r="P746" s="76"/>
      <c r="Q746" s="76"/>
      <c r="R746" s="76"/>
      <c r="S746" s="76"/>
      <c r="T746" s="76"/>
      <c r="U746" s="76"/>
      <c r="V746" s="76"/>
      <c r="W746" s="76"/>
      <c r="X746" s="76"/>
      <c r="Y746" s="76"/>
    </row>
    <row r="747">
      <c r="A747" s="76"/>
      <c r="B747" s="76"/>
      <c r="C747" s="76"/>
      <c r="D747" s="76"/>
      <c r="E747" s="76"/>
      <c r="F747" s="76"/>
      <c r="G747" s="76"/>
      <c r="H747" s="76"/>
      <c r="I747" s="76"/>
      <c r="J747" s="76"/>
      <c r="K747" s="76"/>
      <c r="L747" s="76"/>
      <c r="M747" s="76"/>
      <c r="N747" s="76"/>
      <c r="O747" s="76"/>
      <c r="P747" s="76"/>
      <c r="Q747" s="76"/>
      <c r="R747" s="76"/>
      <c r="S747" s="76"/>
      <c r="T747" s="76"/>
      <c r="U747" s="76"/>
      <c r="V747" s="76"/>
      <c r="W747" s="76"/>
      <c r="X747" s="76"/>
      <c r="Y747" s="76"/>
    </row>
    <row r="748">
      <c r="A748" s="76"/>
      <c r="B748" s="76"/>
      <c r="C748" s="76"/>
      <c r="D748" s="76"/>
      <c r="E748" s="76"/>
      <c r="F748" s="76"/>
      <c r="G748" s="76"/>
      <c r="H748" s="76"/>
      <c r="I748" s="76"/>
      <c r="J748" s="76"/>
      <c r="K748" s="76"/>
      <c r="L748" s="76"/>
      <c r="M748" s="76"/>
      <c r="N748" s="76"/>
      <c r="O748" s="76"/>
      <c r="P748" s="76"/>
      <c r="Q748" s="76"/>
      <c r="R748" s="76"/>
      <c r="S748" s="76"/>
      <c r="T748" s="76"/>
      <c r="U748" s="76"/>
      <c r="V748" s="76"/>
      <c r="W748" s="76"/>
      <c r="X748" s="76"/>
      <c r="Y748" s="76"/>
    </row>
    <row r="749">
      <c r="A749" s="76"/>
      <c r="B749" s="76"/>
      <c r="C749" s="76"/>
      <c r="D749" s="76"/>
      <c r="E749" s="76"/>
      <c r="F749" s="76"/>
      <c r="G749" s="76"/>
      <c r="H749" s="76"/>
      <c r="I749" s="76"/>
      <c r="J749" s="76"/>
      <c r="K749" s="76"/>
      <c r="L749" s="76"/>
      <c r="M749" s="76"/>
      <c r="N749" s="76"/>
      <c r="O749" s="76"/>
      <c r="P749" s="76"/>
      <c r="Q749" s="76"/>
      <c r="R749" s="76"/>
      <c r="S749" s="76"/>
      <c r="T749" s="76"/>
      <c r="U749" s="76"/>
      <c r="V749" s="76"/>
      <c r="W749" s="76"/>
      <c r="X749" s="76"/>
      <c r="Y749" s="76"/>
    </row>
    <row r="750">
      <c r="A750" s="76"/>
      <c r="B750" s="76"/>
      <c r="C750" s="76"/>
      <c r="D750" s="76"/>
      <c r="E750" s="76"/>
      <c r="F750" s="76"/>
      <c r="G750" s="76"/>
      <c r="H750" s="76"/>
      <c r="I750" s="76"/>
      <c r="J750" s="76"/>
      <c r="K750" s="76"/>
      <c r="L750" s="76"/>
      <c r="M750" s="76"/>
      <c r="N750" s="76"/>
      <c r="O750" s="76"/>
      <c r="P750" s="76"/>
      <c r="Q750" s="76"/>
      <c r="R750" s="76"/>
      <c r="S750" s="76"/>
      <c r="T750" s="76"/>
      <c r="U750" s="76"/>
      <c r="V750" s="76"/>
      <c r="W750" s="76"/>
      <c r="X750" s="76"/>
      <c r="Y750" s="76"/>
    </row>
    <row r="751">
      <c r="A751" s="76"/>
      <c r="B751" s="76"/>
      <c r="C751" s="76"/>
      <c r="D751" s="76"/>
      <c r="E751" s="76"/>
      <c r="F751" s="76"/>
      <c r="G751" s="76"/>
      <c r="H751" s="76"/>
      <c r="I751" s="76"/>
      <c r="J751" s="76"/>
      <c r="K751" s="76"/>
      <c r="L751" s="76"/>
      <c r="M751" s="76"/>
      <c r="N751" s="76"/>
      <c r="O751" s="76"/>
      <c r="P751" s="76"/>
      <c r="Q751" s="76"/>
      <c r="R751" s="76"/>
      <c r="S751" s="76"/>
      <c r="T751" s="76"/>
      <c r="U751" s="76"/>
      <c r="V751" s="76"/>
      <c r="W751" s="76"/>
      <c r="X751" s="76"/>
      <c r="Y751" s="76"/>
    </row>
    <row r="752">
      <c r="A752" s="76"/>
      <c r="B752" s="76"/>
      <c r="C752" s="76"/>
      <c r="D752" s="76"/>
      <c r="E752" s="76"/>
      <c r="F752" s="76"/>
      <c r="G752" s="76"/>
      <c r="H752" s="76"/>
      <c r="I752" s="76"/>
      <c r="J752" s="76"/>
      <c r="K752" s="76"/>
      <c r="L752" s="76"/>
      <c r="M752" s="76"/>
      <c r="N752" s="76"/>
      <c r="O752" s="76"/>
      <c r="P752" s="76"/>
      <c r="Q752" s="76"/>
      <c r="R752" s="76"/>
      <c r="S752" s="76"/>
      <c r="T752" s="76"/>
      <c r="U752" s="76"/>
      <c r="V752" s="76"/>
      <c r="W752" s="76"/>
      <c r="X752" s="76"/>
      <c r="Y752" s="76"/>
    </row>
    <row r="753">
      <c r="A753" s="76"/>
      <c r="B753" s="76"/>
      <c r="C753" s="76"/>
      <c r="D753" s="76"/>
      <c r="E753" s="76"/>
      <c r="F753" s="76"/>
      <c r="G753" s="76"/>
      <c r="H753" s="76"/>
      <c r="I753" s="76"/>
      <c r="J753" s="76"/>
      <c r="K753" s="76"/>
      <c r="L753" s="76"/>
      <c r="M753" s="76"/>
      <c r="N753" s="76"/>
      <c r="O753" s="76"/>
      <c r="P753" s="76"/>
      <c r="Q753" s="76"/>
      <c r="R753" s="76"/>
      <c r="S753" s="76"/>
      <c r="T753" s="76"/>
      <c r="U753" s="76"/>
      <c r="V753" s="76"/>
      <c r="W753" s="76"/>
      <c r="X753" s="76"/>
      <c r="Y753" s="76"/>
    </row>
    <row r="754">
      <c r="A754" s="76"/>
      <c r="B754" s="76"/>
      <c r="C754" s="76"/>
      <c r="D754" s="76"/>
      <c r="E754" s="76"/>
      <c r="F754" s="76"/>
      <c r="G754" s="76"/>
      <c r="H754" s="76"/>
      <c r="I754" s="76"/>
      <c r="J754" s="76"/>
      <c r="K754" s="76"/>
      <c r="L754" s="76"/>
      <c r="M754" s="76"/>
      <c r="N754" s="76"/>
      <c r="O754" s="76"/>
      <c r="P754" s="76"/>
      <c r="Q754" s="76"/>
      <c r="R754" s="76"/>
      <c r="S754" s="76"/>
      <c r="T754" s="76"/>
      <c r="U754" s="76"/>
      <c r="V754" s="76"/>
      <c r="W754" s="76"/>
      <c r="X754" s="76"/>
      <c r="Y754" s="76"/>
    </row>
    <row r="755">
      <c r="A755" s="76"/>
      <c r="B755" s="76"/>
      <c r="C755" s="76"/>
      <c r="D755" s="76"/>
      <c r="E755" s="76"/>
      <c r="F755" s="76"/>
      <c r="G755" s="76"/>
      <c r="H755" s="76"/>
      <c r="I755" s="76"/>
      <c r="J755" s="76"/>
      <c r="K755" s="76"/>
      <c r="L755" s="76"/>
      <c r="M755" s="76"/>
      <c r="N755" s="76"/>
      <c r="O755" s="76"/>
      <c r="P755" s="76"/>
      <c r="Q755" s="76"/>
      <c r="R755" s="76"/>
      <c r="S755" s="76"/>
      <c r="T755" s="76"/>
      <c r="U755" s="76"/>
      <c r="V755" s="76"/>
      <c r="W755" s="76"/>
      <c r="X755" s="76"/>
      <c r="Y755" s="76"/>
    </row>
    <row r="756">
      <c r="A756" s="76"/>
      <c r="B756" s="76"/>
      <c r="C756" s="76"/>
      <c r="D756" s="76"/>
      <c r="E756" s="76"/>
      <c r="F756" s="76"/>
      <c r="G756" s="76"/>
      <c r="H756" s="76"/>
      <c r="I756" s="76"/>
      <c r="J756" s="76"/>
      <c r="K756" s="76"/>
      <c r="L756" s="76"/>
      <c r="M756" s="76"/>
      <c r="N756" s="76"/>
      <c r="O756" s="76"/>
      <c r="P756" s="76"/>
      <c r="Q756" s="76"/>
      <c r="R756" s="76"/>
      <c r="S756" s="76"/>
      <c r="T756" s="76"/>
      <c r="U756" s="76"/>
      <c r="V756" s="76"/>
      <c r="W756" s="76"/>
      <c r="X756" s="76"/>
      <c r="Y756" s="76"/>
    </row>
    <row r="757">
      <c r="A757" s="76"/>
      <c r="B757" s="76"/>
      <c r="C757" s="76"/>
      <c r="D757" s="76"/>
      <c r="E757" s="76"/>
      <c r="F757" s="76"/>
      <c r="G757" s="76"/>
      <c r="H757" s="76"/>
      <c r="I757" s="76"/>
      <c r="J757" s="76"/>
      <c r="K757" s="76"/>
      <c r="L757" s="76"/>
      <c r="M757" s="76"/>
      <c r="N757" s="76"/>
      <c r="O757" s="76"/>
      <c r="P757" s="76"/>
      <c r="Q757" s="76"/>
      <c r="R757" s="76"/>
      <c r="S757" s="76"/>
      <c r="T757" s="76"/>
      <c r="U757" s="76"/>
      <c r="V757" s="76"/>
      <c r="W757" s="76"/>
      <c r="X757" s="76"/>
      <c r="Y757" s="76"/>
    </row>
    <row r="758">
      <c r="A758" s="76"/>
      <c r="B758" s="76"/>
      <c r="C758" s="76"/>
      <c r="D758" s="76"/>
      <c r="E758" s="76"/>
      <c r="F758" s="76"/>
      <c r="G758" s="76"/>
      <c r="H758" s="76"/>
      <c r="I758" s="76"/>
      <c r="J758" s="76"/>
      <c r="K758" s="76"/>
      <c r="L758" s="76"/>
      <c r="M758" s="76"/>
      <c r="N758" s="76"/>
      <c r="O758" s="76"/>
      <c r="P758" s="76"/>
      <c r="Q758" s="76"/>
      <c r="R758" s="76"/>
      <c r="S758" s="76"/>
      <c r="T758" s="76"/>
      <c r="U758" s="76"/>
      <c r="V758" s="76"/>
      <c r="W758" s="76"/>
      <c r="X758" s="76"/>
      <c r="Y758" s="76"/>
    </row>
    <row r="759">
      <c r="A759" s="76"/>
      <c r="B759" s="76"/>
      <c r="C759" s="76"/>
      <c r="D759" s="76"/>
      <c r="E759" s="76"/>
      <c r="F759" s="76"/>
      <c r="G759" s="76"/>
      <c r="H759" s="76"/>
      <c r="I759" s="76"/>
      <c r="J759" s="76"/>
      <c r="K759" s="76"/>
      <c r="L759" s="76"/>
      <c r="M759" s="76"/>
      <c r="N759" s="76"/>
      <c r="O759" s="76"/>
      <c r="P759" s="76"/>
      <c r="Q759" s="76"/>
      <c r="R759" s="76"/>
      <c r="S759" s="76"/>
      <c r="T759" s="76"/>
      <c r="U759" s="76"/>
      <c r="V759" s="76"/>
      <c r="W759" s="76"/>
      <c r="X759" s="76"/>
      <c r="Y759" s="76"/>
    </row>
    <row r="760">
      <c r="A760" s="76"/>
      <c r="B760" s="76"/>
      <c r="C760" s="76"/>
      <c r="D760" s="76"/>
      <c r="E760" s="76"/>
      <c r="F760" s="76"/>
      <c r="G760" s="76"/>
      <c r="H760" s="76"/>
      <c r="I760" s="76"/>
      <c r="J760" s="76"/>
      <c r="K760" s="76"/>
      <c r="L760" s="76"/>
      <c r="M760" s="76"/>
      <c r="N760" s="76"/>
      <c r="O760" s="76"/>
      <c r="P760" s="76"/>
      <c r="Q760" s="76"/>
      <c r="R760" s="76"/>
      <c r="S760" s="76"/>
      <c r="T760" s="76"/>
      <c r="U760" s="76"/>
      <c r="V760" s="76"/>
      <c r="W760" s="76"/>
      <c r="X760" s="76"/>
      <c r="Y760" s="76"/>
    </row>
    <row r="761">
      <c r="A761" s="76"/>
      <c r="B761" s="76"/>
      <c r="C761" s="76"/>
      <c r="D761" s="76"/>
      <c r="E761" s="76"/>
      <c r="F761" s="76"/>
      <c r="G761" s="76"/>
      <c r="H761" s="76"/>
      <c r="I761" s="76"/>
      <c r="J761" s="76"/>
      <c r="K761" s="76"/>
      <c r="L761" s="76"/>
      <c r="M761" s="76"/>
      <c r="N761" s="76"/>
      <c r="O761" s="76"/>
      <c r="P761" s="76"/>
      <c r="Q761" s="76"/>
      <c r="R761" s="76"/>
      <c r="S761" s="76"/>
      <c r="T761" s="76"/>
      <c r="U761" s="76"/>
      <c r="V761" s="76"/>
      <c r="W761" s="76"/>
      <c r="X761" s="76"/>
      <c r="Y761" s="76"/>
    </row>
    <row r="762">
      <c r="A762" s="76"/>
      <c r="B762" s="76"/>
      <c r="C762" s="76"/>
      <c r="D762" s="76"/>
      <c r="E762" s="76"/>
      <c r="F762" s="76"/>
      <c r="G762" s="76"/>
      <c r="H762" s="76"/>
      <c r="I762" s="76"/>
      <c r="J762" s="76"/>
      <c r="K762" s="76"/>
      <c r="L762" s="76"/>
      <c r="M762" s="76"/>
      <c r="N762" s="76"/>
      <c r="O762" s="76"/>
      <c r="P762" s="76"/>
      <c r="Q762" s="76"/>
      <c r="R762" s="76"/>
      <c r="S762" s="76"/>
      <c r="T762" s="76"/>
      <c r="U762" s="76"/>
      <c r="V762" s="76"/>
      <c r="W762" s="76"/>
      <c r="X762" s="76"/>
      <c r="Y762" s="76"/>
    </row>
    <row r="763">
      <c r="A763" s="76"/>
      <c r="B763" s="76"/>
      <c r="C763" s="76"/>
      <c r="D763" s="76"/>
      <c r="E763" s="76"/>
      <c r="F763" s="76"/>
      <c r="G763" s="76"/>
      <c r="H763" s="76"/>
      <c r="I763" s="76"/>
      <c r="J763" s="76"/>
      <c r="K763" s="76"/>
      <c r="L763" s="76"/>
      <c r="M763" s="76"/>
      <c r="N763" s="76"/>
      <c r="O763" s="76"/>
      <c r="P763" s="76"/>
      <c r="Q763" s="76"/>
      <c r="R763" s="76"/>
      <c r="S763" s="76"/>
      <c r="T763" s="76"/>
      <c r="U763" s="76"/>
      <c r="V763" s="76"/>
      <c r="W763" s="76"/>
      <c r="X763" s="76"/>
      <c r="Y763" s="76"/>
    </row>
    <row r="764">
      <c r="A764" s="76"/>
      <c r="B764" s="76"/>
      <c r="C764" s="76"/>
      <c r="D764" s="76"/>
      <c r="E764" s="76"/>
      <c r="F764" s="76"/>
      <c r="G764" s="76"/>
      <c r="H764" s="76"/>
      <c r="I764" s="76"/>
      <c r="J764" s="76"/>
      <c r="K764" s="76"/>
      <c r="L764" s="76"/>
      <c r="M764" s="76"/>
      <c r="N764" s="76"/>
      <c r="O764" s="76"/>
      <c r="P764" s="76"/>
      <c r="Q764" s="76"/>
      <c r="R764" s="76"/>
      <c r="S764" s="76"/>
      <c r="T764" s="76"/>
      <c r="U764" s="76"/>
      <c r="V764" s="76"/>
      <c r="W764" s="76"/>
      <c r="X764" s="76"/>
      <c r="Y764" s="76"/>
    </row>
    <row r="765">
      <c r="A765" s="76"/>
      <c r="B765" s="76"/>
      <c r="C765" s="76"/>
      <c r="D765" s="76"/>
      <c r="E765" s="76"/>
      <c r="F765" s="76"/>
      <c r="G765" s="76"/>
      <c r="H765" s="76"/>
      <c r="I765" s="76"/>
      <c r="J765" s="76"/>
      <c r="K765" s="76"/>
      <c r="L765" s="76"/>
      <c r="M765" s="76"/>
      <c r="N765" s="76"/>
      <c r="O765" s="76"/>
      <c r="P765" s="76"/>
      <c r="Q765" s="76"/>
      <c r="R765" s="76"/>
      <c r="S765" s="76"/>
      <c r="T765" s="76"/>
      <c r="U765" s="76"/>
      <c r="V765" s="76"/>
      <c r="W765" s="76"/>
      <c r="X765" s="76"/>
      <c r="Y765" s="76"/>
    </row>
    <row r="766">
      <c r="A766" s="76"/>
      <c r="B766" s="76"/>
      <c r="C766" s="76"/>
      <c r="D766" s="76"/>
      <c r="E766" s="76"/>
      <c r="F766" s="76"/>
      <c r="G766" s="76"/>
      <c r="H766" s="76"/>
      <c r="I766" s="76"/>
      <c r="J766" s="76"/>
      <c r="K766" s="76"/>
      <c r="L766" s="76"/>
      <c r="M766" s="76"/>
      <c r="N766" s="76"/>
      <c r="O766" s="76"/>
      <c r="P766" s="76"/>
      <c r="Q766" s="76"/>
      <c r="R766" s="76"/>
      <c r="S766" s="76"/>
      <c r="T766" s="76"/>
      <c r="U766" s="76"/>
      <c r="V766" s="76"/>
      <c r="W766" s="76"/>
      <c r="X766" s="76"/>
      <c r="Y766" s="76"/>
    </row>
    <row r="767">
      <c r="A767" s="76"/>
      <c r="B767" s="76"/>
      <c r="C767" s="76"/>
      <c r="D767" s="76"/>
      <c r="E767" s="76"/>
      <c r="F767" s="76"/>
      <c r="G767" s="76"/>
      <c r="H767" s="76"/>
      <c r="I767" s="76"/>
      <c r="J767" s="76"/>
      <c r="K767" s="76"/>
      <c r="L767" s="76"/>
      <c r="M767" s="76"/>
      <c r="N767" s="76"/>
      <c r="O767" s="76"/>
      <c r="P767" s="76"/>
      <c r="Q767" s="76"/>
      <c r="R767" s="76"/>
      <c r="S767" s="76"/>
      <c r="T767" s="76"/>
      <c r="U767" s="76"/>
      <c r="V767" s="76"/>
      <c r="W767" s="76"/>
      <c r="X767" s="76"/>
      <c r="Y767" s="76"/>
    </row>
    <row r="768">
      <c r="A768" s="76"/>
      <c r="B768" s="76"/>
      <c r="C768" s="76"/>
      <c r="D768" s="76"/>
      <c r="E768" s="76"/>
      <c r="F768" s="76"/>
      <c r="G768" s="76"/>
      <c r="H768" s="76"/>
      <c r="I768" s="76"/>
      <c r="J768" s="76"/>
      <c r="K768" s="76"/>
      <c r="L768" s="76"/>
      <c r="M768" s="76"/>
      <c r="N768" s="76"/>
      <c r="O768" s="76"/>
      <c r="P768" s="76"/>
      <c r="Q768" s="76"/>
      <c r="R768" s="76"/>
      <c r="S768" s="76"/>
      <c r="T768" s="76"/>
      <c r="U768" s="76"/>
      <c r="V768" s="76"/>
      <c r="W768" s="76"/>
      <c r="X768" s="76"/>
      <c r="Y768" s="76"/>
    </row>
    <row r="769">
      <c r="A769" s="76"/>
      <c r="B769" s="76"/>
      <c r="C769" s="76"/>
      <c r="D769" s="76"/>
      <c r="E769" s="76"/>
      <c r="F769" s="76"/>
      <c r="G769" s="76"/>
      <c r="H769" s="76"/>
      <c r="I769" s="76"/>
      <c r="J769" s="76"/>
      <c r="K769" s="76"/>
      <c r="L769" s="76"/>
      <c r="M769" s="76"/>
      <c r="N769" s="76"/>
      <c r="O769" s="76"/>
      <c r="P769" s="76"/>
      <c r="Q769" s="76"/>
      <c r="R769" s="76"/>
      <c r="S769" s="76"/>
      <c r="T769" s="76"/>
      <c r="U769" s="76"/>
      <c r="V769" s="76"/>
      <c r="W769" s="76"/>
      <c r="X769" s="76"/>
      <c r="Y769" s="76"/>
    </row>
    <row r="770">
      <c r="A770" s="76"/>
      <c r="B770" s="76"/>
      <c r="C770" s="76"/>
      <c r="D770" s="76"/>
      <c r="E770" s="76"/>
      <c r="F770" s="76"/>
      <c r="G770" s="76"/>
      <c r="H770" s="76"/>
      <c r="I770" s="76"/>
      <c r="J770" s="76"/>
      <c r="K770" s="76"/>
      <c r="L770" s="76"/>
      <c r="M770" s="76"/>
      <c r="N770" s="76"/>
      <c r="O770" s="76"/>
      <c r="P770" s="76"/>
      <c r="Q770" s="76"/>
      <c r="R770" s="76"/>
      <c r="S770" s="76"/>
      <c r="T770" s="76"/>
      <c r="U770" s="76"/>
      <c r="V770" s="76"/>
      <c r="W770" s="76"/>
      <c r="X770" s="76"/>
      <c r="Y770" s="76"/>
    </row>
    <row r="771">
      <c r="A771" s="76"/>
      <c r="B771" s="76"/>
      <c r="C771" s="76"/>
      <c r="D771" s="76"/>
      <c r="E771" s="76"/>
      <c r="F771" s="76"/>
      <c r="G771" s="76"/>
      <c r="H771" s="76"/>
      <c r="I771" s="76"/>
      <c r="J771" s="76"/>
      <c r="K771" s="76"/>
      <c r="L771" s="76"/>
      <c r="M771" s="76"/>
      <c r="N771" s="76"/>
      <c r="O771" s="76"/>
      <c r="P771" s="76"/>
      <c r="Q771" s="76"/>
      <c r="R771" s="76"/>
      <c r="S771" s="76"/>
      <c r="T771" s="76"/>
      <c r="U771" s="76"/>
      <c r="V771" s="76"/>
      <c r="W771" s="76"/>
      <c r="X771" s="76"/>
      <c r="Y771" s="76"/>
    </row>
    <row r="772">
      <c r="A772" s="76"/>
      <c r="B772" s="76"/>
      <c r="C772" s="76"/>
      <c r="D772" s="76"/>
      <c r="E772" s="76"/>
      <c r="F772" s="76"/>
      <c r="G772" s="76"/>
      <c r="H772" s="76"/>
      <c r="I772" s="76"/>
      <c r="J772" s="76"/>
      <c r="K772" s="76"/>
      <c r="L772" s="76"/>
      <c r="M772" s="76"/>
      <c r="N772" s="76"/>
      <c r="O772" s="76"/>
      <c r="P772" s="76"/>
      <c r="Q772" s="76"/>
      <c r="R772" s="76"/>
      <c r="S772" s="76"/>
      <c r="T772" s="76"/>
      <c r="U772" s="76"/>
      <c r="V772" s="76"/>
      <c r="W772" s="76"/>
      <c r="X772" s="76"/>
      <c r="Y772" s="76"/>
    </row>
    <row r="773">
      <c r="A773" s="76"/>
      <c r="B773" s="76"/>
      <c r="C773" s="76"/>
      <c r="D773" s="76"/>
      <c r="E773" s="76"/>
      <c r="F773" s="76"/>
      <c r="G773" s="76"/>
      <c r="H773" s="76"/>
      <c r="I773" s="76"/>
      <c r="J773" s="76"/>
      <c r="K773" s="76"/>
      <c r="L773" s="76"/>
      <c r="M773" s="76"/>
      <c r="N773" s="76"/>
      <c r="O773" s="76"/>
      <c r="P773" s="76"/>
      <c r="Q773" s="76"/>
      <c r="R773" s="76"/>
      <c r="S773" s="76"/>
      <c r="T773" s="76"/>
      <c r="U773" s="76"/>
      <c r="V773" s="76"/>
      <c r="W773" s="76"/>
      <c r="X773" s="76"/>
      <c r="Y773" s="76"/>
    </row>
    <row r="774">
      <c r="A774" s="76"/>
      <c r="B774" s="76"/>
      <c r="C774" s="76"/>
      <c r="D774" s="76"/>
      <c r="E774" s="76"/>
      <c r="F774" s="76"/>
      <c r="G774" s="76"/>
      <c r="H774" s="76"/>
      <c r="I774" s="76"/>
      <c r="J774" s="76"/>
      <c r="K774" s="76"/>
      <c r="L774" s="76"/>
      <c r="M774" s="76"/>
      <c r="N774" s="76"/>
      <c r="O774" s="76"/>
      <c r="P774" s="76"/>
      <c r="Q774" s="76"/>
      <c r="R774" s="76"/>
      <c r="S774" s="76"/>
      <c r="T774" s="76"/>
      <c r="U774" s="76"/>
      <c r="V774" s="76"/>
      <c r="W774" s="76"/>
      <c r="X774" s="76"/>
      <c r="Y774" s="76"/>
    </row>
    <row r="775">
      <c r="A775" s="76"/>
      <c r="B775" s="76"/>
      <c r="C775" s="76"/>
      <c r="D775" s="76"/>
      <c r="E775" s="76"/>
      <c r="F775" s="76"/>
      <c r="G775" s="76"/>
      <c r="H775" s="76"/>
      <c r="I775" s="76"/>
      <c r="J775" s="76"/>
      <c r="K775" s="76"/>
      <c r="L775" s="76"/>
      <c r="M775" s="76"/>
      <c r="N775" s="76"/>
      <c r="O775" s="76"/>
      <c r="P775" s="76"/>
      <c r="Q775" s="76"/>
      <c r="R775" s="76"/>
      <c r="S775" s="76"/>
      <c r="T775" s="76"/>
      <c r="U775" s="76"/>
      <c r="V775" s="76"/>
      <c r="W775" s="76"/>
      <c r="X775" s="76"/>
      <c r="Y775" s="76"/>
    </row>
    <row r="776">
      <c r="A776" s="76"/>
      <c r="B776" s="76"/>
      <c r="C776" s="76"/>
      <c r="D776" s="76"/>
      <c r="E776" s="76"/>
      <c r="F776" s="76"/>
      <c r="G776" s="76"/>
      <c r="H776" s="76"/>
      <c r="I776" s="76"/>
      <c r="J776" s="76"/>
      <c r="K776" s="76"/>
      <c r="L776" s="76"/>
      <c r="M776" s="76"/>
      <c r="N776" s="76"/>
      <c r="O776" s="76"/>
      <c r="P776" s="76"/>
      <c r="Q776" s="76"/>
      <c r="R776" s="76"/>
      <c r="S776" s="76"/>
      <c r="T776" s="76"/>
      <c r="U776" s="76"/>
      <c r="V776" s="76"/>
      <c r="W776" s="76"/>
      <c r="X776" s="76"/>
      <c r="Y776" s="76"/>
    </row>
    <row r="777">
      <c r="A777" s="76"/>
      <c r="B777" s="76"/>
      <c r="C777" s="76"/>
      <c r="D777" s="76"/>
      <c r="E777" s="76"/>
      <c r="F777" s="76"/>
      <c r="G777" s="76"/>
      <c r="H777" s="76"/>
      <c r="I777" s="76"/>
      <c r="J777" s="76"/>
      <c r="K777" s="76"/>
      <c r="L777" s="76"/>
      <c r="M777" s="76"/>
      <c r="N777" s="76"/>
      <c r="O777" s="76"/>
      <c r="P777" s="76"/>
      <c r="Q777" s="76"/>
      <c r="R777" s="76"/>
      <c r="S777" s="76"/>
      <c r="T777" s="76"/>
      <c r="U777" s="76"/>
      <c r="V777" s="76"/>
      <c r="W777" s="76"/>
      <c r="X777" s="76"/>
      <c r="Y777" s="76"/>
    </row>
    <row r="778">
      <c r="A778" s="76"/>
      <c r="B778" s="76"/>
      <c r="C778" s="76"/>
      <c r="D778" s="76"/>
      <c r="E778" s="76"/>
      <c r="F778" s="76"/>
      <c r="G778" s="76"/>
      <c r="H778" s="76"/>
      <c r="I778" s="76"/>
      <c r="J778" s="76"/>
      <c r="K778" s="76"/>
      <c r="L778" s="76"/>
      <c r="M778" s="76"/>
      <c r="N778" s="76"/>
      <c r="O778" s="76"/>
      <c r="P778" s="76"/>
      <c r="Q778" s="76"/>
      <c r="R778" s="76"/>
      <c r="S778" s="76"/>
      <c r="T778" s="76"/>
      <c r="U778" s="76"/>
      <c r="V778" s="76"/>
      <c r="W778" s="76"/>
      <c r="X778" s="76"/>
      <c r="Y778" s="76"/>
    </row>
    <row r="779">
      <c r="A779" s="76"/>
      <c r="B779" s="76"/>
      <c r="C779" s="76"/>
      <c r="D779" s="76"/>
      <c r="E779" s="76"/>
      <c r="F779" s="76"/>
      <c r="G779" s="76"/>
      <c r="H779" s="76"/>
      <c r="I779" s="76"/>
      <c r="J779" s="76"/>
      <c r="K779" s="76"/>
      <c r="L779" s="76"/>
      <c r="M779" s="76"/>
      <c r="N779" s="76"/>
      <c r="O779" s="76"/>
      <c r="P779" s="76"/>
      <c r="Q779" s="76"/>
      <c r="R779" s="76"/>
      <c r="S779" s="76"/>
      <c r="T779" s="76"/>
      <c r="U779" s="76"/>
      <c r="V779" s="76"/>
      <c r="W779" s="76"/>
      <c r="X779" s="76"/>
      <c r="Y779" s="76"/>
    </row>
    <row r="780">
      <c r="A780" s="76"/>
      <c r="B780" s="76"/>
      <c r="C780" s="76"/>
      <c r="D780" s="76"/>
      <c r="E780" s="76"/>
      <c r="F780" s="76"/>
      <c r="G780" s="76"/>
      <c r="H780" s="76"/>
      <c r="I780" s="76"/>
      <c r="J780" s="76"/>
      <c r="K780" s="76"/>
      <c r="L780" s="76"/>
      <c r="M780" s="76"/>
      <c r="N780" s="76"/>
      <c r="O780" s="76"/>
      <c r="P780" s="76"/>
      <c r="Q780" s="76"/>
      <c r="R780" s="76"/>
      <c r="S780" s="76"/>
      <c r="T780" s="76"/>
      <c r="U780" s="76"/>
      <c r="V780" s="76"/>
      <c r="W780" s="76"/>
      <c r="X780" s="76"/>
      <c r="Y780" s="76"/>
    </row>
    <row r="781">
      <c r="A781" s="76"/>
      <c r="B781" s="76"/>
      <c r="C781" s="76"/>
      <c r="D781" s="76"/>
      <c r="E781" s="76"/>
      <c r="F781" s="76"/>
      <c r="G781" s="76"/>
      <c r="H781" s="76"/>
      <c r="I781" s="76"/>
      <c r="J781" s="76"/>
      <c r="K781" s="76"/>
      <c r="L781" s="76"/>
      <c r="M781" s="76"/>
      <c r="N781" s="76"/>
      <c r="O781" s="76"/>
      <c r="P781" s="76"/>
      <c r="Q781" s="76"/>
      <c r="R781" s="76"/>
      <c r="S781" s="76"/>
      <c r="T781" s="76"/>
      <c r="U781" s="76"/>
      <c r="V781" s="76"/>
      <c r="W781" s="76"/>
      <c r="X781" s="76"/>
      <c r="Y781" s="76"/>
    </row>
    <row r="782">
      <c r="A782" s="76"/>
      <c r="B782" s="76"/>
      <c r="C782" s="76"/>
      <c r="D782" s="76"/>
      <c r="E782" s="76"/>
      <c r="F782" s="76"/>
      <c r="G782" s="76"/>
      <c r="H782" s="76"/>
      <c r="I782" s="76"/>
      <c r="J782" s="76"/>
      <c r="K782" s="76"/>
      <c r="L782" s="76"/>
      <c r="M782" s="76"/>
      <c r="N782" s="76"/>
      <c r="O782" s="76"/>
      <c r="P782" s="76"/>
      <c r="Q782" s="76"/>
      <c r="R782" s="76"/>
      <c r="S782" s="76"/>
      <c r="T782" s="76"/>
      <c r="U782" s="76"/>
      <c r="V782" s="76"/>
      <c r="W782" s="76"/>
      <c r="X782" s="76"/>
      <c r="Y782" s="76"/>
    </row>
    <row r="783">
      <c r="A783" s="76"/>
      <c r="B783" s="76"/>
      <c r="C783" s="76"/>
      <c r="D783" s="76"/>
      <c r="E783" s="76"/>
      <c r="F783" s="76"/>
      <c r="G783" s="76"/>
      <c r="H783" s="76"/>
      <c r="I783" s="76"/>
      <c r="J783" s="76"/>
      <c r="K783" s="76"/>
      <c r="L783" s="76"/>
      <c r="M783" s="76"/>
      <c r="N783" s="76"/>
      <c r="O783" s="76"/>
      <c r="P783" s="76"/>
      <c r="Q783" s="76"/>
      <c r="R783" s="76"/>
      <c r="S783" s="76"/>
      <c r="T783" s="76"/>
      <c r="U783" s="76"/>
      <c r="V783" s="76"/>
      <c r="W783" s="76"/>
      <c r="X783" s="76"/>
      <c r="Y783" s="76"/>
    </row>
    <row r="784">
      <c r="A784" s="76"/>
      <c r="B784" s="76"/>
      <c r="C784" s="76"/>
      <c r="D784" s="76"/>
      <c r="E784" s="76"/>
      <c r="F784" s="76"/>
      <c r="G784" s="76"/>
      <c r="H784" s="76"/>
      <c r="I784" s="76"/>
      <c r="J784" s="76"/>
      <c r="K784" s="76"/>
      <c r="L784" s="76"/>
      <c r="M784" s="76"/>
      <c r="N784" s="76"/>
      <c r="O784" s="76"/>
      <c r="P784" s="76"/>
      <c r="Q784" s="76"/>
      <c r="R784" s="76"/>
      <c r="S784" s="76"/>
      <c r="T784" s="76"/>
      <c r="U784" s="76"/>
      <c r="V784" s="76"/>
      <c r="W784" s="76"/>
      <c r="X784" s="76"/>
      <c r="Y784" s="76"/>
    </row>
    <row r="785">
      <c r="A785" s="76"/>
      <c r="B785" s="76"/>
      <c r="C785" s="76"/>
      <c r="D785" s="76"/>
      <c r="E785" s="76"/>
      <c r="F785" s="76"/>
      <c r="G785" s="76"/>
      <c r="H785" s="76"/>
      <c r="I785" s="76"/>
      <c r="J785" s="76"/>
      <c r="K785" s="76"/>
      <c r="L785" s="76"/>
      <c r="M785" s="76"/>
      <c r="N785" s="76"/>
      <c r="O785" s="76"/>
      <c r="P785" s="76"/>
      <c r="Q785" s="76"/>
      <c r="R785" s="76"/>
      <c r="S785" s="76"/>
      <c r="T785" s="76"/>
      <c r="U785" s="76"/>
      <c r="V785" s="76"/>
      <c r="W785" s="76"/>
      <c r="X785" s="76"/>
      <c r="Y785" s="76"/>
    </row>
    <row r="786">
      <c r="A786" s="76"/>
      <c r="B786" s="76"/>
      <c r="C786" s="76"/>
      <c r="D786" s="76"/>
      <c r="E786" s="76"/>
      <c r="F786" s="76"/>
      <c r="G786" s="76"/>
      <c r="H786" s="76"/>
      <c r="I786" s="76"/>
      <c r="J786" s="76"/>
      <c r="K786" s="76"/>
      <c r="L786" s="76"/>
      <c r="M786" s="76"/>
      <c r="N786" s="76"/>
      <c r="O786" s="76"/>
      <c r="P786" s="76"/>
      <c r="Q786" s="76"/>
      <c r="R786" s="76"/>
      <c r="S786" s="76"/>
      <c r="T786" s="76"/>
      <c r="U786" s="76"/>
      <c r="V786" s="76"/>
      <c r="W786" s="76"/>
      <c r="X786" s="76"/>
      <c r="Y786" s="76"/>
    </row>
    <row r="787">
      <c r="A787" s="76"/>
      <c r="B787" s="76"/>
      <c r="C787" s="76"/>
      <c r="D787" s="76"/>
      <c r="E787" s="76"/>
      <c r="F787" s="76"/>
      <c r="G787" s="76"/>
      <c r="H787" s="76"/>
      <c r="I787" s="76"/>
      <c r="J787" s="76"/>
      <c r="K787" s="76"/>
      <c r="L787" s="76"/>
      <c r="M787" s="76"/>
      <c r="N787" s="76"/>
      <c r="O787" s="76"/>
      <c r="P787" s="76"/>
      <c r="Q787" s="76"/>
      <c r="R787" s="76"/>
      <c r="S787" s="76"/>
      <c r="T787" s="76"/>
      <c r="U787" s="76"/>
      <c r="V787" s="76"/>
      <c r="W787" s="76"/>
      <c r="X787" s="76"/>
      <c r="Y787" s="76"/>
    </row>
    <row r="788">
      <c r="A788" s="76"/>
      <c r="B788" s="76"/>
      <c r="C788" s="76"/>
      <c r="D788" s="76"/>
      <c r="E788" s="76"/>
      <c r="F788" s="76"/>
      <c r="G788" s="76"/>
      <c r="H788" s="76"/>
      <c r="I788" s="76"/>
      <c r="J788" s="76"/>
      <c r="K788" s="76"/>
      <c r="L788" s="76"/>
      <c r="M788" s="76"/>
      <c r="N788" s="76"/>
      <c r="O788" s="76"/>
      <c r="P788" s="76"/>
      <c r="Q788" s="76"/>
      <c r="R788" s="76"/>
      <c r="S788" s="76"/>
      <c r="T788" s="76"/>
      <c r="U788" s="76"/>
      <c r="V788" s="76"/>
      <c r="W788" s="76"/>
      <c r="X788" s="76"/>
      <c r="Y788" s="76"/>
    </row>
    <row r="789">
      <c r="A789" s="76"/>
      <c r="B789" s="76"/>
      <c r="C789" s="76"/>
      <c r="D789" s="76"/>
      <c r="E789" s="76"/>
      <c r="F789" s="76"/>
      <c r="G789" s="76"/>
      <c r="H789" s="76"/>
      <c r="I789" s="76"/>
      <c r="J789" s="76"/>
      <c r="K789" s="76"/>
      <c r="L789" s="76"/>
      <c r="M789" s="76"/>
      <c r="N789" s="76"/>
      <c r="O789" s="76"/>
      <c r="P789" s="76"/>
      <c r="Q789" s="76"/>
      <c r="R789" s="76"/>
      <c r="S789" s="76"/>
      <c r="T789" s="76"/>
      <c r="U789" s="76"/>
      <c r="V789" s="76"/>
      <c r="W789" s="76"/>
      <c r="X789" s="76"/>
      <c r="Y789" s="76"/>
    </row>
    <row r="790">
      <c r="A790" s="76"/>
      <c r="B790" s="76"/>
      <c r="C790" s="76"/>
      <c r="D790" s="76"/>
      <c r="E790" s="76"/>
      <c r="F790" s="76"/>
      <c r="G790" s="76"/>
      <c r="H790" s="76"/>
      <c r="I790" s="76"/>
      <c r="J790" s="76"/>
      <c r="K790" s="76"/>
      <c r="L790" s="76"/>
      <c r="M790" s="76"/>
      <c r="N790" s="76"/>
      <c r="O790" s="76"/>
      <c r="P790" s="76"/>
      <c r="Q790" s="76"/>
      <c r="R790" s="76"/>
      <c r="S790" s="76"/>
      <c r="T790" s="76"/>
      <c r="U790" s="76"/>
      <c r="V790" s="76"/>
      <c r="W790" s="76"/>
      <c r="X790" s="76"/>
      <c r="Y790" s="76"/>
    </row>
    <row r="791">
      <c r="A791" s="76"/>
      <c r="B791" s="76"/>
      <c r="C791" s="76"/>
      <c r="D791" s="76"/>
      <c r="E791" s="76"/>
      <c r="F791" s="76"/>
      <c r="G791" s="76"/>
      <c r="H791" s="76"/>
      <c r="I791" s="76"/>
      <c r="J791" s="76"/>
      <c r="K791" s="76"/>
      <c r="L791" s="76"/>
      <c r="M791" s="76"/>
      <c r="N791" s="76"/>
      <c r="O791" s="76"/>
      <c r="P791" s="76"/>
      <c r="Q791" s="76"/>
      <c r="R791" s="76"/>
      <c r="S791" s="76"/>
      <c r="T791" s="76"/>
      <c r="U791" s="76"/>
      <c r="V791" s="76"/>
      <c r="W791" s="76"/>
      <c r="X791" s="76"/>
      <c r="Y791" s="76"/>
    </row>
    <row r="792">
      <c r="A792" s="76"/>
      <c r="B792" s="76"/>
      <c r="C792" s="76"/>
      <c r="D792" s="76"/>
      <c r="E792" s="76"/>
      <c r="F792" s="76"/>
      <c r="G792" s="76"/>
      <c r="H792" s="76"/>
      <c r="I792" s="76"/>
      <c r="J792" s="76"/>
      <c r="K792" s="76"/>
      <c r="L792" s="76"/>
      <c r="M792" s="76"/>
      <c r="N792" s="76"/>
      <c r="O792" s="76"/>
      <c r="P792" s="76"/>
      <c r="Q792" s="76"/>
      <c r="R792" s="76"/>
      <c r="S792" s="76"/>
      <c r="T792" s="76"/>
      <c r="U792" s="76"/>
      <c r="V792" s="76"/>
      <c r="W792" s="76"/>
      <c r="X792" s="76"/>
      <c r="Y792" s="76"/>
    </row>
    <row r="793">
      <c r="A793" s="76"/>
      <c r="B793" s="76"/>
      <c r="C793" s="76"/>
      <c r="D793" s="76"/>
      <c r="E793" s="76"/>
      <c r="F793" s="76"/>
      <c r="G793" s="76"/>
      <c r="H793" s="76"/>
      <c r="I793" s="76"/>
      <c r="J793" s="76"/>
      <c r="K793" s="76"/>
      <c r="L793" s="76"/>
      <c r="M793" s="76"/>
      <c r="N793" s="76"/>
      <c r="O793" s="76"/>
      <c r="P793" s="76"/>
      <c r="Q793" s="76"/>
      <c r="R793" s="76"/>
      <c r="S793" s="76"/>
      <c r="T793" s="76"/>
      <c r="U793" s="76"/>
      <c r="V793" s="76"/>
      <c r="W793" s="76"/>
      <c r="X793" s="76"/>
      <c r="Y793" s="76"/>
    </row>
    <row r="794">
      <c r="A794" s="76"/>
      <c r="B794" s="76"/>
      <c r="C794" s="76"/>
      <c r="D794" s="76"/>
      <c r="E794" s="76"/>
      <c r="F794" s="76"/>
      <c r="G794" s="76"/>
      <c r="H794" s="76"/>
      <c r="I794" s="76"/>
      <c r="J794" s="76"/>
      <c r="K794" s="76"/>
      <c r="L794" s="76"/>
      <c r="M794" s="76"/>
      <c r="N794" s="76"/>
      <c r="O794" s="76"/>
      <c r="P794" s="76"/>
      <c r="Q794" s="76"/>
      <c r="R794" s="76"/>
      <c r="S794" s="76"/>
      <c r="T794" s="76"/>
      <c r="U794" s="76"/>
      <c r="V794" s="76"/>
      <c r="W794" s="76"/>
      <c r="X794" s="76"/>
      <c r="Y794" s="76"/>
    </row>
    <row r="795">
      <c r="A795" s="76"/>
      <c r="B795" s="76"/>
      <c r="C795" s="76"/>
      <c r="D795" s="76"/>
      <c r="E795" s="76"/>
      <c r="F795" s="76"/>
      <c r="G795" s="76"/>
      <c r="H795" s="76"/>
      <c r="I795" s="76"/>
      <c r="J795" s="76"/>
      <c r="K795" s="76"/>
      <c r="L795" s="76"/>
      <c r="M795" s="76"/>
      <c r="N795" s="76"/>
      <c r="O795" s="76"/>
      <c r="P795" s="76"/>
      <c r="Q795" s="76"/>
      <c r="R795" s="76"/>
      <c r="S795" s="76"/>
      <c r="T795" s="76"/>
      <c r="U795" s="76"/>
      <c r="V795" s="76"/>
      <c r="W795" s="76"/>
      <c r="X795" s="76"/>
      <c r="Y795" s="76"/>
    </row>
    <row r="796">
      <c r="A796" s="76"/>
      <c r="B796" s="76"/>
      <c r="C796" s="76"/>
      <c r="D796" s="76"/>
      <c r="E796" s="76"/>
      <c r="F796" s="76"/>
      <c r="G796" s="76"/>
      <c r="H796" s="76"/>
      <c r="I796" s="76"/>
      <c r="J796" s="76"/>
      <c r="K796" s="76"/>
      <c r="L796" s="76"/>
      <c r="M796" s="76"/>
      <c r="N796" s="76"/>
      <c r="O796" s="76"/>
      <c r="P796" s="76"/>
      <c r="Q796" s="76"/>
      <c r="R796" s="76"/>
      <c r="S796" s="76"/>
      <c r="T796" s="76"/>
      <c r="U796" s="76"/>
      <c r="V796" s="76"/>
      <c r="W796" s="76"/>
      <c r="X796" s="76"/>
      <c r="Y796" s="76"/>
    </row>
    <row r="797">
      <c r="A797" s="76"/>
      <c r="B797" s="76"/>
      <c r="C797" s="76"/>
      <c r="D797" s="76"/>
      <c r="E797" s="76"/>
      <c r="F797" s="76"/>
      <c r="G797" s="76"/>
      <c r="H797" s="76"/>
      <c r="I797" s="76"/>
      <c r="J797" s="76"/>
      <c r="K797" s="76"/>
      <c r="L797" s="76"/>
      <c r="M797" s="76"/>
      <c r="N797" s="76"/>
      <c r="O797" s="76"/>
      <c r="P797" s="76"/>
      <c r="Q797" s="76"/>
      <c r="R797" s="76"/>
      <c r="S797" s="76"/>
      <c r="T797" s="76"/>
      <c r="U797" s="76"/>
      <c r="V797" s="76"/>
      <c r="W797" s="76"/>
      <c r="X797" s="76"/>
      <c r="Y797" s="76"/>
    </row>
    <row r="798">
      <c r="A798" s="76"/>
      <c r="B798" s="76"/>
      <c r="C798" s="76"/>
      <c r="D798" s="76"/>
      <c r="E798" s="76"/>
      <c r="F798" s="76"/>
      <c r="G798" s="76"/>
      <c r="H798" s="76"/>
      <c r="I798" s="76"/>
      <c r="J798" s="76"/>
      <c r="K798" s="76"/>
      <c r="L798" s="76"/>
      <c r="M798" s="76"/>
      <c r="N798" s="76"/>
      <c r="O798" s="76"/>
      <c r="P798" s="76"/>
      <c r="Q798" s="76"/>
      <c r="R798" s="76"/>
      <c r="S798" s="76"/>
      <c r="T798" s="76"/>
      <c r="U798" s="76"/>
      <c r="V798" s="76"/>
      <c r="W798" s="76"/>
      <c r="X798" s="76"/>
      <c r="Y798" s="76"/>
    </row>
    <row r="799">
      <c r="A799" s="76"/>
      <c r="B799" s="76"/>
      <c r="C799" s="76"/>
      <c r="D799" s="76"/>
      <c r="E799" s="76"/>
      <c r="F799" s="76"/>
      <c r="G799" s="76"/>
      <c r="H799" s="76"/>
      <c r="I799" s="76"/>
      <c r="J799" s="76"/>
      <c r="K799" s="76"/>
      <c r="L799" s="76"/>
      <c r="M799" s="76"/>
      <c r="N799" s="76"/>
      <c r="O799" s="76"/>
      <c r="P799" s="76"/>
      <c r="Q799" s="76"/>
      <c r="R799" s="76"/>
      <c r="S799" s="76"/>
      <c r="T799" s="76"/>
      <c r="U799" s="76"/>
      <c r="V799" s="76"/>
      <c r="W799" s="76"/>
      <c r="X799" s="76"/>
      <c r="Y799" s="76"/>
    </row>
    <row r="800">
      <c r="A800" s="76"/>
      <c r="B800" s="76"/>
      <c r="C800" s="76"/>
      <c r="D800" s="76"/>
      <c r="E800" s="76"/>
      <c r="F800" s="76"/>
      <c r="G800" s="76"/>
      <c r="H800" s="76"/>
      <c r="I800" s="76"/>
      <c r="J800" s="76"/>
      <c r="K800" s="76"/>
      <c r="L800" s="76"/>
      <c r="M800" s="76"/>
      <c r="N800" s="76"/>
      <c r="O800" s="76"/>
      <c r="P800" s="76"/>
      <c r="Q800" s="76"/>
      <c r="R800" s="76"/>
      <c r="S800" s="76"/>
      <c r="T800" s="76"/>
      <c r="U800" s="76"/>
      <c r="V800" s="76"/>
      <c r="W800" s="76"/>
      <c r="X800" s="76"/>
      <c r="Y800" s="76"/>
    </row>
    <row r="801">
      <c r="A801" s="76"/>
      <c r="B801" s="76"/>
      <c r="C801" s="76"/>
      <c r="D801" s="76"/>
      <c r="E801" s="76"/>
      <c r="F801" s="76"/>
      <c r="G801" s="76"/>
      <c r="H801" s="76"/>
      <c r="I801" s="76"/>
      <c r="J801" s="76"/>
      <c r="K801" s="76"/>
      <c r="L801" s="76"/>
      <c r="M801" s="76"/>
      <c r="N801" s="76"/>
      <c r="O801" s="76"/>
      <c r="P801" s="76"/>
      <c r="Q801" s="76"/>
      <c r="R801" s="76"/>
      <c r="S801" s="76"/>
      <c r="T801" s="76"/>
      <c r="U801" s="76"/>
      <c r="V801" s="76"/>
      <c r="W801" s="76"/>
      <c r="X801" s="76"/>
      <c r="Y801" s="76"/>
    </row>
    <row r="802">
      <c r="A802" s="76"/>
      <c r="B802" s="76"/>
      <c r="C802" s="76"/>
      <c r="D802" s="76"/>
      <c r="E802" s="76"/>
      <c r="F802" s="76"/>
      <c r="G802" s="76"/>
      <c r="H802" s="76"/>
      <c r="I802" s="76"/>
      <c r="J802" s="76"/>
      <c r="K802" s="76"/>
      <c r="L802" s="76"/>
      <c r="M802" s="76"/>
      <c r="N802" s="76"/>
      <c r="O802" s="76"/>
      <c r="P802" s="76"/>
      <c r="Q802" s="76"/>
      <c r="R802" s="76"/>
      <c r="S802" s="76"/>
      <c r="T802" s="76"/>
      <c r="U802" s="76"/>
      <c r="V802" s="76"/>
      <c r="W802" s="76"/>
      <c r="X802" s="76"/>
      <c r="Y802" s="76"/>
    </row>
    <row r="803">
      <c r="A803" s="76"/>
      <c r="B803" s="76"/>
      <c r="C803" s="76"/>
      <c r="D803" s="76"/>
      <c r="E803" s="76"/>
      <c r="F803" s="76"/>
      <c r="G803" s="76"/>
      <c r="H803" s="76"/>
      <c r="I803" s="76"/>
      <c r="J803" s="76"/>
      <c r="K803" s="76"/>
      <c r="L803" s="76"/>
      <c r="M803" s="76"/>
      <c r="N803" s="76"/>
      <c r="O803" s="76"/>
      <c r="P803" s="76"/>
      <c r="Q803" s="76"/>
      <c r="R803" s="76"/>
      <c r="S803" s="76"/>
      <c r="T803" s="76"/>
      <c r="U803" s="76"/>
      <c r="V803" s="76"/>
      <c r="W803" s="76"/>
      <c r="X803" s="76"/>
      <c r="Y803" s="76"/>
    </row>
    <row r="804">
      <c r="A804" s="76"/>
      <c r="B804" s="76"/>
      <c r="C804" s="76"/>
      <c r="D804" s="76"/>
      <c r="E804" s="76"/>
      <c r="F804" s="76"/>
      <c r="G804" s="76"/>
      <c r="H804" s="76"/>
      <c r="I804" s="76"/>
      <c r="J804" s="76"/>
      <c r="K804" s="76"/>
      <c r="L804" s="76"/>
      <c r="M804" s="76"/>
      <c r="N804" s="76"/>
      <c r="O804" s="76"/>
      <c r="P804" s="76"/>
      <c r="Q804" s="76"/>
      <c r="R804" s="76"/>
      <c r="S804" s="76"/>
      <c r="T804" s="76"/>
      <c r="U804" s="76"/>
      <c r="V804" s="76"/>
      <c r="W804" s="76"/>
      <c r="X804" s="76"/>
      <c r="Y804" s="76"/>
    </row>
    <row r="805">
      <c r="A805" s="76"/>
      <c r="B805" s="76"/>
      <c r="C805" s="76"/>
      <c r="D805" s="76"/>
      <c r="E805" s="76"/>
      <c r="F805" s="76"/>
      <c r="G805" s="76"/>
      <c r="H805" s="76"/>
      <c r="I805" s="76"/>
      <c r="J805" s="76"/>
      <c r="K805" s="76"/>
      <c r="L805" s="76"/>
      <c r="M805" s="76"/>
      <c r="N805" s="76"/>
      <c r="O805" s="76"/>
      <c r="P805" s="76"/>
      <c r="Q805" s="76"/>
      <c r="R805" s="76"/>
      <c r="S805" s="76"/>
      <c r="T805" s="76"/>
      <c r="U805" s="76"/>
      <c r="V805" s="76"/>
      <c r="W805" s="76"/>
      <c r="X805" s="76"/>
      <c r="Y805" s="76"/>
    </row>
    <row r="806">
      <c r="A806" s="76"/>
      <c r="B806" s="76"/>
      <c r="C806" s="76"/>
      <c r="D806" s="76"/>
      <c r="E806" s="76"/>
      <c r="F806" s="76"/>
      <c r="G806" s="76"/>
      <c r="H806" s="76"/>
      <c r="I806" s="76"/>
      <c r="J806" s="76"/>
      <c r="K806" s="76"/>
      <c r="L806" s="76"/>
      <c r="M806" s="76"/>
      <c r="N806" s="76"/>
      <c r="O806" s="76"/>
      <c r="P806" s="76"/>
      <c r="Q806" s="76"/>
      <c r="R806" s="76"/>
      <c r="S806" s="76"/>
      <c r="T806" s="76"/>
      <c r="U806" s="76"/>
      <c r="V806" s="76"/>
      <c r="W806" s="76"/>
      <c r="X806" s="76"/>
      <c r="Y806" s="76"/>
    </row>
    <row r="807">
      <c r="A807" s="76"/>
      <c r="B807" s="76"/>
      <c r="C807" s="76"/>
      <c r="D807" s="76"/>
      <c r="E807" s="76"/>
      <c r="F807" s="76"/>
      <c r="G807" s="76"/>
      <c r="H807" s="76"/>
      <c r="I807" s="76"/>
      <c r="J807" s="76"/>
      <c r="K807" s="76"/>
      <c r="L807" s="76"/>
      <c r="M807" s="76"/>
      <c r="N807" s="76"/>
      <c r="O807" s="76"/>
      <c r="P807" s="76"/>
      <c r="Q807" s="76"/>
      <c r="R807" s="76"/>
      <c r="S807" s="76"/>
      <c r="T807" s="76"/>
      <c r="U807" s="76"/>
      <c r="V807" s="76"/>
      <c r="W807" s="76"/>
      <c r="X807" s="76"/>
      <c r="Y807" s="76"/>
    </row>
    <row r="808">
      <c r="A808" s="76"/>
      <c r="B808" s="76"/>
      <c r="C808" s="76"/>
      <c r="D808" s="76"/>
      <c r="E808" s="76"/>
      <c r="F808" s="76"/>
      <c r="G808" s="76"/>
      <c r="H808" s="76"/>
      <c r="I808" s="76"/>
      <c r="J808" s="76"/>
      <c r="K808" s="76"/>
      <c r="L808" s="76"/>
      <c r="M808" s="76"/>
      <c r="N808" s="76"/>
      <c r="O808" s="76"/>
      <c r="P808" s="76"/>
      <c r="Q808" s="76"/>
      <c r="R808" s="76"/>
      <c r="S808" s="76"/>
      <c r="T808" s="76"/>
      <c r="U808" s="76"/>
      <c r="V808" s="76"/>
      <c r="W808" s="76"/>
      <c r="X808" s="76"/>
      <c r="Y808" s="76"/>
    </row>
    <row r="809">
      <c r="A809" s="76"/>
      <c r="B809" s="76"/>
      <c r="C809" s="76"/>
      <c r="D809" s="76"/>
      <c r="E809" s="76"/>
      <c r="F809" s="76"/>
      <c r="G809" s="76"/>
      <c r="H809" s="76"/>
      <c r="I809" s="76"/>
      <c r="J809" s="76"/>
      <c r="K809" s="76"/>
      <c r="L809" s="76"/>
      <c r="M809" s="76"/>
      <c r="N809" s="76"/>
      <c r="O809" s="76"/>
      <c r="P809" s="76"/>
      <c r="Q809" s="76"/>
      <c r="R809" s="76"/>
      <c r="S809" s="76"/>
      <c r="T809" s="76"/>
      <c r="U809" s="76"/>
      <c r="V809" s="76"/>
      <c r="W809" s="76"/>
      <c r="X809" s="76"/>
      <c r="Y809" s="76"/>
    </row>
    <row r="810">
      <c r="A810" s="76"/>
      <c r="B810" s="76"/>
      <c r="C810" s="76"/>
      <c r="D810" s="76"/>
      <c r="E810" s="76"/>
      <c r="F810" s="76"/>
      <c r="G810" s="76"/>
      <c r="H810" s="76"/>
      <c r="I810" s="76"/>
      <c r="J810" s="76"/>
      <c r="K810" s="76"/>
      <c r="L810" s="76"/>
      <c r="M810" s="76"/>
      <c r="N810" s="76"/>
      <c r="O810" s="76"/>
      <c r="P810" s="76"/>
      <c r="Q810" s="76"/>
      <c r="R810" s="76"/>
      <c r="S810" s="76"/>
      <c r="T810" s="76"/>
      <c r="U810" s="76"/>
      <c r="V810" s="76"/>
      <c r="W810" s="76"/>
      <c r="X810" s="76"/>
      <c r="Y810" s="76"/>
    </row>
    <row r="811">
      <c r="A811" s="76"/>
      <c r="B811" s="76"/>
      <c r="C811" s="76"/>
      <c r="D811" s="76"/>
      <c r="E811" s="76"/>
      <c r="F811" s="76"/>
      <c r="G811" s="76"/>
      <c r="H811" s="76"/>
      <c r="I811" s="76"/>
      <c r="J811" s="76"/>
      <c r="K811" s="76"/>
      <c r="L811" s="76"/>
      <c r="M811" s="76"/>
      <c r="N811" s="76"/>
      <c r="O811" s="76"/>
      <c r="P811" s="76"/>
      <c r="Q811" s="76"/>
      <c r="R811" s="76"/>
      <c r="S811" s="76"/>
      <c r="T811" s="76"/>
      <c r="U811" s="76"/>
      <c r="V811" s="76"/>
      <c r="W811" s="76"/>
      <c r="X811" s="76"/>
      <c r="Y811" s="76"/>
    </row>
    <row r="812">
      <c r="A812" s="76"/>
      <c r="B812" s="76"/>
      <c r="C812" s="76"/>
      <c r="D812" s="76"/>
      <c r="E812" s="76"/>
      <c r="F812" s="76"/>
      <c r="G812" s="76"/>
      <c r="H812" s="76"/>
      <c r="I812" s="76"/>
      <c r="J812" s="76"/>
      <c r="K812" s="76"/>
      <c r="L812" s="76"/>
      <c r="M812" s="76"/>
      <c r="N812" s="76"/>
      <c r="O812" s="76"/>
      <c r="P812" s="76"/>
      <c r="Q812" s="76"/>
      <c r="R812" s="76"/>
      <c r="S812" s="76"/>
      <c r="T812" s="76"/>
      <c r="U812" s="76"/>
      <c r="V812" s="76"/>
      <c r="W812" s="76"/>
      <c r="X812" s="76"/>
      <c r="Y812" s="76"/>
    </row>
    <row r="813">
      <c r="A813" s="76"/>
      <c r="B813" s="76"/>
      <c r="C813" s="76"/>
      <c r="D813" s="76"/>
      <c r="E813" s="76"/>
      <c r="F813" s="76"/>
      <c r="G813" s="76"/>
      <c r="H813" s="76"/>
      <c r="I813" s="76"/>
      <c r="J813" s="76"/>
      <c r="K813" s="76"/>
      <c r="L813" s="76"/>
      <c r="M813" s="76"/>
      <c r="N813" s="76"/>
      <c r="O813" s="76"/>
      <c r="P813" s="76"/>
      <c r="Q813" s="76"/>
      <c r="R813" s="76"/>
      <c r="S813" s="76"/>
      <c r="T813" s="76"/>
      <c r="U813" s="76"/>
      <c r="V813" s="76"/>
      <c r="W813" s="76"/>
      <c r="X813" s="76"/>
      <c r="Y813" s="76"/>
    </row>
    <row r="814">
      <c r="A814" s="76"/>
      <c r="B814" s="76"/>
      <c r="C814" s="76"/>
      <c r="D814" s="76"/>
      <c r="E814" s="76"/>
      <c r="F814" s="76"/>
      <c r="G814" s="76"/>
      <c r="H814" s="76"/>
      <c r="I814" s="76"/>
      <c r="J814" s="76"/>
      <c r="K814" s="76"/>
      <c r="L814" s="76"/>
      <c r="M814" s="76"/>
      <c r="N814" s="76"/>
      <c r="O814" s="76"/>
      <c r="P814" s="76"/>
      <c r="Q814" s="76"/>
      <c r="R814" s="76"/>
      <c r="S814" s="76"/>
      <c r="T814" s="76"/>
      <c r="U814" s="76"/>
      <c r="V814" s="76"/>
      <c r="W814" s="76"/>
      <c r="X814" s="76"/>
      <c r="Y814" s="76"/>
    </row>
    <row r="815">
      <c r="A815" s="76"/>
      <c r="B815" s="76"/>
      <c r="C815" s="76"/>
      <c r="D815" s="76"/>
      <c r="E815" s="76"/>
      <c r="F815" s="76"/>
      <c r="G815" s="76"/>
      <c r="H815" s="76"/>
      <c r="I815" s="76"/>
      <c r="J815" s="76"/>
      <c r="K815" s="76"/>
      <c r="L815" s="76"/>
      <c r="M815" s="76"/>
      <c r="N815" s="76"/>
      <c r="O815" s="76"/>
      <c r="P815" s="76"/>
      <c r="Q815" s="76"/>
      <c r="R815" s="76"/>
      <c r="S815" s="76"/>
      <c r="T815" s="76"/>
      <c r="U815" s="76"/>
      <c r="V815" s="76"/>
      <c r="W815" s="76"/>
      <c r="X815" s="76"/>
      <c r="Y815" s="76"/>
    </row>
    <row r="816">
      <c r="A816" s="76"/>
      <c r="B816" s="76"/>
      <c r="C816" s="76"/>
      <c r="D816" s="76"/>
      <c r="E816" s="76"/>
      <c r="F816" s="76"/>
      <c r="G816" s="76"/>
      <c r="H816" s="76"/>
      <c r="I816" s="76"/>
      <c r="J816" s="76"/>
      <c r="K816" s="76"/>
      <c r="L816" s="76"/>
      <c r="M816" s="76"/>
      <c r="N816" s="76"/>
      <c r="O816" s="76"/>
      <c r="P816" s="76"/>
      <c r="Q816" s="76"/>
      <c r="R816" s="76"/>
      <c r="S816" s="76"/>
      <c r="T816" s="76"/>
      <c r="U816" s="76"/>
      <c r="V816" s="76"/>
      <c r="W816" s="76"/>
      <c r="X816" s="76"/>
      <c r="Y816" s="76"/>
    </row>
    <row r="817">
      <c r="A817" s="76"/>
      <c r="B817" s="76"/>
      <c r="C817" s="76"/>
      <c r="D817" s="76"/>
      <c r="E817" s="76"/>
      <c r="F817" s="76"/>
      <c r="G817" s="76"/>
      <c r="H817" s="76"/>
      <c r="I817" s="76"/>
      <c r="J817" s="76"/>
      <c r="K817" s="76"/>
      <c r="L817" s="76"/>
      <c r="M817" s="76"/>
      <c r="N817" s="76"/>
      <c r="O817" s="76"/>
      <c r="P817" s="76"/>
      <c r="Q817" s="76"/>
      <c r="R817" s="76"/>
      <c r="S817" s="76"/>
      <c r="T817" s="76"/>
      <c r="U817" s="76"/>
      <c r="V817" s="76"/>
      <c r="W817" s="76"/>
      <c r="X817" s="76"/>
      <c r="Y817" s="76"/>
    </row>
    <row r="818">
      <c r="A818" s="76"/>
      <c r="B818" s="76"/>
      <c r="C818" s="76"/>
      <c r="D818" s="76"/>
      <c r="E818" s="76"/>
      <c r="F818" s="76"/>
      <c r="G818" s="76"/>
      <c r="H818" s="76"/>
      <c r="I818" s="76"/>
      <c r="J818" s="76"/>
      <c r="K818" s="76"/>
      <c r="L818" s="76"/>
      <c r="M818" s="76"/>
      <c r="N818" s="76"/>
      <c r="O818" s="76"/>
      <c r="P818" s="76"/>
      <c r="Q818" s="76"/>
      <c r="R818" s="76"/>
      <c r="S818" s="76"/>
      <c r="T818" s="76"/>
      <c r="U818" s="76"/>
      <c r="V818" s="76"/>
      <c r="W818" s="76"/>
      <c r="X818" s="76"/>
      <c r="Y818" s="76"/>
    </row>
    <row r="819">
      <c r="A819" s="76"/>
      <c r="B819" s="76"/>
      <c r="C819" s="76"/>
      <c r="D819" s="76"/>
      <c r="E819" s="76"/>
      <c r="F819" s="76"/>
      <c r="G819" s="76"/>
      <c r="H819" s="76"/>
      <c r="I819" s="76"/>
      <c r="J819" s="76"/>
      <c r="K819" s="76"/>
      <c r="L819" s="76"/>
      <c r="M819" s="76"/>
      <c r="N819" s="76"/>
      <c r="O819" s="76"/>
      <c r="P819" s="76"/>
      <c r="Q819" s="76"/>
      <c r="R819" s="76"/>
      <c r="S819" s="76"/>
      <c r="T819" s="76"/>
      <c r="U819" s="76"/>
      <c r="V819" s="76"/>
      <c r="W819" s="76"/>
      <c r="X819" s="76"/>
      <c r="Y819" s="76"/>
    </row>
    <row r="820">
      <c r="A820" s="76"/>
      <c r="B820" s="76"/>
      <c r="C820" s="76"/>
      <c r="D820" s="76"/>
      <c r="E820" s="76"/>
      <c r="F820" s="76"/>
      <c r="G820" s="76"/>
      <c r="H820" s="76"/>
      <c r="I820" s="76"/>
      <c r="J820" s="76"/>
      <c r="K820" s="76"/>
      <c r="L820" s="76"/>
      <c r="M820" s="76"/>
      <c r="N820" s="76"/>
      <c r="O820" s="76"/>
      <c r="P820" s="76"/>
      <c r="Q820" s="76"/>
      <c r="R820" s="76"/>
      <c r="S820" s="76"/>
      <c r="T820" s="76"/>
      <c r="U820" s="76"/>
      <c r="V820" s="76"/>
      <c r="W820" s="76"/>
      <c r="X820" s="76"/>
      <c r="Y820" s="76"/>
    </row>
    <row r="821">
      <c r="A821" s="76"/>
      <c r="B821" s="76"/>
      <c r="C821" s="76"/>
      <c r="D821" s="76"/>
      <c r="E821" s="76"/>
      <c r="F821" s="76"/>
      <c r="G821" s="76"/>
      <c r="H821" s="76"/>
      <c r="I821" s="76"/>
      <c r="J821" s="76"/>
      <c r="K821" s="76"/>
      <c r="L821" s="76"/>
      <c r="M821" s="76"/>
      <c r="N821" s="76"/>
      <c r="O821" s="76"/>
      <c r="P821" s="76"/>
      <c r="Q821" s="76"/>
      <c r="R821" s="76"/>
      <c r="S821" s="76"/>
      <c r="T821" s="76"/>
      <c r="U821" s="76"/>
      <c r="V821" s="76"/>
      <c r="W821" s="76"/>
      <c r="X821" s="76"/>
      <c r="Y821" s="76"/>
    </row>
    <row r="822">
      <c r="A822" s="76"/>
      <c r="B822" s="76"/>
      <c r="C822" s="76"/>
      <c r="D822" s="76"/>
      <c r="E822" s="76"/>
      <c r="F822" s="76"/>
      <c r="G822" s="76"/>
      <c r="H822" s="76"/>
      <c r="I822" s="76"/>
      <c r="J822" s="76"/>
      <c r="K822" s="76"/>
      <c r="L822" s="76"/>
      <c r="M822" s="76"/>
      <c r="N822" s="76"/>
      <c r="O822" s="76"/>
      <c r="P822" s="76"/>
      <c r="Q822" s="76"/>
      <c r="R822" s="76"/>
      <c r="S822" s="76"/>
      <c r="T822" s="76"/>
      <c r="U822" s="76"/>
      <c r="V822" s="76"/>
      <c r="W822" s="76"/>
      <c r="X822" s="76"/>
      <c r="Y822" s="76"/>
    </row>
    <row r="823">
      <c r="A823" s="76"/>
      <c r="B823" s="76"/>
      <c r="C823" s="76"/>
      <c r="D823" s="76"/>
      <c r="E823" s="76"/>
      <c r="F823" s="76"/>
      <c r="G823" s="76"/>
      <c r="H823" s="76"/>
      <c r="I823" s="76"/>
      <c r="J823" s="76"/>
      <c r="K823" s="76"/>
      <c r="L823" s="76"/>
      <c r="M823" s="76"/>
      <c r="N823" s="76"/>
      <c r="O823" s="76"/>
      <c r="P823" s="76"/>
      <c r="Q823" s="76"/>
      <c r="R823" s="76"/>
      <c r="S823" s="76"/>
      <c r="T823" s="76"/>
      <c r="U823" s="76"/>
      <c r="V823" s="76"/>
      <c r="W823" s="76"/>
      <c r="X823" s="76"/>
      <c r="Y823" s="76"/>
    </row>
    <row r="824">
      <c r="A824" s="76"/>
      <c r="B824" s="76"/>
      <c r="C824" s="76"/>
      <c r="D824" s="76"/>
      <c r="E824" s="76"/>
      <c r="F824" s="76"/>
      <c r="G824" s="76"/>
      <c r="H824" s="76"/>
      <c r="I824" s="76"/>
      <c r="J824" s="76"/>
      <c r="K824" s="76"/>
      <c r="L824" s="76"/>
      <c r="M824" s="76"/>
      <c r="N824" s="76"/>
      <c r="O824" s="76"/>
      <c r="P824" s="76"/>
      <c r="Q824" s="76"/>
      <c r="R824" s="76"/>
      <c r="S824" s="76"/>
      <c r="T824" s="76"/>
      <c r="U824" s="76"/>
      <c r="V824" s="76"/>
      <c r="W824" s="76"/>
      <c r="X824" s="76"/>
      <c r="Y824" s="76"/>
    </row>
    <row r="825">
      <c r="A825" s="76"/>
      <c r="B825" s="76"/>
      <c r="C825" s="76"/>
      <c r="D825" s="76"/>
      <c r="E825" s="76"/>
      <c r="F825" s="76"/>
      <c r="G825" s="76"/>
      <c r="H825" s="76"/>
      <c r="I825" s="76"/>
      <c r="J825" s="76"/>
      <c r="K825" s="76"/>
      <c r="L825" s="76"/>
      <c r="M825" s="76"/>
      <c r="N825" s="76"/>
      <c r="O825" s="76"/>
      <c r="P825" s="76"/>
      <c r="Q825" s="76"/>
      <c r="R825" s="76"/>
      <c r="S825" s="76"/>
      <c r="T825" s="76"/>
      <c r="U825" s="76"/>
      <c r="V825" s="76"/>
      <c r="W825" s="76"/>
      <c r="X825" s="76"/>
      <c r="Y825" s="76"/>
    </row>
    <row r="826">
      <c r="A826" s="76"/>
      <c r="B826" s="76"/>
      <c r="C826" s="76"/>
      <c r="D826" s="76"/>
      <c r="E826" s="76"/>
      <c r="F826" s="76"/>
      <c r="G826" s="76"/>
      <c r="H826" s="76"/>
      <c r="I826" s="76"/>
      <c r="J826" s="76"/>
      <c r="K826" s="76"/>
      <c r="L826" s="76"/>
      <c r="M826" s="76"/>
      <c r="N826" s="76"/>
      <c r="O826" s="76"/>
      <c r="P826" s="76"/>
      <c r="Q826" s="76"/>
      <c r="R826" s="76"/>
      <c r="S826" s="76"/>
      <c r="T826" s="76"/>
      <c r="U826" s="76"/>
      <c r="V826" s="76"/>
      <c r="W826" s="76"/>
      <c r="X826" s="76"/>
      <c r="Y826" s="76"/>
    </row>
    <row r="827">
      <c r="A827" s="76"/>
      <c r="B827" s="76"/>
      <c r="C827" s="76"/>
      <c r="D827" s="76"/>
      <c r="E827" s="76"/>
      <c r="F827" s="76"/>
      <c r="G827" s="76"/>
      <c r="H827" s="76"/>
      <c r="I827" s="76"/>
      <c r="J827" s="76"/>
      <c r="K827" s="76"/>
      <c r="L827" s="76"/>
      <c r="M827" s="76"/>
      <c r="N827" s="76"/>
      <c r="O827" s="76"/>
      <c r="P827" s="76"/>
      <c r="Q827" s="76"/>
      <c r="R827" s="76"/>
      <c r="S827" s="76"/>
      <c r="T827" s="76"/>
      <c r="U827" s="76"/>
      <c r="V827" s="76"/>
      <c r="W827" s="76"/>
      <c r="X827" s="76"/>
      <c r="Y827" s="76"/>
    </row>
    <row r="828">
      <c r="A828" s="76"/>
      <c r="B828" s="76"/>
      <c r="C828" s="76"/>
      <c r="D828" s="76"/>
      <c r="E828" s="76"/>
      <c r="F828" s="76"/>
      <c r="G828" s="76"/>
      <c r="H828" s="76"/>
      <c r="I828" s="76"/>
      <c r="J828" s="76"/>
      <c r="K828" s="76"/>
      <c r="L828" s="76"/>
      <c r="M828" s="76"/>
      <c r="N828" s="76"/>
      <c r="O828" s="76"/>
      <c r="P828" s="76"/>
      <c r="Q828" s="76"/>
      <c r="R828" s="76"/>
      <c r="S828" s="76"/>
      <c r="T828" s="76"/>
      <c r="U828" s="76"/>
      <c r="V828" s="76"/>
      <c r="W828" s="76"/>
      <c r="X828" s="76"/>
      <c r="Y828" s="76"/>
    </row>
    <row r="829">
      <c r="A829" s="76"/>
      <c r="B829" s="76"/>
      <c r="C829" s="76"/>
      <c r="D829" s="76"/>
      <c r="E829" s="76"/>
      <c r="F829" s="76"/>
      <c r="G829" s="76"/>
      <c r="H829" s="76"/>
      <c r="I829" s="76"/>
      <c r="J829" s="76"/>
      <c r="K829" s="76"/>
      <c r="L829" s="76"/>
      <c r="M829" s="76"/>
      <c r="N829" s="76"/>
      <c r="O829" s="76"/>
      <c r="P829" s="76"/>
      <c r="Q829" s="76"/>
      <c r="R829" s="76"/>
      <c r="S829" s="76"/>
      <c r="T829" s="76"/>
      <c r="U829" s="76"/>
      <c r="V829" s="76"/>
      <c r="W829" s="76"/>
      <c r="X829" s="76"/>
      <c r="Y829" s="76"/>
    </row>
    <row r="830">
      <c r="A830" s="76"/>
      <c r="B830" s="76"/>
      <c r="C830" s="76"/>
      <c r="D830" s="76"/>
      <c r="E830" s="76"/>
      <c r="F830" s="76"/>
      <c r="G830" s="76"/>
      <c r="H830" s="76"/>
      <c r="I830" s="76"/>
      <c r="J830" s="76"/>
      <c r="K830" s="76"/>
      <c r="L830" s="76"/>
      <c r="M830" s="76"/>
      <c r="N830" s="76"/>
      <c r="O830" s="76"/>
      <c r="P830" s="76"/>
      <c r="Q830" s="76"/>
      <c r="R830" s="76"/>
      <c r="S830" s="76"/>
      <c r="T830" s="76"/>
      <c r="U830" s="76"/>
      <c r="V830" s="76"/>
      <c r="W830" s="76"/>
      <c r="X830" s="76"/>
      <c r="Y830" s="76"/>
    </row>
    <row r="831">
      <c r="A831" s="76"/>
      <c r="B831" s="76"/>
      <c r="C831" s="76"/>
      <c r="D831" s="76"/>
      <c r="E831" s="76"/>
      <c r="F831" s="76"/>
      <c r="G831" s="76"/>
      <c r="H831" s="76"/>
      <c r="I831" s="76"/>
      <c r="J831" s="76"/>
      <c r="K831" s="76"/>
      <c r="L831" s="76"/>
      <c r="M831" s="76"/>
      <c r="N831" s="76"/>
      <c r="O831" s="76"/>
      <c r="P831" s="76"/>
      <c r="Q831" s="76"/>
      <c r="R831" s="76"/>
      <c r="S831" s="76"/>
      <c r="T831" s="76"/>
      <c r="U831" s="76"/>
      <c r="V831" s="76"/>
      <c r="W831" s="76"/>
      <c r="X831" s="76"/>
      <c r="Y831" s="76"/>
    </row>
    <row r="832">
      <c r="A832" s="76"/>
      <c r="B832" s="76"/>
      <c r="C832" s="76"/>
      <c r="D832" s="76"/>
      <c r="E832" s="76"/>
      <c r="F832" s="76"/>
      <c r="G832" s="76"/>
      <c r="H832" s="76"/>
      <c r="I832" s="76"/>
      <c r="J832" s="76"/>
      <c r="K832" s="76"/>
      <c r="L832" s="76"/>
      <c r="M832" s="76"/>
      <c r="N832" s="76"/>
      <c r="O832" s="76"/>
      <c r="P832" s="76"/>
      <c r="Q832" s="76"/>
      <c r="R832" s="76"/>
      <c r="S832" s="76"/>
      <c r="T832" s="76"/>
      <c r="U832" s="76"/>
      <c r="V832" s="76"/>
      <c r="W832" s="76"/>
      <c r="X832" s="76"/>
      <c r="Y832" s="76"/>
    </row>
    <row r="833">
      <c r="A833" s="76"/>
      <c r="B833" s="76"/>
      <c r="C833" s="76"/>
      <c r="D833" s="76"/>
      <c r="E833" s="76"/>
      <c r="F833" s="76"/>
      <c r="G833" s="76"/>
      <c r="H833" s="76"/>
      <c r="I833" s="76"/>
      <c r="J833" s="76"/>
      <c r="K833" s="76"/>
      <c r="L833" s="76"/>
      <c r="M833" s="76"/>
      <c r="N833" s="76"/>
      <c r="O833" s="76"/>
      <c r="P833" s="76"/>
      <c r="Q833" s="76"/>
      <c r="R833" s="76"/>
      <c r="S833" s="76"/>
      <c r="T833" s="76"/>
      <c r="U833" s="76"/>
      <c r="V833" s="76"/>
      <c r="W833" s="76"/>
      <c r="X833" s="76"/>
      <c r="Y833" s="76"/>
    </row>
    <row r="834">
      <c r="A834" s="76"/>
      <c r="B834" s="76"/>
      <c r="C834" s="76"/>
      <c r="D834" s="76"/>
      <c r="E834" s="76"/>
      <c r="F834" s="76"/>
      <c r="G834" s="76"/>
      <c r="H834" s="76"/>
      <c r="I834" s="76"/>
      <c r="J834" s="76"/>
      <c r="K834" s="76"/>
      <c r="L834" s="76"/>
      <c r="M834" s="76"/>
      <c r="N834" s="76"/>
      <c r="O834" s="76"/>
      <c r="P834" s="76"/>
      <c r="Q834" s="76"/>
      <c r="R834" s="76"/>
      <c r="S834" s="76"/>
      <c r="T834" s="76"/>
      <c r="U834" s="76"/>
      <c r="V834" s="76"/>
      <c r="W834" s="76"/>
      <c r="X834" s="76"/>
      <c r="Y834" s="76"/>
    </row>
    <row r="835">
      <c r="A835" s="76"/>
      <c r="B835" s="76"/>
      <c r="C835" s="76"/>
      <c r="D835" s="76"/>
      <c r="E835" s="76"/>
      <c r="F835" s="76"/>
      <c r="G835" s="76"/>
      <c r="H835" s="76"/>
      <c r="I835" s="76"/>
      <c r="J835" s="76"/>
      <c r="K835" s="76"/>
      <c r="L835" s="76"/>
      <c r="M835" s="76"/>
      <c r="N835" s="76"/>
      <c r="O835" s="76"/>
      <c r="P835" s="76"/>
      <c r="Q835" s="76"/>
      <c r="R835" s="76"/>
      <c r="S835" s="76"/>
      <c r="T835" s="76"/>
      <c r="U835" s="76"/>
      <c r="V835" s="76"/>
      <c r="W835" s="76"/>
      <c r="X835" s="76"/>
      <c r="Y835" s="76"/>
    </row>
    <row r="836">
      <c r="A836" s="76"/>
      <c r="B836" s="76"/>
      <c r="C836" s="76"/>
      <c r="D836" s="76"/>
      <c r="E836" s="76"/>
      <c r="F836" s="76"/>
      <c r="G836" s="76"/>
      <c r="H836" s="76"/>
      <c r="I836" s="76"/>
      <c r="J836" s="76"/>
      <c r="K836" s="76"/>
      <c r="L836" s="76"/>
      <c r="M836" s="76"/>
      <c r="N836" s="76"/>
      <c r="O836" s="76"/>
      <c r="P836" s="76"/>
      <c r="Q836" s="76"/>
      <c r="R836" s="76"/>
      <c r="S836" s="76"/>
      <c r="T836" s="76"/>
      <c r="U836" s="76"/>
      <c r="V836" s="76"/>
      <c r="W836" s="76"/>
      <c r="X836" s="76"/>
      <c r="Y836" s="76"/>
    </row>
    <row r="837">
      <c r="A837" s="76"/>
      <c r="B837" s="76"/>
      <c r="C837" s="76"/>
      <c r="D837" s="76"/>
      <c r="E837" s="76"/>
      <c r="F837" s="76"/>
      <c r="G837" s="76"/>
      <c r="H837" s="76"/>
      <c r="I837" s="76"/>
      <c r="J837" s="76"/>
      <c r="K837" s="76"/>
      <c r="L837" s="76"/>
      <c r="M837" s="76"/>
      <c r="N837" s="76"/>
      <c r="O837" s="76"/>
      <c r="P837" s="76"/>
      <c r="Q837" s="76"/>
      <c r="R837" s="76"/>
      <c r="S837" s="76"/>
      <c r="T837" s="76"/>
      <c r="U837" s="76"/>
      <c r="V837" s="76"/>
      <c r="W837" s="76"/>
      <c r="X837" s="76"/>
      <c r="Y837" s="76"/>
    </row>
    <row r="838">
      <c r="A838" s="76"/>
      <c r="B838" s="76"/>
      <c r="C838" s="76"/>
      <c r="D838" s="76"/>
      <c r="E838" s="76"/>
      <c r="F838" s="76"/>
      <c r="G838" s="76"/>
      <c r="H838" s="76"/>
      <c r="I838" s="76"/>
      <c r="J838" s="76"/>
      <c r="K838" s="76"/>
      <c r="L838" s="76"/>
      <c r="M838" s="76"/>
      <c r="N838" s="76"/>
      <c r="O838" s="76"/>
      <c r="P838" s="76"/>
      <c r="Q838" s="76"/>
      <c r="R838" s="76"/>
      <c r="S838" s="76"/>
      <c r="T838" s="76"/>
      <c r="U838" s="76"/>
      <c r="V838" s="76"/>
      <c r="W838" s="76"/>
      <c r="X838" s="76"/>
      <c r="Y838" s="76"/>
    </row>
    <row r="839">
      <c r="A839" s="76"/>
      <c r="B839" s="76"/>
      <c r="C839" s="76"/>
      <c r="D839" s="76"/>
      <c r="E839" s="76"/>
      <c r="F839" s="76"/>
      <c r="G839" s="76"/>
      <c r="H839" s="76"/>
      <c r="I839" s="76"/>
      <c r="J839" s="76"/>
      <c r="K839" s="76"/>
      <c r="L839" s="76"/>
      <c r="M839" s="76"/>
      <c r="N839" s="76"/>
      <c r="O839" s="76"/>
      <c r="P839" s="76"/>
      <c r="Q839" s="76"/>
      <c r="R839" s="76"/>
      <c r="S839" s="76"/>
      <c r="T839" s="76"/>
      <c r="U839" s="76"/>
      <c r="V839" s="76"/>
      <c r="W839" s="76"/>
      <c r="X839" s="76"/>
      <c r="Y839" s="76"/>
    </row>
    <row r="840">
      <c r="A840" s="76"/>
      <c r="B840" s="76"/>
      <c r="C840" s="76"/>
      <c r="D840" s="76"/>
      <c r="E840" s="76"/>
      <c r="F840" s="76"/>
      <c r="G840" s="76"/>
      <c r="H840" s="76"/>
      <c r="I840" s="76"/>
      <c r="J840" s="76"/>
      <c r="K840" s="76"/>
      <c r="L840" s="76"/>
      <c r="M840" s="76"/>
      <c r="N840" s="76"/>
      <c r="O840" s="76"/>
      <c r="P840" s="76"/>
      <c r="Q840" s="76"/>
      <c r="R840" s="76"/>
      <c r="S840" s="76"/>
      <c r="T840" s="76"/>
      <c r="U840" s="76"/>
      <c r="V840" s="76"/>
      <c r="W840" s="76"/>
      <c r="X840" s="76"/>
      <c r="Y840" s="76"/>
    </row>
    <row r="841">
      <c r="A841" s="76"/>
      <c r="B841" s="76"/>
      <c r="C841" s="76"/>
      <c r="D841" s="76"/>
      <c r="E841" s="76"/>
      <c r="F841" s="76"/>
      <c r="G841" s="76"/>
      <c r="H841" s="76"/>
      <c r="I841" s="76"/>
      <c r="J841" s="76"/>
      <c r="K841" s="76"/>
      <c r="L841" s="76"/>
      <c r="M841" s="76"/>
      <c r="N841" s="76"/>
      <c r="O841" s="76"/>
      <c r="P841" s="76"/>
      <c r="Q841" s="76"/>
      <c r="R841" s="76"/>
      <c r="S841" s="76"/>
      <c r="T841" s="76"/>
      <c r="U841" s="76"/>
      <c r="V841" s="76"/>
      <c r="W841" s="76"/>
      <c r="X841" s="76"/>
      <c r="Y841" s="76"/>
    </row>
    <row r="842">
      <c r="A842" s="76"/>
      <c r="B842" s="76"/>
      <c r="C842" s="76"/>
      <c r="D842" s="76"/>
      <c r="E842" s="76"/>
      <c r="F842" s="76"/>
      <c r="G842" s="76"/>
      <c r="H842" s="76"/>
      <c r="I842" s="76"/>
      <c r="J842" s="76"/>
      <c r="K842" s="76"/>
      <c r="L842" s="76"/>
      <c r="M842" s="76"/>
      <c r="N842" s="76"/>
      <c r="O842" s="76"/>
      <c r="P842" s="76"/>
      <c r="Q842" s="76"/>
      <c r="R842" s="76"/>
      <c r="S842" s="76"/>
      <c r="T842" s="76"/>
      <c r="U842" s="76"/>
      <c r="V842" s="76"/>
      <c r="W842" s="76"/>
      <c r="X842" s="76"/>
      <c r="Y842" s="76"/>
    </row>
    <row r="843">
      <c r="A843" s="76"/>
      <c r="B843" s="76"/>
      <c r="C843" s="76"/>
      <c r="D843" s="76"/>
      <c r="E843" s="76"/>
      <c r="F843" s="76"/>
      <c r="G843" s="76"/>
      <c r="H843" s="76"/>
      <c r="I843" s="76"/>
      <c r="J843" s="76"/>
      <c r="K843" s="76"/>
      <c r="L843" s="76"/>
      <c r="M843" s="76"/>
      <c r="N843" s="76"/>
      <c r="O843" s="76"/>
      <c r="P843" s="76"/>
      <c r="Q843" s="76"/>
      <c r="R843" s="76"/>
      <c r="S843" s="76"/>
      <c r="T843" s="76"/>
      <c r="U843" s="76"/>
      <c r="V843" s="76"/>
      <c r="W843" s="76"/>
      <c r="X843" s="76"/>
      <c r="Y843" s="76"/>
    </row>
    <row r="844">
      <c r="A844" s="76"/>
      <c r="B844" s="76"/>
      <c r="C844" s="76"/>
      <c r="D844" s="76"/>
      <c r="E844" s="76"/>
      <c r="F844" s="76"/>
      <c r="G844" s="76"/>
      <c r="H844" s="76"/>
      <c r="I844" s="76"/>
      <c r="J844" s="76"/>
      <c r="K844" s="76"/>
      <c r="L844" s="76"/>
      <c r="M844" s="76"/>
      <c r="N844" s="76"/>
      <c r="O844" s="76"/>
      <c r="P844" s="76"/>
      <c r="Q844" s="76"/>
      <c r="R844" s="76"/>
      <c r="S844" s="76"/>
      <c r="T844" s="76"/>
      <c r="U844" s="76"/>
      <c r="V844" s="76"/>
      <c r="W844" s="76"/>
      <c r="X844" s="76"/>
      <c r="Y844" s="76"/>
    </row>
    <row r="845">
      <c r="A845" s="76"/>
      <c r="B845" s="76"/>
      <c r="C845" s="76"/>
      <c r="D845" s="76"/>
      <c r="E845" s="76"/>
      <c r="F845" s="76"/>
      <c r="G845" s="76"/>
      <c r="H845" s="76"/>
      <c r="I845" s="76"/>
      <c r="J845" s="76"/>
      <c r="K845" s="76"/>
      <c r="L845" s="76"/>
      <c r="M845" s="76"/>
      <c r="N845" s="76"/>
      <c r="O845" s="76"/>
      <c r="P845" s="76"/>
      <c r="Q845" s="76"/>
      <c r="R845" s="76"/>
      <c r="S845" s="76"/>
      <c r="T845" s="76"/>
      <c r="U845" s="76"/>
      <c r="V845" s="76"/>
      <c r="W845" s="76"/>
      <c r="X845" s="76"/>
      <c r="Y845" s="76"/>
    </row>
    <row r="846">
      <c r="A846" s="76"/>
      <c r="B846" s="76"/>
      <c r="C846" s="76"/>
      <c r="D846" s="76"/>
      <c r="E846" s="76"/>
      <c r="F846" s="76"/>
      <c r="G846" s="76"/>
      <c r="H846" s="76"/>
      <c r="I846" s="76"/>
      <c r="J846" s="76"/>
      <c r="K846" s="76"/>
      <c r="L846" s="76"/>
      <c r="M846" s="76"/>
      <c r="N846" s="76"/>
      <c r="O846" s="76"/>
      <c r="P846" s="76"/>
      <c r="Q846" s="76"/>
      <c r="R846" s="76"/>
      <c r="S846" s="76"/>
      <c r="T846" s="76"/>
      <c r="U846" s="76"/>
      <c r="V846" s="76"/>
      <c r="W846" s="76"/>
      <c r="X846" s="76"/>
      <c r="Y846" s="76"/>
    </row>
    <row r="847">
      <c r="A847" s="76"/>
      <c r="B847" s="76"/>
      <c r="C847" s="76"/>
      <c r="D847" s="76"/>
      <c r="E847" s="76"/>
      <c r="F847" s="76"/>
      <c r="G847" s="76"/>
      <c r="H847" s="76"/>
      <c r="I847" s="76"/>
      <c r="J847" s="76"/>
      <c r="K847" s="76"/>
      <c r="L847" s="76"/>
      <c r="M847" s="76"/>
      <c r="N847" s="76"/>
      <c r="O847" s="76"/>
      <c r="P847" s="76"/>
      <c r="Q847" s="76"/>
      <c r="R847" s="76"/>
      <c r="S847" s="76"/>
      <c r="T847" s="76"/>
      <c r="U847" s="76"/>
      <c r="V847" s="76"/>
      <c r="W847" s="76"/>
      <c r="X847" s="76"/>
      <c r="Y847" s="76"/>
    </row>
    <row r="848">
      <c r="A848" s="76"/>
      <c r="B848" s="76"/>
      <c r="C848" s="76"/>
      <c r="D848" s="76"/>
      <c r="E848" s="76"/>
      <c r="F848" s="76"/>
      <c r="G848" s="76"/>
      <c r="H848" s="76"/>
      <c r="I848" s="76"/>
      <c r="J848" s="76"/>
      <c r="K848" s="76"/>
      <c r="L848" s="76"/>
      <c r="M848" s="76"/>
      <c r="N848" s="76"/>
      <c r="O848" s="76"/>
      <c r="P848" s="76"/>
      <c r="Q848" s="76"/>
      <c r="R848" s="76"/>
      <c r="S848" s="76"/>
      <c r="T848" s="76"/>
      <c r="U848" s="76"/>
      <c r="V848" s="76"/>
      <c r="W848" s="76"/>
      <c r="X848" s="76"/>
      <c r="Y848" s="76"/>
    </row>
    <row r="849">
      <c r="A849" s="76"/>
      <c r="B849" s="76"/>
      <c r="C849" s="76"/>
      <c r="D849" s="76"/>
      <c r="E849" s="76"/>
      <c r="F849" s="76"/>
      <c r="G849" s="76"/>
      <c r="H849" s="76"/>
      <c r="I849" s="76"/>
      <c r="J849" s="76"/>
      <c r="K849" s="76"/>
      <c r="L849" s="76"/>
      <c r="M849" s="76"/>
      <c r="N849" s="76"/>
      <c r="O849" s="76"/>
      <c r="P849" s="76"/>
      <c r="Q849" s="76"/>
      <c r="R849" s="76"/>
      <c r="S849" s="76"/>
      <c r="T849" s="76"/>
      <c r="U849" s="76"/>
      <c r="V849" s="76"/>
      <c r="W849" s="76"/>
      <c r="X849" s="76"/>
      <c r="Y849" s="76"/>
    </row>
    <row r="850">
      <c r="A850" s="76"/>
      <c r="B850" s="76"/>
      <c r="C850" s="76"/>
      <c r="D850" s="76"/>
      <c r="E850" s="76"/>
      <c r="F850" s="76"/>
      <c r="G850" s="76"/>
      <c r="H850" s="76"/>
      <c r="I850" s="76"/>
      <c r="J850" s="76"/>
      <c r="K850" s="76"/>
      <c r="L850" s="76"/>
      <c r="M850" s="76"/>
      <c r="N850" s="76"/>
      <c r="O850" s="76"/>
      <c r="P850" s="76"/>
      <c r="Q850" s="76"/>
      <c r="R850" s="76"/>
      <c r="S850" s="76"/>
      <c r="T850" s="76"/>
      <c r="U850" s="76"/>
      <c r="V850" s="76"/>
      <c r="W850" s="76"/>
      <c r="X850" s="76"/>
      <c r="Y850" s="76"/>
    </row>
    <row r="851">
      <c r="A851" s="76"/>
      <c r="B851" s="76"/>
      <c r="C851" s="76"/>
      <c r="D851" s="76"/>
      <c r="E851" s="76"/>
      <c r="F851" s="76"/>
      <c r="G851" s="76"/>
      <c r="H851" s="76"/>
      <c r="I851" s="76"/>
      <c r="J851" s="76"/>
      <c r="K851" s="76"/>
      <c r="L851" s="76"/>
      <c r="M851" s="76"/>
      <c r="N851" s="76"/>
      <c r="O851" s="76"/>
      <c r="P851" s="76"/>
      <c r="Q851" s="76"/>
      <c r="R851" s="76"/>
      <c r="S851" s="76"/>
      <c r="T851" s="76"/>
      <c r="U851" s="76"/>
      <c r="V851" s="76"/>
      <c r="W851" s="76"/>
      <c r="X851" s="76"/>
      <c r="Y851" s="76"/>
    </row>
    <row r="852">
      <c r="A852" s="76"/>
      <c r="B852" s="76"/>
      <c r="C852" s="76"/>
      <c r="D852" s="76"/>
      <c r="E852" s="76"/>
      <c r="F852" s="76"/>
      <c r="G852" s="76"/>
      <c r="H852" s="76"/>
      <c r="I852" s="76"/>
      <c r="J852" s="76"/>
      <c r="K852" s="76"/>
      <c r="L852" s="76"/>
      <c r="M852" s="76"/>
      <c r="N852" s="76"/>
      <c r="O852" s="76"/>
      <c r="P852" s="76"/>
      <c r="Q852" s="76"/>
      <c r="R852" s="76"/>
      <c r="S852" s="76"/>
      <c r="T852" s="76"/>
      <c r="U852" s="76"/>
      <c r="V852" s="76"/>
      <c r="W852" s="76"/>
      <c r="X852" s="76"/>
      <c r="Y852" s="76"/>
    </row>
    <row r="853">
      <c r="A853" s="76"/>
      <c r="B853" s="76"/>
      <c r="C853" s="76"/>
      <c r="D853" s="76"/>
      <c r="E853" s="76"/>
      <c r="F853" s="76"/>
      <c r="G853" s="76"/>
      <c r="H853" s="76"/>
      <c r="I853" s="76"/>
      <c r="J853" s="76"/>
      <c r="K853" s="76"/>
      <c r="L853" s="76"/>
      <c r="M853" s="76"/>
      <c r="N853" s="76"/>
      <c r="O853" s="76"/>
      <c r="P853" s="76"/>
      <c r="Q853" s="76"/>
      <c r="R853" s="76"/>
      <c r="S853" s="76"/>
      <c r="T853" s="76"/>
      <c r="U853" s="76"/>
      <c r="V853" s="76"/>
      <c r="W853" s="76"/>
      <c r="X853" s="76"/>
      <c r="Y853" s="76"/>
    </row>
    <row r="854">
      <c r="A854" s="76"/>
      <c r="B854" s="76"/>
      <c r="C854" s="76"/>
      <c r="D854" s="76"/>
      <c r="E854" s="76"/>
      <c r="F854" s="76"/>
      <c r="G854" s="76"/>
      <c r="H854" s="76"/>
      <c r="I854" s="76"/>
      <c r="J854" s="76"/>
      <c r="K854" s="76"/>
      <c r="L854" s="76"/>
      <c r="M854" s="76"/>
      <c r="N854" s="76"/>
      <c r="O854" s="76"/>
      <c r="P854" s="76"/>
      <c r="Q854" s="76"/>
      <c r="R854" s="76"/>
      <c r="S854" s="76"/>
      <c r="T854" s="76"/>
      <c r="U854" s="76"/>
      <c r="V854" s="76"/>
      <c r="W854" s="76"/>
      <c r="X854" s="76"/>
      <c r="Y854" s="76"/>
    </row>
    <row r="855">
      <c r="A855" s="76"/>
      <c r="B855" s="76"/>
      <c r="C855" s="76"/>
      <c r="D855" s="76"/>
      <c r="E855" s="76"/>
      <c r="F855" s="76"/>
      <c r="G855" s="76"/>
      <c r="H855" s="76"/>
      <c r="I855" s="76"/>
      <c r="J855" s="76"/>
      <c r="K855" s="76"/>
      <c r="L855" s="76"/>
      <c r="M855" s="76"/>
      <c r="N855" s="76"/>
      <c r="O855" s="76"/>
      <c r="P855" s="76"/>
      <c r="Q855" s="76"/>
      <c r="R855" s="76"/>
      <c r="S855" s="76"/>
      <c r="T855" s="76"/>
      <c r="U855" s="76"/>
      <c r="V855" s="76"/>
      <c r="W855" s="76"/>
      <c r="X855" s="76"/>
      <c r="Y855" s="76"/>
    </row>
    <row r="856">
      <c r="A856" s="76"/>
      <c r="B856" s="76"/>
      <c r="C856" s="76"/>
      <c r="D856" s="76"/>
      <c r="E856" s="76"/>
      <c r="F856" s="76"/>
      <c r="G856" s="76"/>
      <c r="H856" s="76"/>
      <c r="I856" s="76"/>
      <c r="J856" s="76"/>
      <c r="K856" s="76"/>
      <c r="L856" s="76"/>
      <c r="M856" s="76"/>
      <c r="N856" s="76"/>
      <c r="O856" s="76"/>
      <c r="P856" s="76"/>
      <c r="Q856" s="76"/>
      <c r="R856" s="76"/>
      <c r="S856" s="76"/>
      <c r="T856" s="76"/>
      <c r="U856" s="76"/>
      <c r="V856" s="76"/>
      <c r="W856" s="76"/>
      <c r="X856" s="76"/>
      <c r="Y856" s="76"/>
    </row>
    <row r="857">
      <c r="A857" s="76"/>
      <c r="B857" s="76"/>
      <c r="C857" s="76"/>
      <c r="D857" s="76"/>
      <c r="E857" s="76"/>
      <c r="F857" s="76"/>
      <c r="G857" s="76"/>
      <c r="H857" s="76"/>
      <c r="I857" s="76"/>
      <c r="J857" s="76"/>
      <c r="K857" s="76"/>
      <c r="L857" s="76"/>
      <c r="M857" s="76"/>
      <c r="N857" s="76"/>
      <c r="O857" s="76"/>
      <c r="P857" s="76"/>
      <c r="Q857" s="76"/>
      <c r="R857" s="76"/>
      <c r="S857" s="76"/>
      <c r="T857" s="76"/>
      <c r="U857" s="76"/>
      <c r="V857" s="76"/>
      <c r="W857" s="76"/>
      <c r="X857" s="76"/>
      <c r="Y857" s="76"/>
    </row>
    <row r="858">
      <c r="A858" s="76"/>
      <c r="B858" s="76"/>
      <c r="C858" s="76"/>
      <c r="D858" s="76"/>
      <c r="E858" s="76"/>
      <c r="F858" s="76"/>
      <c r="G858" s="76"/>
      <c r="H858" s="76"/>
      <c r="I858" s="76"/>
      <c r="J858" s="76"/>
      <c r="K858" s="76"/>
      <c r="L858" s="76"/>
      <c r="M858" s="76"/>
      <c r="N858" s="76"/>
      <c r="O858" s="76"/>
      <c r="P858" s="76"/>
      <c r="Q858" s="76"/>
      <c r="R858" s="76"/>
      <c r="S858" s="76"/>
      <c r="T858" s="76"/>
      <c r="U858" s="76"/>
      <c r="V858" s="76"/>
      <c r="W858" s="76"/>
      <c r="X858" s="76"/>
      <c r="Y858" s="76"/>
    </row>
    <row r="859">
      <c r="A859" s="76"/>
      <c r="B859" s="76"/>
      <c r="C859" s="76"/>
      <c r="D859" s="76"/>
      <c r="E859" s="76"/>
      <c r="F859" s="76"/>
      <c r="G859" s="76"/>
      <c r="H859" s="76"/>
      <c r="I859" s="76"/>
      <c r="J859" s="76"/>
      <c r="K859" s="76"/>
      <c r="L859" s="76"/>
      <c r="M859" s="76"/>
      <c r="N859" s="76"/>
      <c r="O859" s="76"/>
      <c r="P859" s="76"/>
      <c r="Q859" s="76"/>
      <c r="R859" s="76"/>
      <c r="S859" s="76"/>
      <c r="T859" s="76"/>
      <c r="U859" s="76"/>
      <c r="V859" s="76"/>
      <c r="W859" s="76"/>
      <c r="X859" s="76"/>
      <c r="Y859" s="76"/>
    </row>
    <row r="860">
      <c r="A860" s="76"/>
      <c r="B860" s="76"/>
      <c r="C860" s="76"/>
      <c r="D860" s="76"/>
      <c r="E860" s="76"/>
      <c r="F860" s="76"/>
      <c r="G860" s="76"/>
      <c r="H860" s="76"/>
      <c r="I860" s="76"/>
      <c r="J860" s="76"/>
      <c r="K860" s="76"/>
      <c r="L860" s="76"/>
      <c r="M860" s="76"/>
      <c r="N860" s="76"/>
      <c r="O860" s="76"/>
      <c r="P860" s="76"/>
      <c r="Q860" s="76"/>
      <c r="R860" s="76"/>
      <c r="S860" s="76"/>
      <c r="T860" s="76"/>
      <c r="U860" s="76"/>
      <c r="V860" s="76"/>
      <c r="W860" s="76"/>
      <c r="X860" s="76"/>
      <c r="Y860" s="76"/>
    </row>
    <row r="861">
      <c r="A861" s="76"/>
      <c r="B861" s="76"/>
      <c r="C861" s="76"/>
      <c r="D861" s="76"/>
      <c r="E861" s="76"/>
      <c r="F861" s="76"/>
      <c r="G861" s="76"/>
      <c r="H861" s="76"/>
      <c r="I861" s="76"/>
      <c r="J861" s="76"/>
      <c r="K861" s="76"/>
      <c r="L861" s="76"/>
      <c r="M861" s="76"/>
      <c r="N861" s="76"/>
      <c r="O861" s="76"/>
      <c r="P861" s="76"/>
      <c r="Q861" s="76"/>
      <c r="R861" s="76"/>
      <c r="S861" s="76"/>
      <c r="T861" s="76"/>
      <c r="U861" s="76"/>
      <c r="V861" s="76"/>
      <c r="W861" s="76"/>
      <c r="X861" s="76"/>
      <c r="Y861" s="76"/>
    </row>
    <row r="862">
      <c r="A862" s="76"/>
      <c r="B862" s="76"/>
      <c r="C862" s="76"/>
      <c r="D862" s="76"/>
      <c r="E862" s="76"/>
      <c r="F862" s="76"/>
      <c r="G862" s="76"/>
      <c r="H862" s="76"/>
      <c r="I862" s="76"/>
      <c r="J862" s="76"/>
      <c r="K862" s="76"/>
      <c r="L862" s="76"/>
      <c r="M862" s="76"/>
      <c r="N862" s="76"/>
      <c r="O862" s="76"/>
      <c r="P862" s="76"/>
      <c r="Q862" s="76"/>
      <c r="R862" s="76"/>
      <c r="S862" s="76"/>
      <c r="T862" s="76"/>
      <c r="U862" s="76"/>
      <c r="V862" s="76"/>
      <c r="W862" s="76"/>
      <c r="X862" s="76"/>
      <c r="Y862" s="76"/>
    </row>
    <row r="863">
      <c r="A863" s="76"/>
      <c r="B863" s="76"/>
      <c r="C863" s="76"/>
      <c r="D863" s="76"/>
      <c r="E863" s="76"/>
      <c r="F863" s="76"/>
      <c r="G863" s="76"/>
      <c r="H863" s="76"/>
      <c r="I863" s="76"/>
      <c r="J863" s="76"/>
      <c r="K863" s="76"/>
      <c r="L863" s="76"/>
      <c r="M863" s="76"/>
      <c r="N863" s="76"/>
      <c r="O863" s="76"/>
      <c r="P863" s="76"/>
      <c r="Q863" s="76"/>
      <c r="R863" s="76"/>
      <c r="S863" s="76"/>
      <c r="T863" s="76"/>
      <c r="U863" s="76"/>
      <c r="V863" s="76"/>
      <c r="W863" s="76"/>
      <c r="X863" s="76"/>
      <c r="Y863" s="76"/>
    </row>
    <row r="864">
      <c r="A864" s="76"/>
      <c r="B864" s="76"/>
      <c r="C864" s="76"/>
      <c r="D864" s="76"/>
      <c r="E864" s="76"/>
      <c r="F864" s="76"/>
      <c r="G864" s="76"/>
      <c r="H864" s="76"/>
      <c r="I864" s="76"/>
      <c r="J864" s="76"/>
      <c r="K864" s="76"/>
      <c r="L864" s="76"/>
      <c r="M864" s="76"/>
      <c r="N864" s="76"/>
      <c r="O864" s="76"/>
      <c r="P864" s="76"/>
      <c r="Q864" s="76"/>
      <c r="R864" s="76"/>
      <c r="S864" s="76"/>
      <c r="T864" s="76"/>
      <c r="U864" s="76"/>
      <c r="V864" s="76"/>
      <c r="W864" s="76"/>
      <c r="X864" s="76"/>
      <c r="Y864" s="76"/>
    </row>
    <row r="865">
      <c r="A865" s="76"/>
      <c r="B865" s="76"/>
      <c r="C865" s="76"/>
      <c r="D865" s="76"/>
      <c r="E865" s="76"/>
      <c r="F865" s="76"/>
      <c r="G865" s="76"/>
      <c r="H865" s="76"/>
      <c r="I865" s="76"/>
      <c r="J865" s="76"/>
      <c r="K865" s="76"/>
      <c r="L865" s="76"/>
      <c r="M865" s="76"/>
      <c r="N865" s="76"/>
      <c r="O865" s="76"/>
      <c r="P865" s="76"/>
      <c r="Q865" s="76"/>
      <c r="R865" s="76"/>
      <c r="S865" s="76"/>
      <c r="T865" s="76"/>
      <c r="U865" s="76"/>
      <c r="V865" s="76"/>
      <c r="W865" s="76"/>
      <c r="X865" s="76"/>
      <c r="Y865" s="76"/>
    </row>
    <row r="866">
      <c r="A866" s="76"/>
      <c r="B866" s="76"/>
      <c r="C866" s="76"/>
      <c r="D866" s="76"/>
      <c r="E866" s="76"/>
      <c r="F866" s="76"/>
      <c r="G866" s="76"/>
      <c r="H866" s="76"/>
      <c r="I866" s="76"/>
      <c r="J866" s="76"/>
      <c r="K866" s="76"/>
      <c r="L866" s="76"/>
      <c r="M866" s="76"/>
      <c r="N866" s="76"/>
      <c r="O866" s="76"/>
      <c r="P866" s="76"/>
      <c r="Q866" s="76"/>
      <c r="R866" s="76"/>
      <c r="S866" s="76"/>
      <c r="T866" s="76"/>
      <c r="U866" s="76"/>
      <c r="V866" s="76"/>
      <c r="W866" s="76"/>
      <c r="X866" s="76"/>
      <c r="Y866" s="76"/>
    </row>
    <row r="867">
      <c r="A867" s="76"/>
      <c r="B867" s="76"/>
      <c r="C867" s="76"/>
      <c r="D867" s="76"/>
      <c r="E867" s="76"/>
      <c r="F867" s="76"/>
      <c r="G867" s="76"/>
      <c r="H867" s="76"/>
      <c r="I867" s="76"/>
      <c r="J867" s="76"/>
      <c r="K867" s="76"/>
      <c r="L867" s="76"/>
      <c r="M867" s="76"/>
      <c r="N867" s="76"/>
      <c r="O867" s="76"/>
      <c r="P867" s="76"/>
      <c r="Q867" s="76"/>
      <c r="R867" s="76"/>
      <c r="S867" s="76"/>
      <c r="T867" s="76"/>
      <c r="U867" s="76"/>
      <c r="V867" s="76"/>
      <c r="W867" s="76"/>
      <c r="X867" s="76"/>
      <c r="Y867" s="76"/>
    </row>
    <row r="868">
      <c r="A868" s="76"/>
      <c r="B868" s="76"/>
      <c r="C868" s="76"/>
      <c r="D868" s="76"/>
      <c r="E868" s="76"/>
      <c r="F868" s="76"/>
      <c r="G868" s="76"/>
      <c r="H868" s="76"/>
      <c r="I868" s="76"/>
      <c r="J868" s="76"/>
      <c r="K868" s="76"/>
      <c r="L868" s="76"/>
      <c r="M868" s="76"/>
      <c r="N868" s="76"/>
      <c r="O868" s="76"/>
      <c r="P868" s="76"/>
      <c r="Q868" s="76"/>
      <c r="R868" s="76"/>
      <c r="S868" s="76"/>
      <c r="T868" s="76"/>
      <c r="U868" s="76"/>
      <c r="V868" s="76"/>
      <c r="W868" s="76"/>
      <c r="X868" s="76"/>
      <c r="Y868" s="76"/>
    </row>
    <row r="869">
      <c r="A869" s="76"/>
      <c r="B869" s="76"/>
      <c r="C869" s="76"/>
      <c r="D869" s="76"/>
      <c r="E869" s="76"/>
      <c r="F869" s="76"/>
      <c r="G869" s="76"/>
      <c r="H869" s="76"/>
      <c r="I869" s="76"/>
      <c r="J869" s="76"/>
      <c r="K869" s="76"/>
      <c r="L869" s="76"/>
      <c r="M869" s="76"/>
      <c r="N869" s="76"/>
      <c r="O869" s="76"/>
      <c r="P869" s="76"/>
      <c r="Q869" s="76"/>
      <c r="R869" s="76"/>
      <c r="S869" s="76"/>
      <c r="T869" s="76"/>
      <c r="U869" s="76"/>
      <c r="V869" s="76"/>
      <c r="W869" s="76"/>
      <c r="X869" s="76"/>
      <c r="Y869" s="76"/>
    </row>
    <row r="870">
      <c r="A870" s="76"/>
      <c r="B870" s="76"/>
      <c r="C870" s="76"/>
      <c r="D870" s="76"/>
      <c r="E870" s="76"/>
      <c r="F870" s="76"/>
      <c r="G870" s="76"/>
      <c r="H870" s="76"/>
      <c r="I870" s="76"/>
      <c r="J870" s="76"/>
      <c r="K870" s="76"/>
      <c r="L870" s="76"/>
      <c r="M870" s="76"/>
      <c r="N870" s="76"/>
      <c r="O870" s="76"/>
      <c r="P870" s="76"/>
      <c r="Q870" s="76"/>
      <c r="R870" s="76"/>
      <c r="S870" s="76"/>
      <c r="T870" s="76"/>
      <c r="U870" s="76"/>
      <c r="V870" s="76"/>
      <c r="W870" s="76"/>
      <c r="X870" s="76"/>
      <c r="Y870" s="76"/>
    </row>
    <row r="871">
      <c r="A871" s="76"/>
      <c r="B871" s="76"/>
      <c r="C871" s="76"/>
      <c r="D871" s="76"/>
      <c r="E871" s="76"/>
      <c r="F871" s="76"/>
      <c r="G871" s="76"/>
      <c r="H871" s="76"/>
      <c r="I871" s="76"/>
      <c r="J871" s="76"/>
      <c r="K871" s="76"/>
      <c r="L871" s="76"/>
      <c r="M871" s="76"/>
      <c r="N871" s="76"/>
      <c r="O871" s="76"/>
      <c r="P871" s="76"/>
      <c r="Q871" s="76"/>
      <c r="R871" s="76"/>
      <c r="S871" s="76"/>
      <c r="T871" s="76"/>
      <c r="U871" s="76"/>
      <c r="V871" s="76"/>
      <c r="W871" s="76"/>
      <c r="X871" s="76"/>
      <c r="Y871" s="76"/>
    </row>
    <row r="872">
      <c r="A872" s="76"/>
      <c r="B872" s="76"/>
      <c r="C872" s="76"/>
      <c r="D872" s="76"/>
      <c r="E872" s="76"/>
      <c r="F872" s="76"/>
      <c r="G872" s="76"/>
      <c r="H872" s="76"/>
      <c r="I872" s="76"/>
      <c r="J872" s="76"/>
      <c r="K872" s="76"/>
      <c r="L872" s="76"/>
      <c r="M872" s="76"/>
      <c r="N872" s="76"/>
      <c r="O872" s="76"/>
      <c r="P872" s="76"/>
      <c r="Q872" s="76"/>
      <c r="R872" s="76"/>
      <c r="S872" s="76"/>
      <c r="T872" s="76"/>
      <c r="U872" s="76"/>
      <c r="V872" s="76"/>
      <c r="W872" s="76"/>
      <c r="X872" s="76"/>
      <c r="Y872" s="76"/>
    </row>
    <row r="873">
      <c r="A873" s="76"/>
      <c r="B873" s="76"/>
      <c r="C873" s="76"/>
      <c r="D873" s="76"/>
      <c r="E873" s="76"/>
      <c r="F873" s="76"/>
      <c r="G873" s="76"/>
      <c r="H873" s="76"/>
      <c r="I873" s="76"/>
      <c r="J873" s="76"/>
      <c r="K873" s="76"/>
      <c r="L873" s="76"/>
      <c r="M873" s="76"/>
      <c r="N873" s="76"/>
      <c r="O873" s="76"/>
      <c r="P873" s="76"/>
      <c r="Q873" s="76"/>
      <c r="R873" s="76"/>
      <c r="S873" s="76"/>
      <c r="T873" s="76"/>
      <c r="U873" s="76"/>
      <c r="V873" s="76"/>
      <c r="W873" s="76"/>
      <c r="X873" s="76"/>
      <c r="Y873" s="76"/>
    </row>
    <row r="874">
      <c r="A874" s="76"/>
      <c r="B874" s="76"/>
      <c r="C874" s="76"/>
      <c r="D874" s="76"/>
      <c r="E874" s="76"/>
      <c r="F874" s="76"/>
      <c r="G874" s="76"/>
      <c r="H874" s="76"/>
      <c r="I874" s="76"/>
      <c r="J874" s="76"/>
      <c r="K874" s="76"/>
      <c r="L874" s="76"/>
      <c r="M874" s="76"/>
      <c r="N874" s="76"/>
      <c r="O874" s="76"/>
      <c r="P874" s="76"/>
      <c r="Q874" s="76"/>
      <c r="R874" s="76"/>
      <c r="S874" s="76"/>
      <c r="T874" s="76"/>
      <c r="U874" s="76"/>
      <c r="V874" s="76"/>
      <c r="W874" s="76"/>
      <c r="X874" s="76"/>
      <c r="Y874" s="76"/>
    </row>
    <row r="875">
      <c r="A875" s="76"/>
      <c r="B875" s="76"/>
      <c r="C875" s="76"/>
      <c r="D875" s="76"/>
      <c r="E875" s="76"/>
      <c r="F875" s="76"/>
      <c r="G875" s="76"/>
      <c r="H875" s="76"/>
      <c r="I875" s="76"/>
      <c r="J875" s="76"/>
      <c r="K875" s="76"/>
      <c r="L875" s="76"/>
      <c r="M875" s="76"/>
      <c r="N875" s="76"/>
      <c r="O875" s="76"/>
      <c r="P875" s="76"/>
      <c r="Q875" s="76"/>
      <c r="R875" s="76"/>
      <c r="S875" s="76"/>
      <c r="T875" s="76"/>
      <c r="U875" s="76"/>
      <c r="V875" s="76"/>
      <c r="W875" s="76"/>
      <c r="X875" s="76"/>
      <c r="Y875" s="76"/>
    </row>
    <row r="876">
      <c r="A876" s="76"/>
      <c r="B876" s="76"/>
      <c r="C876" s="76"/>
      <c r="D876" s="76"/>
      <c r="E876" s="76"/>
      <c r="F876" s="76"/>
      <c r="G876" s="76"/>
      <c r="H876" s="76"/>
      <c r="I876" s="76"/>
      <c r="J876" s="76"/>
      <c r="K876" s="76"/>
      <c r="L876" s="76"/>
      <c r="M876" s="76"/>
      <c r="N876" s="76"/>
      <c r="O876" s="76"/>
      <c r="P876" s="76"/>
      <c r="Q876" s="76"/>
      <c r="R876" s="76"/>
      <c r="S876" s="76"/>
      <c r="T876" s="76"/>
      <c r="U876" s="76"/>
      <c r="V876" s="76"/>
      <c r="W876" s="76"/>
      <c r="X876" s="76"/>
      <c r="Y876" s="76"/>
    </row>
    <row r="877">
      <c r="A877" s="76"/>
      <c r="B877" s="76"/>
      <c r="C877" s="76"/>
      <c r="D877" s="76"/>
      <c r="E877" s="76"/>
      <c r="F877" s="76"/>
      <c r="G877" s="76"/>
      <c r="H877" s="76"/>
      <c r="I877" s="76"/>
      <c r="J877" s="76"/>
      <c r="K877" s="76"/>
      <c r="L877" s="76"/>
      <c r="M877" s="76"/>
      <c r="N877" s="76"/>
      <c r="O877" s="76"/>
      <c r="P877" s="76"/>
      <c r="Q877" s="76"/>
      <c r="R877" s="76"/>
      <c r="S877" s="76"/>
      <c r="T877" s="76"/>
      <c r="U877" s="76"/>
      <c r="V877" s="76"/>
      <c r="W877" s="76"/>
      <c r="X877" s="76"/>
      <c r="Y877" s="76"/>
    </row>
    <row r="878">
      <c r="A878" s="76"/>
      <c r="B878" s="76"/>
      <c r="C878" s="76"/>
      <c r="D878" s="76"/>
      <c r="E878" s="76"/>
      <c r="F878" s="76"/>
      <c r="G878" s="76"/>
      <c r="H878" s="76"/>
      <c r="I878" s="76"/>
      <c r="J878" s="76"/>
      <c r="K878" s="76"/>
      <c r="L878" s="76"/>
      <c r="M878" s="76"/>
      <c r="N878" s="76"/>
      <c r="O878" s="76"/>
      <c r="P878" s="76"/>
      <c r="Q878" s="76"/>
      <c r="R878" s="76"/>
      <c r="S878" s="76"/>
      <c r="T878" s="76"/>
      <c r="U878" s="76"/>
      <c r="V878" s="76"/>
      <c r="W878" s="76"/>
      <c r="X878" s="76"/>
      <c r="Y878" s="76"/>
    </row>
    <row r="879">
      <c r="A879" s="76"/>
      <c r="B879" s="76"/>
      <c r="C879" s="76"/>
      <c r="D879" s="76"/>
      <c r="E879" s="76"/>
      <c r="F879" s="76"/>
      <c r="G879" s="76"/>
      <c r="H879" s="76"/>
      <c r="I879" s="76"/>
      <c r="J879" s="76"/>
      <c r="K879" s="76"/>
      <c r="L879" s="76"/>
      <c r="M879" s="76"/>
      <c r="N879" s="76"/>
      <c r="O879" s="76"/>
      <c r="P879" s="76"/>
      <c r="Q879" s="76"/>
      <c r="R879" s="76"/>
      <c r="S879" s="76"/>
      <c r="T879" s="76"/>
      <c r="U879" s="76"/>
      <c r="V879" s="76"/>
      <c r="W879" s="76"/>
      <c r="X879" s="76"/>
      <c r="Y879" s="76"/>
    </row>
    <row r="880">
      <c r="A880" s="76"/>
      <c r="B880" s="76"/>
      <c r="C880" s="76"/>
      <c r="D880" s="76"/>
      <c r="E880" s="76"/>
      <c r="F880" s="76"/>
      <c r="G880" s="76"/>
      <c r="H880" s="76"/>
      <c r="I880" s="76"/>
      <c r="J880" s="76"/>
      <c r="K880" s="76"/>
      <c r="L880" s="76"/>
      <c r="M880" s="76"/>
      <c r="N880" s="76"/>
      <c r="O880" s="76"/>
      <c r="P880" s="76"/>
      <c r="Q880" s="76"/>
      <c r="R880" s="76"/>
      <c r="S880" s="76"/>
      <c r="T880" s="76"/>
      <c r="U880" s="76"/>
      <c r="V880" s="76"/>
      <c r="W880" s="76"/>
      <c r="X880" s="76"/>
      <c r="Y880" s="76"/>
    </row>
    <row r="881">
      <c r="A881" s="76"/>
      <c r="B881" s="76"/>
      <c r="C881" s="76"/>
      <c r="D881" s="76"/>
      <c r="E881" s="76"/>
      <c r="F881" s="76"/>
      <c r="G881" s="76"/>
      <c r="H881" s="76"/>
      <c r="I881" s="76"/>
      <c r="J881" s="76"/>
      <c r="K881" s="76"/>
      <c r="L881" s="76"/>
      <c r="M881" s="76"/>
      <c r="N881" s="76"/>
      <c r="O881" s="76"/>
      <c r="P881" s="76"/>
      <c r="Q881" s="76"/>
      <c r="R881" s="76"/>
      <c r="S881" s="76"/>
      <c r="T881" s="76"/>
      <c r="U881" s="76"/>
      <c r="V881" s="76"/>
      <c r="W881" s="76"/>
      <c r="X881" s="76"/>
      <c r="Y881" s="76"/>
    </row>
    <row r="882">
      <c r="A882" s="76"/>
      <c r="B882" s="76"/>
      <c r="C882" s="76"/>
      <c r="D882" s="76"/>
      <c r="E882" s="76"/>
      <c r="F882" s="76"/>
      <c r="G882" s="76"/>
      <c r="H882" s="76"/>
      <c r="I882" s="76"/>
      <c r="J882" s="76"/>
      <c r="K882" s="76"/>
      <c r="L882" s="76"/>
      <c r="M882" s="76"/>
      <c r="N882" s="76"/>
      <c r="O882" s="76"/>
      <c r="P882" s="76"/>
      <c r="Q882" s="76"/>
      <c r="R882" s="76"/>
      <c r="S882" s="76"/>
      <c r="T882" s="76"/>
      <c r="U882" s="76"/>
      <c r="V882" s="76"/>
      <c r="W882" s="76"/>
      <c r="X882" s="76"/>
      <c r="Y882" s="76"/>
    </row>
    <row r="883">
      <c r="A883" s="76"/>
      <c r="B883" s="76"/>
      <c r="C883" s="76"/>
      <c r="D883" s="76"/>
      <c r="E883" s="76"/>
      <c r="F883" s="76"/>
      <c r="G883" s="76"/>
      <c r="H883" s="76"/>
      <c r="I883" s="76"/>
      <c r="J883" s="76"/>
      <c r="K883" s="76"/>
      <c r="L883" s="76"/>
      <c r="M883" s="76"/>
      <c r="N883" s="76"/>
      <c r="O883" s="76"/>
      <c r="P883" s="76"/>
      <c r="Q883" s="76"/>
      <c r="R883" s="76"/>
      <c r="S883" s="76"/>
      <c r="T883" s="76"/>
      <c r="U883" s="76"/>
      <c r="V883" s="76"/>
      <c r="W883" s="76"/>
      <c r="X883" s="76"/>
      <c r="Y883" s="76"/>
    </row>
    <row r="884">
      <c r="A884" s="76"/>
      <c r="B884" s="76"/>
      <c r="C884" s="76"/>
      <c r="D884" s="76"/>
      <c r="E884" s="76"/>
      <c r="F884" s="76"/>
      <c r="G884" s="76"/>
      <c r="H884" s="76"/>
      <c r="I884" s="76"/>
      <c r="J884" s="76"/>
      <c r="K884" s="76"/>
      <c r="L884" s="76"/>
      <c r="M884" s="76"/>
      <c r="N884" s="76"/>
      <c r="O884" s="76"/>
      <c r="P884" s="76"/>
      <c r="Q884" s="76"/>
      <c r="R884" s="76"/>
      <c r="S884" s="76"/>
      <c r="T884" s="76"/>
      <c r="U884" s="76"/>
      <c r="V884" s="76"/>
      <c r="W884" s="76"/>
      <c r="X884" s="76"/>
      <c r="Y884" s="76"/>
    </row>
    <row r="885">
      <c r="A885" s="76"/>
      <c r="B885" s="76"/>
      <c r="C885" s="76"/>
      <c r="D885" s="76"/>
      <c r="E885" s="76"/>
      <c r="F885" s="76"/>
      <c r="G885" s="76"/>
      <c r="H885" s="76"/>
      <c r="I885" s="76"/>
      <c r="J885" s="76"/>
      <c r="K885" s="76"/>
      <c r="L885" s="76"/>
      <c r="M885" s="76"/>
      <c r="N885" s="76"/>
      <c r="O885" s="76"/>
      <c r="P885" s="76"/>
      <c r="Q885" s="76"/>
      <c r="R885" s="76"/>
      <c r="S885" s="76"/>
      <c r="T885" s="76"/>
      <c r="U885" s="76"/>
      <c r="V885" s="76"/>
      <c r="W885" s="76"/>
      <c r="X885" s="76"/>
      <c r="Y885" s="76"/>
    </row>
    <row r="886">
      <c r="A886" s="76"/>
      <c r="B886" s="76"/>
      <c r="C886" s="76"/>
      <c r="D886" s="76"/>
      <c r="E886" s="76"/>
      <c r="F886" s="76"/>
      <c r="G886" s="76"/>
      <c r="H886" s="76"/>
      <c r="I886" s="76"/>
      <c r="J886" s="76"/>
      <c r="K886" s="76"/>
      <c r="L886" s="76"/>
      <c r="M886" s="76"/>
      <c r="N886" s="76"/>
      <c r="O886" s="76"/>
      <c r="P886" s="76"/>
      <c r="Q886" s="76"/>
      <c r="R886" s="76"/>
      <c r="S886" s="76"/>
      <c r="T886" s="76"/>
      <c r="U886" s="76"/>
      <c r="V886" s="76"/>
      <c r="W886" s="76"/>
      <c r="X886" s="76"/>
      <c r="Y886" s="76"/>
    </row>
    <row r="887">
      <c r="A887" s="76"/>
      <c r="B887" s="76"/>
      <c r="C887" s="76"/>
      <c r="D887" s="76"/>
      <c r="E887" s="76"/>
      <c r="F887" s="76"/>
      <c r="G887" s="76"/>
      <c r="H887" s="76"/>
      <c r="I887" s="76"/>
      <c r="J887" s="76"/>
      <c r="K887" s="76"/>
      <c r="L887" s="76"/>
      <c r="M887" s="76"/>
      <c r="N887" s="76"/>
      <c r="O887" s="76"/>
      <c r="P887" s="76"/>
      <c r="Q887" s="76"/>
      <c r="R887" s="76"/>
      <c r="S887" s="76"/>
      <c r="T887" s="76"/>
      <c r="U887" s="76"/>
      <c r="V887" s="76"/>
      <c r="W887" s="76"/>
      <c r="X887" s="76"/>
      <c r="Y887" s="76"/>
    </row>
    <row r="888">
      <c r="A888" s="76"/>
      <c r="B888" s="76"/>
      <c r="C888" s="76"/>
      <c r="D888" s="76"/>
      <c r="E888" s="76"/>
      <c r="F888" s="76"/>
      <c r="G888" s="76"/>
      <c r="H888" s="76"/>
      <c r="I888" s="76"/>
      <c r="J888" s="76"/>
      <c r="K888" s="76"/>
      <c r="L888" s="76"/>
      <c r="M888" s="76"/>
      <c r="N888" s="76"/>
      <c r="O888" s="76"/>
      <c r="P888" s="76"/>
      <c r="Q888" s="76"/>
      <c r="R888" s="76"/>
      <c r="S888" s="76"/>
      <c r="T888" s="76"/>
      <c r="U888" s="76"/>
      <c r="V888" s="76"/>
      <c r="W888" s="76"/>
      <c r="X888" s="76"/>
      <c r="Y888" s="76"/>
    </row>
    <row r="889">
      <c r="A889" s="76"/>
      <c r="B889" s="76"/>
      <c r="C889" s="76"/>
      <c r="D889" s="76"/>
      <c r="E889" s="76"/>
      <c r="F889" s="76"/>
      <c r="G889" s="76"/>
      <c r="H889" s="76"/>
      <c r="I889" s="76"/>
      <c r="J889" s="76"/>
      <c r="K889" s="76"/>
      <c r="L889" s="76"/>
      <c r="M889" s="76"/>
      <c r="N889" s="76"/>
      <c r="O889" s="76"/>
      <c r="P889" s="76"/>
      <c r="Q889" s="76"/>
      <c r="R889" s="76"/>
      <c r="S889" s="76"/>
      <c r="T889" s="76"/>
      <c r="U889" s="76"/>
      <c r="V889" s="76"/>
      <c r="W889" s="76"/>
      <c r="X889" s="76"/>
      <c r="Y889" s="76"/>
    </row>
    <row r="890">
      <c r="A890" s="76"/>
      <c r="B890" s="76"/>
      <c r="C890" s="76"/>
      <c r="D890" s="76"/>
      <c r="E890" s="76"/>
      <c r="F890" s="76"/>
      <c r="G890" s="76"/>
      <c r="H890" s="76"/>
      <c r="I890" s="76"/>
      <c r="J890" s="76"/>
      <c r="K890" s="76"/>
      <c r="L890" s="76"/>
      <c r="M890" s="76"/>
      <c r="N890" s="76"/>
      <c r="O890" s="76"/>
      <c r="P890" s="76"/>
      <c r="Q890" s="76"/>
      <c r="R890" s="76"/>
      <c r="S890" s="76"/>
      <c r="T890" s="76"/>
      <c r="U890" s="76"/>
      <c r="V890" s="76"/>
      <c r="W890" s="76"/>
      <c r="X890" s="76"/>
      <c r="Y890" s="76"/>
    </row>
    <row r="891">
      <c r="A891" s="76"/>
      <c r="B891" s="76"/>
      <c r="C891" s="76"/>
      <c r="D891" s="76"/>
      <c r="E891" s="76"/>
      <c r="F891" s="76"/>
      <c r="G891" s="76"/>
      <c r="H891" s="76"/>
      <c r="I891" s="76"/>
      <c r="J891" s="76"/>
      <c r="K891" s="76"/>
      <c r="L891" s="76"/>
      <c r="M891" s="76"/>
      <c r="N891" s="76"/>
      <c r="O891" s="76"/>
      <c r="P891" s="76"/>
      <c r="Q891" s="76"/>
      <c r="R891" s="76"/>
      <c r="S891" s="76"/>
      <c r="T891" s="76"/>
      <c r="U891" s="76"/>
      <c r="V891" s="76"/>
      <c r="W891" s="76"/>
      <c r="X891" s="76"/>
      <c r="Y891" s="76"/>
    </row>
    <row r="892">
      <c r="A892" s="76"/>
      <c r="B892" s="76"/>
      <c r="C892" s="76"/>
      <c r="D892" s="76"/>
      <c r="E892" s="76"/>
      <c r="F892" s="76"/>
      <c r="G892" s="76"/>
      <c r="H892" s="76"/>
      <c r="I892" s="76"/>
      <c r="J892" s="76"/>
      <c r="K892" s="76"/>
      <c r="L892" s="76"/>
      <c r="M892" s="76"/>
      <c r="N892" s="76"/>
      <c r="O892" s="76"/>
      <c r="P892" s="76"/>
      <c r="Q892" s="76"/>
      <c r="R892" s="76"/>
      <c r="S892" s="76"/>
      <c r="T892" s="76"/>
      <c r="U892" s="76"/>
      <c r="V892" s="76"/>
      <c r="W892" s="76"/>
      <c r="X892" s="76"/>
      <c r="Y892" s="76"/>
    </row>
    <row r="893">
      <c r="A893" s="76"/>
      <c r="B893" s="76"/>
      <c r="C893" s="76"/>
      <c r="D893" s="76"/>
      <c r="E893" s="76"/>
      <c r="F893" s="76"/>
      <c r="G893" s="76"/>
      <c r="H893" s="76"/>
      <c r="I893" s="76"/>
      <c r="J893" s="76"/>
      <c r="K893" s="76"/>
      <c r="L893" s="76"/>
      <c r="M893" s="76"/>
      <c r="N893" s="76"/>
      <c r="O893" s="76"/>
      <c r="P893" s="76"/>
      <c r="Q893" s="76"/>
      <c r="R893" s="76"/>
      <c r="S893" s="76"/>
      <c r="T893" s="76"/>
      <c r="U893" s="76"/>
      <c r="V893" s="76"/>
      <c r="W893" s="76"/>
      <c r="X893" s="76"/>
      <c r="Y893" s="76"/>
    </row>
    <row r="894">
      <c r="A894" s="76"/>
      <c r="B894" s="76"/>
      <c r="C894" s="76"/>
      <c r="D894" s="76"/>
      <c r="E894" s="76"/>
      <c r="F894" s="76"/>
      <c r="G894" s="76"/>
      <c r="H894" s="76"/>
      <c r="I894" s="76"/>
      <c r="J894" s="76"/>
      <c r="K894" s="76"/>
      <c r="L894" s="76"/>
      <c r="M894" s="76"/>
      <c r="N894" s="76"/>
      <c r="O894" s="76"/>
      <c r="P894" s="76"/>
      <c r="Q894" s="76"/>
      <c r="R894" s="76"/>
      <c r="S894" s="76"/>
      <c r="T894" s="76"/>
      <c r="U894" s="76"/>
      <c r="V894" s="76"/>
      <c r="W894" s="76"/>
      <c r="X894" s="76"/>
      <c r="Y894" s="76"/>
    </row>
    <row r="895">
      <c r="A895" s="76"/>
      <c r="B895" s="76"/>
      <c r="C895" s="76"/>
      <c r="D895" s="76"/>
      <c r="E895" s="76"/>
      <c r="F895" s="76"/>
      <c r="G895" s="76"/>
      <c r="H895" s="76"/>
      <c r="I895" s="76"/>
      <c r="J895" s="76"/>
      <c r="K895" s="76"/>
      <c r="L895" s="76"/>
      <c r="M895" s="76"/>
      <c r="N895" s="76"/>
      <c r="O895" s="76"/>
      <c r="P895" s="76"/>
      <c r="Q895" s="76"/>
      <c r="R895" s="76"/>
      <c r="S895" s="76"/>
      <c r="T895" s="76"/>
      <c r="U895" s="76"/>
      <c r="V895" s="76"/>
      <c r="W895" s="76"/>
      <c r="X895" s="76"/>
      <c r="Y895" s="76"/>
    </row>
    <row r="896">
      <c r="A896" s="76"/>
      <c r="B896" s="76"/>
      <c r="C896" s="76"/>
      <c r="D896" s="76"/>
      <c r="E896" s="76"/>
      <c r="F896" s="76"/>
      <c r="G896" s="76"/>
      <c r="H896" s="76"/>
      <c r="I896" s="76"/>
      <c r="J896" s="76"/>
      <c r="K896" s="76"/>
      <c r="L896" s="76"/>
      <c r="M896" s="76"/>
      <c r="N896" s="76"/>
      <c r="O896" s="76"/>
      <c r="P896" s="76"/>
      <c r="Q896" s="76"/>
      <c r="R896" s="76"/>
      <c r="S896" s="76"/>
      <c r="T896" s="76"/>
      <c r="U896" s="76"/>
      <c r="V896" s="76"/>
      <c r="W896" s="76"/>
      <c r="X896" s="76"/>
      <c r="Y896" s="76"/>
    </row>
    <row r="897">
      <c r="A897" s="76"/>
      <c r="B897" s="76"/>
      <c r="C897" s="76"/>
      <c r="D897" s="76"/>
      <c r="E897" s="76"/>
      <c r="F897" s="76"/>
      <c r="G897" s="76"/>
      <c r="H897" s="76"/>
      <c r="I897" s="76"/>
      <c r="J897" s="76"/>
      <c r="K897" s="76"/>
      <c r="L897" s="76"/>
      <c r="M897" s="76"/>
      <c r="N897" s="76"/>
      <c r="O897" s="76"/>
      <c r="P897" s="76"/>
      <c r="Q897" s="76"/>
      <c r="R897" s="76"/>
      <c r="S897" s="76"/>
      <c r="T897" s="76"/>
      <c r="U897" s="76"/>
      <c r="V897" s="76"/>
      <c r="W897" s="76"/>
      <c r="X897" s="76"/>
      <c r="Y897" s="76"/>
    </row>
    <row r="898">
      <c r="A898" s="76"/>
      <c r="B898" s="76"/>
      <c r="C898" s="76"/>
      <c r="D898" s="76"/>
      <c r="E898" s="76"/>
      <c r="F898" s="76"/>
      <c r="G898" s="76"/>
      <c r="H898" s="76"/>
      <c r="I898" s="76"/>
      <c r="J898" s="76"/>
      <c r="K898" s="76"/>
      <c r="L898" s="76"/>
      <c r="M898" s="76"/>
      <c r="N898" s="76"/>
      <c r="O898" s="76"/>
      <c r="P898" s="76"/>
      <c r="Q898" s="76"/>
      <c r="R898" s="76"/>
      <c r="S898" s="76"/>
      <c r="T898" s="76"/>
      <c r="U898" s="76"/>
      <c r="V898" s="76"/>
      <c r="W898" s="76"/>
      <c r="X898" s="76"/>
      <c r="Y898" s="76"/>
    </row>
    <row r="899">
      <c r="A899" s="76"/>
      <c r="B899" s="76"/>
      <c r="C899" s="76"/>
      <c r="D899" s="76"/>
      <c r="E899" s="76"/>
      <c r="F899" s="76"/>
      <c r="G899" s="76"/>
      <c r="H899" s="76"/>
      <c r="I899" s="76"/>
      <c r="J899" s="76"/>
      <c r="K899" s="76"/>
      <c r="L899" s="76"/>
      <c r="M899" s="76"/>
      <c r="N899" s="76"/>
      <c r="O899" s="76"/>
      <c r="P899" s="76"/>
      <c r="Q899" s="76"/>
      <c r="R899" s="76"/>
      <c r="S899" s="76"/>
      <c r="T899" s="76"/>
      <c r="U899" s="76"/>
      <c r="V899" s="76"/>
      <c r="W899" s="76"/>
      <c r="X899" s="76"/>
      <c r="Y899" s="76"/>
    </row>
    <row r="900">
      <c r="A900" s="76"/>
      <c r="B900" s="76"/>
      <c r="C900" s="76"/>
      <c r="D900" s="76"/>
      <c r="E900" s="76"/>
      <c r="F900" s="76"/>
      <c r="G900" s="76"/>
      <c r="H900" s="76"/>
      <c r="I900" s="76"/>
      <c r="J900" s="76"/>
      <c r="K900" s="76"/>
      <c r="L900" s="76"/>
      <c r="M900" s="76"/>
      <c r="N900" s="76"/>
      <c r="O900" s="76"/>
      <c r="P900" s="76"/>
      <c r="Q900" s="76"/>
      <c r="R900" s="76"/>
      <c r="S900" s="76"/>
      <c r="T900" s="76"/>
      <c r="U900" s="76"/>
      <c r="V900" s="76"/>
      <c r="W900" s="76"/>
      <c r="X900" s="76"/>
      <c r="Y900" s="76"/>
    </row>
    <row r="901">
      <c r="A901" s="76"/>
      <c r="B901" s="76"/>
      <c r="C901" s="76"/>
      <c r="D901" s="76"/>
      <c r="E901" s="76"/>
      <c r="F901" s="76"/>
      <c r="G901" s="76"/>
      <c r="H901" s="76"/>
      <c r="I901" s="76"/>
      <c r="J901" s="76"/>
      <c r="K901" s="76"/>
      <c r="L901" s="76"/>
      <c r="M901" s="76"/>
      <c r="N901" s="76"/>
      <c r="O901" s="76"/>
      <c r="P901" s="76"/>
      <c r="Q901" s="76"/>
      <c r="R901" s="76"/>
      <c r="S901" s="76"/>
      <c r="T901" s="76"/>
      <c r="U901" s="76"/>
      <c r="V901" s="76"/>
      <c r="W901" s="76"/>
      <c r="X901" s="76"/>
      <c r="Y901" s="76"/>
    </row>
    <row r="902">
      <c r="A902" s="76"/>
      <c r="B902" s="76"/>
      <c r="C902" s="76"/>
      <c r="D902" s="76"/>
      <c r="E902" s="76"/>
      <c r="F902" s="76"/>
      <c r="G902" s="76"/>
      <c r="H902" s="76"/>
      <c r="I902" s="76"/>
      <c r="J902" s="76"/>
      <c r="K902" s="76"/>
      <c r="L902" s="76"/>
      <c r="M902" s="76"/>
      <c r="N902" s="76"/>
      <c r="O902" s="76"/>
      <c r="P902" s="76"/>
      <c r="Q902" s="76"/>
      <c r="R902" s="76"/>
      <c r="S902" s="76"/>
      <c r="T902" s="76"/>
      <c r="U902" s="76"/>
      <c r="V902" s="76"/>
      <c r="W902" s="76"/>
      <c r="X902" s="76"/>
      <c r="Y902" s="76"/>
    </row>
    <row r="903">
      <c r="A903" s="76"/>
      <c r="B903" s="76"/>
      <c r="C903" s="76"/>
      <c r="D903" s="76"/>
      <c r="E903" s="76"/>
      <c r="F903" s="76"/>
      <c r="G903" s="76"/>
      <c r="H903" s="76"/>
      <c r="I903" s="76"/>
      <c r="J903" s="76"/>
      <c r="K903" s="76"/>
      <c r="L903" s="76"/>
      <c r="M903" s="76"/>
      <c r="N903" s="76"/>
      <c r="O903" s="76"/>
      <c r="P903" s="76"/>
      <c r="Q903" s="76"/>
      <c r="R903" s="76"/>
      <c r="S903" s="76"/>
      <c r="T903" s="76"/>
      <c r="U903" s="76"/>
      <c r="V903" s="76"/>
      <c r="W903" s="76"/>
      <c r="X903" s="76"/>
      <c r="Y903" s="76"/>
    </row>
    <row r="904">
      <c r="A904" s="76"/>
      <c r="B904" s="76"/>
      <c r="C904" s="76"/>
      <c r="D904" s="76"/>
      <c r="E904" s="76"/>
      <c r="F904" s="76"/>
      <c r="G904" s="76"/>
      <c r="H904" s="76"/>
      <c r="I904" s="76"/>
      <c r="J904" s="76"/>
      <c r="K904" s="76"/>
      <c r="L904" s="76"/>
      <c r="M904" s="76"/>
      <c r="N904" s="76"/>
      <c r="O904" s="76"/>
      <c r="P904" s="76"/>
      <c r="Q904" s="76"/>
      <c r="R904" s="76"/>
      <c r="S904" s="76"/>
      <c r="T904" s="76"/>
      <c r="U904" s="76"/>
      <c r="V904" s="76"/>
      <c r="W904" s="76"/>
      <c r="X904" s="76"/>
      <c r="Y904" s="76"/>
    </row>
    <row r="905">
      <c r="A905" s="76"/>
      <c r="B905" s="76"/>
      <c r="C905" s="76"/>
      <c r="D905" s="76"/>
      <c r="E905" s="76"/>
      <c r="F905" s="76"/>
      <c r="G905" s="76"/>
      <c r="H905" s="76"/>
      <c r="I905" s="76"/>
      <c r="J905" s="76"/>
      <c r="K905" s="76"/>
      <c r="L905" s="76"/>
      <c r="M905" s="76"/>
      <c r="N905" s="76"/>
      <c r="O905" s="76"/>
      <c r="P905" s="76"/>
      <c r="Q905" s="76"/>
      <c r="R905" s="76"/>
      <c r="S905" s="76"/>
      <c r="T905" s="76"/>
      <c r="U905" s="76"/>
      <c r="V905" s="76"/>
      <c r="W905" s="76"/>
      <c r="X905" s="76"/>
      <c r="Y905" s="76"/>
    </row>
    <row r="906">
      <c r="A906" s="76"/>
      <c r="B906" s="76"/>
      <c r="C906" s="76"/>
      <c r="D906" s="76"/>
      <c r="E906" s="76"/>
      <c r="F906" s="76"/>
      <c r="G906" s="76"/>
      <c r="H906" s="76"/>
      <c r="I906" s="76"/>
      <c r="J906" s="76"/>
      <c r="K906" s="76"/>
      <c r="L906" s="76"/>
      <c r="M906" s="76"/>
      <c r="N906" s="76"/>
      <c r="O906" s="76"/>
      <c r="P906" s="76"/>
      <c r="Q906" s="76"/>
      <c r="R906" s="76"/>
      <c r="S906" s="76"/>
      <c r="T906" s="76"/>
      <c r="U906" s="76"/>
      <c r="V906" s="76"/>
      <c r="W906" s="76"/>
      <c r="X906" s="76"/>
      <c r="Y906" s="76"/>
    </row>
    <row r="907">
      <c r="A907" s="76"/>
      <c r="B907" s="76"/>
      <c r="C907" s="76"/>
      <c r="D907" s="76"/>
      <c r="E907" s="76"/>
      <c r="F907" s="76"/>
      <c r="G907" s="76"/>
      <c r="H907" s="76"/>
      <c r="I907" s="76"/>
      <c r="J907" s="76"/>
      <c r="K907" s="76"/>
      <c r="L907" s="76"/>
      <c r="M907" s="76"/>
      <c r="N907" s="76"/>
      <c r="O907" s="76"/>
      <c r="P907" s="76"/>
      <c r="Q907" s="76"/>
      <c r="R907" s="76"/>
      <c r="S907" s="76"/>
      <c r="T907" s="76"/>
      <c r="U907" s="76"/>
      <c r="V907" s="76"/>
      <c r="W907" s="76"/>
      <c r="X907" s="76"/>
      <c r="Y907" s="76"/>
    </row>
    <row r="908">
      <c r="A908" s="76"/>
      <c r="B908" s="76"/>
      <c r="C908" s="76"/>
      <c r="D908" s="76"/>
      <c r="E908" s="76"/>
      <c r="F908" s="76"/>
      <c r="G908" s="76"/>
      <c r="H908" s="76"/>
      <c r="I908" s="76"/>
      <c r="J908" s="76"/>
      <c r="K908" s="76"/>
      <c r="L908" s="76"/>
      <c r="M908" s="76"/>
      <c r="N908" s="76"/>
      <c r="O908" s="76"/>
      <c r="P908" s="76"/>
      <c r="Q908" s="76"/>
      <c r="R908" s="76"/>
      <c r="S908" s="76"/>
      <c r="T908" s="76"/>
      <c r="U908" s="76"/>
      <c r="V908" s="76"/>
      <c r="W908" s="76"/>
      <c r="X908" s="76"/>
      <c r="Y908" s="76"/>
    </row>
    <row r="909">
      <c r="A909" s="76"/>
      <c r="B909" s="76"/>
      <c r="C909" s="76"/>
      <c r="D909" s="76"/>
      <c r="E909" s="76"/>
      <c r="F909" s="76"/>
      <c r="G909" s="76"/>
      <c r="H909" s="76"/>
      <c r="I909" s="76"/>
      <c r="J909" s="76"/>
      <c r="K909" s="76"/>
      <c r="L909" s="76"/>
      <c r="M909" s="76"/>
      <c r="N909" s="76"/>
      <c r="O909" s="76"/>
      <c r="P909" s="76"/>
      <c r="Q909" s="76"/>
      <c r="R909" s="76"/>
      <c r="S909" s="76"/>
      <c r="T909" s="76"/>
      <c r="U909" s="76"/>
      <c r="V909" s="76"/>
      <c r="W909" s="76"/>
      <c r="X909" s="76"/>
      <c r="Y909" s="76"/>
    </row>
    <row r="910">
      <c r="A910" s="76"/>
      <c r="B910" s="76"/>
      <c r="C910" s="76"/>
      <c r="D910" s="76"/>
      <c r="E910" s="76"/>
      <c r="F910" s="76"/>
      <c r="G910" s="76"/>
      <c r="H910" s="76"/>
      <c r="I910" s="76"/>
      <c r="J910" s="76"/>
      <c r="K910" s="76"/>
      <c r="L910" s="76"/>
      <c r="M910" s="76"/>
      <c r="N910" s="76"/>
      <c r="O910" s="76"/>
      <c r="P910" s="76"/>
      <c r="Q910" s="76"/>
      <c r="R910" s="76"/>
      <c r="S910" s="76"/>
      <c r="T910" s="76"/>
      <c r="U910" s="76"/>
      <c r="V910" s="76"/>
      <c r="W910" s="76"/>
      <c r="X910" s="76"/>
      <c r="Y910" s="76"/>
    </row>
    <row r="911">
      <c r="A911" s="76"/>
      <c r="B911" s="76"/>
      <c r="C911" s="76"/>
      <c r="D911" s="76"/>
      <c r="E911" s="76"/>
      <c r="F911" s="76"/>
      <c r="G911" s="76"/>
      <c r="H911" s="76"/>
      <c r="I911" s="76"/>
      <c r="J911" s="76"/>
      <c r="K911" s="76"/>
      <c r="L911" s="76"/>
      <c r="M911" s="76"/>
      <c r="N911" s="76"/>
      <c r="O911" s="76"/>
      <c r="P911" s="76"/>
      <c r="Q911" s="76"/>
      <c r="R911" s="76"/>
      <c r="S911" s="76"/>
      <c r="T911" s="76"/>
      <c r="U911" s="76"/>
      <c r="V911" s="76"/>
      <c r="W911" s="76"/>
      <c r="X911" s="76"/>
      <c r="Y911" s="76"/>
    </row>
    <row r="912">
      <c r="A912" s="76"/>
      <c r="B912" s="76"/>
      <c r="C912" s="76"/>
      <c r="D912" s="76"/>
      <c r="E912" s="76"/>
      <c r="F912" s="76"/>
      <c r="G912" s="76"/>
      <c r="H912" s="76"/>
      <c r="I912" s="76"/>
      <c r="J912" s="76"/>
      <c r="K912" s="76"/>
      <c r="L912" s="76"/>
      <c r="M912" s="76"/>
      <c r="N912" s="76"/>
      <c r="O912" s="76"/>
      <c r="P912" s="76"/>
      <c r="Q912" s="76"/>
      <c r="R912" s="76"/>
      <c r="S912" s="76"/>
      <c r="T912" s="76"/>
      <c r="U912" s="76"/>
      <c r="V912" s="76"/>
      <c r="W912" s="76"/>
      <c r="X912" s="76"/>
      <c r="Y912" s="76"/>
    </row>
    <row r="913">
      <c r="A913" s="76"/>
      <c r="B913" s="76"/>
      <c r="C913" s="76"/>
      <c r="D913" s="76"/>
      <c r="E913" s="76"/>
      <c r="F913" s="76"/>
      <c r="G913" s="76"/>
      <c r="H913" s="76"/>
      <c r="I913" s="76"/>
      <c r="J913" s="76"/>
      <c r="K913" s="76"/>
      <c r="L913" s="76"/>
      <c r="M913" s="76"/>
      <c r="N913" s="76"/>
      <c r="O913" s="76"/>
      <c r="P913" s="76"/>
      <c r="Q913" s="76"/>
      <c r="R913" s="76"/>
      <c r="S913" s="76"/>
      <c r="T913" s="76"/>
      <c r="U913" s="76"/>
      <c r="V913" s="76"/>
      <c r="W913" s="76"/>
      <c r="X913" s="76"/>
      <c r="Y913" s="76"/>
    </row>
    <row r="914">
      <c r="A914" s="76"/>
      <c r="B914" s="76"/>
      <c r="C914" s="76"/>
      <c r="D914" s="76"/>
      <c r="E914" s="76"/>
      <c r="F914" s="76"/>
      <c r="G914" s="76"/>
      <c r="H914" s="76"/>
      <c r="I914" s="76"/>
      <c r="J914" s="76"/>
      <c r="K914" s="76"/>
      <c r="L914" s="76"/>
      <c r="M914" s="76"/>
      <c r="N914" s="76"/>
      <c r="O914" s="76"/>
      <c r="P914" s="76"/>
      <c r="Q914" s="76"/>
      <c r="R914" s="76"/>
      <c r="S914" s="76"/>
      <c r="T914" s="76"/>
      <c r="U914" s="76"/>
      <c r="V914" s="76"/>
      <c r="W914" s="76"/>
      <c r="X914" s="76"/>
      <c r="Y914" s="76"/>
    </row>
    <row r="915">
      <c r="A915" s="76"/>
      <c r="B915" s="76"/>
      <c r="C915" s="76"/>
      <c r="D915" s="76"/>
      <c r="E915" s="76"/>
      <c r="F915" s="76"/>
      <c r="G915" s="76"/>
      <c r="H915" s="76"/>
      <c r="I915" s="76"/>
      <c r="J915" s="76"/>
      <c r="K915" s="76"/>
      <c r="L915" s="76"/>
      <c r="M915" s="76"/>
      <c r="N915" s="76"/>
      <c r="O915" s="76"/>
      <c r="P915" s="76"/>
      <c r="Q915" s="76"/>
      <c r="R915" s="76"/>
      <c r="S915" s="76"/>
      <c r="T915" s="76"/>
      <c r="U915" s="76"/>
      <c r="V915" s="76"/>
      <c r="W915" s="76"/>
      <c r="X915" s="76"/>
      <c r="Y915" s="76"/>
    </row>
    <row r="916">
      <c r="A916" s="76"/>
      <c r="B916" s="76"/>
      <c r="C916" s="76"/>
      <c r="D916" s="76"/>
      <c r="E916" s="76"/>
      <c r="F916" s="76"/>
      <c r="G916" s="76"/>
      <c r="H916" s="76"/>
      <c r="I916" s="76"/>
      <c r="J916" s="76"/>
      <c r="K916" s="76"/>
      <c r="L916" s="76"/>
      <c r="M916" s="76"/>
      <c r="N916" s="76"/>
      <c r="O916" s="76"/>
      <c r="P916" s="76"/>
      <c r="Q916" s="76"/>
      <c r="R916" s="76"/>
      <c r="S916" s="76"/>
      <c r="T916" s="76"/>
      <c r="U916" s="76"/>
      <c r="V916" s="76"/>
      <c r="W916" s="76"/>
      <c r="X916" s="76"/>
      <c r="Y916" s="76"/>
    </row>
    <row r="917">
      <c r="A917" s="76"/>
      <c r="B917" s="76"/>
      <c r="C917" s="76"/>
      <c r="D917" s="76"/>
      <c r="E917" s="76"/>
      <c r="F917" s="76"/>
      <c r="G917" s="76"/>
      <c r="H917" s="76"/>
      <c r="I917" s="76"/>
      <c r="J917" s="76"/>
      <c r="K917" s="76"/>
      <c r="L917" s="76"/>
      <c r="M917" s="76"/>
      <c r="N917" s="76"/>
      <c r="O917" s="76"/>
      <c r="P917" s="76"/>
      <c r="Q917" s="76"/>
      <c r="R917" s="76"/>
      <c r="S917" s="76"/>
      <c r="T917" s="76"/>
      <c r="U917" s="76"/>
      <c r="V917" s="76"/>
      <c r="W917" s="76"/>
      <c r="X917" s="76"/>
      <c r="Y917" s="76"/>
    </row>
    <row r="918">
      <c r="A918" s="76"/>
      <c r="B918" s="76"/>
      <c r="C918" s="76"/>
      <c r="D918" s="76"/>
      <c r="E918" s="76"/>
      <c r="F918" s="76"/>
      <c r="G918" s="76"/>
      <c r="H918" s="76"/>
      <c r="I918" s="76"/>
      <c r="J918" s="76"/>
      <c r="K918" s="76"/>
      <c r="L918" s="76"/>
      <c r="M918" s="76"/>
      <c r="N918" s="76"/>
      <c r="O918" s="76"/>
      <c r="P918" s="76"/>
      <c r="Q918" s="76"/>
      <c r="R918" s="76"/>
      <c r="S918" s="76"/>
      <c r="T918" s="76"/>
      <c r="U918" s="76"/>
      <c r="V918" s="76"/>
      <c r="W918" s="76"/>
      <c r="X918" s="76"/>
      <c r="Y918" s="76"/>
    </row>
    <row r="919">
      <c r="A919" s="76"/>
      <c r="B919" s="76"/>
      <c r="C919" s="76"/>
      <c r="D919" s="76"/>
      <c r="E919" s="76"/>
      <c r="F919" s="76"/>
      <c r="G919" s="76"/>
      <c r="H919" s="76"/>
      <c r="I919" s="76"/>
      <c r="J919" s="76"/>
      <c r="K919" s="76"/>
      <c r="L919" s="76"/>
      <c r="M919" s="76"/>
      <c r="N919" s="76"/>
      <c r="O919" s="76"/>
      <c r="P919" s="76"/>
      <c r="Q919" s="76"/>
      <c r="R919" s="76"/>
      <c r="S919" s="76"/>
      <c r="T919" s="76"/>
      <c r="U919" s="76"/>
      <c r="V919" s="76"/>
      <c r="W919" s="76"/>
      <c r="X919" s="76"/>
      <c r="Y919" s="76"/>
    </row>
    <row r="920">
      <c r="A920" s="76"/>
      <c r="B920" s="76"/>
      <c r="C920" s="76"/>
      <c r="D920" s="76"/>
      <c r="E920" s="76"/>
      <c r="F920" s="76"/>
      <c r="G920" s="76"/>
      <c r="H920" s="76"/>
      <c r="I920" s="76"/>
      <c r="J920" s="76"/>
      <c r="K920" s="76"/>
      <c r="L920" s="76"/>
      <c r="M920" s="76"/>
      <c r="N920" s="76"/>
      <c r="O920" s="76"/>
      <c r="P920" s="76"/>
      <c r="Q920" s="76"/>
      <c r="R920" s="76"/>
      <c r="S920" s="76"/>
      <c r="T920" s="76"/>
      <c r="U920" s="76"/>
      <c r="V920" s="76"/>
      <c r="W920" s="76"/>
      <c r="X920" s="76"/>
      <c r="Y920" s="76"/>
    </row>
    <row r="921">
      <c r="A921" s="76"/>
      <c r="B921" s="76"/>
      <c r="C921" s="76"/>
      <c r="D921" s="76"/>
      <c r="E921" s="76"/>
      <c r="F921" s="76"/>
      <c r="G921" s="76"/>
      <c r="H921" s="76"/>
      <c r="I921" s="76"/>
      <c r="J921" s="76"/>
      <c r="K921" s="76"/>
      <c r="L921" s="76"/>
      <c r="M921" s="76"/>
      <c r="N921" s="76"/>
      <c r="O921" s="76"/>
      <c r="P921" s="76"/>
      <c r="Q921" s="76"/>
      <c r="R921" s="76"/>
      <c r="S921" s="76"/>
      <c r="T921" s="76"/>
      <c r="U921" s="76"/>
      <c r="V921" s="76"/>
      <c r="W921" s="76"/>
      <c r="X921" s="76"/>
      <c r="Y921" s="76"/>
    </row>
    <row r="922">
      <c r="A922" s="76"/>
      <c r="B922" s="76"/>
      <c r="C922" s="76"/>
      <c r="D922" s="76"/>
      <c r="E922" s="76"/>
      <c r="F922" s="76"/>
      <c r="G922" s="76"/>
      <c r="H922" s="76"/>
      <c r="I922" s="76"/>
      <c r="J922" s="76"/>
      <c r="K922" s="76"/>
      <c r="L922" s="76"/>
      <c r="M922" s="76"/>
      <c r="N922" s="76"/>
      <c r="O922" s="76"/>
      <c r="P922" s="76"/>
      <c r="Q922" s="76"/>
      <c r="R922" s="76"/>
      <c r="S922" s="76"/>
      <c r="T922" s="76"/>
      <c r="U922" s="76"/>
      <c r="V922" s="76"/>
      <c r="W922" s="76"/>
      <c r="X922" s="76"/>
      <c r="Y922" s="76"/>
    </row>
    <row r="923">
      <c r="A923" s="76"/>
      <c r="B923" s="76"/>
      <c r="C923" s="76"/>
      <c r="D923" s="76"/>
      <c r="E923" s="76"/>
      <c r="F923" s="76"/>
      <c r="G923" s="76"/>
      <c r="H923" s="76"/>
      <c r="I923" s="76"/>
      <c r="J923" s="76"/>
      <c r="K923" s="76"/>
      <c r="L923" s="76"/>
      <c r="M923" s="76"/>
      <c r="N923" s="76"/>
      <c r="O923" s="76"/>
      <c r="P923" s="76"/>
      <c r="Q923" s="76"/>
      <c r="R923" s="76"/>
      <c r="S923" s="76"/>
      <c r="T923" s="76"/>
      <c r="U923" s="76"/>
      <c r="V923" s="76"/>
      <c r="W923" s="76"/>
      <c r="X923" s="76"/>
      <c r="Y923" s="76"/>
    </row>
    <row r="924">
      <c r="A924" s="76"/>
      <c r="B924" s="76"/>
      <c r="C924" s="76"/>
      <c r="D924" s="76"/>
      <c r="E924" s="76"/>
      <c r="F924" s="76"/>
      <c r="G924" s="76"/>
      <c r="H924" s="76"/>
      <c r="I924" s="76"/>
      <c r="J924" s="76"/>
      <c r="K924" s="76"/>
      <c r="L924" s="76"/>
      <c r="M924" s="76"/>
      <c r="N924" s="76"/>
      <c r="O924" s="76"/>
      <c r="P924" s="76"/>
      <c r="Q924" s="76"/>
      <c r="R924" s="76"/>
      <c r="S924" s="76"/>
      <c r="T924" s="76"/>
      <c r="U924" s="76"/>
      <c r="V924" s="76"/>
      <c r="W924" s="76"/>
      <c r="X924" s="76"/>
      <c r="Y924" s="76"/>
    </row>
    <row r="925">
      <c r="A925" s="76"/>
      <c r="B925" s="76"/>
      <c r="C925" s="76"/>
      <c r="D925" s="76"/>
      <c r="E925" s="76"/>
      <c r="F925" s="76"/>
      <c r="G925" s="76"/>
      <c r="H925" s="76"/>
      <c r="I925" s="76"/>
      <c r="J925" s="76"/>
      <c r="K925" s="76"/>
      <c r="L925" s="76"/>
      <c r="M925" s="76"/>
      <c r="N925" s="76"/>
      <c r="O925" s="76"/>
      <c r="P925" s="76"/>
      <c r="Q925" s="76"/>
      <c r="R925" s="76"/>
      <c r="S925" s="76"/>
      <c r="T925" s="76"/>
      <c r="U925" s="76"/>
      <c r="V925" s="76"/>
      <c r="W925" s="76"/>
      <c r="X925" s="76"/>
      <c r="Y925" s="76"/>
    </row>
    <row r="926">
      <c r="A926" s="76"/>
      <c r="B926" s="76"/>
      <c r="C926" s="76"/>
      <c r="D926" s="76"/>
      <c r="E926" s="76"/>
      <c r="F926" s="76"/>
      <c r="G926" s="76"/>
      <c r="H926" s="76"/>
      <c r="I926" s="76"/>
      <c r="J926" s="76"/>
      <c r="K926" s="76"/>
      <c r="L926" s="76"/>
      <c r="M926" s="76"/>
      <c r="N926" s="76"/>
      <c r="O926" s="76"/>
      <c r="P926" s="76"/>
      <c r="Q926" s="76"/>
      <c r="R926" s="76"/>
      <c r="S926" s="76"/>
      <c r="T926" s="76"/>
      <c r="U926" s="76"/>
      <c r="V926" s="76"/>
      <c r="W926" s="76"/>
      <c r="X926" s="76"/>
      <c r="Y926" s="76"/>
    </row>
    <row r="927">
      <c r="A927" s="76"/>
      <c r="B927" s="76"/>
      <c r="C927" s="76"/>
      <c r="D927" s="76"/>
      <c r="E927" s="76"/>
      <c r="F927" s="76"/>
      <c r="G927" s="76"/>
      <c r="H927" s="76"/>
      <c r="I927" s="76"/>
      <c r="J927" s="76"/>
      <c r="K927" s="76"/>
      <c r="L927" s="76"/>
      <c r="M927" s="76"/>
      <c r="N927" s="76"/>
      <c r="O927" s="76"/>
      <c r="P927" s="76"/>
      <c r="Q927" s="76"/>
      <c r="R927" s="76"/>
      <c r="S927" s="76"/>
      <c r="T927" s="76"/>
      <c r="U927" s="76"/>
      <c r="V927" s="76"/>
      <c r="W927" s="76"/>
      <c r="X927" s="76"/>
      <c r="Y927" s="76"/>
    </row>
    <row r="928">
      <c r="A928" s="76"/>
      <c r="B928" s="76"/>
      <c r="C928" s="76"/>
      <c r="D928" s="76"/>
      <c r="E928" s="76"/>
      <c r="F928" s="76"/>
      <c r="G928" s="76"/>
      <c r="H928" s="76"/>
      <c r="I928" s="76"/>
      <c r="J928" s="76"/>
      <c r="K928" s="76"/>
      <c r="L928" s="76"/>
      <c r="M928" s="76"/>
      <c r="N928" s="76"/>
      <c r="O928" s="76"/>
      <c r="P928" s="76"/>
      <c r="Q928" s="76"/>
      <c r="R928" s="76"/>
      <c r="S928" s="76"/>
      <c r="T928" s="76"/>
      <c r="U928" s="76"/>
      <c r="V928" s="76"/>
      <c r="W928" s="76"/>
      <c r="X928" s="76"/>
      <c r="Y928" s="76"/>
    </row>
    <row r="929">
      <c r="A929" s="76"/>
      <c r="B929" s="76"/>
      <c r="C929" s="76"/>
      <c r="D929" s="76"/>
      <c r="E929" s="76"/>
      <c r="F929" s="76"/>
      <c r="G929" s="76"/>
      <c r="H929" s="76"/>
      <c r="I929" s="76"/>
      <c r="J929" s="76"/>
      <c r="K929" s="76"/>
      <c r="L929" s="76"/>
      <c r="M929" s="76"/>
      <c r="N929" s="76"/>
      <c r="O929" s="76"/>
      <c r="P929" s="76"/>
      <c r="Q929" s="76"/>
      <c r="R929" s="76"/>
      <c r="S929" s="76"/>
      <c r="T929" s="76"/>
      <c r="U929" s="76"/>
      <c r="V929" s="76"/>
      <c r="W929" s="76"/>
      <c r="X929" s="76"/>
      <c r="Y929" s="76"/>
    </row>
    <row r="930">
      <c r="A930" s="76"/>
      <c r="B930" s="76"/>
      <c r="C930" s="76"/>
      <c r="D930" s="76"/>
      <c r="E930" s="76"/>
      <c r="F930" s="76"/>
      <c r="G930" s="76"/>
      <c r="H930" s="76"/>
      <c r="I930" s="76"/>
      <c r="J930" s="76"/>
      <c r="K930" s="76"/>
      <c r="L930" s="76"/>
      <c r="M930" s="76"/>
      <c r="N930" s="76"/>
      <c r="O930" s="76"/>
      <c r="P930" s="76"/>
      <c r="Q930" s="76"/>
      <c r="R930" s="76"/>
      <c r="S930" s="76"/>
      <c r="T930" s="76"/>
      <c r="U930" s="76"/>
      <c r="V930" s="76"/>
      <c r="W930" s="76"/>
      <c r="X930" s="76"/>
      <c r="Y930" s="76"/>
    </row>
    <row r="931">
      <c r="A931" s="76"/>
      <c r="B931" s="76"/>
      <c r="C931" s="76"/>
      <c r="D931" s="76"/>
      <c r="E931" s="76"/>
      <c r="F931" s="76"/>
      <c r="G931" s="76"/>
      <c r="H931" s="76"/>
      <c r="I931" s="76"/>
      <c r="J931" s="76"/>
      <c r="K931" s="76"/>
      <c r="L931" s="76"/>
      <c r="M931" s="76"/>
      <c r="N931" s="76"/>
      <c r="O931" s="76"/>
      <c r="P931" s="76"/>
      <c r="Q931" s="76"/>
      <c r="R931" s="76"/>
      <c r="S931" s="76"/>
      <c r="T931" s="76"/>
      <c r="U931" s="76"/>
      <c r="V931" s="76"/>
      <c r="W931" s="76"/>
      <c r="X931" s="76"/>
      <c r="Y931" s="76"/>
    </row>
    <row r="932">
      <c r="A932" s="76"/>
      <c r="B932" s="76"/>
      <c r="C932" s="76"/>
      <c r="D932" s="76"/>
      <c r="E932" s="76"/>
      <c r="F932" s="76"/>
      <c r="G932" s="76"/>
      <c r="H932" s="76"/>
      <c r="I932" s="76"/>
      <c r="J932" s="76"/>
      <c r="K932" s="76"/>
      <c r="L932" s="76"/>
      <c r="M932" s="76"/>
      <c r="N932" s="76"/>
      <c r="O932" s="76"/>
      <c r="P932" s="76"/>
      <c r="Q932" s="76"/>
      <c r="R932" s="76"/>
      <c r="S932" s="76"/>
      <c r="T932" s="76"/>
      <c r="U932" s="76"/>
      <c r="V932" s="76"/>
      <c r="W932" s="76"/>
      <c r="X932" s="76"/>
      <c r="Y932" s="76"/>
    </row>
    <row r="933">
      <c r="A933" s="76"/>
      <c r="B933" s="76"/>
      <c r="C933" s="76"/>
      <c r="D933" s="76"/>
      <c r="E933" s="76"/>
      <c r="F933" s="76"/>
      <c r="G933" s="76"/>
      <c r="H933" s="76"/>
      <c r="I933" s="76"/>
      <c r="J933" s="76"/>
      <c r="K933" s="76"/>
      <c r="L933" s="76"/>
      <c r="M933" s="76"/>
      <c r="N933" s="76"/>
      <c r="O933" s="76"/>
      <c r="P933" s="76"/>
      <c r="Q933" s="76"/>
      <c r="R933" s="76"/>
      <c r="S933" s="76"/>
      <c r="T933" s="76"/>
      <c r="U933" s="76"/>
      <c r="V933" s="76"/>
      <c r="W933" s="76"/>
      <c r="X933" s="76"/>
      <c r="Y933" s="76"/>
    </row>
    <row r="934">
      <c r="A934" s="76"/>
      <c r="B934" s="76"/>
      <c r="C934" s="76"/>
      <c r="D934" s="76"/>
      <c r="E934" s="76"/>
      <c r="F934" s="76"/>
      <c r="G934" s="76"/>
      <c r="H934" s="76"/>
      <c r="I934" s="76"/>
      <c r="J934" s="76"/>
      <c r="K934" s="76"/>
      <c r="L934" s="76"/>
      <c r="M934" s="76"/>
      <c r="N934" s="76"/>
      <c r="O934" s="76"/>
      <c r="P934" s="76"/>
      <c r="Q934" s="76"/>
      <c r="R934" s="76"/>
      <c r="S934" s="76"/>
      <c r="T934" s="76"/>
      <c r="U934" s="76"/>
      <c r="V934" s="76"/>
      <c r="W934" s="76"/>
      <c r="X934" s="76"/>
      <c r="Y934" s="76"/>
    </row>
    <row r="935">
      <c r="A935" s="76"/>
      <c r="B935" s="76"/>
      <c r="C935" s="76"/>
      <c r="D935" s="76"/>
      <c r="E935" s="76"/>
      <c r="F935" s="76"/>
      <c r="G935" s="76"/>
      <c r="H935" s="76"/>
      <c r="I935" s="76"/>
      <c r="J935" s="76"/>
      <c r="K935" s="76"/>
      <c r="L935" s="76"/>
      <c r="M935" s="76"/>
      <c r="N935" s="76"/>
      <c r="O935" s="76"/>
      <c r="P935" s="76"/>
      <c r="Q935" s="76"/>
      <c r="R935" s="76"/>
      <c r="S935" s="76"/>
      <c r="T935" s="76"/>
      <c r="U935" s="76"/>
      <c r="V935" s="76"/>
      <c r="W935" s="76"/>
      <c r="X935" s="76"/>
      <c r="Y935" s="76"/>
    </row>
    <row r="936">
      <c r="A936" s="76"/>
      <c r="B936" s="76"/>
      <c r="C936" s="76"/>
      <c r="D936" s="76"/>
      <c r="E936" s="76"/>
      <c r="F936" s="76"/>
      <c r="G936" s="76"/>
      <c r="H936" s="76"/>
      <c r="I936" s="76"/>
      <c r="J936" s="76"/>
      <c r="K936" s="76"/>
      <c r="L936" s="76"/>
      <c r="M936" s="76"/>
      <c r="N936" s="76"/>
      <c r="O936" s="76"/>
      <c r="P936" s="76"/>
      <c r="Q936" s="76"/>
      <c r="R936" s="76"/>
      <c r="S936" s="76"/>
      <c r="T936" s="76"/>
      <c r="U936" s="76"/>
      <c r="V936" s="76"/>
      <c r="W936" s="76"/>
      <c r="X936" s="76"/>
      <c r="Y936" s="76"/>
    </row>
    <row r="937">
      <c r="A937" s="76"/>
      <c r="B937" s="76"/>
      <c r="C937" s="76"/>
      <c r="D937" s="76"/>
      <c r="E937" s="76"/>
      <c r="F937" s="76"/>
      <c r="G937" s="76"/>
      <c r="H937" s="76"/>
      <c r="I937" s="76"/>
      <c r="J937" s="76"/>
      <c r="K937" s="76"/>
      <c r="L937" s="76"/>
      <c r="M937" s="76"/>
      <c r="N937" s="76"/>
      <c r="O937" s="76"/>
      <c r="P937" s="76"/>
      <c r="Q937" s="76"/>
      <c r="R937" s="76"/>
      <c r="S937" s="76"/>
      <c r="T937" s="76"/>
      <c r="U937" s="76"/>
      <c r="V937" s="76"/>
      <c r="W937" s="76"/>
      <c r="X937" s="76"/>
      <c r="Y937" s="76"/>
    </row>
    <row r="938">
      <c r="A938" s="76"/>
      <c r="B938" s="76"/>
      <c r="C938" s="76"/>
      <c r="D938" s="76"/>
      <c r="E938" s="76"/>
      <c r="F938" s="76"/>
      <c r="G938" s="76"/>
      <c r="H938" s="76"/>
      <c r="I938" s="76"/>
      <c r="J938" s="76"/>
      <c r="K938" s="76"/>
      <c r="L938" s="76"/>
      <c r="M938" s="76"/>
      <c r="N938" s="76"/>
      <c r="O938" s="76"/>
      <c r="P938" s="76"/>
      <c r="Q938" s="76"/>
      <c r="R938" s="76"/>
      <c r="S938" s="76"/>
      <c r="T938" s="76"/>
      <c r="U938" s="76"/>
      <c r="V938" s="76"/>
      <c r="W938" s="76"/>
      <c r="X938" s="76"/>
      <c r="Y938" s="76"/>
    </row>
    <row r="939">
      <c r="A939" s="76"/>
      <c r="B939" s="76"/>
      <c r="C939" s="76"/>
      <c r="D939" s="76"/>
      <c r="E939" s="76"/>
      <c r="F939" s="76"/>
      <c r="G939" s="76"/>
      <c r="H939" s="76"/>
      <c r="I939" s="76"/>
      <c r="J939" s="76"/>
      <c r="K939" s="76"/>
      <c r="L939" s="76"/>
      <c r="M939" s="76"/>
      <c r="N939" s="76"/>
      <c r="O939" s="76"/>
      <c r="P939" s="76"/>
      <c r="Q939" s="76"/>
      <c r="R939" s="76"/>
      <c r="S939" s="76"/>
      <c r="T939" s="76"/>
      <c r="U939" s="76"/>
      <c r="V939" s="76"/>
      <c r="W939" s="76"/>
      <c r="X939" s="76"/>
      <c r="Y939" s="76"/>
    </row>
    <row r="940">
      <c r="A940" s="76"/>
      <c r="B940" s="76"/>
      <c r="C940" s="76"/>
      <c r="D940" s="76"/>
      <c r="E940" s="76"/>
      <c r="F940" s="76"/>
      <c r="G940" s="76"/>
      <c r="H940" s="76"/>
      <c r="I940" s="76"/>
      <c r="J940" s="76"/>
      <c r="K940" s="76"/>
      <c r="L940" s="76"/>
      <c r="M940" s="76"/>
      <c r="N940" s="76"/>
      <c r="O940" s="76"/>
      <c r="P940" s="76"/>
      <c r="Q940" s="76"/>
      <c r="R940" s="76"/>
      <c r="S940" s="76"/>
      <c r="T940" s="76"/>
      <c r="U940" s="76"/>
      <c r="V940" s="76"/>
      <c r="W940" s="76"/>
      <c r="X940" s="76"/>
      <c r="Y940" s="76"/>
    </row>
    <row r="941">
      <c r="A941" s="76"/>
      <c r="B941" s="76"/>
      <c r="C941" s="76"/>
      <c r="D941" s="76"/>
      <c r="E941" s="76"/>
      <c r="F941" s="76"/>
      <c r="G941" s="76"/>
      <c r="H941" s="76"/>
      <c r="I941" s="76"/>
      <c r="J941" s="76"/>
      <c r="K941" s="76"/>
      <c r="L941" s="76"/>
      <c r="M941" s="76"/>
      <c r="N941" s="76"/>
      <c r="O941" s="76"/>
      <c r="P941" s="76"/>
      <c r="Q941" s="76"/>
      <c r="R941" s="76"/>
      <c r="S941" s="76"/>
      <c r="T941" s="76"/>
      <c r="U941" s="76"/>
      <c r="V941" s="76"/>
      <c r="W941" s="76"/>
      <c r="X941" s="76"/>
      <c r="Y941" s="76"/>
    </row>
    <row r="942">
      <c r="A942" s="76"/>
      <c r="B942" s="76"/>
      <c r="C942" s="76"/>
      <c r="D942" s="76"/>
      <c r="E942" s="76"/>
      <c r="F942" s="76"/>
      <c r="G942" s="76"/>
      <c r="H942" s="76"/>
      <c r="I942" s="76"/>
      <c r="J942" s="76"/>
      <c r="K942" s="76"/>
      <c r="L942" s="76"/>
      <c r="M942" s="76"/>
      <c r="N942" s="76"/>
      <c r="O942" s="76"/>
      <c r="P942" s="76"/>
      <c r="Q942" s="76"/>
      <c r="R942" s="76"/>
      <c r="S942" s="76"/>
      <c r="T942" s="76"/>
      <c r="U942" s="76"/>
      <c r="V942" s="76"/>
      <c r="W942" s="76"/>
      <c r="X942" s="76"/>
      <c r="Y942" s="76"/>
    </row>
    <row r="943">
      <c r="A943" s="76"/>
      <c r="B943" s="76"/>
      <c r="C943" s="76"/>
      <c r="D943" s="76"/>
      <c r="E943" s="76"/>
      <c r="F943" s="76"/>
      <c r="G943" s="76"/>
      <c r="H943" s="76"/>
      <c r="I943" s="76"/>
      <c r="J943" s="76"/>
      <c r="K943" s="76"/>
      <c r="L943" s="76"/>
      <c r="M943" s="76"/>
      <c r="N943" s="76"/>
      <c r="O943" s="76"/>
      <c r="P943" s="76"/>
      <c r="Q943" s="76"/>
      <c r="R943" s="76"/>
      <c r="S943" s="76"/>
      <c r="T943" s="76"/>
      <c r="U943" s="76"/>
      <c r="V943" s="76"/>
      <c r="W943" s="76"/>
      <c r="X943" s="76"/>
      <c r="Y943" s="76"/>
    </row>
    <row r="944">
      <c r="A944" s="76"/>
      <c r="B944" s="76"/>
      <c r="C944" s="76"/>
      <c r="D944" s="76"/>
      <c r="E944" s="76"/>
      <c r="F944" s="76"/>
      <c r="G944" s="76"/>
      <c r="H944" s="76"/>
      <c r="I944" s="76"/>
      <c r="J944" s="76"/>
      <c r="K944" s="76"/>
      <c r="L944" s="76"/>
      <c r="M944" s="76"/>
      <c r="N944" s="76"/>
      <c r="O944" s="76"/>
      <c r="P944" s="76"/>
      <c r="Q944" s="76"/>
      <c r="R944" s="76"/>
      <c r="S944" s="76"/>
      <c r="T944" s="76"/>
      <c r="U944" s="76"/>
      <c r="V944" s="76"/>
      <c r="W944" s="76"/>
      <c r="X944" s="76"/>
      <c r="Y944" s="76"/>
    </row>
    <row r="945">
      <c r="A945" s="76"/>
      <c r="B945" s="76"/>
      <c r="C945" s="76"/>
      <c r="D945" s="76"/>
      <c r="E945" s="76"/>
      <c r="F945" s="76"/>
      <c r="G945" s="76"/>
      <c r="H945" s="76"/>
      <c r="I945" s="76"/>
      <c r="J945" s="76"/>
      <c r="K945" s="76"/>
      <c r="L945" s="76"/>
      <c r="M945" s="76"/>
      <c r="N945" s="76"/>
      <c r="O945" s="76"/>
      <c r="P945" s="76"/>
      <c r="Q945" s="76"/>
      <c r="R945" s="76"/>
      <c r="S945" s="76"/>
      <c r="T945" s="76"/>
      <c r="U945" s="76"/>
      <c r="V945" s="76"/>
      <c r="W945" s="76"/>
      <c r="X945" s="76"/>
      <c r="Y945" s="76"/>
    </row>
    <row r="946">
      <c r="A946" s="76"/>
      <c r="B946" s="76"/>
      <c r="C946" s="76"/>
      <c r="D946" s="76"/>
      <c r="E946" s="76"/>
      <c r="F946" s="76"/>
      <c r="G946" s="76"/>
      <c r="H946" s="76"/>
      <c r="I946" s="76"/>
      <c r="J946" s="76"/>
      <c r="K946" s="76"/>
      <c r="L946" s="76"/>
      <c r="M946" s="76"/>
      <c r="N946" s="76"/>
      <c r="O946" s="76"/>
      <c r="P946" s="76"/>
      <c r="Q946" s="76"/>
      <c r="R946" s="76"/>
      <c r="S946" s="76"/>
      <c r="T946" s="76"/>
      <c r="U946" s="76"/>
      <c r="V946" s="76"/>
      <c r="W946" s="76"/>
      <c r="X946" s="76"/>
      <c r="Y946" s="76"/>
    </row>
    <row r="947">
      <c r="A947" s="76"/>
      <c r="B947" s="76"/>
      <c r="C947" s="76"/>
      <c r="D947" s="76"/>
      <c r="E947" s="76"/>
      <c r="F947" s="76"/>
      <c r="G947" s="76"/>
      <c r="H947" s="76"/>
      <c r="I947" s="76"/>
      <c r="J947" s="76"/>
      <c r="K947" s="76"/>
      <c r="L947" s="76"/>
      <c r="M947" s="76"/>
      <c r="N947" s="76"/>
      <c r="O947" s="76"/>
      <c r="P947" s="76"/>
      <c r="Q947" s="76"/>
      <c r="R947" s="76"/>
      <c r="S947" s="76"/>
      <c r="T947" s="76"/>
      <c r="U947" s="76"/>
      <c r="V947" s="76"/>
      <c r="W947" s="76"/>
      <c r="X947" s="76"/>
      <c r="Y947" s="76"/>
    </row>
    <row r="948">
      <c r="A948" s="76"/>
      <c r="B948" s="76"/>
      <c r="C948" s="76"/>
      <c r="D948" s="76"/>
      <c r="E948" s="76"/>
      <c r="F948" s="76"/>
      <c r="G948" s="76"/>
      <c r="H948" s="76"/>
      <c r="I948" s="76"/>
      <c r="J948" s="76"/>
      <c r="K948" s="76"/>
      <c r="L948" s="76"/>
      <c r="M948" s="76"/>
      <c r="N948" s="76"/>
      <c r="O948" s="76"/>
      <c r="P948" s="76"/>
      <c r="Q948" s="76"/>
      <c r="R948" s="76"/>
      <c r="S948" s="76"/>
      <c r="T948" s="76"/>
      <c r="U948" s="76"/>
      <c r="V948" s="76"/>
      <c r="W948" s="76"/>
      <c r="X948" s="76"/>
      <c r="Y948" s="76"/>
    </row>
    <row r="949">
      <c r="A949" s="76"/>
      <c r="B949" s="76"/>
      <c r="C949" s="76"/>
      <c r="D949" s="76"/>
      <c r="E949" s="76"/>
      <c r="F949" s="76"/>
      <c r="G949" s="76"/>
      <c r="H949" s="76"/>
      <c r="I949" s="76"/>
      <c r="J949" s="76"/>
      <c r="K949" s="76"/>
      <c r="L949" s="76"/>
      <c r="M949" s="76"/>
      <c r="N949" s="76"/>
      <c r="O949" s="76"/>
      <c r="P949" s="76"/>
      <c r="Q949" s="76"/>
      <c r="R949" s="76"/>
      <c r="S949" s="76"/>
      <c r="T949" s="76"/>
      <c r="U949" s="76"/>
      <c r="V949" s="76"/>
      <c r="W949" s="76"/>
      <c r="X949" s="76"/>
      <c r="Y949" s="76"/>
    </row>
    <row r="950">
      <c r="A950" s="76"/>
      <c r="B950" s="76"/>
      <c r="C950" s="76"/>
      <c r="D950" s="76"/>
      <c r="E950" s="76"/>
      <c r="F950" s="76"/>
      <c r="G950" s="76"/>
      <c r="H950" s="76"/>
      <c r="I950" s="76"/>
      <c r="J950" s="76"/>
      <c r="K950" s="76"/>
      <c r="L950" s="76"/>
      <c r="M950" s="76"/>
      <c r="N950" s="76"/>
      <c r="O950" s="76"/>
      <c r="P950" s="76"/>
      <c r="Q950" s="76"/>
      <c r="R950" s="76"/>
      <c r="S950" s="76"/>
      <c r="T950" s="76"/>
      <c r="U950" s="76"/>
      <c r="V950" s="76"/>
      <c r="W950" s="76"/>
      <c r="X950" s="76"/>
      <c r="Y950" s="76"/>
    </row>
    <row r="951">
      <c r="A951" s="76"/>
      <c r="B951" s="76"/>
      <c r="C951" s="76"/>
      <c r="D951" s="76"/>
      <c r="E951" s="76"/>
      <c r="F951" s="76"/>
      <c r="G951" s="76"/>
      <c r="H951" s="76"/>
      <c r="I951" s="76"/>
      <c r="J951" s="76"/>
      <c r="K951" s="76"/>
      <c r="L951" s="76"/>
      <c r="M951" s="76"/>
      <c r="N951" s="76"/>
      <c r="O951" s="76"/>
      <c r="P951" s="76"/>
      <c r="Q951" s="76"/>
      <c r="R951" s="76"/>
      <c r="S951" s="76"/>
      <c r="T951" s="76"/>
      <c r="U951" s="76"/>
      <c r="V951" s="76"/>
      <c r="W951" s="76"/>
      <c r="X951" s="76"/>
      <c r="Y951" s="76"/>
    </row>
    <row r="952">
      <c r="A952" s="76"/>
      <c r="B952" s="76"/>
      <c r="C952" s="76"/>
      <c r="D952" s="76"/>
      <c r="E952" s="76"/>
      <c r="F952" s="76"/>
      <c r="G952" s="76"/>
      <c r="H952" s="76"/>
      <c r="I952" s="76"/>
      <c r="J952" s="76"/>
      <c r="K952" s="76"/>
      <c r="L952" s="76"/>
      <c r="M952" s="76"/>
      <c r="N952" s="76"/>
      <c r="O952" s="76"/>
      <c r="P952" s="76"/>
      <c r="Q952" s="76"/>
      <c r="R952" s="76"/>
      <c r="S952" s="76"/>
      <c r="T952" s="76"/>
      <c r="U952" s="76"/>
      <c r="V952" s="76"/>
      <c r="W952" s="76"/>
      <c r="X952" s="76"/>
      <c r="Y952" s="76"/>
    </row>
    <row r="953">
      <c r="A953" s="76"/>
      <c r="B953" s="76"/>
      <c r="C953" s="76"/>
      <c r="D953" s="76"/>
      <c r="E953" s="76"/>
      <c r="F953" s="76"/>
      <c r="G953" s="76"/>
      <c r="H953" s="76"/>
      <c r="I953" s="76"/>
      <c r="J953" s="76"/>
      <c r="K953" s="76"/>
      <c r="L953" s="76"/>
      <c r="M953" s="76"/>
      <c r="N953" s="76"/>
      <c r="O953" s="76"/>
      <c r="P953" s="76"/>
      <c r="Q953" s="76"/>
      <c r="R953" s="76"/>
      <c r="S953" s="76"/>
      <c r="T953" s="76"/>
      <c r="U953" s="76"/>
      <c r="V953" s="76"/>
      <c r="W953" s="76"/>
      <c r="X953" s="76"/>
      <c r="Y953" s="76"/>
    </row>
    <row r="954">
      <c r="A954" s="76"/>
      <c r="B954" s="76"/>
      <c r="C954" s="76"/>
      <c r="D954" s="76"/>
      <c r="E954" s="76"/>
      <c r="F954" s="76"/>
      <c r="G954" s="76"/>
      <c r="H954" s="76"/>
      <c r="I954" s="76"/>
      <c r="J954" s="76"/>
      <c r="K954" s="76"/>
      <c r="L954" s="76"/>
      <c r="M954" s="76"/>
      <c r="N954" s="76"/>
      <c r="O954" s="76"/>
      <c r="P954" s="76"/>
      <c r="Q954" s="76"/>
      <c r="R954" s="76"/>
      <c r="S954" s="76"/>
      <c r="T954" s="76"/>
      <c r="U954" s="76"/>
      <c r="V954" s="76"/>
      <c r="W954" s="76"/>
      <c r="X954" s="76"/>
      <c r="Y954" s="76"/>
    </row>
    <row r="955">
      <c r="A955" s="76"/>
      <c r="B955" s="76"/>
      <c r="C955" s="76"/>
      <c r="D955" s="76"/>
      <c r="E955" s="76"/>
      <c r="F955" s="76"/>
      <c r="G955" s="76"/>
      <c r="H955" s="76"/>
      <c r="I955" s="76"/>
      <c r="J955" s="76"/>
      <c r="K955" s="76"/>
      <c r="L955" s="76"/>
      <c r="M955" s="76"/>
      <c r="N955" s="76"/>
      <c r="O955" s="76"/>
      <c r="P955" s="76"/>
      <c r="Q955" s="76"/>
      <c r="R955" s="76"/>
      <c r="S955" s="76"/>
      <c r="T955" s="76"/>
      <c r="U955" s="76"/>
      <c r="V955" s="76"/>
      <c r="W955" s="76"/>
      <c r="X955" s="76"/>
      <c r="Y955" s="76"/>
    </row>
    <row r="956">
      <c r="A956" s="76"/>
      <c r="B956" s="76"/>
      <c r="C956" s="76"/>
      <c r="D956" s="76"/>
      <c r="E956" s="76"/>
      <c r="F956" s="76"/>
      <c r="G956" s="76"/>
      <c r="H956" s="76"/>
      <c r="I956" s="76"/>
      <c r="J956" s="76"/>
      <c r="K956" s="76"/>
      <c r="L956" s="76"/>
      <c r="M956" s="76"/>
      <c r="N956" s="76"/>
      <c r="O956" s="76"/>
      <c r="P956" s="76"/>
      <c r="Q956" s="76"/>
      <c r="R956" s="76"/>
      <c r="S956" s="76"/>
      <c r="T956" s="76"/>
      <c r="U956" s="76"/>
      <c r="V956" s="76"/>
      <c r="W956" s="76"/>
      <c r="X956" s="76"/>
      <c r="Y956" s="76"/>
    </row>
    <row r="957">
      <c r="A957" s="76"/>
      <c r="B957" s="76"/>
      <c r="C957" s="76"/>
      <c r="D957" s="76"/>
      <c r="E957" s="76"/>
      <c r="F957" s="76"/>
      <c r="G957" s="76"/>
      <c r="H957" s="76"/>
      <c r="I957" s="76"/>
      <c r="J957" s="76"/>
      <c r="K957" s="76"/>
      <c r="L957" s="76"/>
      <c r="M957" s="76"/>
      <c r="N957" s="76"/>
      <c r="O957" s="76"/>
      <c r="P957" s="76"/>
      <c r="Q957" s="76"/>
      <c r="R957" s="76"/>
      <c r="S957" s="76"/>
      <c r="T957" s="76"/>
      <c r="U957" s="76"/>
      <c r="V957" s="76"/>
      <c r="W957" s="76"/>
      <c r="X957" s="76"/>
      <c r="Y957" s="76"/>
    </row>
    <row r="958">
      <c r="A958" s="76"/>
      <c r="B958" s="76"/>
      <c r="C958" s="76"/>
      <c r="D958" s="76"/>
      <c r="E958" s="76"/>
      <c r="F958" s="76"/>
      <c r="G958" s="76"/>
      <c r="H958" s="76"/>
      <c r="I958" s="76"/>
      <c r="J958" s="76"/>
      <c r="K958" s="76"/>
      <c r="L958" s="76"/>
      <c r="M958" s="76"/>
      <c r="N958" s="76"/>
      <c r="O958" s="76"/>
      <c r="P958" s="76"/>
      <c r="Q958" s="76"/>
      <c r="R958" s="76"/>
      <c r="S958" s="76"/>
      <c r="T958" s="76"/>
      <c r="U958" s="76"/>
      <c r="V958" s="76"/>
      <c r="W958" s="76"/>
      <c r="X958" s="76"/>
      <c r="Y958" s="76"/>
    </row>
    <row r="959">
      <c r="A959" s="76"/>
      <c r="B959" s="76"/>
      <c r="C959" s="76"/>
      <c r="D959" s="76"/>
      <c r="E959" s="76"/>
      <c r="F959" s="76"/>
      <c r="G959" s="76"/>
      <c r="H959" s="76"/>
      <c r="I959" s="76"/>
      <c r="J959" s="76"/>
      <c r="K959" s="76"/>
      <c r="L959" s="76"/>
      <c r="M959" s="76"/>
      <c r="N959" s="76"/>
      <c r="O959" s="76"/>
      <c r="P959" s="76"/>
      <c r="Q959" s="76"/>
      <c r="R959" s="76"/>
      <c r="S959" s="76"/>
      <c r="T959" s="76"/>
      <c r="U959" s="76"/>
      <c r="V959" s="76"/>
      <c r="W959" s="76"/>
      <c r="X959" s="76"/>
      <c r="Y959" s="76"/>
    </row>
    <row r="960">
      <c r="A960" s="76"/>
      <c r="B960" s="76"/>
      <c r="C960" s="76"/>
      <c r="D960" s="76"/>
      <c r="E960" s="76"/>
      <c r="F960" s="76"/>
      <c r="G960" s="76"/>
      <c r="H960" s="76"/>
      <c r="I960" s="76"/>
      <c r="J960" s="76"/>
      <c r="K960" s="76"/>
      <c r="L960" s="76"/>
      <c r="M960" s="76"/>
      <c r="N960" s="76"/>
      <c r="O960" s="76"/>
      <c r="P960" s="76"/>
      <c r="Q960" s="76"/>
      <c r="R960" s="76"/>
      <c r="S960" s="76"/>
      <c r="T960" s="76"/>
      <c r="U960" s="76"/>
      <c r="V960" s="76"/>
      <c r="W960" s="76"/>
      <c r="X960" s="76"/>
      <c r="Y960" s="76"/>
    </row>
    <row r="961">
      <c r="A961" s="76"/>
      <c r="B961" s="76"/>
      <c r="C961" s="76"/>
      <c r="D961" s="76"/>
      <c r="E961" s="76"/>
      <c r="F961" s="76"/>
      <c r="G961" s="76"/>
      <c r="H961" s="76"/>
      <c r="I961" s="76"/>
      <c r="J961" s="76"/>
      <c r="K961" s="76"/>
      <c r="L961" s="76"/>
      <c r="M961" s="76"/>
      <c r="N961" s="76"/>
      <c r="O961" s="76"/>
      <c r="P961" s="76"/>
      <c r="Q961" s="76"/>
      <c r="R961" s="76"/>
      <c r="S961" s="76"/>
      <c r="T961" s="76"/>
      <c r="U961" s="76"/>
      <c r="V961" s="76"/>
      <c r="W961" s="76"/>
      <c r="X961" s="76"/>
      <c r="Y961" s="76"/>
    </row>
    <row r="962">
      <c r="A962" s="76"/>
      <c r="B962" s="76"/>
      <c r="C962" s="76"/>
      <c r="D962" s="76"/>
      <c r="E962" s="76"/>
      <c r="F962" s="76"/>
      <c r="G962" s="76"/>
      <c r="H962" s="76"/>
      <c r="I962" s="76"/>
      <c r="J962" s="76"/>
      <c r="K962" s="76"/>
      <c r="L962" s="76"/>
      <c r="M962" s="76"/>
      <c r="N962" s="76"/>
      <c r="O962" s="76"/>
      <c r="P962" s="76"/>
      <c r="Q962" s="76"/>
      <c r="R962" s="76"/>
      <c r="S962" s="76"/>
      <c r="T962" s="76"/>
      <c r="U962" s="76"/>
      <c r="V962" s="76"/>
      <c r="W962" s="76"/>
      <c r="X962" s="76"/>
      <c r="Y962" s="76"/>
    </row>
    <row r="963">
      <c r="A963" s="76"/>
      <c r="B963" s="76"/>
      <c r="C963" s="76"/>
      <c r="D963" s="76"/>
      <c r="E963" s="76"/>
      <c r="F963" s="76"/>
      <c r="G963" s="76"/>
      <c r="H963" s="76"/>
      <c r="I963" s="76"/>
      <c r="J963" s="76"/>
      <c r="K963" s="76"/>
      <c r="L963" s="76"/>
      <c r="M963" s="76"/>
      <c r="N963" s="76"/>
      <c r="O963" s="76"/>
      <c r="P963" s="76"/>
      <c r="Q963" s="76"/>
      <c r="R963" s="76"/>
      <c r="S963" s="76"/>
      <c r="T963" s="76"/>
      <c r="U963" s="76"/>
      <c r="V963" s="76"/>
      <c r="W963" s="76"/>
      <c r="X963" s="76"/>
      <c r="Y963" s="76"/>
    </row>
    <row r="964">
      <c r="A964" s="76"/>
      <c r="B964" s="76"/>
      <c r="C964" s="76"/>
      <c r="D964" s="76"/>
      <c r="E964" s="76"/>
      <c r="F964" s="76"/>
      <c r="G964" s="76"/>
      <c r="H964" s="76"/>
      <c r="I964" s="76"/>
      <c r="J964" s="76"/>
      <c r="K964" s="76"/>
      <c r="L964" s="76"/>
      <c r="M964" s="76"/>
      <c r="N964" s="76"/>
      <c r="O964" s="76"/>
      <c r="P964" s="76"/>
      <c r="Q964" s="76"/>
      <c r="R964" s="76"/>
      <c r="S964" s="76"/>
      <c r="T964" s="76"/>
      <c r="U964" s="76"/>
      <c r="V964" s="76"/>
      <c r="W964" s="76"/>
      <c r="X964" s="76"/>
      <c r="Y964" s="76"/>
    </row>
    <row r="965">
      <c r="A965" s="76"/>
      <c r="B965" s="76"/>
      <c r="C965" s="76"/>
      <c r="D965" s="76"/>
      <c r="E965" s="76"/>
      <c r="F965" s="76"/>
      <c r="G965" s="76"/>
      <c r="H965" s="76"/>
      <c r="I965" s="76"/>
      <c r="J965" s="76"/>
      <c r="K965" s="76"/>
      <c r="L965" s="76"/>
      <c r="M965" s="76"/>
      <c r="N965" s="76"/>
      <c r="O965" s="76"/>
      <c r="P965" s="76"/>
      <c r="Q965" s="76"/>
      <c r="R965" s="76"/>
      <c r="S965" s="76"/>
      <c r="T965" s="76"/>
      <c r="U965" s="76"/>
      <c r="V965" s="76"/>
      <c r="W965" s="76"/>
      <c r="X965" s="76"/>
      <c r="Y965" s="76"/>
    </row>
    <row r="966">
      <c r="A966" s="76"/>
      <c r="B966" s="76"/>
      <c r="C966" s="76"/>
      <c r="D966" s="76"/>
      <c r="E966" s="76"/>
      <c r="F966" s="76"/>
      <c r="G966" s="76"/>
      <c r="H966" s="76"/>
      <c r="I966" s="76"/>
      <c r="J966" s="76"/>
      <c r="K966" s="76"/>
      <c r="L966" s="76"/>
      <c r="M966" s="76"/>
      <c r="N966" s="76"/>
      <c r="O966" s="76"/>
      <c r="P966" s="76"/>
      <c r="Q966" s="76"/>
      <c r="R966" s="76"/>
      <c r="S966" s="76"/>
      <c r="T966" s="76"/>
      <c r="U966" s="76"/>
      <c r="V966" s="76"/>
      <c r="W966" s="76"/>
      <c r="X966" s="76"/>
      <c r="Y966" s="76"/>
    </row>
    <row r="967">
      <c r="A967" s="76"/>
      <c r="B967" s="76"/>
      <c r="C967" s="76"/>
      <c r="D967" s="76"/>
      <c r="E967" s="76"/>
      <c r="F967" s="76"/>
      <c r="G967" s="76"/>
      <c r="H967" s="76"/>
      <c r="I967" s="76"/>
      <c r="J967" s="76"/>
      <c r="K967" s="76"/>
      <c r="L967" s="76"/>
      <c r="M967" s="76"/>
      <c r="N967" s="76"/>
      <c r="O967" s="76"/>
      <c r="P967" s="76"/>
      <c r="Q967" s="76"/>
      <c r="R967" s="76"/>
      <c r="S967" s="76"/>
      <c r="T967" s="76"/>
      <c r="U967" s="76"/>
      <c r="V967" s="76"/>
      <c r="W967" s="76"/>
      <c r="X967" s="76"/>
      <c r="Y967" s="76"/>
    </row>
    <row r="968">
      <c r="A968" s="76"/>
      <c r="B968" s="76"/>
      <c r="C968" s="76"/>
      <c r="D968" s="76"/>
      <c r="E968" s="76"/>
      <c r="F968" s="76"/>
      <c r="G968" s="76"/>
      <c r="H968" s="76"/>
      <c r="I968" s="76"/>
      <c r="J968" s="76"/>
      <c r="K968" s="76"/>
      <c r="L968" s="76"/>
      <c r="M968" s="76"/>
      <c r="N968" s="76"/>
      <c r="O968" s="76"/>
      <c r="P968" s="76"/>
      <c r="Q968" s="76"/>
      <c r="R968" s="76"/>
      <c r="S968" s="76"/>
      <c r="T968" s="76"/>
      <c r="U968" s="76"/>
      <c r="V968" s="76"/>
      <c r="W968" s="76"/>
      <c r="X968" s="76"/>
      <c r="Y968" s="76"/>
    </row>
    <row r="969">
      <c r="A969" s="76"/>
      <c r="B969" s="76"/>
      <c r="C969" s="76"/>
      <c r="D969" s="76"/>
      <c r="E969" s="76"/>
      <c r="F969" s="76"/>
      <c r="G969" s="76"/>
      <c r="H969" s="76"/>
      <c r="I969" s="76"/>
      <c r="J969" s="76"/>
      <c r="K969" s="76"/>
      <c r="L969" s="76"/>
      <c r="M969" s="76"/>
      <c r="N969" s="76"/>
      <c r="O969" s="76"/>
      <c r="P969" s="76"/>
      <c r="Q969" s="76"/>
      <c r="R969" s="76"/>
      <c r="S969" s="76"/>
      <c r="T969" s="76"/>
      <c r="U969" s="76"/>
      <c r="V969" s="76"/>
      <c r="W969" s="76"/>
      <c r="X969" s="76"/>
      <c r="Y969" s="76"/>
    </row>
    <row r="970">
      <c r="A970" s="76"/>
      <c r="B970" s="76"/>
      <c r="C970" s="76"/>
      <c r="D970" s="76"/>
      <c r="E970" s="76"/>
      <c r="F970" s="76"/>
      <c r="G970" s="76"/>
      <c r="H970" s="76"/>
      <c r="I970" s="76"/>
      <c r="J970" s="76"/>
      <c r="K970" s="76"/>
      <c r="L970" s="76"/>
      <c r="M970" s="76"/>
      <c r="N970" s="76"/>
      <c r="O970" s="76"/>
      <c r="P970" s="76"/>
      <c r="Q970" s="76"/>
      <c r="R970" s="76"/>
      <c r="S970" s="76"/>
      <c r="T970" s="76"/>
      <c r="U970" s="76"/>
      <c r="V970" s="76"/>
      <c r="W970" s="76"/>
      <c r="X970" s="76"/>
      <c r="Y970" s="76"/>
    </row>
    <row r="971">
      <c r="A971" s="76"/>
      <c r="B971" s="76"/>
      <c r="C971" s="76"/>
      <c r="D971" s="76"/>
      <c r="E971" s="76"/>
      <c r="F971" s="76"/>
      <c r="G971" s="76"/>
      <c r="H971" s="76"/>
      <c r="I971" s="76"/>
      <c r="J971" s="76"/>
      <c r="K971" s="76"/>
      <c r="L971" s="76"/>
      <c r="M971" s="76"/>
      <c r="N971" s="76"/>
      <c r="O971" s="76"/>
      <c r="P971" s="76"/>
      <c r="Q971" s="76"/>
      <c r="R971" s="76"/>
      <c r="S971" s="76"/>
      <c r="T971" s="76"/>
      <c r="U971" s="76"/>
      <c r="V971" s="76"/>
      <c r="W971" s="76"/>
      <c r="X971" s="76"/>
      <c r="Y971" s="76"/>
    </row>
    <row r="972">
      <c r="A972" s="76"/>
      <c r="B972" s="76"/>
      <c r="C972" s="76"/>
      <c r="D972" s="76"/>
      <c r="E972" s="76"/>
      <c r="F972" s="76"/>
      <c r="G972" s="76"/>
      <c r="H972" s="76"/>
      <c r="I972" s="76"/>
      <c r="J972" s="76"/>
      <c r="K972" s="76"/>
      <c r="L972" s="76"/>
      <c r="M972" s="76"/>
      <c r="N972" s="76"/>
      <c r="O972" s="76"/>
      <c r="P972" s="76"/>
      <c r="Q972" s="76"/>
      <c r="R972" s="76"/>
      <c r="S972" s="76"/>
      <c r="T972" s="76"/>
      <c r="U972" s="76"/>
      <c r="V972" s="76"/>
      <c r="W972" s="76"/>
      <c r="X972" s="76"/>
      <c r="Y972" s="76"/>
    </row>
    <row r="973">
      <c r="A973" s="76"/>
      <c r="B973" s="76"/>
      <c r="C973" s="76"/>
      <c r="D973" s="76"/>
      <c r="E973" s="76"/>
      <c r="F973" s="76"/>
      <c r="G973" s="76"/>
      <c r="H973" s="76"/>
      <c r="I973" s="76"/>
      <c r="J973" s="76"/>
      <c r="K973" s="76"/>
      <c r="L973" s="76"/>
      <c r="M973" s="76"/>
      <c r="N973" s="76"/>
      <c r="O973" s="76"/>
      <c r="P973" s="76"/>
      <c r="Q973" s="76"/>
      <c r="R973" s="76"/>
      <c r="S973" s="76"/>
      <c r="T973" s="76"/>
      <c r="U973" s="76"/>
      <c r="V973" s="76"/>
      <c r="W973" s="76"/>
      <c r="X973" s="76"/>
      <c r="Y973" s="76"/>
    </row>
    <row r="974">
      <c r="A974" s="76"/>
      <c r="B974" s="76"/>
      <c r="C974" s="76"/>
      <c r="D974" s="76"/>
      <c r="E974" s="76"/>
      <c r="F974" s="76"/>
      <c r="G974" s="76"/>
      <c r="H974" s="76"/>
      <c r="I974" s="76"/>
      <c r="J974" s="76"/>
      <c r="K974" s="76"/>
      <c r="L974" s="76"/>
      <c r="M974" s="76"/>
      <c r="N974" s="76"/>
      <c r="O974" s="76"/>
      <c r="P974" s="76"/>
      <c r="Q974" s="76"/>
      <c r="R974" s="76"/>
      <c r="S974" s="76"/>
      <c r="T974" s="76"/>
      <c r="U974" s="76"/>
      <c r="V974" s="76"/>
      <c r="W974" s="76"/>
      <c r="X974" s="76"/>
      <c r="Y974" s="76"/>
    </row>
    <row r="975">
      <c r="A975" s="76"/>
      <c r="B975" s="76"/>
      <c r="C975" s="76"/>
      <c r="D975" s="76"/>
      <c r="E975" s="76"/>
      <c r="F975" s="76"/>
      <c r="G975" s="76"/>
      <c r="H975" s="76"/>
      <c r="I975" s="76"/>
      <c r="J975" s="76"/>
      <c r="K975" s="76"/>
      <c r="L975" s="76"/>
      <c r="M975" s="76"/>
      <c r="N975" s="76"/>
      <c r="O975" s="76"/>
      <c r="P975" s="76"/>
      <c r="Q975" s="76"/>
      <c r="R975" s="76"/>
      <c r="S975" s="76"/>
      <c r="T975" s="76"/>
      <c r="U975" s="76"/>
      <c r="V975" s="76"/>
      <c r="W975" s="76"/>
      <c r="X975" s="76"/>
      <c r="Y975" s="76"/>
    </row>
    <row r="976">
      <c r="A976" s="76"/>
      <c r="B976" s="76"/>
      <c r="C976" s="76"/>
      <c r="D976" s="76"/>
      <c r="E976" s="76"/>
      <c r="F976" s="76"/>
      <c r="G976" s="76"/>
      <c r="H976" s="76"/>
      <c r="I976" s="76"/>
      <c r="J976" s="76"/>
      <c r="K976" s="76"/>
      <c r="L976" s="76"/>
      <c r="M976" s="76"/>
      <c r="N976" s="76"/>
      <c r="O976" s="76"/>
      <c r="P976" s="76"/>
      <c r="Q976" s="76"/>
      <c r="R976" s="76"/>
      <c r="S976" s="76"/>
      <c r="T976" s="76"/>
      <c r="U976" s="76"/>
      <c r="V976" s="76"/>
      <c r="W976" s="76"/>
      <c r="X976" s="76"/>
      <c r="Y976" s="76"/>
    </row>
    <row r="977">
      <c r="A977" s="76"/>
      <c r="B977" s="76"/>
      <c r="C977" s="76"/>
      <c r="D977" s="76"/>
      <c r="E977" s="76"/>
      <c r="F977" s="76"/>
      <c r="G977" s="76"/>
      <c r="H977" s="76"/>
      <c r="I977" s="76"/>
      <c r="J977" s="76"/>
      <c r="K977" s="76"/>
      <c r="L977" s="76"/>
      <c r="M977" s="76"/>
      <c r="N977" s="76"/>
      <c r="O977" s="76"/>
      <c r="P977" s="76"/>
      <c r="Q977" s="76"/>
      <c r="R977" s="76"/>
      <c r="S977" s="76"/>
      <c r="T977" s="76"/>
      <c r="U977" s="76"/>
      <c r="V977" s="76"/>
      <c r="W977" s="76"/>
      <c r="X977" s="76"/>
      <c r="Y977" s="76"/>
    </row>
    <row r="978">
      <c r="A978" s="76"/>
      <c r="B978" s="76"/>
      <c r="C978" s="76"/>
      <c r="D978" s="76"/>
      <c r="E978" s="76"/>
      <c r="F978" s="76"/>
      <c r="G978" s="76"/>
      <c r="H978" s="76"/>
      <c r="I978" s="76"/>
      <c r="J978" s="76"/>
      <c r="K978" s="76"/>
      <c r="L978" s="76"/>
      <c r="M978" s="76"/>
      <c r="N978" s="76"/>
      <c r="O978" s="76"/>
      <c r="P978" s="76"/>
      <c r="Q978" s="76"/>
      <c r="R978" s="76"/>
      <c r="S978" s="76"/>
      <c r="T978" s="76"/>
      <c r="U978" s="76"/>
      <c r="V978" s="76"/>
      <c r="W978" s="76"/>
      <c r="X978" s="76"/>
      <c r="Y978" s="76"/>
    </row>
    <row r="979">
      <c r="A979" s="76"/>
      <c r="B979" s="76"/>
      <c r="C979" s="76"/>
      <c r="D979" s="76"/>
      <c r="E979" s="76"/>
      <c r="F979" s="76"/>
      <c r="G979" s="76"/>
      <c r="H979" s="76"/>
      <c r="I979" s="76"/>
      <c r="J979" s="76"/>
      <c r="K979" s="76"/>
      <c r="L979" s="76"/>
      <c r="M979" s="76"/>
      <c r="N979" s="76"/>
      <c r="O979" s="76"/>
      <c r="P979" s="76"/>
      <c r="Q979" s="76"/>
      <c r="R979" s="76"/>
      <c r="S979" s="76"/>
      <c r="T979" s="76"/>
      <c r="U979" s="76"/>
      <c r="V979" s="76"/>
      <c r="W979" s="76"/>
      <c r="X979" s="76"/>
      <c r="Y979" s="76"/>
    </row>
    <row r="980">
      <c r="A980" s="76"/>
      <c r="B980" s="76"/>
      <c r="C980" s="76"/>
      <c r="D980" s="76"/>
      <c r="E980" s="76"/>
      <c r="F980" s="76"/>
      <c r="G980" s="76"/>
      <c r="H980" s="76"/>
      <c r="I980" s="76"/>
      <c r="J980" s="76"/>
      <c r="K980" s="76"/>
      <c r="L980" s="76"/>
      <c r="M980" s="76"/>
      <c r="N980" s="76"/>
      <c r="O980" s="76"/>
      <c r="P980" s="76"/>
      <c r="Q980" s="76"/>
      <c r="R980" s="76"/>
      <c r="S980" s="76"/>
      <c r="T980" s="76"/>
      <c r="U980" s="76"/>
      <c r="V980" s="76"/>
      <c r="W980" s="76"/>
      <c r="X980" s="76"/>
      <c r="Y980" s="76"/>
    </row>
    <row r="981">
      <c r="A981" s="76"/>
      <c r="B981" s="76"/>
      <c r="C981" s="76"/>
      <c r="D981" s="76"/>
      <c r="E981" s="76"/>
      <c r="F981" s="76"/>
      <c r="G981" s="76"/>
      <c r="H981" s="76"/>
      <c r="I981" s="76"/>
      <c r="J981" s="76"/>
      <c r="K981" s="76"/>
      <c r="L981" s="76"/>
      <c r="M981" s="76"/>
      <c r="N981" s="76"/>
      <c r="O981" s="76"/>
      <c r="P981" s="76"/>
      <c r="Q981" s="76"/>
      <c r="R981" s="76"/>
      <c r="S981" s="76"/>
      <c r="T981" s="76"/>
      <c r="U981" s="76"/>
      <c r="V981" s="76"/>
      <c r="W981" s="76"/>
      <c r="X981" s="76"/>
      <c r="Y981" s="76"/>
    </row>
    <row r="982">
      <c r="A982" s="76"/>
      <c r="B982" s="76"/>
      <c r="C982" s="76"/>
      <c r="D982" s="76"/>
      <c r="E982" s="76"/>
      <c r="F982" s="76"/>
      <c r="G982" s="76"/>
      <c r="H982" s="76"/>
      <c r="I982" s="76"/>
      <c r="J982" s="76"/>
      <c r="K982" s="76"/>
      <c r="L982" s="76"/>
      <c r="M982" s="76"/>
      <c r="N982" s="76"/>
      <c r="O982" s="76"/>
      <c r="P982" s="76"/>
      <c r="Q982" s="76"/>
      <c r="R982" s="76"/>
      <c r="S982" s="76"/>
      <c r="T982" s="76"/>
      <c r="U982" s="76"/>
      <c r="V982" s="76"/>
      <c r="W982" s="76"/>
      <c r="X982" s="76"/>
      <c r="Y982" s="76"/>
    </row>
    <row r="983">
      <c r="A983" s="76"/>
      <c r="B983" s="76"/>
      <c r="C983" s="76"/>
      <c r="D983" s="76"/>
      <c r="E983" s="76"/>
      <c r="F983" s="76"/>
      <c r="G983" s="76"/>
      <c r="H983" s="76"/>
      <c r="I983" s="76"/>
      <c r="J983" s="76"/>
      <c r="K983" s="76"/>
      <c r="L983" s="76"/>
      <c r="M983" s="76"/>
      <c r="N983" s="76"/>
      <c r="O983" s="76"/>
      <c r="P983" s="76"/>
      <c r="Q983" s="76"/>
      <c r="R983" s="76"/>
      <c r="S983" s="76"/>
      <c r="T983" s="76"/>
      <c r="U983" s="76"/>
      <c r="V983" s="76"/>
      <c r="W983" s="76"/>
      <c r="X983" s="76"/>
      <c r="Y983" s="76"/>
    </row>
    <row r="984">
      <c r="A984" s="76"/>
      <c r="B984" s="76"/>
      <c r="C984" s="76"/>
      <c r="D984" s="76"/>
      <c r="E984" s="76"/>
      <c r="F984" s="76"/>
      <c r="G984" s="76"/>
      <c r="H984" s="76"/>
      <c r="I984" s="76"/>
      <c r="J984" s="76"/>
      <c r="K984" s="76"/>
      <c r="L984" s="76"/>
      <c r="M984" s="76"/>
      <c r="N984" s="76"/>
      <c r="O984" s="76"/>
      <c r="P984" s="76"/>
      <c r="Q984" s="76"/>
      <c r="R984" s="76"/>
      <c r="S984" s="76"/>
      <c r="T984" s="76"/>
      <c r="U984" s="76"/>
      <c r="V984" s="76"/>
      <c r="W984" s="76"/>
      <c r="X984" s="76"/>
      <c r="Y984" s="76"/>
    </row>
    <row r="985">
      <c r="A985" s="76"/>
      <c r="B985" s="76"/>
      <c r="C985" s="76"/>
      <c r="D985" s="76"/>
      <c r="E985" s="76"/>
      <c r="F985" s="76"/>
      <c r="G985" s="76"/>
      <c r="H985" s="76"/>
      <c r="I985" s="76"/>
      <c r="J985" s="76"/>
      <c r="K985" s="76"/>
      <c r="L985" s="76"/>
      <c r="M985" s="76"/>
      <c r="N985" s="76"/>
      <c r="O985" s="76"/>
      <c r="P985" s="76"/>
      <c r="Q985" s="76"/>
      <c r="R985" s="76"/>
      <c r="S985" s="76"/>
      <c r="T985" s="76"/>
      <c r="U985" s="76"/>
      <c r="V985" s="76"/>
      <c r="W985" s="76"/>
      <c r="X985" s="76"/>
      <c r="Y985" s="76"/>
    </row>
    <row r="986">
      <c r="A986" s="76"/>
      <c r="B986" s="76"/>
      <c r="C986" s="76"/>
      <c r="D986" s="76"/>
      <c r="E986" s="76"/>
      <c r="F986" s="76"/>
      <c r="G986" s="76"/>
      <c r="H986" s="76"/>
      <c r="I986" s="76"/>
      <c r="J986" s="76"/>
      <c r="K986" s="76"/>
      <c r="L986" s="76"/>
      <c r="M986" s="76"/>
      <c r="N986" s="76"/>
      <c r="O986" s="76"/>
      <c r="P986" s="76"/>
      <c r="Q986" s="76"/>
      <c r="R986" s="76"/>
      <c r="S986" s="76"/>
      <c r="T986" s="76"/>
      <c r="U986" s="76"/>
      <c r="V986" s="76"/>
      <c r="W986" s="76"/>
      <c r="X986" s="76"/>
      <c r="Y986" s="76"/>
    </row>
    <row r="987">
      <c r="A987" s="76"/>
      <c r="B987" s="76"/>
      <c r="C987" s="76"/>
      <c r="D987" s="76"/>
      <c r="E987" s="76"/>
      <c r="F987" s="76"/>
      <c r="G987" s="76"/>
      <c r="H987" s="76"/>
      <c r="I987" s="76"/>
      <c r="J987" s="76"/>
      <c r="K987" s="76"/>
      <c r="L987" s="76"/>
      <c r="M987" s="76"/>
      <c r="N987" s="76"/>
      <c r="O987" s="76"/>
      <c r="P987" s="76"/>
      <c r="Q987" s="76"/>
      <c r="R987" s="76"/>
      <c r="S987" s="76"/>
      <c r="T987" s="76"/>
      <c r="U987" s="76"/>
      <c r="V987" s="76"/>
      <c r="W987" s="76"/>
      <c r="X987" s="76"/>
      <c r="Y987" s="76"/>
    </row>
    <row r="988">
      <c r="A988" s="76"/>
      <c r="B988" s="76"/>
      <c r="C988" s="76"/>
      <c r="D988" s="76"/>
      <c r="E988" s="76"/>
      <c r="F988" s="76"/>
      <c r="G988" s="76"/>
      <c r="H988" s="76"/>
      <c r="I988" s="76"/>
      <c r="J988" s="76"/>
      <c r="K988" s="76"/>
      <c r="L988" s="76"/>
      <c r="M988" s="76"/>
      <c r="N988" s="76"/>
      <c r="O988" s="76"/>
      <c r="P988" s="76"/>
      <c r="Q988" s="76"/>
      <c r="R988" s="76"/>
      <c r="S988" s="76"/>
      <c r="T988" s="76"/>
      <c r="U988" s="76"/>
      <c r="V988" s="76"/>
      <c r="W988" s="76"/>
      <c r="X988" s="76"/>
      <c r="Y988" s="76"/>
    </row>
    <row r="989">
      <c r="A989" s="76"/>
      <c r="B989" s="76"/>
      <c r="C989" s="76"/>
      <c r="D989" s="76"/>
      <c r="E989" s="76"/>
      <c r="F989" s="76"/>
      <c r="G989" s="76"/>
      <c r="H989" s="76"/>
      <c r="I989" s="76"/>
      <c r="J989" s="76"/>
      <c r="K989" s="76"/>
      <c r="L989" s="76"/>
      <c r="M989" s="76"/>
      <c r="N989" s="76"/>
      <c r="O989" s="76"/>
      <c r="P989" s="76"/>
      <c r="Q989" s="76"/>
      <c r="R989" s="76"/>
      <c r="S989" s="76"/>
      <c r="T989" s="76"/>
      <c r="U989" s="76"/>
      <c r="V989" s="76"/>
      <c r="W989" s="76"/>
      <c r="X989" s="76"/>
      <c r="Y989" s="76"/>
    </row>
    <row r="990">
      <c r="A990" s="76"/>
      <c r="B990" s="76"/>
      <c r="C990" s="76"/>
      <c r="D990" s="76"/>
      <c r="E990" s="76"/>
      <c r="F990" s="76"/>
      <c r="G990" s="76"/>
      <c r="H990" s="76"/>
      <c r="I990" s="76"/>
      <c r="J990" s="76"/>
      <c r="K990" s="76"/>
      <c r="L990" s="76"/>
      <c r="M990" s="76"/>
      <c r="N990" s="76"/>
      <c r="O990" s="76"/>
      <c r="P990" s="76"/>
      <c r="Q990" s="76"/>
      <c r="R990" s="76"/>
      <c r="S990" s="76"/>
      <c r="T990" s="76"/>
      <c r="U990" s="76"/>
      <c r="V990" s="76"/>
      <c r="W990" s="76"/>
      <c r="X990" s="76"/>
      <c r="Y990" s="76"/>
    </row>
    <row r="991">
      <c r="A991" s="76"/>
      <c r="B991" s="76"/>
      <c r="C991" s="76"/>
      <c r="D991" s="76"/>
      <c r="E991" s="76"/>
      <c r="F991" s="76"/>
      <c r="G991" s="76"/>
      <c r="H991" s="76"/>
      <c r="I991" s="76"/>
      <c r="J991" s="76"/>
      <c r="K991" s="76"/>
      <c r="L991" s="76"/>
      <c r="M991" s="76"/>
      <c r="N991" s="76"/>
      <c r="O991" s="76"/>
      <c r="P991" s="76"/>
      <c r="Q991" s="76"/>
      <c r="R991" s="76"/>
      <c r="S991" s="76"/>
      <c r="T991" s="76"/>
      <c r="U991" s="76"/>
      <c r="V991" s="76"/>
      <c r="W991" s="76"/>
      <c r="X991" s="76"/>
      <c r="Y991" s="76"/>
    </row>
    <row r="992">
      <c r="A992" s="76"/>
      <c r="B992" s="76"/>
      <c r="C992" s="76"/>
      <c r="D992" s="76"/>
      <c r="E992" s="76"/>
      <c r="F992" s="76"/>
      <c r="G992" s="76"/>
      <c r="H992" s="76"/>
      <c r="I992" s="76"/>
      <c r="J992" s="76"/>
      <c r="K992" s="76"/>
      <c r="L992" s="76"/>
      <c r="M992" s="76"/>
      <c r="N992" s="76"/>
      <c r="O992" s="76"/>
      <c r="P992" s="76"/>
      <c r="Q992" s="76"/>
      <c r="R992" s="76"/>
      <c r="S992" s="76"/>
      <c r="T992" s="76"/>
      <c r="U992" s="76"/>
      <c r="V992" s="76"/>
      <c r="W992" s="76"/>
      <c r="X992" s="76"/>
      <c r="Y992" s="76"/>
    </row>
    <row r="993">
      <c r="A993" s="76"/>
      <c r="B993" s="76"/>
      <c r="C993" s="76"/>
      <c r="D993" s="76"/>
      <c r="E993" s="76"/>
      <c r="F993" s="76"/>
      <c r="G993" s="76"/>
      <c r="H993" s="76"/>
      <c r="I993" s="76"/>
      <c r="J993" s="76"/>
      <c r="K993" s="76"/>
      <c r="L993" s="76"/>
      <c r="M993" s="76"/>
      <c r="N993" s="76"/>
      <c r="O993" s="76"/>
      <c r="P993" s="76"/>
      <c r="Q993" s="76"/>
      <c r="R993" s="76"/>
      <c r="S993" s="76"/>
      <c r="T993" s="76"/>
      <c r="U993" s="76"/>
      <c r="V993" s="76"/>
      <c r="W993" s="76"/>
      <c r="X993" s="76"/>
      <c r="Y993" s="76"/>
    </row>
    <row r="994">
      <c r="A994" s="76"/>
      <c r="B994" s="76"/>
      <c r="C994" s="76"/>
      <c r="D994" s="76"/>
      <c r="E994" s="76"/>
      <c r="F994" s="76"/>
      <c r="G994" s="76"/>
      <c r="H994" s="76"/>
      <c r="I994" s="76"/>
      <c r="J994" s="76"/>
      <c r="K994" s="76"/>
      <c r="L994" s="76"/>
      <c r="M994" s="76"/>
      <c r="N994" s="76"/>
      <c r="O994" s="76"/>
      <c r="P994" s="76"/>
      <c r="Q994" s="76"/>
      <c r="R994" s="76"/>
      <c r="S994" s="76"/>
      <c r="T994" s="76"/>
      <c r="U994" s="76"/>
      <c r="V994" s="76"/>
      <c r="W994" s="76"/>
      <c r="X994" s="76"/>
      <c r="Y994" s="76"/>
    </row>
    <row r="995">
      <c r="A995" s="76"/>
      <c r="B995" s="76"/>
      <c r="C995" s="76"/>
      <c r="D995" s="76"/>
      <c r="E995" s="76"/>
      <c r="F995" s="76"/>
      <c r="G995" s="76"/>
      <c r="H995" s="76"/>
      <c r="I995" s="76"/>
      <c r="J995" s="76"/>
      <c r="K995" s="76"/>
      <c r="L995" s="76"/>
      <c r="M995" s="76"/>
      <c r="N995" s="76"/>
      <c r="O995" s="76"/>
      <c r="P995" s="76"/>
      <c r="Q995" s="76"/>
      <c r="R995" s="76"/>
      <c r="S995" s="76"/>
      <c r="T995" s="76"/>
      <c r="U995" s="76"/>
      <c r="V995" s="76"/>
      <c r="W995" s="76"/>
      <c r="X995" s="76"/>
      <c r="Y995" s="76"/>
    </row>
    <row r="996">
      <c r="A996" s="76"/>
      <c r="B996" s="76"/>
      <c r="C996" s="76"/>
      <c r="D996" s="76"/>
      <c r="E996" s="76"/>
      <c r="F996" s="76"/>
      <c r="G996" s="76"/>
      <c r="H996" s="76"/>
      <c r="I996" s="76"/>
      <c r="J996" s="76"/>
      <c r="K996" s="76"/>
      <c r="L996" s="76"/>
      <c r="M996" s="76"/>
      <c r="N996" s="76"/>
      <c r="O996" s="76"/>
      <c r="P996" s="76"/>
      <c r="Q996" s="76"/>
      <c r="R996" s="76"/>
      <c r="S996" s="76"/>
      <c r="T996" s="76"/>
      <c r="U996" s="76"/>
      <c r="V996" s="76"/>
      <c r="W996" s="76"/>
      <c r="X996" s="76"/>
      <c r="Y996" s="76"/>
    </row>
    <row r="997">
      <c r="A997" s="76"/>
      <c r="B997" s="76"/>
      <c r="C997" s="76"/>
      <c r="D997" s="76"/>
      <c r="E997" s="76"/>
      <c r="F997" s="76"/>
      <c r="G997" s="76"/>
      <c r="H997" s="76"/>
      <c r="I997" s="76"/>
      <c r="J997" s="76"/>
      <c r="K997" s="76"/>
      <c r="L997" s="76"/>
      <c r="M997" s="76"/>
      <c r="N997" s="76"/>
      <c r="O997" s="76"/>
      <c r="P997" s="76"/>
      <c r="Q997" s="76"/>
      <c r="R997" s="76"/>
      <c r="S997" s="76"/>
      <c r="T997" s="76"/>
      <c r="U997" s="76"/>
      <c r="V997" s="76"/>
      <c r="W997" s="76"/>
      <c r="X997" s="76"/>
      <c r="Y997" s="76"/>
    </row>
    <row r="998">
      <c r="A998" s="76"/>
      <c r="B998" s="76"/>
      <c r="C998" s="76"/>
      <c r="D998" s="76"/>
      <c r="E998" s="76"/>
      <c r="F998" s="76"/>
      <c r="G998" s="76"/>
      <c r="H998" s="76"/>
      <c r="I998" s="76"/>
      <c r="J998" s="76"/>
      <c r="K998" s="76"/>
      <c r="L998" s="76"/>
      <c r="M998" s="76"/>
      <c r="N998" s="76"/>
      <c r="O998" s="76"/>
      <c r="P998" s="76"/>
      <c r="Q998" s="76"/>
      <c r="R998" s="76"/>
      <c r="S998" s="76"/>
      <c r="T998" s="76"/>
      <c r="U998" s="76"/>
      <c r="V998" s="76"/>
      <c r="W998" s="76"/>
      <c r="X998" s="76"/>
      <c r="Y998" s="76"/>
    </row>
    <row r="999">
      <c r="A999" s="76"/>
      <c r="B999" s="76"/>
      <c r="C999" s="76"/>
      <c r="D999" s="76"/>
      <c r="E999" s="76"/>
      <c r="F999" s="76"/>
      <c r="G999" s="76"/>
      <c r="H999" s="76"/>
      <c r="I999" s="76"/>
      <c r="J999" s="76"/>
      <c r="K999" s="76"/>
      <c r="L999" s="76"/>
      <c r="M999" s="76"/>
      <c r="N999" s="76"/>
      <c r="O999" s="76"/>
      <c r="P999" s="76"/>
      <c r="Q999" s="76"/>
      <c r="R999" s="76"/>
      <c r="S999" s="76"/>
      <c r="T999" s="76"/>
      <c r="U999" s="76"/>
      <c r="V999" s="76"/>
      <c r="W999" s="76"/>
      <c r="X999" s="76"/>
      <c r="Y999" s="76"/>
    </row>
    <row r="1000">
      <c r="A1000" s="76"/>
      <c r="B1000" s="76"/>
      <c r="C1000" s="76"/>
      <c r="D1000" s="76"/>
      <c r="E1000" s="76"/>
      <c r="F1000" s="76"/>
      <c r="G1000" s="76"/>
      <c r="H1000" s="76"/>
      <c r="I1000" s="76"/>
      <c r="J1000" s="76"/>
      <c r="K1000" s="76"/>
      <c r="L1000" s="76"/>
      <c r="M1000" s="76"/>
      <c r="N1000" s="76"/>
      <c r="O1000" s="76"/>
      <c r="P1000" s="76"/>
      <c r="Q1000" s="76"/>
      <c r="R1000" s="76"/>
      <c r="S1000" s="76"/>
      <c r="T1000" s="76"/>
      <c r="U1000" s="76"/>
      <c r="V1000" s="76"/>
      <c r="W1000" s="76"/>
      <c r="X1000" s="76"/>
      <c r="Y1000" s="76"/>
    </row>
  </sheetData>
  <mergeCells count="5">
    <mergeCell ref="B3:I3"/>
    <mergeCell ref="E4:G4"/>
    <mergeCell ref="H4:I4"/>
    <mergeCell ref="E16:G16"/>
    <mergeCell ref="H16:I16"/>
  </mergeCells>
  <dataValidations>
    <dataValidation type="list" allowBlank="1" sqref="C22">
      <formula1>'WORKING DATA'!$U$2:$U$4</formula1>
    </dataValidation>
    <dataValidation type="list" allowBlank="1" sqref="B1">
      <formula1>Projectdata_NYSE!$B$1119</formula1>
    </dataValidation>
  </dataValidations>
  <drawing r:id="rId1"/>
</worksheet>
</file>