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ceptez\Inceptez-Batch13\Class02\Materials\"/>
    </mc:Choice>
  </mc:AlternateContent>
  <bookViews>
    <workbookView xWindow="0" yWindow="0" windowWidth="20490" windowHeight="7755" activeTab="2"/>
  </bookViews>
  <sheets>
    <sheet name="Sheet2" sheetId="2" r:id="rId1"/>
    <sheet name="Sheet1" sheetId="1" r:id="rId2"/>
    <sheet name="FrequencyDistribution" sheetId="3" r:id="rId3"/>
    <sheet name="Sheet3" sheetId="4" r:id="rId4"/>
  </sheet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 s="1"/>
  <c r="J3" i="3"/>
  <c r="J5" i="3" l="1"/>
  <c r="J6" i="3" s="1"/>
  <c r="K6" i="3" s="1"/>
  <c r="J7" i="3"/>
  <c r="K3" i="2"/>
  <c r="K5" i="2"/>
  <c r="K6" i="2" s="1"/>
  <c r="L4" i="2"/>
  <c r="K4" i="2"/>
  <c r="K5" i="3" l="1"/>
  <c r="J8" i="3"/>
  <c r="K7" i="3"/>
  <c r="K7" i="2"/>
  <c r="L6" i="2"/>
  <c r="L5" i="2"/>
  <c r="K8" i="2"/>
  <c r="L7" i="2"/>
  <c r="H11" i="1"/>
  <c r="H10" i="1"/>
  <c r="H9" i="1"/>
  <c r="H7" i="1"/>
  <c r="H6" i="1"/>
  <c r="H5" i="1"/>
  <c r="H4" i="1"/>
  <c r="H3" i="1"/>
  <c r="G3" i="1"/>
  <c r="J9" i="3" l="1"/>
  <c r="K8" i="3"/>
  <c r="K9" i="2"/>
  <c r="L8" i="2"/>
  <c r="J10" i="3" l="1"/>
  <c r="K9" i="3"/>
  <c r="K10" i="2"/>
  <c r="L9" i="2"/>
  <c r="J11" i="3" l="1"/>
  <c r="K10" i="3"/>
  <c r="K11" i="2"/>
  <c r="L10" i="2"/>
  <c r="J12" i="3" l="1"/>
  <c r="K11" i="3"/>
  <c r="K12" i="2"/>
  <c r="L11" i="2"/>
  <c r="J13" i="3" l="1"/>
  <c r="K12" i="3"/>
  <c r="K13" i="2"/>
  <c r="L12" i="2"/>
  <c r="J14" i="3" l="1"/>
  <c r="K13" i="3"/>
  <c r="K14" i="2"/>
  <c r="L13" i="2"/>
  <c r="J15" i="3" l="1"/>
  <c r="K14" i="3"/>
  <c r="K15" i="2"/>
  <c r="L14" i="2"/>
  <c r="J16" i="3" l="1"/>
  <c r="K15" i="3"/>
  <c r="K16" i="2"/>
  <c r="L15" i="2"/>
  <c r="J17" i="3" l="1"/>
  <c r="K16" i="3"/>
  <c r="K17" i="2"/>
  <c r="L16" i="2"/>
  <c r="J18" i="3" l="1"/>
  <c r="K17" i="3"/>
  <c r="K18" i="2"/>
  <c r="L17" i="2"/>
  <c r="J19" i="3" l="1"/>
  <c r="K18" i="3"/>
  <c r="K19" i="2"/>
  <c r="L18" i="2"/>
  <c r="J20" i="3" l="1"/>
  <c r="K19" i="3"/>
  <c r="K20" i="2"/>
  <c r="L19" i="2"/>
  <c r="J21" i="3" l="1"/>
  <c r="K20" i="3"/>
  <c r="K21" i="2"/>
  <c r="L20" i="2"/>
  <c r="J22" i="3" l="1"/>
  <c r="K21" i="3"/>
  <c r="K22" i="2"/>
  <c r="L21" i="2"/>
  <c r="J23" i="3" l="1"/>
  <c r="K22" i="3"/>
  <c r="K23" i="2"/>
  <c r="L22" i="2"/>
  <c r="J24" i="3" l="1"/>
  <c r="K23" i="3"/>
  <c r="K24" i="2"/>
  <c r="L23" i="2"/>
  <c r="J25" i="3" l="1"/>
  <c r="K24" i="3"/>
  <c r="K25" i="2"/>
  <c r="L24" i="2"/>
  <c r="J26" i="3" l="1"/>
  <c r="K25" i="3"/>
  <c r="K26" i="2"/>
  <c r="L25" i="2"/>
  <c r="J27" i="3" l="1"/>
  <c r="K26" i="3"/>
  <c r="K27" i="2"/>
  <c r="L26" i="2"/>
  <c r="J28" i="3" l="1"/>
  <c r="K27" i="3"/>
  <c r="K28" i="2"/>
  <c r="L27" i="2"/>
  <c r="J29" i="3" l="1"/>
  <c r="K28" i="3"/>
  <c r="K29" i="2"/>
  <c r="L28" i="2"/>
  <c r="J30" i="3" l="1"/>
  <c r="K30" i="3" s="1"/>
  <c r="K29" i="3"/>
  <c r="K30" i="2"/>
  <c r="L29" i="2"/>
  <c r="L30" i="2" l="1"/>
</calcChain>
</file>

<file path=xl/sharedStrings.xml><?xml version="1.0" encoding="utf-8"?>
<sst xmlns="http://schemas.openxmlformats.org/spreadsheetml/2006/main" count="70" uniqueCount="34">
  <si>
    <t>Player Score</t>
  </si>
  <si>
    <t>Min</t>
  </si>
  <si>
    <t>Q1</t>
  </si>
  <si>
    <t>Median</t>
  </si>
  <si>
    <t>Q3</t>
  </si>
  <si>
    <t>Max</t>
  </si>
  <si>
    <t>Mean</t>
  </si>
  <si>
    <t>Range</t>
  </si>
  <si>
    <t>Stdev</t>
  </si>
  <si>
    <t>Using quartile formula</t>
  </si>
  <si>
    <t>Using minimum</t>
  </si>
  <si>
    <t>Grand Total</t>
  </si>
  <si>
    <t>3310-3409</t>
  </si>
  <si>
    <t>3410-3509</t>
  </si>
  <si>
    <t>3510-3609</t>
  </si>
  <si>
    <t>3610-3709</t>
  </si>
  <si>
    <t>3710-3809</t>
  </si>
  <si>
    <t>Count of Player Score</t>
  </si>
  <si>
    <t>Total</t>
  </si>
  <si>
    <t>3166.3732</t>
  </si>
  <si>
    <t>3200.23288-3300.23288</t>
  </si>
  <si>
    <t>3300.23288-3400.23288</t>
  </si>
  <si>
    <t>3400.23288-3500.23288</t>
  </si>
  <si>
    <t>3500.23288-3600.23288</t>
  </si>
  <si>
    <t>3600.23288-3700.23288</t>
  </si>
  <si>
    <t>3700.23288-3800.23288</t>
  </si>
  <si>
    <t>3800.23288-3900.23288</t>
  </si>
  <si>
    <t>3900.23288-4000.23288</t>
  </si>
  <si>
    <t>4000.23288-4100.23288</t>
  </si>
  <si>
    <t>Sum of 3.92631E-05</t>
  </si>
  <si>
    <t>Score</t>
  </si>
  <si>
    <t>ND</t>
  </si>
  <si>
    <t>Frequency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</si>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</sst>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b/>
      <sz val="11"/>
      <color theme="1"/>
      <name val="Lath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NumberFormat="1" applyFont="1" applyFill="1" applyBorder="1"/>
    <xf numFmtId="164" fontId="0" fillId="0" borderId="3" xfId="0" applyNumberFormat="1" applyBorder="1"/>
    <xf numFmtId="0" fontId="0" fillId="0" borderId="3" xfId="0" applyNumberFormat="1" applyBorder="1"/>
    <xf numFmtId="0" fontId="0" fillId="0" borderId="5" xfId="0" applyBorder="1"/>
    <xf numFmtId="164" fontId="0" fillId="0" borderId="7" xfId="0" applyNumberFormat="1" applyBorder="1"/>
    <xf numFmtId="164" fontId="0" fillId="0" borderId="9" xfId="0" applyNumberFormat="1" applyBorder="1"/>
    <xf numFmtId="164" fontId="0" fillId="5" borderId="12" xfId="0" applyNumberFormat="1" applyFill="1" applyBorder="1"/>
    <xf numFmtId="0" fontId="0" fillId="5" borderId="13" xfId="0" applyNumberFormat="1" applyFill="1" applyBorder="1"/>
    <xf numFmtId="0" fontId="0" fillId="5" borderId="14" xfId="0" applyNumberFormat="1" applyFill="1" applyBorder="1"/>
    <xf numFmtId="164" fontId="0" fillId="5" borderId="7" xfId="0" applyNumberFormat="1" applyFill="1" applyBorder="1"/>
    <xf numFmtId="0" fontId="0" fillId="5" borderId="3" xfId="0" applyNumberFormat="1" applyFill="1" applyBorder="1"/>
    <xf numFmtId="0" fontId="0" fillId="5" borderId="8" xfId="0" applyNumberFormat="1" applyFill="1" applyBorder="1"/>
    <xf numFmtId="164" fontId="0" fillId="5" borderId="9" xfId="0" applyNumberFormat="1" applyFill="1" applyBorder="1"/>
    <xf numFmtId="0" fontId="0" fillId="5" borderId="10" xfId="0" applyNumberFormat="1" applyFill="1" applyBorder="1"/>
    <xf numFmtId="0" fontId="0" fillId="5" borderId="11" xfId="0" applyNumberFormat="1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5" xfId="0" applyFont="1" applyFill="1" applyBorder="1"/>
    <xf numFmtId="0" fontId="1" fillId="2" borderId="17" xfId="0" applyFont="1" applyFill="1" applyBorder="1"/>
    <xf numFmtId="0" fontId="1" fillId="2" borderId="16" xfId="0" applyFont="1" applyFill="1" applyBorder="1"/>
    <xf numFmtId="0" fontId="0" fillId="0" borderId="4" xfId="0" pivotButton="1" applyBorder="1"/>
    <xf numFmtId="0" fontId="2" fillId="4" borderId="6" xfId="0" applyFont="1" applyFill="1" applyBorder="1"/>
    <xf numFmtId="164" fontId="0" fillId="0" borderId="18" xfId="0" applyNumberFormat="1" applyBorder="1"/>
    <xf numFmtId="0" fontId="0" fillId="0" borderId="19" xfId="0" applyNumberFormat="1" applyBorder="1"/>
    <xf numFmtId="0" fontId="2" fillId="4" borderId="20" xfId="0" applyNumberFormat="1" applyFont="1" applyFill="1" applyBorder="1"/>
    <xf numFmtId="0" fontId="0" fillId="0" borderId="3" xfId="0" pivotButton="1" applyBorder="1"/>
    <xf numFmtId="0" fontId="2" fillId="4" borderId="3" xfId="0" applyFont="1" applyFill="1" applyBorder="1"/>
  </cellXfs>
  <cellStyles count="1">
    <cellStyle name="Normal" xfId="0" builtinId="0"/>
  </cellStyles>
  <dxfs count="1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Sheet2!$K$4:$K$30</c:f>
              <c:numCache>
                <c:formatCode>0.000</c:formatCode>
                <c:ptCount val="27"/>
                <c:pt idx="0" formatCode="General">
                  <c:v>3166.3732</c:v>
                </c:pt>
                <c:pt idx="1">
                  <c:v>3200.23288</c:v>
                </c:pt>
                <c:pt idx="2">
                  <c:v>3234.09256</c:v>
                </c:pt>
                <c:pt idx="3">
                  <c:v>3267.9522400000001</c:v>
                </c:pt>
                <c:pt idx="4">
                  <c:v>3301.8119200000001</c:v>
                </c:pt>
                <c:pt idx="5">
                  <c:v>3335.6716000000001</c:v>
                </c:pt>
                <c:pt idx="6">
                  <c:v>3369.5312800000002</c:v>
                </c:pt>
                <c:pt idx="7">
                  <c:v>3403.3909600000002</c:v>
                </c:pt>
                <c:pt idx="8">
                  <c:v>3437.2506400000002</c:v>
                </c:pt>
                <c:pt idx="9">
                  <c:v>3471.1103200000002</c:v>
                </c:pt>
                <c:pt idx="10">
                  <c:v>3504.9700000000003</c:v>
                </c:pt>
                <c:pt idx="11">
                  <c:v>3538.8296800000003</c:v>
                </c:pt>
                <c:pt idx="12">
                  <c:v>3572.6893600000003</c:v>
                </c:pt>
                <c:pt idx="13">
                  <c:v>3606.5490400000003</c:v>
                </c:pt>
                <c:pt idx="14">
                  <c:v>3640.4087200000004</c:v>
                </c:pt>
                <c:pt idx="15">
                  <c:v>3674.2684000000004</c:v>
                </c:pt>
                <c:pt idx="16">
                  <c:v>3708.1280800000004</c:v>
                </c:pt>
                <c:pt idx="17">
                  <c:v>3741.9877600000004</c:v>
                </c:pt>
                <c:pt idx="18">
                  <c:v>3775.8474400000005</c:v>
                </c:pt>
                <c:pt idx="19">
                  <c:v>3809.7071200000005</c:v>
                </c:pt>
                <c:pt idx="20">
                  <c:v>3843.5668000000005</c:v>
                </c:pt>
                <c:pt idx="21">
                  <c:v>3877.4264800000005</c:v>
                </c:pt>
                <c:pt idx="22">
                  <c:v>3911.2861600000006</c:v>
                </c:pt>
                <c:pt idx="23">
                  <c:v>3945.1458400000006</c:v>
                </c:pt>
                <c:pt idx="24">
                  <c:v>3979.0055200000006</c:v>
                </c:pt>
                <c:pt idx="25">
                  <c:v>4012.8652000000006</c:v>
                </c:pt>
                <c:pt idx="26">
                  <c:v>4046.7248800000007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08936"/>
        <c:axId val="355710112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Sheet2!$L$4:$L$30</c:f>
              <c:numCache>
                <c:formatCode>General</c:formatCode>
                <c:ptCount val="27"/>
                <c:pt idx="0">
                  <c:v>3.9263121630697932E-5</c:v>
                </c:pt>
                <c:pt idx="1">
                  <c:v>9.2315673422395714E-5</c:v>
                </c:pt>
                <c:pt idx="2">
                  <c:v>1.9837479033557397E-4</c:v>
                </c:pt>
                <c:pt idx="3">
                  <c:v>3.8959909671517333E-4</c:v>
                </c:pt>
                <c:pt idx="4">
                  <c:v>6.9931013709271161E-4</c:v>
                </c:pt>
                <c:pt idx="5">
                  <c:v>1.1472078976481794E-3</c:v>
                </c:pt>
                <c:pt idx="6">
                  <c:v>1.7200253767068001E-3</c:v>
                </c:pt>
                <c:pt idx="7">
                  <c:v>2.3569371542823524E-3</c:v>
                </c:pt>
                <c:pt idx="8">
                  <c:v>2.951763598618659E-3</c:v>
                </c:pt>
                <c:pt idx="9">
                  <c:v>3.3785905632752215E-3</c:v>
                </c:pt>
                <c:pt idx="10">
                  <c:v>3.5343534502679202E-3</c:v>
                </c:pt>
                <c:pt idx="11">
                  <c:v>3.379129334194369E-3</c:v>
                </c:pt>
                <c:pt idx="12">
                  <c:v>2.9527050865905346E-3</c:v>
                </c:pt>
                <c:pt idx="13">
                  <c:v>2.3580648893677019E-3</c:v>
                </c:pt>
                <c:pt idx="14">
                  <c:v>1.721122782651968E-3</c:v>
                </c:pt>
                <c:pt idx="15">
                  <c:v>1.1481228937090437E-3</c:v>
                </c:pt>
                <c:pt idx="16">
                  <c:v>6.9997950177821402E-4</c:v>
                </c:pt>
                <c:pt idx="17">
                  <c:v>3.9003419997197511E-4</c:v>
                </c:pt>
                <c:pt idx="18">
                  <c:v>1.9862800418308558E-4</c:v>
                </c:pt>
                <c:pt idx="19">
                  <c:v>9.2448249012472392E-5</c:v>
                </c:pt>
                <c:pt idx="20">
                  <c:v>3.932577797845742E-5</c:v>
                </c:pt>
                <c:pt idx="21">
                  <c:v>1.5288904853176687E-5</c:v>
                </c:pt>
                <c:pt idx="22">
                  <c:v>5.4324514636947338E-6</c:v>
                </c:pt>
                <c:pt idx="23">
                  <c:v>1.764150993363527E-6</c:v>
                </c:pt>
                <c:pt idx="24">
                  <c:v>5.2359570359460456E-7</c:v>
                </c:pt>
                <c:pt idx="25">
                  <c:v>1.4202893053148868E-7</c:v>
                </c:pt>
                <c:pt idx="26">
                  <c:v>3.5210969357621139E-8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0896"/>
        <c:axId val="355710504"/>
      </c:scatterChart>
      <c:catAx>
        <c:axId val="35570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5710112"/>
        <c:crosses val="autoZero"/>
        <c:auto val="1"/>
        <c:lblAlgn val="ctr"/>
        <c:lblOffset val="100"/>
        <c:noMultiLvlLbl val="0"/>
      </c:catAx>
      <c:valAx>
        <c:axId val="355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5708936"/>
        <c:crosses val="autoZero"/>
        <c:crossBetween val="between"/>
      </c:valAx>
      <c:valAx>
        <c:axId val="355710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5710896"/>
        <c:crosses val="max"/>
        <c:crossBetween val="midCat"/>
      </c:valAx>
      <c:valAx>
        <c:axId val="35571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571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Sheet2!$K$4:$K$30</c:f>
              <c:numCache>
                <c:formatCode>0.000</c:formatCode>
                <c:ptCount val="27"/>
                <c:pt idx="0" formatCode="General">
                  <c:v>3166.3732</c:v>
                </c:pt>
                <c:pt idx="1">
                  <c:v>3200.23288</c:v>
                </c:pt>
                <c:pt idx="2">
                  <c:v>3234.09256</c:v>
                </c:pt>
                <c:pt idx="3">
                  <c:v>3267.9522400000001</c:v>
                </c:pt>
                <c:pt idx="4">
                  <c:v>3301.8119200000001</c:v>
                </c:pt>
                <c:pt idx="5">
                  <c:v>3335.6716000000001</c:v>
                </c:pt>
                <c:pt idx="6">
                  <c:v>3369.5312800000002</c:v>
                </c:pt>
                <c:pt idx="7">
                  <c:v>3403.3909600000002</c:v>
                </c:pt>
                <c:pt idx="8">
                  <c:v>3437.2506400000002</c:v>
                </c:pt>
                <c:pt idx="9">
                  <c:v>3471.1103200000002</c:v>
                </c:pt>
                <c:pt idx="10">
                  <c:v>3504.9700000000003</c:v>
                </c:pt>
                <c:pt idx="11">
                  <c:v>3538.8296800000003</c:v>
                </c:pt>
                <c:pt idx="12">
                  <c:v>3572.6893600000003</c:v>
                </c:pt>
                <c:pt idx="13">
                  <c:v>3606.5490400000003</c:v>
                </c:pt>
                <c:pt idx="14">
                  <c:v>3640.4087200000004</c:v>
                </c:pt>
                <c:pt idx="15">
                  <c:v>3674.2684000000004</c:v>
                </c:pt>
                <c:pt idx="16">
                  <c:v>3708.1280800000004</c:v>
                </c:pt>
                <c:pt idx="17">
                  <c:v>3741.9877600000004</c:v>
                </c:pt>
                <c:pt idx="18">
                  <c:v>3775.8474400000005</c:v>
                </c:pt>
                <c:pt idx="19">
                  <c:v>3809.7071200000005</c:v>
                </c:pt>
                <c:pt idx="20">
                  <c:v>3843.5668000000005</c:v>
                </c:pt>
                <c:pt idx="21">
                  <c:v>3877.4264800000005</c:v>
                </c:pt>
                <c:pt idx="22">
                  <c:v>3911.2861600000006</c:v>
                </c:pt>
                <c:pt idx="23">
                  <c:v>3945.1458400000006</c:v>
                </c:pt>
                <c:pt idx="24">
                  <c:v>3979.0055200000006</c:v>
                </c:pt>
                <c:pt idx="25">
                  <c:v>4012.8652000000006</c:v>
                </c:pt>
                <c:pt idx="26">
                  <c:v>4046.7248800000007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11680"/>
        <c:axId val="355712072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Sheet2!$L$4:$L$30</c:f>
              <c:numCache>
                <c:formatCode>General</c:formatCode>
                <c:ptCount val="27"/>
                <c:pt idx="0">
                  <c:v>3.9263121630697932E-5</c:v>
                </c:pt>
                <c:pt idx="1">
                  <c:v>9.2315673422395714E-5</c:v>
                </c:pt>
                <c:pt idx="2">
                  <c:v>1.9837479033557397E-4</c:v>
                </c:pt>
                <c:pt idx="3">
                  <c:v>3.8959909671517333E-4</c:v>
                </c:pt>
                <c:pt idx="4">
                  <c:v>6.9931013709271161E-4</c:v>
                </c:pt>
                <c:pt idx="5">
                  <c:v>1.1472078976481794E-3</c:v>
                </c:pt>
                <c:pt idx="6">
                  <c:v>1.7200253767068001E-3</c:v>
                </c:pt>
                <c:pt idx="7">
                  <c:v>2.3569371542823524E-3</c:v>
                </c:pt>
                <c:pt idx="8">
                  <c:v>2.951763598618659E-3</c:v>
                </c:pt>
                <c:pt idx="9">
                  <c:v>3.3785905632752215E-3</c:v>
                </c:pt>
                <c:pt idx="10">
                  <c:v>3.5343534502679202E-3</c:v>
                </c:pt>
                <c:pt idx="11">
                  <c:v>3.379129334194369E-3</c:v>
                </c:pt>
                <c:pt idx="12">
                  <c:v>2.9527050865905346E-3</c:v>
                </c:pt>
                <c:pt idx="13">
                  <c:v>2.3580648893677019E-3</c:v>
                </c:pt>
                <c:pt idx="14">
                  <c:v>1.721122782651968E-3</c:v>
                </c:pt>
                <c:pt idx="15">
                  <c:v>1.1481228937090437E-3</c:v>
                </c:pt>
                <c:pt idx="16">
                  <c:v>6.9997950177821402E-4</c:v>
                </c:pt>
                <c:pt idx="17">
                  <c:v>3.9003419997197511E-4</c:v>
                </c:pt>
                <c:pt idx="18">
                  <c:v>1.9862800418308558E-4</c:v>
                </c:pt>
                <c:pt idx="19">
                  <c:v>9.2448249012472392E-5</c:v>
                </c:pt>
                <c:pt idx="20">
                  <c:v>3.932577797845742E-5</c:v>
                </c:pt>
                <c:pt idx="21">
                  <c:v>1.5288904853176687E-5</c:v>
                </c:pt>
                <c:pt idx="22">
                  <c:v>5.4324514636947338E-6</c:v>
                </c:pt>
                <c:pt idx="23">
                  <c:v>1.764150993363527E-6</c:v>
                </c:pt>
                <c:pt idx="24">
                  <c:v>5.2359570359460456E-7</c:v>
                </c:pt>
                <c:pt idx="25">
                  <c:v>1.4202893053148868E-7</c:v>
                </c:pt>
                <c:pt idx="26">
                  <c:v>3.5210969357621139E-8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62480"/>
        <c:axId val="357662088"/>
      </c:scatterChart>
      <c:catAx>
        <c:axId val="3557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5712072"/>
        <c:crosses val="autoZero"/>
        <c:auto val="1"/>
        <c:lblAlgn val="ctr"/>
        <c:lblOffset val="100"/>
        <c:noMultiLvlLbl val="0"/>
      </c:catAx>
      <c:valAx>
        <c:axId val="3557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5711680"/>
        <c:crosses val="autoZero"/>
        <c:crossBetween val="between"/>
      </c:valAx>
      <c:valAx>
        <c:axId val="357662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7662480"/>
        <c:crosses val="max"/>
        <c:crossBetween val="midCat"/>
      </c:valAx>
      <c:valAx>
        <c:axId val="35766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35766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FrequencyDistribution!$E$4:$E$12</c:f>
              <c:strCache>
                <c:ptCount val="9"/>
                <c:pt idx="0">
                  <c:v>3200.23288-3300.23288</c:v>
                </c:pt>
                <c:pt idx="1">
                  <c:v>3300.23288-3400.23288</c:v>
                </c:pt>
                <c:pt idx="2">
                  <c:v>3400.23288-3500.23288</c:v>
                </c:pt>
                <c:pt idx="3">
                  <c:v>3500.23288-3600.23288</c:v>
                </c:pt>
                <c:pt idx="4">
                  <c:v>3600.23288-3700.23288</c:v>
                </c:pt>
                <c:pt idx="5">
                  <c:v>3700.23288-3800.23288</c:v>
                </c:pt>
                <c:pt idx="6">
                  <c:v>3800.23288-3900.23288</c:v>
                </c:pt>
                <c:pt idx="7">
                  <c:v>3900.23288-4000.23288</c:v>
                </c:pt>
                <c:pt idx="8">
                  <c:v>4000.23288-4100.23288</c:v>
                </c:pt>
              </c:strCache>
            </c:strRef>
          </c:cat>
          <c:val>
            <c:numRef>
              <c:f>FrequencyDistribution!$F$4:$F$12</c:f>
              <c:numCache>
                <c:formatCode>General</c:formatCode>
                <c:ptCount val="9"/>
                <c:pt idx="0">
                  <c:v>6.8028956047314299E-4</c:v>
                </c:pt>
                <c:pt idx="1">
                  <c:v>3.5665434114476912E-3</c:v>
                </c:pt>
                <c:pt idx="2">
                  <c:v>8.6872913161762343E-3</c:v>
                </c:pt>
                <c:pt idx="3">
                  <c:v>9.8661878710528238E-3</c:v>
                </c:pt>
                <c:pt idx="4">
                  <c:v>5.2273105657287136E-3</c:v>
                </c:pt>
                <c:pt idx="5">
                  <c:v>1.2886417059332746E-3</c:v>
                </c:pt>
                <c:pt idx="6">
                  <c:v>1.4706293184410648E-4</c:v>
                </c:pt>
                <c:pt idx="7">
                  <c:v>7.7201981606528654E-6</c:v>
                </c:pt>
                <c:pt idx="8">
                  <c:v>1.7723989988910981E-7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814264"/>
        <c:axId val="358812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FrequencyDistribution!$E$4:$E$12</c:f>
              <c:strCache>
                <c:ptCount val="9"/>
                <c:pt idx="0">
                  <c:v>3200.23288-3300.23288</c:v>
                </c:pt>
                <c:pt idx="1">
                  <c:v>3300.23288-3400.23288</c:v>
                </c:pt>
                <c:pt idx="2">
                  <c:v>3400.23288-3500.23288</c:v>
                </c:pt>
                <c:pt idx="3">
                  <c:v>3500.23288-3600.23288</c:v>
                </c:pt>
                <c:pt idx="4">
                  <c:v>3600.23288-3700.23288</c:v>
                </c:pt>
                <c:pt idx="5">
                  <c:v>3700.23288-3800.23288</c:v>
                </c:pt>
                <c:pt idx="6">
                  <c:v>3800.23288-3900.23288</c:v>
                </c:pt>
                <c:pt idx="7">
                  <c:v>3900.23288-4000.23288</c:v>
                </c:pt>
                <c:pt idx="8">
                  <c:v>4000.23288-4100.23288</c:v>
                </c:pt>
              </c:strCache>
            </c:strRef>
          </c:cat>
          <c:val>
            <c:numRef>
              <c:f>FrequencyDistribution!$G$4:$G$12</c:f>
              <c:numCache>
                <c:formatCode>General</c:formatCode>
                <c:ptCount val="9"/>
                <c:pt idx="0">
                  <c:v>6.8028956047314299E-4</c:v>
                </c:pt>
                <c:pt idx="1">
                  <c:v>3.5665434114476912E-3</c:v>
                </c:pt>
                <c:pt idx="2">
                  <c:v>8.6872913161762343E-3</c:v>
                </c:pt>
                <c:pt idx="3">
                  <c:v>9.8661878710528238E-3</c:v>
                </c:pt>
                <c:pt idx="4">
                  <c:v>5.2273105657287136E-3</c:v>
                </c:pt>
                <c:pt idx="5">
                  <c:v>1.2886417059332746E-3</c:v>
                </c:pt>
                <c:pt idx="6">
                  <c:v>1.4706293184410648E-4</c:v>
                </c:pt>
                <c:pt idx="7">
                  <c:v>7.7201981606528654E-6</c:v>
                </c:pt>
                <c:pt idx="8">
                  <c:v>1.7723989988910981E-7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26336"/>
        <c:axId val="528427904"/>
      </c:lineChart>
      <c:catAx>
        <c:axId val="35881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8812304"/>
        <c:crosses val="autoZero"/>
        <c:auto val="1"/>
        <c:lblAlgn val="ctr"/>
        <c:lblOffset val="100"/>
        <c:noMultiLvlLbl val="0"/>
      </c:catAx>
      <c:valAx>
        <c:axId val="3588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358814264"/>
        <c:crosses val="autoZero"/>
        <c:crossBetween val="between"/>
      </c:valAx>
      <c:valAx>
        <c:axId val="52842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a-IN"/>
          </a:p>
        </c:txPr>
        <c:crossAx val="528426336"/>
        <c:crosses val="max"/>
        <c:crossBetween val="between"/>
      </c:valAx>
      <c:catAx>
        <c:axId val="52842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427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4</xdr:row>
      <xdr:rowOff>242887</xdr:rowOff>
    </xdr:from>
    <xdr:to>
      <xdr:col>19</xdr:col>
      <xdr:colOff>200025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242887</xdr:rowOff>
    </xdr:from>
    <xdr:to>
      <xdr:col>18</xdr:col>
      <xdr:colOff>200025</xdr:colOff>
      <xdr:row>14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12</xdr:row>
      <xdr:rowOff>223837</xdr:rowOff>
    </xdr:from>
    <xdr:to>
      <xdr:col>8</xdr:col>
      <xdr:colOff>590550</xdr:colOff>
      <xdr:row>22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R" refreshedDate="43891.47624733796" createdVersion="5" refreshedVersion="5" minRefreshableVersion="3" recordCount="11">
  <cacheSource type="worksheet">
    <worksheetSource ref="A1:A12" sheet="Sheet1"/>
  </cacheSource>
  <cacheFields count="1">
    <cacheField name="Player Score" numFmtId="0">
      <sharedItems containsSemiMixedTypes="0" containsString="0" containsNumber="1" containsInteger="1" minValue="3310" maxValue="3730" count="10">
        <n v="3310"/>
        <n v="3355"/>
        <n v="3450"/>
        <n v="3480"/>
        <n v="3490"/>
        <n v="3520"/>
        <n v="3540"/>
        <n v="3550"/>
        <n v="3650"/>
        <n v="3730"/>
      </sharedItems>
      <fieldGroup base="0">
        <rangePr autoEnd="0" startNum="3310" endNum="3730" groupInterval="100"/>
        <groupItems count="7">
          <s v="&lt;3310"/>
          <s v="3310-3409"/>
          <s v="3410-3509"/>
          <s v="3510-3609"/>
          <s v="3610-3709"/>
          <s v="3710-3809"/>
          <s v="&gt;38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R" refreshedDate="43891.480171990741" createdVersion="5" refreshedVersion="5" minRefreshableVersion="3" recordCount="13">
  <cacheSource type="worksheet">
    <worksheetSource ref="A1:A14" sheet="Sheet1"/>
  </cacheSource>
  <cacheFields count="1">
    <cacheField name="Player Score" numFmtId="0">
      <sharedItems containsSemiMixedTypes="0" containsString="0" containsNumber="1" containsInteger="1" minValue="3310" maxValue="3730" count="12">
        <n v="3310"/>
        <n v="3355"/>
        <n v="3450"/>
        <n v="3480"/>
        <n v="3490"/>
        <n v="3520"/>
        <n v="3540"/>
        <n v="3550"/>
        <n v="3650"/>
        <n v="3730"/>
        <n v="3320"/>
        <n v="3330"/>
      </sharedItems>
      <fieldGroup base="0">
        <rangePr autoEnd="0" startNum="3310" endNum="3730" groupInterval="100"/>
        <groupItems count="7">
          <s v="&lt;3310"/>
          <s v="3310-3409"/>
          <s v="3410-3509"/>
          <s v="3510-3609"/>
          <s v="3610-3709"/>
          <s v="3710-3809"/>
          <s v="&gt;38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R" refreshedDate="43891.786422916666" createdVersion="5" refreshedVersion="5" minRefreshableVersion="3" recordCount="26">
  <cacheSource type="worksheet">
    <worksheetSource ref="J4:K30" sheet="FrequencyDistribution"/>
  </cacheSource>
  <cacheFields count="2">
    <cacheField name="3166.3732" numFmtId="164">
      <sharedItems containsSemiMixedTypes="0" containsString="0" containsNumber="1" minValue="3200.23288" maxValue="4046.7248800000007" count="26">
        <n v="3200.23288"/>
        <n v="3234.09256"/>
        <n v="3267.9522400000001"/>
        <n v="3301.8119200000001"/>
        <n v="3335.6716000000001"/>
        <n v="3369.5312800000002"/>
        <n v="3403.3909600000002"/>
        <n v="3437.2506400000002"/>
        <n v="3471.1103200000002"/>
        <n v="3504.9700000000003"/>
        <n v="3538.8296800000003"/>
        <n v="3572.6893600000003"/>
        <n v="3606.5490400000003"/>
        <n v="3640.4087200000004"/>
        <n v="3674.2684000000004"/>
        <n v="3708.1280800000004"/>
        <n v="3741.9877600000004"/>
        <n v="3775.8474400000005"/>
        <n v="3809.7071200000005"/>
        <n v="3843.5668000000005"/>
        <n v="3877.4264800000005"/>
        <n v="3911.2861600000006"/>
        <n v="3945.1458400000006"/>
        <n v="3979.0055200000006"/>
        <n v="4012.8652000000006"/>
        <n v="4046.7248800000007"/>
      </sharedItems>
      <fieldGroup base="0">
        <rangePr startNum="3200.23288" endNum="4046.7248800000007" groupInterval="100"/>
        <groupItems count="11">
          <s v="&lt;3200.23288"/>
          <s v="3200.23288-3300.23288"/>
          <s v="3300.23288-3400.23288"/>
          <s v="3400.23288-3500.23288"/>
          <s v="3500.23288-3600.23288"/>
          <s v="3600.23288-3700.23288"/>
          <s v="3700.23288-3800.23288"/>
          <s v="3800.23288-3900.23288"/>
          <s v="3900.23288-4000.23288"/>
          <s v="4000.23288-4100.23288"/>
          <s v="&gt;4100.23288"/>
        </groupItems>
      </fieldGroup>
    </cacheField>
    <cacheField name="3.92631E-05" numFmtId="0">
      <sharedItems containsSemiMixedTypes="0" containsString="0" containsNumber="1" minValue="3.5210969357621139E-8" maxValue="3.534353450267920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">
  <r>
    <x v="0"/>
    <n v="9.2315673422395714E-5"/>
  </r>
  <r>
    <x v="1"/>
    <n v="1.9837479033557397E-4"/>
  </r>
  <r>
    <x v="2"/>
    <n v="3.8959909671517333E-4"/>
  </r>
  <r>
    <x v="3"/>
    <n v="6.9931013709271161E-4"/>
  </r>
  <r>
    <x v="4"/>
    <n v="1.1472078976481794E-3"/>
  </r>
  <r>
    <x v="5"/>
    <n v="1.7200253767068001E-3"/>
  </r>
  <r>
    <x v="6"/>
    <n v="2.3569371542823524E-3"/>
  </r>
  <r>
    <x v="7"/>
    <n v="2.951763598618659E-3"/>
  </r>
  <r>
    <x v="8"/>
    <n v="3.3785905632752215E-3"/>
  </r>
  <r>
    <x v="9"/>
    <n v="3.5343534502679202E-3"/>
  </r>
  <r>
    <x v="10"/>
    <n v="3.379129334194369E-3"/>
  </r>
  <r>
    <x v="11"/>
    <n v="2.9527050865905346E-3"/>
  </r>
  <r>
    <x v="12"/>
    <n v="2.3580648893677019E-3"/>
  </r>
  <r>
    <x v="13"/>
    <n v="1.721122782651968E-3"/>
  </r>
  <r>
    <x v="14"/>
    <n v="1.1481228937090437E-3"/>
  </r>
  <r>
    <x v="15"/>
    <n v="6.9997950177821402E-4"/>
  </r>
  <r>
    <x v="16"/>
    <n v="3.9003419997197511E-4"/>
  </r>
  <r>
    <x v="17"/>
    <n v="1.9862800418308558E-4"/>
  </r>
  <r>
    <x v="18"/>
    <n v="9.2448249012472392E-5"/>
  </r>
  <r>
    <x v="19"/>
    <n v="3.932577797845742E-5"/>
  </r>
  <r>
    <x v="20"/>
    <n v="1.5288904853176687E-5"/>
  </r>
  <r>
    <x v="21"/>
    <n v="5.4324514636947338E-6"/>
  </r>
  <r>
    <x v="22"/>
    <n v="1.764150993363527E-6"/>
  </r>
  <r>
    <x v="23"/>
    <n v="5.2359570359460456E-7"/>
  </r>
  <r>
    <x v="24"/>
    <n v="1.4202893053148868E-7"/>
  </r>
  <r>
    <x v="25"/>
    <n v="3.5210969357621139E-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B10" firstHeaderRow="2" firstDataRow="2" firstDataCol="1"/>
  <pivotFields count="1"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layer Sc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J3:K10" firstHeaderRow="2" firstDataRow="2" firstDataCol="1"/>
  <pivotFields count="1"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layer Sc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50">
  <location ref="A3:B14" firstHeaderRow="2" firstDataRow="2" firstDataCol="1"/>
  <pivotFields count="2">
    <pivotField axis="axisRow" compact="0" numFmtId="164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3.92631E-05" fld="1" baseField="0" baseItem="0"/>
  </dataFields>
  <formats count="7">
    <format dxfId="10">
      <pivotArea type="all" dataOnly="0" outline="0" fieldPosition="0"/>
    </format>
    <format dxfId="9">
      <pivotArea outline="0" collapsedLevelsAreSubtotals="1" fieldPosition="0"/>
    </format>
    <format dxfId="8">
      <pivotArea type="topRight" dataOnly="0" labelOnly="1" outline="0" fieldPosition="0"/>
    </format>
    <format dxfId="7">
      <pivotArea dataOnly="0" labelOnly="1" grandRow="1" outline="0" fieldPosition="0"/>
    </format>
    <format dxfId="6">
      <pivotArea outline="0" fieldPosition="0">
        <references count="1">
          <reference field="0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45">
  <location ref="A3:B14" firstHeaderRow="2" firstDataRow="2" firstDataCol="1"/>
  <pivotFields count="2">
    <pivotField name="Player Score" axis="axisRow" compact="0" numFmtId="164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3.92631E-05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opLeftCell="H4" workbookViewId="0">
      <selection activeCell="K4" sqref="K4:K30"/>
    </sheetView>
  </sheetViews>
  <sheetFormatPr defaultRowHeight="22.5" x14ac:dyDescent="0.55000000000000004"/>
  <cols>
    <col min="1" max="1" width="20.125" bestFit="1" customWidth="1"/>
    <col min="2" max="2" width="5" customWidth="1"/>
    <col min="11" max="11" width="11.625" customWidth="1"/>
    <col min="12" max="12" width="16.375" customWidth="1"/>
  </cols>
  <sheetData>
    <row r="3" spans="1:12" x14ac:dyDescent="0.55000000000000004">
      <c r="A3" s="3" t="s">
        <v>17</v>
      </c>
      <c r="K3">
        <f>(6*112.8656)/20</f>
        <v>33.859680000000004</v>
      </c>
    </row>
    <row r="4" spans="1:12" x14ac:dyDescent="0.55000000000000004">
      <c r="A4" s="3" t="s">
        <v>0</v>
      </c>
      <c r="B4" t="s">
        <v>18</v>
      </c>
      <c r="K4">
        <f>3505-(3*112.8756)</f>
        <v>3166.3732</v>
      </c>
      <c r="L4">
        <f>_xlfn.NORM.DIST(K4,3505,112.8756,FALSE)</f>
        <v>3.9263121630697932E-5</v>
      </c>
    </row>
    <row r="5" spans="1:12" x14ac:dyDescent="0.55000000000000004">
      <c r="A5" t="s">
        <v>12</v>
      </c>
      <c r="B5" s="4">
        <v>4</v>
      </c>
      <c r="K5" s="5">
        <f>K4+$K$3</f>
        <v>3200.23288</v>
      </c>
      <c r="L5">
        <f t="shared" ref="L5:L30" si="0">_xlfn.NORM.DIST(K5,3505,112.8756,FALSE)</f>
        <v>9.2315673422395714E-5</v>
      </c>
    </row>
    <row r="6" spans="1:12" x14ac:dyDescent="0.55000000000000004">
      <c r="A6" t="s">
        <v>13</v>
      </c>
      <c r="B6" s="4">
        <v>4</v>
      </c>
      <c r="K6" s="5">
        <f>K5+$K$3</f>
        <v>3234.09256</v>
      </c>
      <c r="L6">
        <f t="shared" si="0"/>
        <v>1.9837479033557397E-4</v>
      </c>
    </row>
    <row r="7" spans="1:12" x14ac:dyDescent="0.55000000000000004">
      <c r="A7" t="s">
        <v>14</v>
      </c>
      <c r="B7" s="4">
        <v>3</v>
      </c>
      <c r="K7" s="5">
        <f t="shared" ref="K7:K30" si="1">K6+$K$3</f>
        <v>3267.9522400000001</v>
      </c>
      <c r="L7">
        <f t="shared" si="0"/>
        <v>3.8959909671517333E-4</v>
      </c>
    </row>
    <row r="8" spans="1:12" x14ac:dyDescent="0.55000000000000004">
      <c r="A8" t="s">
        <v>15</v>
      </c>
      <c r="B8" s="4">
        <v>1</v>
      </c>
      <c r="K8" s="5">
        <f t="shared" si="1"/>
        <v>3301.8119200000001</v>
      </c>
      <c r="L8">
        <f t="shared" si="0"/>
        <v>6.9931013709271161E-4</v>
      </c>
    </row>
    <row r="9" spans="1:12" x14ac:dyDescent="0.55000000000000004">
      <c r="A9" t="s">
        <v>16</v>
      </c>
      <c r="B9" s="4">
        <v>1</v>
      </c>
      <c r="K9" s="5">
        <f t="shared" si="1"/>
        <v>3335.6716000000001</v>
      </c>
      <c r="L9">
        <f t="shared" si="0"/>
        <v>1.1472078976481794E-3</v>
      </c>
    </row>
    <row r="10" spans="1:12" x14ac:dyDescent="0.55000000000000004">
      <c r="A10" t="s">
        <v>11</v>
      </c>
      <c r="B10" s="4">
        <v>13</v>
      </c>
      <c r="K10" s="5">
        <f t="shared" si="1"/>
        <v>3369.5312800000002</v>
      </c>
      <c r="L10">
        <f t="shared" si="0"/>
        <v>1.7200253767068001E-3</v>
      </c>
    </row>
    <row r="11" spans="1:12" x14ac:dyDescent="0.55000000000000004">
      <c r="K11" s="5">
        <f t="shared" si="1"/>
        <v>3403.3909600000002</v>
      </c>
      <c r="L11">
        <f t="shared" si="0"/>
        <v>2.3569371542823524E-3</v>
      </c>
    </row>
    <row r="12" spans="1:12" x14ac:dyDescent="0.55000000000000004">
      <c r="K12" s="5">
        <f t="shared" si="1"/>
        <v>3437.2506400000002</v>
      </c>
      <c r="L12">
        <f t="shared" si="0"/>
        <v>2.951763598618659E-3</v>
      </c>
    </row>
    <row r="13" spans="1:12" x14ac:dyDescent="0.55000000000000004">
      <c r="K13" s="5">
        <f t="shared" si="1"/>
        <v>3471.1103200000002</v>
      </c>
      <c r="L13">
        <f t="shared" si="0"/>
        <v>3.3785905632752215E-3</v>
      </c>
    </row>
    <row r="14" spans="1:12" x14ac:dyDescent="0.55000000000000004">
      <c r="K14" s="5">
        <f t="shared" si="1"/>
        <v>3504.9700000000003</v>
      </c>
      <c r="L14">
        <f t="shared" si="0"/>
        <v>3.5343534502679202E-3</v>
      </c>
    </row>
    <row r="15" spans="1:12" x14ac:dyDescent="0.55000000000000004">
      <c r="K15" s="5">
        <f t="shared" si="1"/>
        <v>3538.8296800000003</v>
      </c>
      <c r="L15">
        <f t="shared" si="0"/>
        <v>3.379129334194369E-3</v>
      </c>
    </row>
    <row r="16" spans="1:12" x14ac:dyDescent="0.55000000000000004">
      <c r="K16" s="5">
        <f t="shared" si="1"/>
        <v>3572.6893600000003</v>
      </c>
      <c r="L16">
        <f t="shared" si="0"/>
        <v>2.9527050865905346E-3</v>
      </c>
    </row>
    <row r="17" spans="11:12" x14ac:dyDescent="0.55000000000000004">
      <c r="K17" s="5">
        <f t="shared" si="1"/>
        <v>3606.5490400000003</v>
      </c>
      <c r="L17">
        <f t="shared" si="0"/>
        <v>2.3580648893677019E-3</v>
      </c>
    </row>
    <row r="18" spans="11:12" x14ac:dyDescent="0.55000000000000004">
      <c r="K18" s="5">
        <f t="shared" si="1"/>
        <v>3640.4087200000004</v>
      </c>
      <c r="L18">
        <f t="shared" si="0"/>
        <v>1.721122782651968E-3</v>
      </c>
    </row>
    <row r="19" spans="11:12" x14ac:dyDescent="0.55000000000000004">
      <c r="K19" s="5">
        <f t="shared" si="1"/>
        <v>3674.2684000000004</v>
      </c>
      <c r="L19">
        <f t="shared" si="0"/>
        <v>1.1481228937090437E-3</v>
      </c>
    </row>
    <row r="20" spans="11:12" x14ac:dyDescent="0.55000000000000004">
      <c r="K20" s="5">
        <f t="shared" si="1"/>
        <v>3708.1280800000004</v>
      </c>
      <c r="L20">
        <f t="shared" si="0"/>
        <v>6.9997950177821402E-4</v>
      </c>
    </row>
    <row r="21" spans="11:12" x14ac:dyDescent="0.55000000000000004">
      <c r="K21" s="5">
        <f t="shared" si="1"/>
        <v>3741.9877600000004</v>
      </c>
      <c r="L21">
        <f t="shared" si="0"/>
        <v>3.9003419997197511E-4</v>
      </c>
    </row>
    <row r="22" spans="11:12" x14ac:dyDescent="0.55000000000000004">
      <c r="K22" s="5">
        <f t="shared" si="1"/>
        <v>3775.8474400000005</v>
      </c>
      <c r="L22">
        <f t="shared" si="0"/>
        <v>1.9862800418308558E-4</v>
      </c>
    </row>
    <row r="23" spans="11:12" x14ac:dyDescent="0.55000000000000004">
      <c r="K23" s="5">
        <f t="shared" si="1"/>
        <v>3809.7071200000005</v>
      </c>
      <c r="L23">
        <f t="shared" si="0"/>
        <v>9.2448249012472392E-5</v>
      </c>
    </row>
    <row r="24" spans="11:12" x14ac:dyDescent="0.55000000000000004">
      <c r="K24" s="5">
        <f t="shared" si="1"/>
        <v>3843.5668000000005</v>
      </c>
      <c r="L24">
        <f t="shared" si="0"/>
        <v>3.932577797845742E-5</v>
      </c>
    </row>
    <row r="25" spans="11:12" x14ac:dyDescent="0.55000000000000004">
      <c r="K25" s="5">
        <f t="shared" si="1"/>
        <v>3877.4264800000005</v>
      </c>
      <c r="L25">
        <f t="shared" si="0"/>
        <v>1.5288904853176687E-5</v>
      </c>
    </row>
    <row r="26" spans="11:12" x14ac:dyDescent="0.55000000000000004">
      <c r="K26" s="5">
        <f t="shared" si="1"/>
        <v>3911.2861600000006</v>
      </c>
      <c r="L26">
        <f t="shared" si="0"/>
        <v>5.4324514636947338E-6</v>
      </c>
    </row>
    <row r="27" spans="11:12" x14ac:dyDescent="0.55000000000000004">
      <c r="K27" s="5">
        <f t="shared" si="1"/>
        <v>3945.1458400000006</v>
      </c>
      <c r="L27">
        <f t="shared" si="0"/>
        <v>1.764150993363527E-6</v>
      </c>
    </row>
    <row r="28" spans="11:12" x14ac:dyDescent="0.55000000000000004">
      <c r="K28" s="5">
        <f t="shared" si="1"/>
        <v>3979.0055200000006</v>
      </c>
      <c r="L28">
        <f t="shared" si="0"/>
        <v>5.2359570359460456E-7</v>
      </c>
    </row>
    <row r="29" spans="11:12" x14ac:dyDescent="0.55000000000000004">
      <c r="K29" s="5">
        <f t="shared" si="1"/>
        <v>4012.8652000000006</v>
      </c>
      <c r="L29">
        <f t="shared" si="0"/>
        <v>1.4202893053148868E-7</v>
      </c>
    </row>
    <row r="30" spans="11:12" x14ac:dyDescent="0.55000000000000004">
      <c r="K30" s="5">
        <f t="shared" si="1"/>
        <v>4046.7248800000007</v>
      </c>
      <c r="L30">
        <f t="shared" si="0"/>
        <v>3.5210969357621139E-8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1" sqref="H11"/>
    </sheetView>
  </sheetViews>
  <sheetFormatPr defaultRowHeight="22.5" x14ac:dyDescent="0.55000000000000004"/>
  <cols>
    <col min="1" max="1" width="11.625" bestFit="1" customWidth="1"/>
    <col min="2" max="2" width="11" customWidth="1"/>
    <col min="7" max="7" width="13.5" bestFit="1" customWidth="1"/>
    <col min="8" max="8" width="19.625" bestFit="1" customWidth="1"/>
    <col min="10" max="10" width="20.125" bestFit="1" customWidth="1"/>
    <col min="11" max="11" width="5" customWidth="1"/>
  </cols>
  <sheetData>
    <row r="1" spans="1:11" x14ac:dyDescent="0.55000000000000004">
      <c r="A1" s="2" t="s">
        <v>0</v>
      </c>
    </row>
    <row r="2" spans="1:11" x14ac:dyDescent="0.55000000000000004">
      <c r="A2" s="1">
        <v>3310</v>
      </c>
      <c r="F2" s="1"/>
      <c r="G2" s="1" t="s">
        <v>10</v>
      </c>
      <c r="H2" s="1" t="s">
        <v>9</v>
      </c>
    </row>
    <row r="3" spans="1:11" x14ac:dyDescent="0.55000000000000004">
      <c r="A3" s="1">
        <v>3355</v>
      </c>
      <c r="F3" s="1" t="s">
        <v>1</v>
      </c>
      <c r="G3">
        <f>MIN(A2:A12)</f>
        <v>3310</v>
      </c>
      <c r="H3">
        <f>_xlfn.QUARTILE.INC($A$2:$A$12,0)</f>
        <v>3310</v>
      </c>
      <c r="J3" s="3" t="s">
        <v>17</v>
      </c>
    </row>
    <row r="4" spans="1:11" x14ac:dyDescent="0.55000000000000004">
      <c r="A4" s="1">
        <v>3450</v>
      </c>
      <c r="F4" s="1" t="s">
        <v>2</v>
      </c>
      <c r="H4">
        <f>_xlfn.QUARTILE.INC($A$2:$A$12,1)</f>
        <v>3465</v>
      </c>
      <c r="J4" s="3" t="s">
        <v>0</v>
      </c>
      <c r="K4" t="s">
        <v>18</v>
      </c>
    </row>
    <row r="5" spans="1:11" x14ac:dyDescent="0.55000000000000004">
      <c r="A5" s="1">
        <v>3480</v>
      </c>
      <c r="F5" s="1" t="s">
        <v>3</v>
      </c>
      <c r="H5">
        <f>_xlfn.QUARTILE.INC($A$2:$A$12,2)</f>
        <v>3490</v>
      </c>
      <c r="J5" t="s">
        <v>12</v>
      </c>
      <c r="K5" s="4">
        <v>2</v>
      </c>
    </row>
    <row r="6" spans="1:11" x14ac:dyDescent="0.55000000000000004">
      <c r="A6" s="1">
        <v>3480</v>
      </c>
      <c r="F6" s="1" t="s">
        <v>4</v>
      </c>
      <c r="H6">
        <f>_xlfn.QUARTILE.INC($A$2:$A$12,3)</f>
        <v>3545</v>
      </c>
      <c r="J6" t="s">
        <v>13</v>
      </c>
      <c r="K6" s="4">
        <v>4</v>
      </c>
    </row>
    <row r="7" spans="1:11" x14ac:dyDescent="0.55000000000000004">
      <c r="A7" s="1">
        <v>3490</v>
      </c>
      <c r="F7" s="1" t="s">
        <v>5</v>
      </c>
      <c r="H7">
        <f>_xlfn.QUARTILE.INC($A$2:$A$12,4)</f>
        <v>3730</v>
      </c>
      <c r="J7" t="s">
        <v>14</v>
      </c>
      <c r="K7" s="4">
        <v>3</v>
      </c>
    </row>
    <row r="8" spans="1:11" x14ac:dyDescent="0.55000000000000004">
      <c r="A8" s="1">
        <v>3520</v>
      </c>
      <c r="F8" s="1"/>
      <c r="J8" t="s">
        <v>15</v>
      </c>
      <c r="K8" s="4">
        <v>1</v>
      </c>
    </row>
    <row r="9" spans="1:11" x14ac:dyDescent="0.55000000000000004">
      <c r="A9" s="1">
        <v>3540</v>
      </c>
      <c r="F9" s="1" t="s">
        <v>6</v>
      </c>
      <c r="H9">
        <f>AVERAGE(A2:A12)</f>
        <v>3505</v>
      </c>
      <c r="J9" t="s">
        <v>16</v>
      </c>
      <c r="K9" s="4">
        <v>1</v>
      </c>
    </row>
    <row r="10" spans="1:11" x14ac:dyDescent="0.55000000000000004">
      <c r="A10" s="1">
        <v>3550</v>
      </c>
      <c r="F10" s="1" t="s">
        <v>7</v>
      </c>
      <c r="H10">
        <f>H7-H3</f>
        <v>420</v>
      </c>
      <c r="J10" t="s">
        <v>11</v>
      </c>
      <c r="K10" s="4">
        <v>11</v>
      </c>
    </row>
    <row r="11" spans="1:11" x14ac:dyDescent="0.55000000000000004">
      <c r="A11" s="1">
        <v>3650</v>
      </c>
      <c r="F11" s="1" t="s">
        <v>8</v>
      </c>
      <c r="H11">
        <f>_xlfn.STDEV.P(A2:A12)</f>
        <v>112.87563550611394</v>
      </c>
    </row>
    <row r="12" spans="1:11" x14ac:dyDescent="0.55000000000000004">
      <c r="A12" s="1">
        <v>3730</v>
      </c>
    </row>
    <row r="13" spans="1:11" x14ac:dyDescent="0.55000000000000004">
      <c r="A13" s="1">
        <v>3320</v>
      </c>
    </row>
    <row r="14" spans="1:11" x14ac:dyDescent="0.55000000000000004">
      <c r="A14" s="1">
        <v>3330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11" sqref="H11"/>
    </sheetView>
  </sheetViews>
  <sheetFormatPr defaultRowHeight="22.5" x14ac:dyDescent="0.55000000000000004"/>
  <cols>
    <col min="1" max="1" width="20.75" bestFit="1" customWidth="1"/>
    <col min="2" max="2" width="11.875" bestFit="1" customWidth="1"/>
    <col min="3" max="3" width="15.5" customWidth="1"/>
    <col min="5" max="5" width="20.75" bestFit="1" customWidth="1"/>
    <col min="6" max="6" width="11.875" bestFit="1" customWidth="1"/>
    <col min="9" max="9" width="8.75" customWidth="1"/>
    <col min="10" max="10" width="11.625" customWidth="1"/>
    <col min="11" max="11" width="16.375" customWidth="1"/>
  </cols>
  <sheetData>
    <row r="1" spans="1:11" ht="23.25" thickBot="1" x14ac:dyDescent="0.6"/>
    <row r="2" spans="1:11" ht="23.25" thickBot="1" x14ac:dyDescent="0.6">
      <c r="J2" s="29"/>
      <c r="K2" s="30" t="s">
        <v>33</v>
      </c>
    </row>
    <row r="3" spans="1:11" ht="23.25" thickBot="1" x14ac:dyDescent="0.6">
      <c r="A3" s="34" t="s">
        <v>29</v>
      </c>
      <c r="B3" s="11"/>
      <c r="C3" s="35"/>
      <c r="E3" s="31" t="s">
        <v>30</v>
      </c>
      <c r="F3" s="32" t="s">
        <v>32</v>
      </c>
      <c r="G3" s="33" t="s">
        <v>31</v>
      </c>
      <c r="J3" s="27">
        <f>(6*112.8656)/20</f>
        <v>33.859680000000004</v>
      </c>
      <c r="K3" s="28"/>
    </row>
    <row r="4" spans="1:11" x14ac:dyDescent="0.55000000000000004">
      <c r="A4" s="39" t="s">
        <v>19</v>
      </c>
      <c r="B4" s="23" t="s">
        <v>18</v>
      </c>
      <c r="C4" s="40" t="s">
        <v>18</v>
      </c>
      <c r="E4" s="14" t="s">
        <v>20</v>
      </c>
      <c r="F4" s="15">
        <v>6.8028956047314299E-4</v>
      </c>
      <c r="G4" s="16">
        <v>6.8028956047314299E-4</v>
      </c>
      <c r="J4" s="24">
        <f>3505-(3*112.8756)</f>
        <v>3166.3732</v>
      </c>
      <c r="K4" s="25">
        <f>_xlfn.NORM.DIST(J4,3505,112.8756,FALSE)</f>
        <v>3.9263121630697932E-5</v>
      </c>
    </row>
    <row r="5" spans="1:11" x14ac:dyDescent="0.55000000000000004">
      <c r="A5" s="9" t="s">
        <v>20</v>
      </c>
      <c r="B5" s="10">
        <v>6.8028956047314299E-4</v>
      </c>
      <c r="C5" s="10">
        <v>6.8028956047314299E-4</v>
      </c>
      <c r="E5" s="17" t="s">
        <v>21</v>
      </c>
      <c r="F5" s="18">
        <v>3.5665434114476912E-3</v>
      </c>
      <c r="G5" s="19">
        <v>3.5665434114476912E-3</v>
      </c>
      <c r="J5" s="12">
        <f>J4+$J$3</f>
        <v>3200.23288</v>
      </c>
      <c r="K5" s="25">
        <f t="shared" ref="K5:K30" si="0">_xlfn.NORM.DIST(J5,3505,112.8756,FALSE)</f>
        <v>9.2315673422395714E-5</v>
      </c>
    </row>
    <row r="6" spans="1:11" x14ac:dyDescent="0.55000000000000004">
      <c r="A6" s="9" t="s">
        <v>21</v>
      </c>
      <c r="B6" s="10">
        <v>3.5665434114476912E-3</v>
      </c>
      <c r="C6" s="10">
        <v>3.5665434114476912E-3</v>
      </c>
      <c r="E6" s="17" t="s">
        <v>22</v>
      </c>
      <c r="F6" s="18">
        <v>8.6872913161762343E-3</v>
      </c>
      <c r="G6" s="19">
        <v>8.6872913161762343E-3</v>
      </c>
      <c r="J6" s="12">
        <f>J5+$J$3</f>
        <v>3234.09256</v>
      </c>
      <c r="K6" s="25">
        <f t="shared" si="0"/>
        <v>1.9837479033557397E-4</v>
      </c>
    </row>
    <row r="7" spans="1:11" x14ac:dyDescent="0.55000000000000004">
      <c r="A7" s="9" t="s">
        <v>22</v>
      </c>
      <c r="B7" s="10">
        <v>8.6872913161762343E-3</v>
      </c>
      <c r="C7" s="10">
        <v>8.6872913161762343E-3</v>
      </c>
      <c r="E7" s="17" t="s">
        <v>23</v>
      </c>
      <c r="F7" s="18">
        <v>9.8661878710528238E-3</v>
      </c>
      <c r="G7" s="19">
        <v>9.8661878710528238E-3</v>
      </c>
      <c r="J7" s="12">
        <f t="shared" ref="J7:J30" si="1">J6+$J$3</f>
        <v>3267.9522400000001</v>
      </c>
      <c r="K7" s="25">
        <f t="shared" si="0"/>
        <v>3.8959909671517333E-4</v>
      </c>
    </row>
    <row r="8" spans="1:11" x14ac:dyDescent="0.55000000000000004">
      <c r="A8" s="9" t="s">
        <v>23</v>
      </c>
      <c r="B8" s="10">
        <v>9.8661878710528238E-3</v>
      </c>
      <c r="C8" s="10">
        <v>9.8661878710528238E-3</v>
      </c>
      <c r="E8" s="17" t="s">
        <v>24</v>
      </c>
      <c r="F8" s="18">
        <v>5.2273105657287136E-3</v>
      </c>
      <c r="G8" s="19">
        <v>5.2273105657287136E-3</v>
      </c>
      <c r="J8" s="12">
        <f t="shared" si="1"/>
        <v>3301.8119200000001</v>
      </c>
      <c r="K8" s="25">
        <f t="shared" si="0"/>
        <v>6.9931013709271161E-4</v>
      </c>
    </row>
    <row r="9" spans="1:11" x14ac:dyDescent="0.55000000000000004">
      <c r="A9" s="9" t="s">
        <v>24</v>
      </c>
      <c r="B9" s="10">
        <v>5.2273105657287136E-3</v>
      </c>
      <c r="C9" s="10">
        <v>5.2273105657287136E-3</v>
      </c>
      <c r="E9" s="17" t="s">
        <v>25</v>
      </c>
      <c r="F9" s="18">
        <v>1.2886417059332746E-3</v>
      </c>
      <c r="G9" s="19">
        <v>1.2886417059332746E-3</v>
      </c>
      <c r="J9" s="12">
        <f t="shared" si="1"/>
        <v>3335.6716000000001</v>
      </c>
      <c r="K9" s="25">
        <f t="shared" si="0"/>
        <v>1.1472078976481794E-3</v>
      </c>
    </row>
    <row r="10" spans="1:11" x14ac:dyDescent="0.55000000000000004">
      <c r="A10" s="9" t="s">
        <v>25</v>
      </c>
      <c r="B10" s="10">
        <v>1.2886417059332746E-3</v>
      </c>
      <c r="C10" s="10">
        <v>1.2886417059332746E-3</v>
      </c>
      <c r="E10" s="17" t="s">
        <v>26</v>
      </c>
      <c r="F10" s="18">
        <v>1.4706293184410648E-4</v>
      </c>
      <c r="G10" s="19">
        <v>1.4706293184410648E-4</v>
      </c>
      <c r="J10" s="12">
        <f t="shared" si="1"/>
        <v>3369.5312800000002</v>
      </c>
      <c r="K10" s="25">
        <f t="shared" si="0"/>
        <v>1.7200253767068001E-3</v>
      </c>
    </row>
    <row r="11" spans="1:11" x14ac:dyDescent="0.55000000000000004">
      <c r="A11" s="9" t="s">
        <v>26</v>
      </c>
      <c r="B11" s="10">
        <v>1.4706293184410648E-4</v>
      </c>
      <c r="C11" s="10">
        <v>1.4706293184410648E-4</v>
      </c>
      <c r="E11" s="17" t="s">
        <v>27</v>
      </c>
      <c r="F11" s="18">
        <v>7.7201981606528654E-6</v>
      </c>
      <c r="G11" s="19">
        <v>7.7201981606528654E-6</v>
      </c>
      <c r="J11" s="12">
        <f t="shared" si="1"/>
        <v>3403.3909600000002</v>
      </c>
      <c r="K11" s="25">
        <f t="shared" si="0"/>
        <v>2.3569371542823524E-3</v>
      </c>
    </row>
    <row r="12" spans="1:11" ht="23.25" thickBot="1" x14ac:dyDescent="0.6">
      <c r="A12" s="9" t="s">
        <v>27</v>
      </c>
      <c r="B12" s="10">
        <v>7.7201981606528654E-6</v>
      </c>
      <c r="C12" s="10">
        <v>7.7201981606528654E-6</v>
      </c>
      <c r="E12" s="20" t="s">
        <v>28</v>
      </c>
      <c r="F12" s="21">
        <v>1.7723989988910981E-7</v>
      </c>
      <c r="G12" s="22">
        <v>1.7723989988910981E-7</v>
      </c>
      <c r="J12" s="12">
        <f t="shared" si="1"/>
        <v>3437.2506400000002</v>
      </c>
      <c r="K12" s="25">
        <f t="shared" si="0"/>
        <v>2.951763598618659E-3</v>
      </c>
    </row>
    <row r="13" spans="1:11" x14ac:dyDescent="0.55000000000000004">
      <c r="A13" s="9" t="s">
        <v>28</v>
      </c>
      <c r="B13" s="10">
        <v>1.7723989988910981E-7</v>
      </c>
      <c r="C13" s="10">
        <v>1.7723989988910981E-7</v>
      </c>
      <c r="J13" s="12">
        <f t="shared" si="1"/>
        <v>3471.1103200000002</v>
      </c>
      <c r="K13" s="25">
        <f t="shared" si="0"/>
        <v>3.3785905632752215E-3</v>
      </c>
    </row>
    <row r="14" spans="1:11" ht="23.25" thickBot="1" x14ac:dyDescent="0.6">
      <c r="A14" s="36" t="s">
        <v>11</v>
      </c>
      <c r="B14" s="37">
        <v>2.9471224800716525E-2</v>
      </c>
      <c r="C14" s="38">
        <v>2.9471224800716525E-2</v>
      </c>
      <c r="J14" s="12">
        <f t="shared" si="1"/>
        <v>3504.9700000000003</v>
      </c>
      <c r="K14" s="25">
        <f t="shared" si="0"/>
        <v>3.5343534502679202E-3</v>
      </c>
    </row>
    <row r="15" spans="1:11" x14ac:dyDescent="0.55000000000000004">
      <c r="J15" s="12">
        <f t="shared" si="1"/>
        <v>3538.8296800000003</v>
      </c>
      <c r="K15" s="25">
        <f t="shared" si="0"/>
        <v>3.379129334194369E-3</v>
      </c>
    </row>
    <row r="16" spans="1:11" x14ac:dyDescent="0.55000000000000004">
      <c r="J16" s="12">
        <f t="shared" si="1"/>
        <v>3572.6893600000003</v>
      </c>
      <c r="K16" s="25">
        <f t="shared" si="0"/>
        <v>2.9527050865905346E-3</v>
      </c>
    </row>
    <row r="17" spans="10:11" x14ac:dyDescent="0.55000000000000004">
      <c r="J17" s="12">
        <f t="shared" si="1"/>
        <v>3606.5490400000003</v>
      </c>
      <c r="K17" s="25">
        <f t="shared" si="0"/>
        <v>2.3580648893677019E-3</v>
      </c>
    </row>
    <row r="18" spans="10:11" x14ac:dyDescent="0.55000000000000004">
      <c r="J18" s="12">
        <f t="shared" si="1"/>
        <v>3640.4087200000004</v>
      </c>
      <c r="K18" s="25">
        <f t="shared" si="0"/>
        <v>1.721122782651968E-3</v>
      </c>
    </row>
    <row r="19" spans="10:11" x14ac:dyDescent="0.55000000000000004">
      <c r="J19" s="12">
        <f t="shared" si="1"/>
        <v>3674.2684000000004</v>
      </c>
      <c r="K19" s="25">
        <f t="shared" si="0"/>
        <v>1.1481228937090437E-3</v>
      </c>
    </row>
    <row r="20" spans="10:11" x14ac:dyDescent="0.55000000000000004">
      <c r="J20" s="12">
        <f t="shared" si="1"/>
        <v>3708.1280800000004</v>
      </c>
      <c r="K20" s="25">
        <f t="shared" si="0"/>
        <v>6.9997950177821402E-4</v>
      </c>
    </row>
    <row r="21" spans="10:11" x14ac:dyDescent="0.55000000000000004">
      <c r="J21" s="12">
        <f t="shared" si="1"/>
        <v>3741.9877600000004</v>
      </c>
      <c r="K21" s="25">
        <f t="shared" si="0"/>
        <v>3.9003419997197511E-4</v>
      </c>
    </row>
    <row r="22" spans="10:11" x14ac:dyDescent="0.55000000000000004">
      <c r="J22" s="12">
        <f t="shared" si="1"/>
        <v>3775.8474400000005</v>
      </c>
      <c r="K22" s="25">
        <f t="shared" si="0"/>
        <v>1.9862800418308558E-4</v>
      </c>
    </row>
    <row r="23" spans="10:11" x14ac:dyDescent="0.55000000000000004">
      <c r="J23" s="12">
        <f t="shared" si="1"/>
        <v>3809.7071200000005</v>
      </c>
      <c r="K23" s="25">
        <f t="shared" si="0"/>
        <v>9.2448249012472392E-5</v>
      </c>
    </row>
    <row r="24" spans="10:11" x14ac:dyDescent="0.55000000000000004">
      <c r="J24" s="12">
        <f t="shared" si="1"/>
        <v>3843.5668000000005</v>
      </c>
      <c r="K24" s="25">
        <f t="shared" si="0"/>
        <v>3.932577797845742E-5</v>
      </c>
    </row>
    <row r="25" spans="10:11" x14ac:dyDescent="0.55000000000000004">
      <c r="J25" s="12">
        <f t="shared" si="1"/>
        <v>3877.4264800000005</v>
      </c>
      <c r="K25" s="25">
        <f t="shared" si="0"/>
        <v>1.5288904853176687E-5</v>
      </c>
    </row>
    <row r="26" spans="10:11" x14ac:dyDescent="0.55000000000000004">
      <c r="J26" s="12">
        <f t="shared" si="1"/>
        <v>3911.2861600000006</v>
      </c>
      <c r="K26" s="25">
        <f t="shared" si="0"/>
        <v>5.4324514636947338E-6</v>
      </c>
    </row>
    <row r="27" spans="10:11" x14ac:dyDescent="0.55000000000000004">
      <c r="J27" s="12">
        <f t="shared" si="1"/>
        <v>3945.1458400000006</v>
      </c>
      <c r="K27" s="25">
        <f t="shared" si="0"/>
        <v>1.764150993363527E-6</v>
      </c>
    </row>
    <row r="28" spans="10:11" x14ac:dyDescent="0.55000000000000004">
      <c r="J28" s="12">
        <f t="shared" si="1"/>
        <v>3979.0055200000006</v>
      </c>
      <c r="K28" s="25">
        <f t="shared" si="0"/>
        <v>5.2359570359460456E-7</v>
      </c>
    </row>
    <row r="29" spans="10:11" x14ac:dyDescent="0.55000000000000004">
      <c r="J29" s="12">
        <f t="shared" si="1"/>
        <v>4012.8652000000006</v>
      </c>
      <c r="K29" s="25">
        <f t="shared" si="0"/>
        <v>1.4202893053148868E-7</v>
      </c>
    </row>
    <row r="30" spans="10:11" ht="23.25" thickBot="1" x14ac:dyDescent="0.6">
      <c r="J30" s="13">
        <f t="shared" si="1"/>
        <v>4046.7248800000007</v>
      </c>
      <c r="K30" s="26">
        <f t="shared" si="0"/>
        <v>3.5210969357621139E-8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11" sqref="E11"/>
    </sheetView>
  </sheetViews>
  <sheetFormatPr defaultRowHeight="22.5" x14ac:dyDescent="0.55000000000000004"/>
  <cols>
    <col min="1" max="1" width="20.75" bestFit="1" customWidth="1"/>
    <col min="2" max="2" width="11.875" bestFit="1" customWidth="1"/>
    <col min="3" max="3" width="15.5" customWidth="1"/>
  </cols>
  <sheetData>
    <row r="3" spans="1:3" x14ac:dyDescent="0.55000000000000004">
      <c r="A3" s="3" t="s">
        <v>29</v>
      </c>
      <c r="C3" s="6"/>
    </row>
    <row r="4" spans="1:3" x14ac:dyDescent="0.55000000000000004">
      <c r="A4" s="3" t="s">
        <v>0</v>
      </c>
      <c r="B4" t="s">
        <v>18</v>
      </c>
      <c r="C4" s="7" t="s">
        <v>18</v>
      </c>
    </row>
    <row r="5" spans="1:3" x14ac:dyDescent="0.55000000000000004">
      <c r="A5" s="5" t="s">
        <v>20</v>
      </c>
      <c r="B5" s="4">
        <v>6.8028956047314299E-4</v>
      </c>
      <c r="C5" s="4">
        <v>6.8028956047314299E-4</v>
      </c>
    </row>
    <row r="6" spans="1:3" x14ac:dyDescent="0.55000000000000004">
      <c r="A6" s="5" t="s">
        <v>21</v>
      </c>
      <c r="B6" s="4">
        <v>3.5665434114476912E-3</v>
      </c>
      <c r="C6" s="4">
        <v>3.5665434114476912E-3</v>
      </c>
    </row>
    <row r="7" spans="1:3" x14ac:dyDescent="0.55000000000000004">
      <c r="A7" s="5" t="s">
        <v>22</v>
      </c>
      <c r="B7" s="4">
        <v>8.6872913161762343E-3</v>
      </c>
      <c r="C7" s="4">
        <v>8.6872913161762343E-3</v>
      </c>
    </row>
    <row r="8" spans="1:3" x14ac:dyDescent="0.55000000000000004">
      <c r="A8" s="5" t="s">
        <v>23</v>
      </c>
      <c r="B8" s="4">
        <v>9.8661878710528238E-3</v>
      </c>
      <c r="C8" s="4">
        <v>9.8661878710528238E-3</v>
      </c>
    </row>
    <row r="9" spans="1:3" x14ac:dyDescent="0.55000000000000004">
      <c r="A9" s="5" t="s">
        <v>24</v>
      </c>
      <c r="B9" s="4">
        <v>5.2273105657287136E-3</v>
      </c>
      <c r="C9" s="4">
        <v>5.2273105657287136E-3</v>
      </c>
    </row>
    <row r="10" spans="1:3" x14ac:dyDescent="0.55000000000000004">
      <c r="A10" s="5" t="s">
        <v>25</v>
      </c>
      <c r="B10" s="4">
        <v>1.2886417059332746E-3</v>
      </c>
      <c r="C10" s="4">
        <v>1.2886417059332746E-3</v>
      </c>
    </row>
    <row r="11" spans="1:3" x14ac:dyDescent="0.55000000000000004">
      <c r="A11" s="5" t="s">
        <v>26</v>
      </c>
      <c r="B11" s="4">
        <v>1.4706293184410648E-4</v>
      </c>
      <c r="C11" s="4">
        <v>1.4706293184410648E-4</v>
      </c>
    </row>
    <row r="12" spans="1:3" x14ac:dyDescent="0.55000000000000004">
      <c r="A12" s="5" t="s">
        <v>27</v>
      </c>
      <c r="B12" s="4">
        <v>7.7201981606528654E-6</v>
      </c>
      <c r="C12" s="4">
        <v>7.7201981606528654E-6</v>
      </c>
    </row>
    <row r="13" spans="1:3" x14ac:dyDescent="0.55000000000000004">
      <c r="A13" s="5" t="s">
        <v>28</v>
      </c>
      <c r="B13" s="4">
        <v>1.7723989988910981E-7</v>
      </c>
      <c r="C13" s="4">
        <v>1.7723989988910981E-7</v>
      </c>
    </row>
    <row r="14" spans="1:3" x14ac:dyDescent="0.55000000000000004">
      <c r="A14" s="5" t="s">
        <v>11</v>
      </c>
      <c r="B14" s="4">
        <v>2.9471224800716525E-2</v>
      </c>
      <c r="C14" s="8">
        <v>2.9471224800716525E-2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FrequencyDistribution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</dc:creator>
  <cp:lastModifiedBy>RAR</cp:lastModifiedBy>
  <dcterms:created xsi:type="dcterms:W3CDTF">2020-03-01T04:32:25Z</dcterms:created>
  <dcterms:modified xsi:type="dcterms:W3CDTF">2020-03-01T14:11:27Z</dcterms:modified>
</cp:coreProperties>
</file>