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s\odi\cw2\ODI-ukregions\"/>
    </mc:Choice>
  </mc:AlternateContent>
  <bookViews>
    <workbookView xWindow="0" yWindow="0" windowWidth="20490" windowHeight="6825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  <c r="O3" i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H3" i="1"/>
  <c r="H4" i="1"/>
  <c r="H5" i="1"/>
  <c r="H6" i="1"/>
  <c r="H7" i="1"/>
  <c r="H8" i="1"/>
  <c r="H9" i="1"/>
  <c r="H10" i="1"/>
  <c r="H11" i="1"/>
  <c r="H12" i="1"/>
  <c r="H2" i="1"/>
  <c r="I2" i="1" s="1"/>
  <c r="C3" i="1"/>
  <c r="C4" i="1"/>
  <c r="C5" i="1"/>
  <c r="C6" i="1"/>
  <c r="D6" i="1" s="1"/>
  <c r="F6" i="1" s="1"/>
  <c r="C7" i="1"/>
  <c r="C8" i="1"/>
  <c r="C9" i="1"/>
  <c r="C10" i="1"/>
  <c r="D10" i="1" s="1"/>
  <c r="F10" i="1" s="1"/>
  <c r="C11" i="1"/>
  <c r="C2" i="1"/>
  <c r="I12" i="1"/>
  <c r="I3" i="1"/>
  <c r="D8" i="1" l="1"/>
  <c r="F8" i="1" s="1"/>
  <c r="D4" i="1"/>
  <c r="F4" i="1" s="1"/>
  <c r="D9" i="1"/>
  <c r="F9" i="1" s="1"/>
  <c r="D3" i="1"/>
  <c r="F3" i="1" s="1"/>
  <c r="D2" i="1"/>
  <c r="F2" i="1" s="1"/>
  <c r="D11" i="1"/>
  <c r="F11" i="1" s="1"/>
  <c r="D7" i="1"/>
  <c r="F7" i="1" s="1"/>
  <c r="D5" i="1"/>
  <c r="F5" i="1" s="1"/>
  <c r="I4" i="1"/>
  <c r="I6" i="1"/>
  <c r="I7" i="1"/>
  <c r="I10" i="1"/>
  <c r="I11" i="1"/>
  <c r="I8" i="1"/>
  <c r="I9" i="1"/>
  <c r="I5" i="1"/>
</calcChain>
</file>

<file path=xl/sharedStrings.xml><?xml version="1.0" encoding="utf-8"?>
<sst xmlns="http://schemas.openxmlformats.org/spreadsheetml/2006/main" count="26" uniqueCount="24">
  <si>
    <t>Region</t>
  </si>
  <si>
    <t>Total crime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</si>
  <si>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</si>
  <si>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</si>
  <si>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</si>
  <si>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</si>
  <si>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</si>
  <si>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</si>
  <si>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</si>
  <si>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</si>
  <si>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</si>
  <si>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Wales</t>
  </si>
  <si>
    <t>Percentage</t>
    <phoneticPr fontId="5" type="noConversion"/>
  </si>
  <si>
    <t>Crime Score</t>
    <phoneticPr fontId="5" type="noConversion"/>
  </si>
  <si>
    <t>GVA added</t>
  </si>
  <si>
    <t>Scotland</t>
    <phoneticPr fontId="5" type="noConversion"/>
  </si>
  <si>
    <t>Crime per population density</t>
    <phoneticPr fontId="5" type="noConversion"/>
  </si>
  <si>
    <t>Population</t>
    <phoneticPr fontId="5" type="noConversion"/>
  </si>
  <si>
    <t>GVA Score</t>
    <phoneticPr fontId="5" type="noConversion"/>
  </si>
  <si>
    <t>Gross disposable income</t>
  </si>
  <si>
    <t>GDI score</t>
    <phoneticPr fontId="5" type="noConversion"/>
  </si>
  <si>
    <t>Gross diposable income growth</t>
  </si>
  <si>
    <t>GDI Growth</t>
    <phoneticPr fontId="5" type="noConversion"/>
  </si>
  <si>
    <t>Economy Rating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</si>
</sst>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76" formatCode="0.0"/>
    <numFmt numFmtId="179" formatCode="_-&quot;£&quot;* #,##0.00_-;\-&quot;£&quot;* #,##0.00_-;_-&quot;£&quot;* &quot;-&quot;??_-;_-@_-"/>
    <numFmt numFmtId="180" formatCode="_-* #,##0.00_-;\-* #,##0.00_-;_-* &quot;-&quot;??_-;_-@_-"/>
    <numFmt numFmtId="182" formatCode="[&gt;0.5]#,##0;[&lt;-0.5]\-#,##0;\-"/>
    <numFmt numFmtId="183" formatCode="General_)"/>
    <numFmt numFmtId="184" formatCode="#,##0_);;&quot;- &quot;_);@_)\ "/>
    <numFmt numFmtId="185" formatCode="_(General"/>
  </numFmts>
  <fonts count="5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9"/>
      <name val="新細明體"/>
      <family val="2"/>
      <charset val="136"/>
      <scheme val="minor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Helvetic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etica"/>
    </font>
    <font>
      <sz val="8"/>
      <name val="CG Times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4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6"/>
      <color indexed="12"/>
      <name val="Arial"/>
      <family val="2"/>
    </font>
    <font>
      <u/>
      <sz val="10"/>
      <color indexed="12"/>
      <name val="MS Sans Serif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0"/>
      <color indexed="18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Arial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8.5"/>
      <color theme="10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8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8" fillId="0" borderId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182" fontId="20" fillId="0" borderId="0">
      <alignment horizontal="left" vertical="center"/>
    </xf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82" fontId="20" fillId="0" borderId="0">
      <alignment horizontal="left" vertical="center"/>
    </xf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7" fillId="7" borderId="1" applyNumberFormat="0" applyAlignment="0" applyProtection="0"/>
    <xf numFmtId="0" fontId="28" fillId="0" borderId="0" applyAlignment="0"/>
    <xf numFmtId="0" fontId="28" fillId="0" borderId="0" applyAlignment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31" fillId="0" borderId="0"/>
    <xf numFmtId="0" fontId="32" fillId="0" borderId="0"/>
    <xf numFmtId="0" fontId="32" fillId="0" borderId="0"/>
    <xf numFmtId="0" fontId="3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4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>
      <alignment horizontal="left" wrapText="1"/>
    </xf>
    <xf numFmtId="0" fontId="1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16" fillId="0" borderId="0"/>
    <xf numFmtId="0" fontId="48" fillId="0" borderId="0"/>
    <xf numFmtId="0" fontId="4" fillId="0" borderId="0"/>
    <xf numFmtId="0" fontId="16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16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4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35" fillId="0" borderId="0" applyFill="0" applyBorder="0" applyAlignment="0" applyProtection="0"/>
    <xf numFmtId="0" fontId="3" fillId="0" borderId="0"/>
    <xf numFmtId="0" fontId="3" fillId="0" borderId="0"/>
    <xf numFmtId="0" fontId="3" fillId="0" borderId="0">
      <alignment textRotation="9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>
      <alignment vertical="top"/>
    </xf>
    <xf numFmtId="184" fontId="37" fillId="0" borderId="9" applyFill="0" applyBorder="0" applyProtection="0">
      <alignment horizontal="right"/>
    </xf>
    <xf numFmtId="184" fontId="37" fillId="0" borderId="9" applyFill="0" applyBorder="0" applyProtection="0">
      <alignment horizontal="right"/>
    </xf>
    <xf numFmtId="184" fontId="37" fillId="0" borderId="9" applyFill="0" applyBorder="0" applyProtection="0">
      <alignment horizontal="right"/>
    </xf>
    <xf numFmtId="184" fontId="37" fillId="0" borderId="9" applyFill="0" applyBorder="0" applyProtection="0">
      <alignment horizontal="right"/>
    </xf>
    <xf numFmtId="184" fontId="37" fillId="0" borderId="9" applyFill="0" applyBorder="0" applyProtection="0">
      <alignment horizontal="right"/>
    </xf>
    <xf numFmtId="184" fontId="37" fillId="0" borderId="9" applyFill="0" applyBorder="0" applyProtection="0">
      <alignment horizontal="right"/>
    </xf>
    <xf numFmtId="0" fontId="38" fillId="0" borderId="0" applyNumberFormat="0" applyFill="0" applyBorder="0" applyProtection="0">
      <alignment horizontal="center" vertical="center" wrapText="1"/>
    </xf>
    <xf numFmtId="1" fontId="39" fillId="0" borderId="0" applyNumberFormat="0" applyFill="0" applyBorder="0" applyProtection="0">
      <alignment horizontal="right" vertical="top"/>
    </xf>
    <xf numFmtId="185" fontId="37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 vertical="top"/>
    </xf>
    <xf numFmtId="0" fontId="40" fillId="0" borderId="0"/>
    <xf numFmtId="0" fontId="3" fillId="0" borderId="0"/>
    <xf numFmtId="0" fontId="6" fillId="0" borderId="0"/>
    <xf numFmtId="0" fontId="41" fillId="0" borderId="10" applyNumberFormat="0" applyFill="0" applyAlignment="0" applyProtection="0"/>
    <xf numFmtId="176" fontId="33" fillId="0" borderId="0"/>
    <xf numFmtId="0" fontId="8" fillId="0" borderId="0" applyFont="0"/>
    <xf numFmtId="183" fontId="42" fillId="0" borderId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</cellStyleXfs>
  <cellXfs count="12">
    <xf numFmtId="0" fontId="0" fillId="0" borderId="0" xfId="0">
      <alignment vertical="center"/>
    </xf>
    <xf numFmtId="9" fontId="0" fillId="0" borderId="0" xfId="1" applyFont="1">
      <alignment vertical="center"/>
    </xf>
    <xf numFmtId="0" fontId="2" fillId="0" borderId="0" xfId="2"/>
    <xf numFmtId="0" fontId="2" fillId="0" borderId="0" xfId="2" applyFont="1"/>
    <xf numFmtId="0" fontId="2" fillId="0" borderId="0" xfId="2" applyAlignment="1">
      <alignment vertical="top"/>
    </xf>
    <xf numFmtId="4" fontId="0" fillId="0" borderId="0" xfId="0" applyNumberFormat="1">
      <alignment vertical="center"/>
    </xf>
    <xf numFmtId="0" fontId="2" fillId="0" borderId="0" xfId="2" applyFill="1" applyAlignment="1">
      <alignment vertical="top"/>
    </xf>
    <xf numFmtId="0" fontId="2" fillId="0" borderId="0" xfId="2" applyFill="1"/>
    <xf numFmtId="0" fontId="2" fillId="0" borderId="0" xfId="2" applyFont="1"/>
    <xf numFmtId="0" fontId="2" fillId="0" borderId="0" xfId="2" applyAlignment="1">
      <alignment vertical="top"/>
    </xf>
    <xf numFmtId="0" fontId="51" fillId="0" borderId="0" xfId="0" applyFont="1">
      <alignment vertical="center"/>
    </xf>
    <xf numFmtId="0" fontId="50" fillId="0" borderId="0" xfId="2" applyFont="1" applyFill="1" applyAlignment="1">
      <alignment vertical="top"/>
    </xf>
  </cellXfs>
  <cellStyles count="387">
    <cellStyle name="20% - Accent1 2" xfId="14"/>
    <cellStyle name="20% - Accent2 2" xfId="13"/>
    <cellStyle name="20% - Accent3 2" xfId="8"/>
    <cellStyle name="20% - Accent4 2" xfId="7"/>
    <cellStyle name="20% - Accent5 2" xfId="6"/>
    <cellStyle name="20% - Accent6 2" xfId="12"/>
    <cellStyle name="40% - Accent1 2" xfId="9"/>
    <cellStyle name="40% - Accent2 2" xfId="10"/>
    <cellStyle name="40% - Accent3 2" xfId="11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ANCLAS,REZONES Y SUS PARTES,DE FUNDICION,DE HIERRO O DE ACERO" xfId="30"/>
    <cellStyle name="ANCLAS,REZONES Y SUS PARTES,DE FUNDICION,DE HIERRO O DE ACERO 2" xfId="31"/>
    <cellStyle name="Bad 2" xfId="32"/>
    <cellStyle name="Calculation 2" xfId="33"/>
    <cellStyle name="Check Cell 2" xfId="34"/>
    <cellStyle name="Comma 2" xfId="35"/>
    <cellStyle name="Comma 2 2" xfId="36"/>
    <cellStyle name="Comma 2 2 2" xfId="37"/>
    <cellStyle name="Comma 2 3" xfId="38"/>
    <cellStyle name="Comma 2 4" xfId="39"/>
    <cellStyle name="Comma 3" xfId="40"/>
    <cellStyle name="Comma 3 2" xfId="41"/>
    <cellStyle name="Comma 3 3" xfId="42"/>
    <cellStyle name="Comma 3 4" xfId="43"/>
    <cellStyle name="Comma 4" xfId="44"/>
    <cellStyle name="Comma 4 2" xfId="45"/>
    <cellStyle name="Comma 5" xfId="46"/>
    <cellStyle name="Comma 5 2" xfId="47"/>
    <cellStyle name="Comma 6" xfId="48"/>
    <cellStyle name="Comma 7" xfId="49"/>
    <cellStyle name="Comma 8" xfId="50"/>
    <cellStyle name="Currency 2" xfId="51"/>
    <cellStyle name="Data_Total" xfId="52"/>
    <cellStyle name="dave1" xfId="53"/>
    <cellStyle name="Explanatory Text 2" xfId="54"/>
    <cellStyle name="Good 2" xfId="55"/>
    <cellStyle name="Heading" xfId="56"/>
    <cellStyle name="Heading 1 2" xfId="57"/>
    <cellStyle name="Heading 2 2" xfId="58"/>
    <cellStyle name="Heading 3 2" xfId="59"/>
    <cellStyle name="Heading 4 2" xfId="60"/>
    <cellStyle name="Heading 5" xfId="61"/>
    <cellStyle name="Headings" xfId="62"/>
    <cellStyle name="Headings 10" xfId="63"/>
    <cellStyle name="Headings 2" xfId="64"/>
    <cellStyle name="Headings 3" xfId="65"/>
    <cellStyle name="Headings 3 2" xfId="66"/>
    <cellStyle name="Headings 4" xfId="67"/>
    <cellStyle name="Headings 5" xfId="68"/>
    <cellStyle name="Headings 6" xfId="69"/>
    <cellStyle name="Headings 7" xfId="70"/>
    <cellStyle name="Headings 7 2" xfId="71"/>
    <cellStyle name="Headings 8" xfId="72"/>
    <cellStyle name="Headings 9" xfId="73"/>
    <cellStyle name="Headings_Subregional labour market part 5 from Nomis" xfId="74"/>
    <cellStyle name="Hyperlink 10" xfId="75"/>
    <cellStyle name="Hyperlink 11" xfId="76"/>
    <cellStyle name="Hyperlink 12" xfId="77"/>
    <cellStyle name="Hyperlink 13" xfId="78"/>
    <cellStyle name="Hyperlink 14" xfId="79"/>
    <cellStyle name="Hyperlink 2" xfId="80"/>
    <cellStyle name="Hyperlink 2 2" xfId="81"/>
    <cellStyle name="Hyperlink 2 2 2" xfId="82"/>
    <cellStyle name="Hyperlink 2 2 2 2" xfId="83"/>
    <cellStyle name="Hyperlink 2 3" xfId="84"/>
    <cellStyle name="Hyperlink 2 4" xfId="85"/>
    <cellStyle name="Hyperlink 2 5" xfId="86"/>
    <cellStyle name="Hyperlink 2 5 2" xfId="87"/>
    <cellStyle name="Hyperlink 2_6 Key statistics housing transport and environment (2011)_OLD" xfId="88"/>
    <cellStyle name="Hyperlink 3" xfId="89"/>
    <cellStyle name="Hyperlink 3 2" xfId="90"/>
    <cellStyle name="Hyperlink 3 3" xfId="91"/>
    <cellStyle name="Hyperlink 3 4" xfId="92"/>
    <cellStyle name="Hyperlink 3 5" xfId="93"/>
    <cellStyle name="Hyperlink 3_6 Key statistics housing transport and environment (2011)_OLD" xfId="94"/>
    <cellStyle name="Hyperlink 4" xfId="95"/>
    <cellStyle name="Hyperlink 4 2" xfId="96"/>
    <cellStyle name="Hyperlink 5" xfId="97"/>
    <cellStyle name="Hyperlink 5 2" xfId="98"/>
    <cellStyle name="Hyperlink 5 3" xfId="99"/>
    <cellStyle name="Hyperlink 5 3 2" xfId="100"/>
    <cellStyle name="Hyperlink 5_ONS - Key Statistics - Housing Transport &amp; Environment" xfId="101"/>
    <cellStyle name="Hyperlink 6" xfId="102"/>
    <cellStyle name="Hyperlink 6 2" xfId="103"/>
    <cellStyle name="Hyperlink 7" xfId="104"/>
    <cellStyle name="Hyperlink 8" xfId="105"/>
    <cellStyle name="Hyperlink 9" xfId="106"/>
    <cellStyle name="Input 2" xfId="107"/>
    <cellStyle name="Inscode" xfId="108"/>
    <cellStyle name="Inscode 2" xfId="109"/>
    <cellStyle name="Linked Cell 2" xfId="110"/>
    <cellStyle name="Neutral 2" xfId="111"/>
    <cellStyle name="Normal 10" xfId="112"/>
    <cellStyle name="Normal 10 2" xfId="113"/>
    <cellStyle name="Normal 10 2 2" xfId="114"/>
    <cellStyle name="Normal 10 2 2 2" xfId="115"/>
    <cellStyle name="Normal 10 2 3" xfId="116"/>
    <cellStyle name="Normal 10 2 3 2" xfId="117"/>
    <cellStyle name="Normal 10 2 4" xfId="118"/>
    <cellStyle name="Normal 10 2 4 2" xfId="119"/>
    <cellStyle name="Normal 10 2 5" xfId="120"/>
    <cellStyle name="Normal 10 2 6" xfId="121"/>
    <cellStyle name="Normal 10 2 7" xfId="122"/>
    <cellStyle name="Normal 11" xfId="123"/>
    <cellStyle name="Normal 11 2" xfId="124"/>
    <cellStyle name="Normal 11 3" xfId="125"/>
    <cellStyle name="Normal 11 4" xfId="126"/>
    <cellStyle name="Normal 11 5" xfId="127"/>
    <cellStyle name="Normal 12" xfId="3"/>
    <cellStyle name="Normal 12 2" xfId="128"/>
    <cellStyle name="Normal 12 3" xfId="129"/>
    <cellStyle name="Normal 13" xfId="130"/>
    <cellStyle name="Normal 13 2" xfId="131"/>
    <cellStyle name="Normal 13 3" xfId="132"/>
    <cellStyle name="Normal 14" xfId="133"/>
    <cellStyle name="Normal 14 2" xfId="134"/>
    <cellStyle name="Normal 14 2 2" xfId="135"/>
    <cellStyle name="Normal 14 2 3" xfId="136"/>
    <cellStyle name="Normal 14 3" xfId="137"/>
    <cellStyle name="Normal 14 3 2" xfId="138"/>
    <cellStyle name="Normal 14 3 3" xfId="139"/>
    <cellStyle name="Normal 14 4" xfId="140"/>
    <cellStyle name="Normal 15" xfId="141"/>
    <cellStyle name="Normal 15 2" xfId="142"/>
    <cellStyle name="Normal 15 3" xfId="143"/>
    <cellStyle name="Normal 15 3 2" xfId="144"/>
    <cellStyle name="Normal 16" xfId="145"/>
    <cellStyle name="Normal 16 2" xfId="146"/>
    <cellStyle name="Normal 16 2 2" xfId="147"/>
    <cellStyle name="Normal 16 2 2 2" xfId="148"/>
    <cellStyle name="Normal 16 2 2 2 2" xfId="149"/>
    <cellStyle name="Normal 16 2 2 3" xfId="150"/>
    <cellStyle name="Normal 16 2 2 4" xfId="151"/>
    <cellStyle name="Normal 16 2 2_ONS - Key Statistics - Housing Transport &amp; Environment" xfId="152"/>
    <cellStyle name="Normal 16 2 3" xfId="153"/>
    <cellStyle name="Normal 16 2 3 2" xfId="154"/>
    <cellStyle name="Normal 16 2 4" xfId="155"/>
    <cellStyle name="Normal 16 2 5" xfId="156"/>
    <cellStyle name="Normal 16 2 6" xfId="157"/>
    <cellStyle name="Normal 16 2 7" xfId="158"/>
    <cellStyle name="Normal 16 2 8" xfId="159"/>
    <cellStyle name="Normal 16 2_ONS - Key Statistics - Housing Transport &amp; Environment" xfId="160"/>
    <cellStyle name="Normal 16 3" xfId="161"/>
    <cellStyle name="Normal 16 4" xfId="162"/>
    <cellStyle name="Normal 16 4 2" xfId="163"/>
    <cellStyle name="Normal 16 5" xfId="164"/>
    <cellStyle name="Normal 16 6" xfId="165"/>
    <cellStyle name="Normal 16 7" xfId="166"/>
    <cellStyle name="Normal 16 8" xfId="167"/>
    <cellStyle name="Normal 17" xfId="168"/>
    <cellStyle name="Normal 17 2" xfId="169"/>
    <cellStyle name="Normal 17 2 2" xfId="170"/>
    <cellStyle name="Normal 17 2 2 2" xfId="171"/>
    <cellStyle name="Normal 17 2 3" xfId="172"/>
    <cellStyle name="Normal 17 2 4" xfId="173"/>
    <cellStyle name="Normal 17 3" xfId="174"/>
    <cellStyle name="Normal 18" xfId="175"/>
    <cellStyle name="Normal 18 2" xfId="176"/>
    <cellStyle name="Normal 18 2 2" xfId="177"/>
    <cellStyle name="Normal 18 2 3" xfId="178"/>
    <cellStyle name="Normal 18 3" xfId="179"/>
    <cellStyle name="Normal 18 4" xfId="180"/>
    <cellStyle name="Normal 18 5" xfId="181"/>
    <cellStyle name="Normal 19" xfId="182"/>
    <cellStyle name="Normal 19 2" xfId="183"/>
    <cellStyle name="Normal 19 3" xfId="184"/>
    <cellStyle name="Normal 2" xfId="185"/>
    <cellStyle name="Normal 2 2" xfId="4"/>
    <cellStyle name="Normal 2 2 2" xfId="186"/>
    <cellStyle name="Normal 2 2 2 2" xfId="187"/>
    <cellStyle name="Normal 2 2 3" xfId="188"/>
    <cellStyle name="Normal 2 2 3 2" xfId="189"/>
    <cellStyle name="Normal 2 2 3 3" xfId="190"/>
    <cellStyle name="Normal 2 2 4" xfId="191"/>
    <cellStyle name="Normal 2 2 5" xfId="192"/>
    <cellStyle name="Normal 2 2 5 2" xfId="193"/>
    <cellStyle name="Normal 2 2 6" xfId="194"/>
    <cellStyle name="Normal 2 2_Data" xfId="195"/>
    <cellStyle name="Normal 2 3" xfId="196"/>
    <cellStyle name="Normal 2 3 2" xfId="197"/>
    <cellStyle name="Normal 2 3 2 2" xfId="198"/>
    <cellStyle name="Normal 2 3 2 2 2" xfId="199"/>
    <cellStyle name="Normal 2 3 2 3" xfId="200"/>
    <cellStyle name="Normal 2 3 3" xfId="201"/>
    <cellStyle name="Normal 2 4" xfId="202"/>
    <cellStyle name="Normal 2 4 2" xfId="203"/>
    <cellStyle name="Normal 2 4 2 2" xfId="204"/>
    <cellStyle name="Normal 2 4 3" xfId="205"/>
    <cellStyle name="Normal 2 4 4" xfId="206"/>
    <cellStyle name="Normal 2 4_6 Key statistics housing transport and environment (2011)_OLD" xfId="207"/>
    <cellStyle name="Normal 2 5" xfId="208"/>
    <cellStyle name="Normal 2 5 2" xfId="209"/>
    <cellStyle name="Normal 2 5 2 2" xfId="210"/>
    <cellStyle name="Normal 2 5 2 3" xfId="211"/>
    <cellStyle name="Normal 2 5 3" xfId="212"/>
    <cellStyle name="Normal 2 5 4" xfId="213"/>
    <cellStyle name="Normal 2 5_6 Key statistics housing transport and environment (2011)_OLD" xfId="214"/>
    <cellStyle name="Normal 2 6" xfId="215"/>
    <cellStyle name="Normal 2 6 2" xfId="216"/>
    <cellStyle name="Normal 2 7" xfId="217"/>
    <cellStyle name="Normal 2_Data" xfId="218"/>
    <cellStyle name="Normal 20" xfId="219"/>
    <cellStyle name="Normal 20 2" xfId="220"/>
    <cellStyle name="Normal 20 3" xfId="221"/>
    <cellStyle name="Normal 21" xfId="222"/>
    <cellStyle name="Normal 21 2" xfId="223"/>
    <cellStyle name="Normal 22" xfId="224"/>
    <cellStyle name="Normal 22 2" xfId="225"/>
    <cellStyle name="Normal 22 3" xfId="226"/>
    <cellStyle name="Normal 22 4" xfId="227"/>
    <cellStyle name="Normal 23" xfId="228"/>
    <cellStyle name="Normal 24" xfId="229"/>
    <cellStyle name="Normal 24 2" xfId="230"/>
    <cellStyle name="Normal 24 3" xfId="231"/>
    <cellStyle name="Normal 24 4" xfId="232"/>
    <cellStyle name="Normal 24 5" xfId="233"/>
    <cellStyle name="Normal 24 6" xfId="234"/>
    <cellStyle name="Normal 25" xfId="235"/>
    <cellStyle name="Normal 26" xfId="236"/>
    <cellStyle name="Normal 27" xfId="237"/>
    <cellStyle name="Normal 28" xfId="238"/>
    <cellStyle name="Normal 29" xfId="239"/>
    <cellStyle name="Normal 3" xfId="240"/>
    <cellStyle name="Normal 3 2" xfId="241"/>
    <cellStyle name="Normal 3 2 2" xfId="242"/>
    <cellStyle name="Normal 3 2 3" xfId="243"/>
    <cellStyle name="Normal 3 3" xfId="244"/>
    <cellStyle name="Normal 3 4" xfId="245"/>
    <cellStyle name="Normal 3 5" xfId="246"/>
    <cellStyle name="Normal 3_Data" xfId="247"/>
    <cellStyle name="Normal 30" xfId="248"/>
    <cellStyle name="Normal 31" xfId="249"/>
    <cellStyle name="Normal 32" xfId="250"/>
    <cellStyle name="Normal 33" xfId="251"/>
    <cellStyle name="Normal 33 2" xfId="252"/>
    <cellStyle name="Normal 34" xfId="253"/>
    <cellStyle name="Normal 4" xfId="254"/>
    <cellStyle name="Normal 4 2" xfId="255"/>
    <cellStyle name="Normal 4 2 2" xfId="256"/>
    <cellStyle name="Normal 4 3" xfId="257"/>
    <cellStyle name="Normal 4 4" xfId="258"/>
    <cellStyle name="Normal 5" xfId="259"/>
    <cellStyle name="Normal 5 2" xfId="260"/>
    <cellStyle name="Normal 5 3" xfId="261"/>
    <cellStyle name="Normal 5 4" xfId="262"/>
    <cellStyle name="Normal 5 5" xfId="263"/>
    <cellStyle name="Normal 6" xfId="264"/>
    <cellStyle name="Normal 6 2" xfId="265"/>
    <cellStyle name="Normal 6 2 2" xfId="266"/>
    <cellStyle name="Normal 6 2 3" xfId="267"/>
    <cellStyle name="Normal 6 3" xfId="268"/>
    <cellStyle name="Normal 6 3 2" xfId="269"/>
    <cellStyle name="Normal 6 3 3" xfId="270"/>
    <cellStyle name="Normal 6 4" xfId="271"/>
    <cellStyle name="Normal 6 5" xfId="272"/>
    <cellStyle name="Normal 7" xfId="5"/>
    <cellStyle name="Normal 7 2" xfId="273"/>
    <cellStyle name="Normal 7 2 2" xfId="274"/>
    <cellStyle name="Normal 7 2 2 2" xfId="275"/>
    <cellStyle name="Normal 7 2 2 2 2" xfId="276"/>
    <cellStyle name="Normal 7 2 2 2 3" xfId="277"/>
    <cellStyle name="Normal 7 2 2 2 3 2" xfId="278"/>
    <cellStyle name="Normal 7 2 2 2 3 3" xfId="279"/>
    <cellStyle name="Normal 7 2 2 2 4" xfId="280"/>
    <cellStyle name="Normal 7 2 2 2 4 2" xfId="281"/>
    <cellStyle name="Normal 7 2 2 2 4 3" xfId="282"/>
    <cellStyle name="Normal 7 2 2 2 5" xfId="283"/>
    <cellStyle name="Normal 7 2 2 3" xfId="284"/>
    <cellStyle name="Normal 7 2 2 3 2" xfId="285"/>
    <cellStyle name="Normal 7 2 2_6 Key statistics housing transport and environment (2011)_OLD" xfId="286"/>
    <cellStyle name="Normal 7 2 3" xfId="287"/>
    <cellStyle name="Normal 7 2 3 2" xfId="288"/>
    <cellStyle name="Normal 7 2 4" xfId="289"/>
    <cellStyle name="Normal 7 2 5" xfId="290"/>
    <cellStyle name="Normal 7 2_6 Key statistics housing transport and environment (2011)_OLD" xfId="291"/>
    <cellStyle name="Normal 7 3" xfId="292"/>
    <cellStyle name="Normal 7 3 2" xfId="293"/>
    <cellStyle name="Normal 7 3 2 2" xfId="294"/>
    <cellStyle name="Normal 7 3 2 3" xfId="295"/>
    <cellStyle name="Normal 7 3 3" xfId="296"/>
    <cellStyle name="Normal 7 3 4" xfId="297"/>
    <cellStyle name="Normal 7 3_6 Key statistics housing transport and environment (2011)_OLD" xfId="298"/>
    <cellStyle name="Normal 7 4" xfId="299"/>
    <cellStyle name="Normal 7 4 2" xfId="300"/>
    <cellStyle name="Normal 7 4 2 2" xfId="301"/>
    <cellStyle name="Normal 7 4 2 2 2" xfId="302"/>
    <cellStyle name="Normal 7 4 2 3" xfId="303"/>
    <cellStyle name="Normal 7 4 2 4" xfId="304"/>
    <cellStyle name="Normal 7 4 2_ONS - Key Statistics - Housing Transport &amp; Environment" xfId="305"/>
    <cellStyle name="Normal 7 4 3" xfId="306"/>
    <cellStyle name="Normal 7 4 3 2" xfId="307"/>
    <cellStyle name="Normal 7 4 4" xfId="308"/>
    <cellStyle name="Normal 7 4 5" xfId="309"/>
    <cellStyle name="Normal 7 4_ONS - Key Statistics - Housing Transport &amp; Environment" xfId="310"/>
    <cellStyle name="Normal 8" xfId="311"/>
    <cellStyle name="Normal 8 2" xfId="312"/>
    <cellStyle name="Normal 8 2 2" xfId="313"/>
    <cellStyle name="Normal 8 3" xfId="314"/>
    <cellStyle name="Normal 8 3 2" xfId="315"/>
    <cellStyle name="Normal 9" xfId="316"/>
    <cellStyle name="Normal 9 2" xfId="317"/>
    <cellStyle name="Normal 9 2 2" xfId="318"/>
    <cellStyle name="Normal 9 3" xfId="319"/>
    <cellStyle name="Normal_13.09 (previously 13.12)" xfId="320"/>
    <cellStyle name="Note 2" xfId="321"/>
    <cellStyle name="Note 2 2" xfId="322"/>
    <cellStyle name="Output 2" xfId="323"/>
    <cellStyle name="Percent 2" xfId="324"/>
    <cellStyle name="Percent 2 2" xfId="325"/>
    <cellStyle name="Percent 2 2 2" xfId="326"/>
    <cellStyle name="Percent 2 3" xfId="327"/>
    <cellStyle name="Percent 3" xfId="328"/>
    <cellStyle name="Percent 3 2" xfId="329"/>
    <cellStyle name="Percent 3 3" xfId="330"/>
    <cellStyle name="Percent 3 4" xfId="331"/>
    <cellStyle name="Percent 4" xfId="332"/>
    <cellStyle name="Percent 4 2" xfId="333"/>
    <cellStyle name="Percent 4 3" xfId="334"/>
    <cellStyle name="Percent 4 4" xfId="335"/>
    <cellStyle name="Percent 5" xfId="336"/>
    <cellStyle name="Publication_style" xfId="337"/>
    <cellStyle name="Refdb standard" xfId="338"/>
    <cellStyle name="Refdb standard 2" xfId="339"/>
    <cellStyle name="Row_CategoryHeadings" xfId="340"/>
    <cellStyle name="Source" xfId="341"/>
    <cellStyle name="Source 2" xfId="342"/>
    <cellStyle name="Source 2 2" xfId="343"/>
    <cellStyle name="Source 3" xfId="344"/>
    <cellStyle name="Source 4" xfId="345"/>
    <cellStyle name="Source 5" xfId="346"/>
    <cellStyle name="Source 5 2" xfId="347"/>
    <cellStyle name="Source 6" xfId="348"/>
    <cellStyle name="Source 7" xfId="349"/>
    <cellStyle name="Source 8" xfId="350"/>
    <cellStyle name="Source_Subregional- Labour Market (Nomis) Part 1 11-12-06" xfId="351"/>
    <cellStyle name="Style 1" xfId="352"/>
    <cellStyle name="Table Cells" xfId="353"/>
    <cellStyle name="Table Cells 2" xfId="354"/>
    <cellStyle name="Table Cells 2 2" xfId="355"/>
    <cellStyle name="Table Cells 2 2 2" xfId="356"/>
    <cellStyle name="Table Cells 2 3" xfId="357"/>
    <cellStyle name="Table Cells 3" xfId="358"/>
    <cellStyle name="Table Column Headings" xfId="359"/>
    <cellStyle name="Table Number" xfId="360"/>
    <cellStyle name="Table Row Headings" xfId="361"/>
    <cellStyle name="Table Title" xfId="362"/>
    <cellStyle name="Table_Name" xfId="363"/>
    <cellStyle name="þ_x001d_ð'&amp;Oý—&amp;Hý_x000b__x0008_—_x000f_h_x0010__x0007__x0001__x0001_" xfId="364"/>
    <cellStyle name="Title 2" xfId="365"/>
    <cellStyle name="Total 2" xfId="366"/>
    <cellStyle name="ts97" xfId="367"/>
    <cellStyle name="u" xfId="368"/>
    <cellStyle name="Undefined" xfId="369"/>
    <cellStyle name="Untitled1" xfId="370"/>
    <cellStyle name="Untitled2" xfId="371"/>
    <cellStyle name="Warning Text 2" xfId="372"/>
    <cellStyle name="Warnings" xfId="373"/>
    <cellStyle name="Warnings 2" xfId="374"/>
    <cellStyle name="Warnings 3" xfId="375"/>
    <cellStyle name="Warnings 3 2" xfId="376"/>
    <cellStyle name="Warnings 3_Data" xfId="377"/>
    <cellStyle name="Warnings 4" xfId="378"/>
    <cellStyle name="Warnings 4 2" xfId="379"/>
    <cellStyle name="Warnings 5" xfId="380"/>
    <cellStyle name="Warnings 6" xfId="381"/>
    <cellStyle name="Warnings 7" xfId="382"/>
    <cellStyle name="Warnings 7 2" xfId="383"/>
    <cellStyle name="Warnings 8" xfId="384"/>
    <cellStyle name="Warnings 9" xfId="385"/>
    <cellStyle name="Warnings_9.9 Employment by occupation" xfId="386"/>
    <cellStyle name="一般" xfId="0" builtinId="0"/>
    <cellStyle name="一般 2" xfId="2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="85" zoomScaleNormal="85" workbookViewId="0">
      <selection activeCell="Q9" sqref="Q9"/>
    </sheetView>
  </sheetViews>
  <sheetFormatPr defaultRowHeight="16.5"/>
  <cols>
    <col min="9" max="9" width="9" style="10"/>
  </cols>
  <sheetData>
    <row r="1" spans="1:16">
      <c r="A1" s="4" t="s">
        <v>0</v>
      </c>
      <c r="B1" s="4" t="s">
        <v>1</v>
      </c>
      <c r="C1" t="s">
        <v>16</v>
      </c>
      <c r="D1" t="s">
        <v>12</v>
      </c>
      <c r="E1" t="s">
        <v>17</v>
      </c>
      <c r="F1" t="s">
        <v>13</v>
      </c>
      <c r="G1" s="9" t="s">
        <v>14</v>
      </c>
      <c r="H1" s="6" t="s">
        <v>12</v>
      </c>
      <c r="I1" s="11" t="s">
        <v>18</v>
      </c>
      <c r="J1" t="s">
        <v>19</v>
      </c>
      <c r="K1" t="s">
        <v>12</v>
      </c>
      <c r="L1" t="s">
        <v>20</v>
      </c>
      <c r="M1" t="s">
        <v>21</v>
      </c>
      <c r="O1" t="s">
        <v>22</v>
      </c>
      <c r="P1" t="s">
        <v>23</v>
      </c>
    </row>
    <row r="2" spans="1:16">
      <c r="A2" s="2" t="s">
        <v>2</v>
      </c>
      <c r="B2" s="3">
        <v>212051</v>
      </c>
      <c r="C2">
        <f>B2/E2</f>
        <v>81.485993159897006</v>
      </c>
      <c r="D2" s="1">
        <f>MIN(C2:C11)/C2</f>
        <v>0.75161810841367882</v>
      </c>
      <c r="E2" s="5">
        <v>2602.3000000000002</v>
      </c>
      <c r="F2">
        <f>D2*5</f>
        <v>3.7580905420683939</v>
      </c>
      <c r="G2" s="8">
        <v>49677</v>
      </c>
      <c r="H2" s="1">
        <f>G2/MAX($G$2:$G$12)</f>
        <v>0.1692624305344968</v>
      </c>
      <c r="I2" s="10">
        <f>H2*5</f>
        <v>0.84631215267248394</v>
      </c>
      <c r="J2">
        <v>15145.14286</v>
      </c>
      <c r="K2" s="1">
        <f>J2/MAX($J$2:$J$12)</f>
        <v>0.54669146882416009</v>
      </c>
      <c r="L2">
        <f>K2*5</f>
        <v>2.7334573441208003</v>
      </c>
      <c r="M2">
        <v>0.27714285700000002</v>
      </c>
      <c r="N2">
        <f>M2/MAX($M$2:$M$12)</f>
        <v>7.2330156275758742E-2</v>
      </c>
      <c r="O2">
        <f>N2*5</f>
        <v>0.3616507813787937</v>
      </c>
      <c r="P2">
        <f>AVERAGE(I2,L2)</f>
        <v>1.7898847483966422</v>
      </c>
    </row>
    <row r="3" spans="1:16">
      <c r="A3" s="2" t="s">
        <v>3</v>
      </c>
      <c r="B3" s="3">
        <v>542078</v>
      </c>
      <c r="C3">
        <f t="shared" ref="C3:C11" si="0">B3/E3</f>
        <v>76.518216337535108</v>
      </c>
      <c r="D3" s="1">
        <f>MIN(C1:C11)/C3</f>
        <v>0.80041526021573095</v>
      </c>
      <c r="E3" s="5">
        <v>7084.3</v>
      </c>
      <c r="F3">
        <f>D3*5</f>
        <v>4.0020763010786551</v>
      </c>
      <c r="G3" s="8">
        <v>137583</v>
      </c>
      <c r="H3" s="1">
        <f t="shared" ref="H3:H12" si="1">G3/MAX($G$2:$G$12)</f>
        <v>0.46878098476614272</v>
      </c>
      <c r="I3" s="10">
        <f t="shared" ref="I3:I12" si="2">H3*5</f>
        <v>2.3439049238307135</v>
      </c>
      <c r="J3">
        <v>15349.875</v>
      </c>
      <c r="K3" s="1">
        <f t="shared" ref="K3:K12" si="3">J3/MAX($J$2:$J$12)</f>
        <v>0.55408164766675927</v>
      </c>
      <c r="L3">
        <f t="shared" ref="L3:L12" si="4">K3*5</f>
        <v>2.7704082383337965</v>
      </c>
      <c r="M3">
        <v>0.18037500000000001</v>
      </c>
      <c r="N3">
        <f t="shared" ref="N3:N12" si="5">M3/MAX($M$2:$M$12)</f>
        <v>4.7075187430286117E-2</v>
      </c>
      <c r="O3">
        <f t="shared" ref="O3:O12" si="6">N3*5</f>
        <v>0.23537593715143057</v>
      </c>
      <c r="P3">
        <f t="shared" ref="P3:P12" si="7">AVERAGE(I3,L3)</f>
        <v>2.5571565810822552</v>
      </c>
    </row>
    <row r="4" spans="1:16">
      <c r="A4" s="2" t="s">
        <v>4</v>
      </c>
      <c r="B4" s="3">
        <v>452070</v>
      </c>
      <c r="C4">
        <f t="shared" si="0"/>
        <v>85.028307032557791</v>
      </c>
      <c r="D4" s="1">
        <f t="shared" ref="D4" si="8">MIN(C4:C13)/C4</f>
        <v>0.72030539215134803</v>
      </c>
      <c r="E4" s="5">
        <v>5316.7</v>
      </c>
      <c r="F4">
        <f>D4*5</f>
        <v>3.6015269607567402</v>
      </c>
      <c r="G4" s="8">
        <v>103022</v>
      </c>
      <c r="H4" s="1">
        <f t="shared" si="1"/>
        <v>0.35102268894105781</v>
      </c>
      <c r="I4" s="10">
        <f t="shared" si="2"/>
        <v>1.7551134447052892</v>
      </c>
      <c r="J4">
        <v>15491.2</v>
      </c>
      <c r="K4" s="1">
        <f t="shared" si="3"/>
        <v>0.55918303050254814</v>
      </c>
      <c r="L4">
        <f t="shared" si="4"/>
        <v>2.7959151525127406</v>
      </c>
      <c r="M4">
        <v>0.71140000000000003</v>
      </c>
      <c r="N4">
        <f t="shared" si="5"/>
        <v>0.18566480021014856</v>
      </c>
      <c r="O4">
        <f t="shared" si="6"/>
        <v>0.92832400105074275</v>
      </c>
      <c r="P4">
        <f t="shared" si="7"/>
        <v>2.2755142986090151</v>
      </c>
    </row>
    <row r="5" spans="1:16">
      <c r="A5" s="2" t="s">
        <v>5</v>
      </c>
      <c r="B5" s="3">
        <v>285072</v>
      </c>
      <c r="C5">
        <f t="shared" si="0"/>
        <v>62.410403485342734</v>
      </c>
      <c r="D5" s="1">
        <f t="shared" ref="D5" si="9">MIN(C3:C13)/C5</f>
        <v>0.9813483749618066</v>
      </c>
      <c r="E5" s="5">
        <v>4567.7</v>
      </c>
      <c r="F5">
        <f>D5*5</f>
        <v>4.9067418748090326</v>
      </c>
      <c r="G5" s="8">
        <v>97888</v>
      </c>
      <c r="H5" s="1">
        <f t="shared" si="1"/>
        <v>0.33352981863157644</v>
      </c>
      <c r="I5" s="10">
        <f t="shared" si="2"/>
        <v>1.6676490931578822</v>
      </c>
      <c r="J5">
        <v>15516.875</v>
      </c>
      <c r="K5" s="1">
        <f t="shared" si="3"/>
        <v>0.56010981631050061</v>
      </c>
      <c r="L5">
        <f t="shared" si="4"/>
        <v>2.8005490815525032</v>
      </c>
      <c r="M5">
        <v>1.8908750000000001</v>
      </c>
      <c r="N5">
        <f t="shared" si="5"/>
        <v>0.49349020114895226</v>
      </c>
      <c r="O5">
        <f t="shared" si="6"/>
        <v>2.4674510057447612</v>
      </c>
      <c r="P5">
        <f t="shared" si="7"/>
        <v>2.2340990873551929</v>
      </c>
    </row>
    <row r="6" spans="1:16">
      <c r="A6" s="2" t="s">
        <v>6</v>
      </c>
      <c r="B6" s="3">
        <v>389740</v>
      </c>
      <c r="C6">
        <f t="shared" si="0"/>
        <v>69.070995640307657</v>
      </c>
      <c r="D6" s="1">
        <f t="shared" ref="D6" si="10">MIN(C6:C15)/C6</f>
        <v>0.88671587072519797</v>
      </c>
      <c r="E6" s="5">
        <v>5642.6</v>
      </c>
      <c r="F6">
        <f>D6*5</f>
        <v>4.4335793536259898</v>
      </c>
      <c r="G6" s="8">
        <v>91149</v>
      </c>
      <c r="H6" s="1">
        <f t="shared" si="1"/>
        <v>0.3105682968131902</v>
      </c>
      <c r="I6" s="10">
        <f t="shared" si="2"/>
        <v>1.552841484065951</v>
      </c>
      <c r="J6">
        <v>16867.375</v>
      </c>
      <c r="K6" s="1">
        <f t="shared" si="3"/>
        <v>0.60885856932470805</v>
      </c>
      <c r="L6">
        <f t="shared" si="4"/>
        <v>3.0442928466235402</v>
      </c>
      <c r="M6">
        <v>-0.35287499999999999</v>
      </c>
      <c r="N6">
        <f t="shared" si="5"/>
        <v>-9.2095117197295712E-2</v>
      </c>
      <c r="O6">
        <f t="shared" si="6"/>
        <v>-0.46047558598647853</v>
      </c>
      <c r="P6">
        <f t="shared" si="7"/>
        <v>2.2985671653447457</v>
      </c>
    </row>
    <row r="7" spans="1:16">
      <c r="A7" s="2" t="s">
        <v>7</v>
      </c>
      <c r="B7" s="3">
        <v>378167</v>
      </c>
      <c r="C7">
        <f t="shared" si="0"/>
        <v>64.016894351057161</v>
      </c>
      <c r="D7" s="1">
        <f t="shared" ref="D7" si="11">MIN(C5:C15)/C7</f>
        <v>0.95672163827860468</v>
      </c>
      <c r="E7" s="5">
        <v>5907.3</v>
      </c>
      <c r="F7">
        <f>D7*5</f>
        <v>4.7836081913930233</v>
      </c>
      <c r="G7" s="8">
        <v>145651</v>
      </c>
      <c r="H7" s="1">
        <f t="shared" si="1"/>
        <v>0.49627075446947266</v>
      </c>
      <c r="I7" s="10">
        <f t="shared" si="2"/>
        <v>2.4813537723473633</v>
      </c>
      <c r="J7">
        <v>17892.099999999999</v>
      </c>
      <c r="K7" s="1">
        <f t="shared" si="3"/>
        <v>0.64584788138134175</v>
      </c>
      <c r="L7">
        <f t="shared" si="4"/>
        <v>3.229239406906709</v>
      </c>
      <c r="M7">
        <v>1.4450000000000001</v>
      </c>
      <c r="N7">
        <f t="shared" si="5"/>
        <v>0.37712346964248616</v>
      </c>
      <c r="O7">
        <f t="shared" si="6"/>
        <v>1.8856173482124308</v>
      </c>
      <c r="P7">
        <f t="shared" si="7"/>
        <v>2.8552965896270361</v>
      </c>
    </row>
    <row r="8" spans="1:16">
      <c r="A8" s="2" t="s">
        <v>8</v>
      </c>
      <c r="B8" s="3">
        <v>760947</v>
      </c>
      <c r="C8">
        <f t="shared" si="0"/>
        <v>91.587670309566221</v>
      </c>
      <c r="D8" s="1">
        <f t="shared" ref="D8" si="12">MIN(C8:C17)/C8</f>
        <v>0.66871826561412873</v>
      </c>
      <c r="E8" s="5">
        <v>8308.4</v>
      </c>
      <c r="F8">
        <f>D8*5</f>
        <v>3.3435913280706435</v>
      </c>
      <c r="G8" s="8">
        <v>293491</v>
      </c>
      <c r="H8" s="1">
        <f t="shared" si="1"/>
        <v>1</v>
      </c>
      <c r="I8" s="10">
        <f t="shared" si="2"/>
        <v>5</v>
      </c>
      <c r="J8">
        <v>27703.272730000001</v>
      </c>
      <c r="K8" s="1">
        <f t="shared" si="3"/>
        <v>1</v>
      </c>
      <c r="L8">
        <f t="shared" si="4"/>
        <v>5</v>
      </c>
      <c r="M8">
        <v>3.831636364</v>
      </c>
      <c r="N8">
        <f t="shared" si="5"/>
        <v>1</v>
      </c>
      <c r="O8">
        <f t="shared" si="6"/>
        <v>5</v>
      </c>
      <c r="P8">
        <f t="shared" si="7"/>
        <v>5</v>
      </c>
    </row>
    <row r="9" spans="1:16">
      <c r="A9" s="2" t="s">
        <v>9</v>
      </c>
      <c r="B9" s="3">
        <v>567639</v>
      </c>
      <c r="C9">
        <f t="shared" si="0"/>
        <v>65.061148234323241</v>
      </c>
      <c r="D9" s="1">
        <f t="shared" ref="D9" si="13">MIN(C7:C17)/C9</f>
        <v>0.94136592579749512</v>
      </c>
      <c r="E9" s="5">
        <v>8724.7000000000007</v>
      </c>
      <c r="F9">
        <f>D9*5</f>
        <v>4.7068296289874754</v>
      </c>
      <c r="G9" s="8">
        <v>249175</v>
      </c>
      <c r="H9" s="1">
        <f t="shared" si="1"/>
        <v>0.84900388768309765</v>
      </c>
      <c r="I9" s="10">
        <f t="shared" si="2"/>
        <v>4.245019438415488</v>
      </c>
      <c r="J9">
        <v>19899.2</v>
      </c>
      <c r="K9" s="1">
        <f t="shared" si="3"/>
        <v>0.71829780524273823</v>
      </c>
      <c r="L9">
        <f t="shared" si="4"/>
        <v>3.5914890262136909</v>
      </c>
      <c r="M9">
        <v>1.0096000000000001</v>
      </c>
      <c r="N9">
        <f t="shared" si="5"/>
        <v>0.26349055705955299</v>
      </c>
      <c r="O9">
        <f t="shared" si="6"/>
        <v>1.3174527852977649</v>
      </c>
      <c r="P9">
        <f t="shared" si="7"/>
        <v>3.9182542323145895</v>
      </c>
    </row>
    <row r="10" spans="1:16">
      <c r="A10" s="2" t="s">
        <v>10</v>
      </c>
      <c r="B10" s="3">
        <v>327031</v>
      </c>
      <c r="C10">
        <f t="shared" si="0"/>
        <v>61.24634804105176</v>
      </c>
      <c r="D10" s="1">
        <f t="shared" ref="D10" si="14">MIN(C10:C19)/C10</f>
        <v>1</v>
      </c>
      <c r="E10" s="5">
        <v>5339.6</v>
      </c>
      <c r="F10">
        <f>D10*5</f>
        <v>5</v>
      </c>
      <c r="G10" s="8">
        <v>123926</v>
      </c>
      <c r="H10" s="1">
        <f t="shared" si="1"/>
        <v>0.42224804167759827</v>
      </c>
      <c r="I10" s="10">
        <f t="shared" si="2"/>
        <v>2.1112402083879913</v>
      </c>
      <c r="J10">
        <v>18141.3</v>
      </c>
      <c r="K10" s="1">
        <f t="shared" si="3"/>
        <v>0.65484320848325994</v>
      </c>
      <c r="L10">
        <f t="shared" si="4"/>
        <v>3.2742160424162998</v>
      </c>
      <c r="M10">
        <v>1.8117000000000001</v>
      </c>
      <c r="N10">
        <f t="shared" si="5"/>
        <v>0.47282670584864511</v>
      </c>
      <c r="O10">
        <f t="shared" si="6"/>
        <v>2.3641335292432255</v>
      </c>
      <c r="P10">
        <f t="shared" si="7"/>
        <v>2.6927281254021453</v>
      </c>
    </row>
    <row r="11" spans="1:16">
      <c r="A11" s="2" t="s">
        <v>11</v>
      </c>
      <c r="B11" s="3">
        <v>199589</v>
      </c>
      <c r="C11">
        <f t="shared" si="0"/>
        <v>64.925994600045541</v>
      </c>
      <c r="D11" s="1">
        <f t="shared" ref="D11" si="15">MIN(C9:C19)/C11</f>
        <v>0.94332552652198876</v>
      </c>
      <c r="E11" s="5">
        <v>3074.1</v>
      </c>
      <c r="F11">
        <f>D11*5</f>
        <v>4.7166276326099439</v>
      </c>
      <c r="G11" s="8">
        <v>47850</v>
      </c>
      <c r="H11" s="1">
        <f t="shared" si="1"/>
        <v>0.16303736741501443</v>
      </c>
      <c r="I11" s="10">
        <f t="shared" si="2"/>
        <v>0.81518683707507211</v>
      </c>
      <c r="J11">
        <v>15288.22222</v>
      </c>
      <c r="K11" s="1">
        <f t="shared" si="3"/>
        <v>0.55185617847397195</v>
      </c>
      <c r="L11">
        <f t="shared" si="4"/>
        <v>2.7592808923698597</v>
      </c>
      <c r="M11">
        <v>0.62055555600000001</v>
      </c>
      <c r="N11">
        <f t="shared" si="5"/>
        <v>0.16195575389940631</v>
      </c>
      <c r="O11">
        <f t="shared" si="6"/>
        <v>0.80977876949703154</v>
      </c>
      <c r="P11">
        <f t="shared" si="7"/>
        <v>1.7872338647224659</v>
      </c>
    </row>
    <row r="12" spans="1:16">
      <c r="A12" s="7" t="s">
        <v>15</v>
      </c>
      <c r="E12" s="5">
        <v>5313.6</v>
      </c>
      <c r="G12" s="8">
        <v>127260</v>
      </c>
      <c r="H12" s="1">
        <f t="shared" si="1"/>
        <v>0.43360784487428916</v>
      </c>
      <c r="I12" s="10">
        <f t="shared" si="2"/>
        <v>2.1680392243714457</v>
      </c>
      <c r="J12">
        <v>17097.476190000001</v>
      </c>
      <c r="K12" s="1">
        <f t="shared" si="3"/>
        <v>0.61716449015372343</v>
      </c>
      <c r="L12">
        <f t="shared" si="4"/>
        <v>3.0858224507686174</v>
      </c>
      <c r="M12">
        <v>0.71514285700000002</v>
      </c>
      <c r="N12">
        <f t="shared" si="5"/>
        <v>0.18664163011894833</v>
      </c>
      <c r="O12">
        <f t="shared" si="6"/>
        <v>0.9332081505947416</v>
      </c>
      <c r="P12">
        <f t="shared" si="7"/>
        <v>2.6269308375700318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Kit Lau</dc:creator>
  <cp:lastModifiedBy>Chun Kit Lau</cp:lastModifiedBy>
  <dcterms:created xsi:type="dcterms:W3CDTF">2017-05-04T14:37:13Z</dcterms:created>
  <dcterms:modified xsi:type="dcterms:W3CDTF">2017-05-04T15:16:26Z</dcterms:modified>
</cp:coreProperties>
</file>