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activeX/activeX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lite elevators\"/>
    </mc:Choice>
  </mc:AlternateContent>
  <xr:revisionPtr revIDLastSave="0" documentId="8_{63915082-CDF8-B246-84BB-DBC76BB543D0}" xr6:coauthVersionLast="47" xr6:coauthVersionMax="47" xr10:uidLastSave="{00000000-0000-0000-0000-000000000000}"/>
  <bookViews>
    <workbookView xWindow="-108" yWindow="-108" windowWidth="23256" windowHeight="12456" tabRatio="923" xr2:uid="{39D741E1-595F-4CCF-9AB5-765E1CA3229D}"/>
  </bookViews>
  <sheets>
    <sheet name="Dashboard" sheetId="2" r:id="rId1"/>
    <sheet name="Radar Chart 2" sheetId="17" r:id="rId2"/>
    <sheet name="Stencil" sheetId="12" r:id="rId3"/>
    <sheet name="Search Bar" sheetId="13" r:id="rId4"/>
    <sheet name="Mobile Number Cleaning" sheetId="14" r:id="rId5"/>
    <sheet name="Waterfall Chart" sheetId="1" r:id="rId6"/>
    <sheet name="Table Visual" sheetId="3" r:id="rId7"/>
    <sheet name="Line Chart" sheetId="4" r:id="rId8"/>
    <sheet name="Radar Map" sheetId="7" r:id="rId9"/>
    <sheet name="Variance Chart" sheetId="8" r:id="rId10"/>
    <sheet name="FILLING" sheetId="6" r:id="rId11"/>
    <sheet name="Economist Magazine" sheetId="5" r:id="rId12"/>
    <sheet name="Radial Bar Chart" sheetId="9" r:id="rId13"/>
    <sheet name="Bar chart within" sheetId="10" r:id="rId14"/>
    <sheet name="Staccked Bar" sheetId="11" r:id="rId15"/>
    <sheet name="Line Graph" sheetId="15" r:id="rId16"/>
    <sheet name="Conditional Formating" sheetId="16" r:id="rId17"/>
  </sheets>
  <definedNames>
    <definedName name="_xlchart.v1.0" hidden="1">'Waterfall Chart'!$B$2:$B$7</definedName>
    <definedName name="_xlchart.v1.1" hidden="1">'Waterfall Chart'!$C$2:$C$7</definedName>
    <definedName name="_xlchart.v1.2" hidden="1">'Waterfall Chart'!$B$2:$B$7</definedName>
    <definedName name="_xlchart.v1.3" hidden="1">'Waterfall Chart'!$C$2:$C$7</definedName>
    <definedName name="_xlchart.v1.4" hidden="1">'Waterfall Chart'!$B$2:$B$7</definedName>
    <definedName name="_xlchart.v1.5" hidden="1">'Waterfall Chart'!$C$2:$C$7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5" l="1"/>
  <c r="E27" i="15"/>
  <c r="D28" i="15"/>
  <c r="E28" i="15"/>
  <c r="D29" i="15"/>
  <c r="E29" i="15"/>
  <c r="D30" i="15"/>
  <c r="E30" i="15"/>
  <c r="D31" i="15"/>
  <c r="E31" i="15"/>
  <c r="D32" i="15"/>
  <c r="E32" i="15"/>
  <c r="D33" i="15"/>
  <c r="E33" i="15"/>
  <c r="D34" i="15"/>
  <c r="E34" i="15"/>
  <c r="D35" i="15"/>
  <c r="E35" i="15"/>
  <c r="D36" i="15"/>
  <c r="E36" i="15"/>
  <c r="D37" i="15"/>
  <c r="E37" i="15"/>
  <c r="D38" i="15"/>
  <c r="E38" i="15"/>
  <c r="D39" i="15"/>
  <c r="E39" i="15"/>
  <c r="D40" i="15"/>
  <c r="E40" i="15"/>
  <c r="D41" i="15"/>
  <c r="E41" i="15"/>
  <c r="D42" i="15"/>
  <c r="E42" i="15"/>
  <c r="D43" i="15"/>
  <c r="E43" i="15"/>
  <c r="D44" i="15"/>
  <c r="E44" i="15"/>
  <c r="D45" i="15"/>
  <c r="E45" i="15"/>
  <c r="D46" i="15"/>
  <c r="E46" i="15"/>
  <c r="D47" i="15"/>
  <c r="E47" i="15"/>
  <c r="D48" i="15"/>
  <c r="E48" i="15"/>
  <c r="D49" i="15"/>
  <c r="E49" i="15"/>
  <c r="D50" i="15"/>
  <c r="D51" i="15"/>
  <c r="E51" i="15"/>
  <c r="D52" i="15"/>
  <c r="E52" i="15"/>
  <c r="D53" i="15"/>
  <c r="E53" i="15"/>
  <c r="D54" i="15"/>
  <c r="E54" i="15"/>
  <c r="D55" i="15"/>
  <c r="E55" i="15"/>
  <c r="D56" i="15"/>
  <c r="E56" i="15"/>
  <c r="D57" i="15"/>
  <c r="E57" i="15"/>
  <c r="D58" i="15"/>
  <c r="E58" i="15"/>
  <c r="D59" i="15"/>
  <c r="E59" i="15"/>
  <c r="D60" i="15"/>
  <c r="E60" i="15"/>
  <c r="D61" i="15"/>
  <c r="E61" i="15"/>
  <c r="D62" i="15"/>
  <c r="E62" i="15"/>
  <c r="D63" i="15"/>
  <c r="E63" i="15"/>
  <c r="D64" i="15"/>
  <c r="E64" i="15"/>
  <c r="D65" i="15"/>
  <c r="E65" i="15"/>
  <c r="D66" i="15"/>
  <c r="E66" i="15"/>
  <c r="D67" i="15"/>
  <c r="E67" i="15"/>
  <c r="D68" i="15"/>
  <c r="E68" i="15"/>
  <c r="D69" i="15"/>
  <c r="E69" i="15"/>
  <c r="D70" i="15"/>
  <c r="E70" i="15"/>
  <c r="D71" i="15"/>
  <c r="E71" i="15"/>
  <c r="D72" i="15"/>
  <c r="E72" i="15"/>
  <c r="D73" i="15"/>
  <c r="E73" i="15"/>
  <c r="D74" i="15"/>
  <c r="E74" i="15"/>
  <c r="D75" i="15"/>
  <c r="E75" i="15"/>
  <c r="D76" i="15"/>
  <c r="E76" i="15"/>
  <c r="D77" i="15"/>
  <c r="E77" i="15"/>
  <c r="D78" i="15"/>
  <c r="E78" i="15"/>
  <c r="D79" i="15"/>
  <c r="E79" i="15"/>
  <c r="D80" i="15"/>
  <c r="E80" i="15"/>
  <c r="D81" i="15"/>
  <c r="E81" i="15"/>
  <c r="D82" i="15"/>
  <c r="E82" i="15"/>
  <c r="D83" i="15"/>
  <c r="E83" i="15"/>
  <c r="D84" i="15"/>
  <c r="E84" i="15"/>
  <c r="D85" i="15"/>
  <c r="E85" i="15"/>
  <c r="D86" i="15"/>
  <c r="E86" i="15"/>
  <c r="D87" i="15"/>
  <c r="E87" i="15"/>
  <c r="D88" i="15"/>
  <c r="E88" i="15"/>
  <c r="D89" i="15"/>
  <c r="E89" i="15"/>
  <c r="D90" i="15"/>
  <c r="E90" i="15"/>
  <c r="D91" i="15"/>
  <c r="E91" i="15"/>
  <c r="D92" i="15"/>
  <c r="E92" i="15"/>
  <c r="D93" i="15"/>
  <c r="E93" i="15"/>
  <c r="D94" i="15"/>
  <c r="E94" i="15"/>
  <c r="D95" i="15"/>
  <c r="E95" i="15"/>
  <c r="D96" i="15"/>
  <c r="E96" i="15"/>
  <c r="D97" i="15"/>
  <c r="E97" i="15"/>
  <c r="D98" i="15"/>
  <c r="E98" i="15"/>
  <c r="D99" i="15"/>
  <c r="E99" i="15"/>
  <c r="D100" i="15"/>
  <c r="E100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D4" i="15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D24" i="15"/>
  <c r="E24" i="15"/>
  <c r="D25" i="15"/>
  <c r="E25" i="15"/>
  <c r="D26" i="15"/>
  <c r="E26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D3" i="15"/>
  <c r="E3" i="15"/>
  <c r="C3" i="15"/>
  <c r="B1" i="14"/>
  <c r="F70" i="15"/>
  <c r="F54" i="15"/>
  <c r="F30" i="15"/>
  <c r="F94" i="15"/>
  <c r="F55" i="15"/>
  <c r="F95" i="15"/>
  <c r="F31" i="15"/>
  <c r="F40" i="15"/>
  <c r="F46" i="15"/>
  <c r="F50" i="15"/>
  <c r="F74" i="15"/>
  <c r="F97" i="15"/>
  <c r="F89" i="15"/>
  <c r="F81" i="15"/>
  <c r="F73" i="15"/>
  <c r="F65" i="15"/>
  <c r="F57" i="15"/>
  <c r="F49" i="15"/>
  <c r="F41" i="15"/>
  <c r="F33" i="15"/>
  <c r="F96" i="15"/>
  <c r="F88" i="15"/>
  <c r="F80" i="15"/>
  <c r="F72" i="15"/>
  <c r="F64" i="15"/>
  <c r="F56" i="15"/>
  <c r="F48" i="15"/>
  <c r="F32" i="15"/>
  <c r="E50" i="15"/>
  <c r="F99" i="15"/>
  <c r="F91" i="15"/>
  <c r="F83" i="15"/>
  <c r="F75" i="15"/>
  <c r="F67" i="15"/>
  <c r="F59" i="15"/>
  <c r="F51" i="15"/>
  <c r="F43" i="15"/>
  <c r="F35" i="15"/>
  <c r="F27" i="15"/>
  <c r="F90" i="15"/>
  <c r="F98" i="15"/>
  <c r="F82" i="15"/>
  <c r="F66" i="15"/>
  <c r="F58" i="15"/>
  <c r="F42" i="15"/>
  <c r="F34" i="15"/>
  <c r="F79" i="15"/>
  <c r="F63" i="15"/>
  <c r="F38" i="15"/>
  <c r="F87" i="15"/>
  <c r="F86" i="15"/>
  <c r="F71" i="15"/>
  <c r="F78" i="15"/>
  <c r="F39" i="15"/>
  <c r="F62" i="15"/>
  <c r="F47" i="15"/>
  <c r="F93" i="15"/>
  <c r="F85" i="15"/>
  <c r="F77" i="15"/>
  <c r="F69" i="15"/>
  <c r="F61" i="15"/>
  <c r="F53" i="15"/>
  <c r="F45" i="15"/>
  <c r="F37" i="15"/>
  <c r="F29" i="15"/>
  <c r="F100" i="15"/>
  <c r="F92" i="15"/>
  <c r="F84" i="15"/>
  <c r="F76" i="15"/>
  <c r="F68" i="15"/>
  <c r="F60" i="15"/>
  <c r="F52" i="15"/>
  <c r="F44" i="15"/>
  <c r="F36" i="15"/>
  <c r="F28" i="15"/>
  <c r="F3" i="15"/>
  <c r="F26" i="15"/>
  <c r="F19" i="15"/>
  <c r="F18" i="15"/>
  <c r="F25" i="15"/>
  <c r="F9" i="15"/>
  <c r="F11" i="15"/>
  <c r="F10" i="15"/>
  <c r="F17" i="15"/>
  <c r="F8" i="15"/>
  <c r="F7" i="15"/>
  <c r="F22" i="15"/>
  <c r="F5" i="15"/>
  <c r="F12" i="15"/>
  <c r="F4" i="15"/>
  <c r="F24" i="15"/>
  <c r="F23" i="15"/>
  <c r="F6" i="15"/>
  <c r="F13" i="15"/>
  <c r="F16" i="15"/>
  <c r="F15" i="15"/>
  <c r="F14" i="15"/>
  <c r="F21" i="15"/>
  <c r="F20" i="15"/>
  <c r="B13" i="13" a="1"/>
  <c r="B13" i="13"/>
  <c r="B6" i="14"/>
  <c r="B5" i="14"/>
  <c r="B4" i="14"/>
  <c r="B3" i="14"/>
  <c r="B2" i="14"/>
  <c r="F3" i="12"/>
  <c r="F4" i="12"/>
  <c r="F5" i="12"/>
  <c r="F6" i="12"/>
  <c r="F7" i="12"/>
  <c r="F8" i="12"/>
  <c r="F9" i="12"/>
  <c r="F10" i="12"/>
  <c r="F2" i="12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" i="10"/>
  <c r="D3" i="10"/>
  <c r="F4" i="9"/>
  <c r="F5" i="9"/>
  <c r="F6" i="9"/>
  <c r="F7" i="9"/>
  <c r="F8" i="9"/>
  <c r="F9" i="9"/>
  <c r="F3" i="9"/>
  <c r="D6" i="8"/>
  <c r="F6" i="8"/>
  <c r="H6" i="8"/>
  <c r="D7" i="8"/>
  <c r="F7" i="8"/>
  <c r="H7" i="8"/>
  <c r="D8" i="8"/>
  <c r="F8" i="8"/>
  <c r="H8" i="8"/>
  <c r="D9" i="8"/>
  <c r="F9" i="8"/>
  <c r="H9" i="8"/>
  <c r="D5" i="8"/>
  <c r="F5" i="8"/>
  <c r="H5" i="8"/>
  <c r="G9" i="8"/>
  <c r="G5" i="8"/>
  <c r="E8" i="8"/>
  <c r="E9" i="8"/>
  <c r="E5" i="8"/>
  <c r="E6" i="8"/>
  <c r="E3" i="6" a="1"/>
  <c r="E3" i="6"/>
  <c r="C4" i="4"/>
  <c r="C5" i="4"/>
  <c r="C6" i="4"/>
  <c r="C7" i="4"/>
  <c r="C8" i="4"/>
  <c r="C9" i="4"/>
  <c r="C10" i="4"/>
  <c r="C11" i="4"/>
  <c r="C12" i="4"/>
  <c r="C13" i="4"/>
  <c r="C14" i="4"/>
  <c r="C15" i="4"/>
  <c r="C3" i="4"/>
  <c r="E7" i="8"/>
  <c r="G8" i="8"/>
  <c r="G7" i="8"/>
  <c r="G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<sst xmlns="http://schemas.openxmlformats.org/spreadsheetml/2006/main" count="186" uniqueCount="133">
  <si>
    <t>2023 GS Forecast</t>
  </si>
  <si>
    <t>Covi (Base Effect)</t>
  </si>
  <si>
    <t>Property</t>
  </si>
  <si>
    <t>Net Exports</t>
  </si>
  <si>
    <t>Policy support</t>
  </si>
  <si>
    <t>2024 GS Forecast</t>
  </si>
  <si>
    <t xml:space="preserve"> </t>
  </si>
  <si>
    <t>2024 EPS Growth</t>
  </si>
  <si>
    <t>Equal-weight</t>
  </si>
  <si>
    <t>Aggregate P/E</t>
  </si>
  <si>
    <t>%ile rank vs. history</t>
  </si>
  <si>
    <t>Real 1-yr UST yield</t>
  </si>
  <si>
    <t>S&amp;P 500 level</t>
  </si>
  <si>
    <t>% total return vs current</t>
  </si>
  <si>
    <t>%ile rank since 1976</t>
  </si>
  <si>
    <t>GS subjective probability</t>
  </si>
  <si>
    <t>Baseline</t>
  </si>
  <si>
    <t>lower yeild</t>
  </si>
  <si>
    <t>higher yields</t>
  </si>
  <si>
    <t>Recession</t>
  </si>
  <si>
    <t>Faster growth</t>
  </si>
  <si>
    <t>Slower growth</t>
  </si>
  <si>
    <t xml:space="preserve">GS BASELINE ABD SCJDIWEI KSHDKKUHFK DJJ DHUSH </t>
  </si>
  <si>
    <t>EXHIBIT 19: S&amp;P 500 INDEX SCENARIOS AT YEAR END 2024</t>
  </si>
  <si>
    <t xml:space="preserve">Source: aldjlasjldj hhfhkd   eyrhejhfiue </t>
  </si>
  <si>
    <t>Year</t>
  </si>
  <si>
    <t>Market Share</t>
  </si>
  <si>
    <t>Facbok</t>
  </si>
  <si>
    <t>Amznn</t>
  </si>
  <si>
    <t>Alphabet (Gogle)</t>
  </si>
  <si>
    <t>Insgam</t>
  </si>
  <si>
    <t>Senario 1</t>
  </si>
  <si>
    <t>Senario 2</t>
  </si>
  <si>
    <t>2019 revenue forcast, as % of total</t>
  </si>
  <si>
    <t>This how the biggest technology 
gaints make their money</t>
  </si>
  <si>
    <t>1. Monthly performance graph
2. year wise performance graph</t>
  </si>
  <si>
    <t>FILLING</t>
  </si>
  <si>
    <t>METRIC</t>
  </si>
  <si>
    <t>SCORE</t>
  </si>
  <si>
    <t>Quality</t>
  </si>
  <si>
    <t>Speed</t>
  </si>
  <si>
    <t>Service</t>
  </si>
  <si>
    <t>Hygene</t>
  </si>
  <si>
    <t>Availability</t>
  </si>
  <si>
    <t>Restaurant Customer Satisfaction</t>
  </si>
  <si>
    <t>Units Sold</t>
  </si>
  <si>
    <t>vs. Next Month</t>
  </si>
  <si>
    <t>Variance %</t>
  </si>
  <si>
    <t>Variance</t>
  </si>
  <si>
    <t>Positive ▲</t>
  </si>
  <si>
    <t>Negative ▲</t>
  </si>
  <si>
    <t>MONTH-to-MONTH REVENUE VARIANCE</t>
  </si>
  <si>
    <t>Sector</t>
  </si>
  <si>
    <t>%</t>
  </si>
  <si>
    <t>CRM13</t>
  </si>
  <si>
    <t>CRM 12</t>
  </si>
  <si>
    <t>CRM 2</t>
  </si>
  <si>
    <t>CRM 5</t>
  </si>
  <si>
    <t>CRM 7</t>
  </si>
  <si>
    <t>CRM 14</t>
  </si>
  <si>
    <t>CRM18</t>
  </si>
  <si>
    <t>Helper</t>
  </si>
  <si>
    <t>Quarter</t>
  </si>
  <si>
    <t>Divestiture</t>
  </si>
  <si>
    <t>Merger or Acquisition</t>
  </si>
  <si>
    <t>Q1</t>
  </si>
  <si>
    <t>Q2</t>
  </si>
  <si>
    <t>Q3</t>
  </si>
  <si>
    <t>Q4</t>
  </si>
  <si>
    <t>White Women</t>
  </si>
  <si>
    <t>Women of Color</t>
  </si>
  <si>
    <t>Men of color</t>
  </si>
  <si>
    <t>White Men</t>
  </si>
  <si>
    <t>Entry Level</t>
  </si>
  <si>
    <t>Manager</t>
  </si>
  <si>
    <t>Senior Manager / director</t>
  </si>
  <si>
    <t>Vice President</t>
  </si>
  <si>
    <t>Senior vice president</t>
  </si>
  <si>
    <t>C-suite</t>
  </si>
  <si>
    <t>Full Name</t>
  </si>
  <si>
    <t>ID</t>
  </si>
  <si>
    <t>Role</t>
  </si>
  <si>
    <t>Floor</t>
  </si>
  <si>
    <t>Salary</t>
  </si>
  <si>
    <t>Region</t>
  </si>
  <si>
    <t>Travis</t>
  </si>
  <si>
    <t>Pravk</t>
  </si>
  <si>
    <t>Ujjljd</t>
  </si>
  <si>
    <t>Prdjkdj</t>
  </si>
  <si>
    <t>Ijljsljd</t>
  </si>
  <si>
    <t>Ofjdlj</t>
  </si>
  <si>
    <t>Ajfhcbd</t>
  </si>
  <si>
    <t>Bsjhfkhkd</t>
  </si>
  <si>
    <t>Basekd</t>
  </si>
  <si>
    <t>CRM</t>
  </si>
  <si>
    <t>Sales</t>
  </si>
  <si>
    <t>KA</t>
  </si>
  <si>
    <t/>
  </si>
  <si>
    <t>**9383993</t>
  </si>
  <si>
    <t>ldljldfjl</t>
  </si>
  <si>
    <t>Presales</t>
  </si>
  <si>
    <t>AP</t>
  </si>
  <si>
    <t>SEARCH NAME BELOW</t>
  </si>
  <si>
    <t>XSKHS</t>
  </si>
  <si>
    <t>Men</t>
  </si>
  <si>
    <t>Women</t>
  </si>
  <si>
    <t>Base</t>
  </si>
  <si>
    <t>Diff</t>
  </si>
  <si>
    <t>Colerectal</t>
  </si>
  <si>
    <t>Uterien</t>
  </si>
  <si>
    <t>Kidney</t>
  </si>
  <si>
    <t>Stomach</t>
  </si>
  <si>
    <t>Pancrea</t>
  </si>
  <si>
    <t>'08</t>
  </si>
  <si>
    <t>'18</t>
  </si>
  <si>
    <t>3 '</t>
  </si>
  <si>
    <t>4 '</t>
  </si>
  <si>
    <t>5 '</t>
  </si>
  <si>
    <t>6 '</t>
  </si>
  <si>
    <t>0 '</t>
  </si>
  <si>
    <t>2 '</t>
  </si>
  <si>
    <t>1 '</t>
  </si>
  <si>
    <t>7'</t>
  </si>
  <si>
    <t xml:space="preserve">The Mystery of What's Causing
Young People's Cancer Leads to the Gut </t>
  </si>
  <si>
    <t>Cancer rates per 1,000,000 people in the US
for people under 50</t>
  </si>
  <si>
    <t>How Important</t>
  </si>
  <si>
    <t>How Easy</t>
  </si>
  <si>
    <t>Financial Security</t>
  </si>
  <si>
    <t>Comfortable Return</t>
  </si>
  <si>
    <t>Homeownership</t>
  </si>
  <si>
    <t>Annual Vacation</t>
  </si>
  <si>
    <t>Marriage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</si>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</sst>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\ %;\ \(0\)\ %"/>
    <numFmt numFmtId="166" formatCode="0.0;\ \(0.0\)"/>
    <numFmt numFmtId="167" formatCode="\(0\);\(0\)"/>
    <numFmt numFmtId="168" formatCode="_ * #,##0_ ;_ * \-#,##0_ ;_ * &quot;-&quot;??_ ;_ @_ "/>
    <numFmt numFmtId="169" formatCode="0;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tencil"/>
      <family val="5"/>
    </font>
    <font>
      <sz val="11"/>
      <color rgb="FFFF1515"/>
      <name val="Calibri"/>
      <family val="2"/>
      <scheme val="minor"/>
    </font>
    <font>
      <sz val="11"/>
      <color theme="1"/>
      <name val="Calisto MT"/>
      <family val="1"/>
    </font>
    <font>
      <b/>
      <sz val="10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8"/>
      <color theme="1"/>
      <name val="Calisto MT"/>
      <family val="1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5D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medium">
        <color rgb="FFC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medium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9" fontId="0" fillId="0" borderId="0" xfId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4" fillId="0" borderId="3" xfId="1" applyNumberFormat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6" borderId="8" xfId="0" applyFill="1" applyBorder="1"/>
    <xf numFmtId="0" fontId="0" fillId="0" borderId="8" xfId="0" applyBorder="1"/>
    <xf numFmtId="0" fontId="0" fillId="0" borderId="0" xfId="0" applyAlignment="1">
      <alignment wrapText="1"/>
    </xf>
    <xf numFmtId="0" fontId="0" fillId="7" borderId="0" xfId="0" applyFill="1"/>
    <xf numFmtId="0" fontId="9" fillId="8" borderId="9" xfId="0" applyFont="1" applyFill="1" applyBorder="1"/>
    <xf numFmtId="0" fontId="3" fillId="0" borderId="0" xfId="0" applyFont="1"/>
    <xf numFmtId="0" fontId="2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12" fillId="0" borderId="0" xfId="0" applyFont="1"/>
    <xf numFmtId="0" fontId="0" fillId="10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0" fillId="0" borderId="0" xfId="0" applyNumberFormat="1"/>
    <xf numFmtId="0" fontId="3" fillId="0" borderId="0" xfId="0" applyFont="1" applyAlignment="1">
      <alignment horizontal="center"/>
    </xf>
    <xf numFmtId="0" fontId="0" fillId="11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quotePrefix="1" applyFont="1"/>
    <xf numFmtId="0" fontId="13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4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5" fillId="0" borderId="0" xfId="0" applyFont="1" applyAlignment="1">
      <alignment horizontal="right"/>
    </xf>
    <xf numFmtId="9" fontId="0" fillId="0" borderId="0" xfId="1" applyFont="1"/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6" xfId="0" applyFont="1" applyBorder="1"/>
    <xf numFmtId="0" fontId="0" fillId="0" borderId="6" xfId="0" applyBorder="1"/>
    <xf numFmtId="0" fontId="10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0" fillId="0" borderId="10" xfId="0" applyBorder="1"/>
    <xf numFmtId="0" fontId="0" fillId="0" borderId="0" xfId="0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8">
    <dxf>
      <font>
        <color rgb="FF600000"/>
      </font>
      <fill>
        <patternFill>
          <bgColor rgb="FF600000"/>
        </patternFill>
      </fill>
    </dxf>
    <dxf>
      <font>
        <color rgb="FFA40000"/>
      </font>
      <fill>
        <patternFill>
          <bgColor rgb="FFA40000"/>
        </patternFill>
      </fill>
    </dxf>
    <dxf>
      <font>
        <color rgb="FFFF1515"/>
      </font>
      <fill>
        <patternFill>
          <bgColor rgb="FFFF1515"/>
        </patternFill>
      </fill>
    </dxf>
    <dxf>
      <font>
        <color rgb="FFFF5B5B"/>
      </font>
      <fill>
        <patternFill>
          <bgColor rgb="FFFF5B5B"/>
        </patternFill>
      </fill>
    </dxf>
    <dxf>
      <font>
        <color rgb="FFFF9393"/>
      </font>
      <fill>
        <patternFill>
          <bgColor rgb="FFFF9393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5C8E3A"/>
      <color rgb="FFAC75D5"/>
      <color rgb="FFC5E0B4"/>
      <color rgb="FF548235"/>
      <color rgb="FFFFD5D5"/>
      <color rgb="FFFFB7B7"/>
      <color rgb="FFFF9393"/>
      <color rgb="FFFF5B5B"/>
      <color rgb="FFFF1515"/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theme" Target="theme/theme1.xml" /><Relationship Id="rId3" Type="http://schemas.openxmlformats.org/officeDocument/2006/relationships/worksheet" Target="worksheets/sheet3.xml" /><Relationship Id="rId21" Type="http://schemas.openxmlformats.org/officeDocument/2006/relationships/sheetMetadata" Target="metadata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calcChain" Target="calcChain.xml" 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 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 /><Relationship Id="rId1" Type="http://schemas.microsoft.com/office/2011/relationships/chartStyle" Target="style9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 /><Relationship Id="rId1" Type="http://schemas.microsoft.com/office/2011/relationships/chartStyle" Target="style10.xml" 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 /><Relationship Id="rId2" Type="http://schemas.microsoft.com/office/2011/relationships/chartColorStyle" Target="colors11.xml" /><Relationship Id="rId1" Type="http://schemas.microsoft.com/office/2011/relationships/chartStyle" Target="style11.xml" 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 /><Relationship Id="rId1" Type="http://schemas.microsoft.com/office/2011/relationships/chartStyle" Target="style12.xml" 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 /><Relationship Id="rId1" Type="http://schemas.microsoft.com/office/2011/relationships/chartStyle" Target="style13.xml" 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 /><Relationship Id="rId2" Type="http://schemas.microsoft.com/office/2011/relationships/chartColorStyle" Target="colors14.xml" /><Relationship Id="rId1" Type="http://schemas.microsoft.com/office/2011/relationships/chartStyle" Target="style14.xml" 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 /><Relationship Id="rId2" Type="http://schemas.microsoft.com/office/2011/relationships/chartColorStyle" Target="colors15.xml" /><Relationship Id="rId1" Type="http://schemas.microsoft.com/office/2011/relationships/chartStyle" Target="style15.xml" 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 /><Relationship Id="rId1" Type="http://schemas.microsoft.com/office/2011/relationships/chartStyle" Target="style16.xml" 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 /><Relationship Id="rId1" Type="http://schemas.microsoft.com/office/2011/relationships/chartStyle" Target="style17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 /><Relationship Id="rId1" Type="http://schemas.microsoft.com/office/2011/relationships/chartStyle" Target="style8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Map'!$C$4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DD770A-6D1D-0245-ADCC-0CE0BBC0CF0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F5DC9FD-470A-1341-A058-8115BD447B8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B-422E-BCDF-CFD7EBC703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6B7141-FF23-7544-B1ED-7AFD1AB918E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D0B8665-37DC-4A4C-928A-C9FFC7ABFD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B-422E-BCDF-CFD7EBC703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60F6597-E947-B941-9D0A-9B5E18342AB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A033984-8880-7D4E-9D65-7619E1B8AB6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B-422E-BCDF-CFD7EBC7032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A3CB5F-9159-8B43-8D72-FEC615A1F13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6625321-E00D-7D4A-9E5F-C74C861D926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EAB-422E-BCDF-CFD7EBC7032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4BD965-9C82-D243-AA54-C5A1B6C7B3A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4542BD1-4039-3C4F-BAA2-F39FF8269CB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EAB-422E-BCDF-CFD7EBC70328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'Radar Map'!$B$5:$B$9</c:f>
              <c:strCache>
                <c:ptCount val="5"/>
                <c:pt idx="0">
                  <c:v>Quality</c:v>
                </c:pt>
                <c:pt idx="1">
                  <c:v>Speed</c:v>
                </c:pt>
                <c:pt idx="2">
                  <c:v>Service</c:v>
                </c:pt>
                <c:pt idx="3">
                  <c:v>Hygene</c:v>
                </c:pt>
                <c:pt idx="4">
                  <c:v>Availability</c:v>
                </c:pt>
              </c:strCache>
            </c:strRef>
          </c:cat>
          <c:val>
            <c:numRef>
              <c:f>'Radar Map'!$C$5:$C$9</c:f>
              <c:numCache>
                <c:formatCode>0%</c:formatCode>
                <c:ptCount val="5"/>
                <c:pt idx="0">
                  <c:v>0.56999999999999995</c:v>
                </c:pt>
                <c:pt idx="1">
                  <c:v>0.87</c:v>
                </c:pt>
                <c:pt idx="2">
                  <c:v>0.93</c:v>
                </c:pt>
                <c:pt idx="3">
                  <c:v>0.41</c:v>
                </c:pt>
                <c:pt idx="4">
                  <c:v>0.85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'Radar Map'!$B$5:$B$9</c15:f>
                <c15:dlblRangeCache>
                  <c:ptCount val="5"/>
                  <c:pt idx="0">
                    <c:v>Quality</c:v>
                  </c:pt>
                  <c:pt idx="1">
                    <c:v>Speed</c:v>
                  </c:pt>
                  <c:pt idx="2">
                    <c:v>Service</c:v>
                  </c:pt>
                  <c:pt idx="3">
                    <c:v>Hygene</c:v>
                  </c:pt>
                  <c:pt idx="4">
                    <c:v>Availability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EAB-422E-BCDF-CFD7EBC7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892511"/>
        <c:axId val="1812892991"/>
      </c:radarChart>
      <c:catAx>
        <c:axId val="1812892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2892991"/>
        <c:crosses val="autoZero"/>
        <c:auto val="1"/>
        <c:lblAlgn val="ctr"/>
        <c:lblOffset val="100"/>
        <c:noMultiLvlLbl val="0"/>
      </c:catAx>
      <c:valAx>
        <c:axId val="18128929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81289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'Variance Chart'!$C$4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'Variance Chart'!$B$5:$B$10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'Variance Chart'!$C$5:$C$10</c:f>
              <c:numCache>
                <c:formatCode>_ * #,##0_ ;_ * \-#,##0_ ;_ * "-"??_ ;_ @_ </c:formatCode>
                <c:ptCount val="6"/>
                <c:pt idx="0">
                  <c:v>125889</c:v>
                </c:pt>
                <c:pt idx="1">
                  <c:v>110225</c:v>
                </c:pt>
                <c:pt idx="2">
                  <c:v>145889</c:v>
                </c:pt>
                <c:pt idx="3">
                  <c:v>164500</c:v>
                </c:pt>
                <c:pt idx="4">
                  <c:v>125889</c:v>
                </c:pt>
                <c:pt idx="5">
                  <c:v>134558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5-483B-9494-CED96B19C5D0}"/>
            </c:ext>
          </c:extLst>
        </c:ser>
        <c:ser>
          <c:idx val="1"/>
          <c:order val="1"/>
          <c:tx>
            <c:strRef>
              <c:f>'Variance Chart'!$D$4</c:f>
              <c:strCache>
                <c:ptCount val="1"/>
                <c:pt idx="0">
                  <c:v>vs. Next Month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horzOverflow="clip" vert="horz" wrap="square" lIns="0" tIns="19050" rIns="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BCF53E8-8C24-47F1-A264-94415AE28AC3}" type="CELLRANGE">
                      <a:rPr lang="en-US"/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rgbClr val="FE9090"/>
                </a:solidFill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0" tIns="19050" rIns="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N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3B5-483B-9494-CED96B19C5D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CA4A2E-7CBD-3C4D-BC7A-ACDB040FF2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3B5-483B-9494-CED96B19C5D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578D2F-CF9A-3E42-A0B8-8B59C4EAB3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3B5-483B-9494-CED96B19C5D0}"/>
                </c:ext>
              </c:extLst>
            </c:dLbl>
            <c:dLbl>
              <c:idx val="3"/>
              <c:tx>
                <c:rich>
                  <a:bodyPr rot="0" spcFirstLastPara="1" vertOverflow="ellipsis" horzOverflow="clip" vert="horz" wrap="square" lIns="0" tIns="19050" rIns="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E266E3A-1392-42E4-8B93-48F367FE16CF}" type="CELLRANGE">
                      <a:rPr lang="en-US"/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rgbClr val="FE9090"/>
                </a:solidFill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0" tIns="19050" rIns="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N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3B5-483B-9494-CED96B19C5D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185DC95-E92B-8241-9CA7-5C67655FD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3B5-483B-9494-CED96B19C5D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3B5-483B-9494-CED96B19C5D0}"/>
                </c:ext>
              </c:extLst>
            </c:dLbl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36000" tIns="19050" rIns="36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'Variance Chart'!$G$5:$G$9</c:f>
                <c:numCache>
                  <c:formatCode>\(0\);\(0\)</c:formatCode>
                  <c:ptCount val="5"/>
                  <c:pt idx="0">
                    <c:v>0</c:v>
                  </c:pt>
                  <c:pt idx="1">
                    <c:v>-35664</c:v>
                  </c:pt>
                  <c:pt idx="2">
                    <c:v>-18611</c:v>
                  </c:pt>
                  <c:pt idx="3">
                    <c:v>0</c:v>
                  </c:pt>
                  <c:pt idx="4">
                    <c:v>-8669</c:v>
                  </c:pt>
                </c:numCache>
              </c:numRef>
            </c:plus>
            <c:minus>
              <c:numRef>
                <c:f>'Variance Chart'!$H$5:$H$9</c:f>
                <c:numCache>
                  <c:formatCode>\(0\);\(0\)</c:formatCode>
                  <c:ptCount val="5"/>
                  <c:pt idx="0">
                    <c:v>-15664</c:v>
                  </c:pt>
                  <c:pt idx="1">
                    <c:v>0</c:v>
                  </c:pt>
                  <c:pt idx="2">
                    <c:v>0</c:v>
                  </c:pt>
                  <c:pt idx="3">
                    <c:v>-38611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'Variance Chart'!$B$5:$B$10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'Variance Chart'!$D$5:$D$10</c:f>
              <c:numCache>
                <c:formatCode>_ * #,##0_ ;_ * \-#,##0_ ;_ * "-"??_ ;_ @_ </c:formatCode>
                <c:ptCount val="6"/>
                <c:pt idx="0">
                  <c:v>110225</c:v>
                </c:pt>
                <c:pt idx="1">
                  <c:v>145889</c:v>
                </c:pt>
                <c:pt idx="2">
                  <c:v>164500</c:v>
                </c:pt>
                <c:pt idx="3">
                  <c:v>125889</c:v>
                </c:pt>
                <c:pt idx="4">
                  <c:v>134558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'Variance Chart'!$E$5:$E$9</c15:f>
                <c15:dlblRangeCache>
                  <c:ptCount val="5"/>
                  <c:pt idx="0">
                    <c:v>-12%</c:v>
                  </c:pt>
                  <c:pt idx="1">
                    <c:v>32%</c:v>
                  </c:pt>
                  <c:pt idx="2">
                    <c:v>13%</c:v>
                  </c:pt>
                  <c:pt idx="3">
                    <c:v>-23%</c:v>
                  </c:pt>
                  <c:pt idx="4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23B5-483B-9494-CED96B19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3598928"/>
        <c:axId val="2003590768"/>
      </c:barChart>
      <c:catAx>
        <c:axId val="20035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90768"/>
        <c:crosses val="autoZero"/>
        <c:auto val="1"/>
        <c:lblAlgn val="ctr"/>
        <c:lblOffset val="100"/>
        <c:noMultiLvlLbl val="0"/>
      </c:catAx>
      <c:valAx>
        <c:axId val="200359076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'Staccked Bar'!$B$3</c:f>
              <c:strCache>
                <c:ptCount val="1"/>
                <c:pt idx="0">
                  <c:v>White Women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Bar'!$C$3:$H$3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27</c:v>
                </c:pt>
                <c:pt idx="3">
                  <c:v>24</c:v>
                </c:pt>
                <c:pt idx="4">
                  <c:v>22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A-4E77-8A29-B299D263DD53}"/>
            </c:ext>
          </c:extLst>
        </c:ser>
        <c:ser>
          <c:idx val="1"/>
          <c:order val="1"/>
          <c:tx>
            <c:strRef>
              <c:f>'Staccked Bar'!$B$4</c:f>
              <c:strCache>
                <c:ptCount val="1"/>
                <c:pt idx="0">
                  <c:v>Women of Color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Bar'!$C$4:$H$4</c:f>
              <c:numCache>
                <c:formatCode>General</c:formatCode>
                <c:ptCount val="6"/>
                <c:pt idx="0">
                  <c:v>17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A-4E77-8A29-B299D263DD53}"/>
            </c:ext>
          </c:extLst>
        </c:ser>
        <c:ser>
          <c:idx val="2"/>
          <c:order val="2"/>
          <c:tx>
            <c:strRef>
              <c:f>'Staccked Bar'!$B$5</c:f>
              <c:strCache>
                <c:ptCount val="1"/>
                <c:pt idx="0">
                  <c:v>Men of color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Bar'!$C$5:$H$5</c:f>
              <c:numCache>
                <c:formatCode>General</c:formatCode>
                <c:ptCount val="6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A-4E77-8A29-B299D263DD53}"/>
            </c:ext>
          </c:extLst>
        </c:ser>
        <c:ser>
          <c:idx val="3"/>
          <c:order val="3"/>
          <c:tx>
            <c:strRef>
              <c:f>'Staccked Bar'!$B$6</c:f>
              <c:strCache>
                <c:ptCount val="1"/>
                <c:pt idx="0">
                  <c:v>White Men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Bar'!$C$6:$H$6</c:f>
              <c:numCache>
                <c:formatCode>General</c:formatCode>
                <c:ptCount val="6"/>
                <c:pt idx="0">
                  <c:v>35</c:v>
                </c:pt>
                <c:pt idx="1">
                  <c:v>42</c:v>
                </c:pt>
                <c:pt idx="2">
                  <c:v>50</c:v>
                </c:pt>
                <c:pt idx="3">
                  <c:v>56</c:v>
                </c:pt>
                <c:pt idx="4">
                  <c:v>61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0A-4E77-8A29-B299D263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90108624"/>
        <c:axId val="1990109104"/>
      </c:barChart>
      <c:catAx>
        <c:axId val="19901086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990109104"/>
        <c:crosses val="autoZero"/>
        <c:auto val="1"/>
        <c:lblAlgn val="ctr"/>
        <c:lblOffset val="100"/>
        <c:noMultiLvlLbl val="0"/>
      </c:catAx>
      <c:valAx>
        <c:axId val="1990109104"/>
        <c:scaling>
          <c:orientation val="maxMin"/>
          <c:max val="100"/>
        </c:scaling>
        <c:delete val="1"/>
        <c:axPos val="l"/>
        <c:numFmt formatCode="General" sourceLinked="1"/>
        <c:majorTickMark val="none"/>
        <c:minorTickMark val="none"/>
        <c:tickLblPos val="nextTo"/>
        <c:crossAx val="199010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strRef>
              <c:f>'Line Graph'!$E$2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Graph'!$E$3:$E$100</c:f>
              <c:numCache>
                <c:formatCode>0.00%</c:formatCode>
                <c:ptCount val="98"/>
                <c:pt idx="0">
                  <c:v>0.129</c:v>
                </c:pt>
                <c:pt idx="1">
                  <c:v>0.127</c:v>
                </c:pt>
                <c:pt idx="2">
                  <c:v>0.13500000000000001</c:v>
                </c:pt>
                <c:pt idx="3">
                  <c:v>0.14099999999999999</c:v>
                </c:pt>
                <c:pt idx="4">
                  <c:v>0.121</c:v>
                </c:pt>
                <c:pt idx="5">
                  <c:v>0.14399999999999999</c:v>
                </c:pt>
                <c:pt idx="6">
                  <c:v>0.112</c:v>
                </c:pt>
                <c:pt idx="7">
                  <c:v>0.11799999999999999</c:v>
                </c:pt>
                <c:pt idx="8">
                  <c:v>0.115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0.113</c:v>
                </c:pt>
                <c:pt idx="12">
                  <c:v>0.121</c:v>
                </c:pt>
                <c:pt idx="13">
                  <c:v>0.14499999999999999</c:v>
                </c:pt>
                <c:pt idx="14">
                  <c:v>0.11899999999999999</c:v>
                </c:pt>
                <c:pt idx="15">
                  <c:v>0.14000000000000001</c:v>
                </c:pt>
                <c:pt idx="16">
                  <c:v>0.113</c:v>
                </c:pt>
                <c:pt idx="17">
                  <c:v>0.14299999999999999</c:v>
                </c:pt>
                <c:pt idx="18">
                  <c:v>0.14599999999999999</c:v>
                </c:pt>
                <c:pt idx="19">
                  <c:v>0.13800000000000001</c:v>
                </c:pt>
                <c:pt idx="20">
                  <c:v>0.14199999999999999</c:v>
                </c:pt>
                <c:pt idx="21">
                  <c:v>0.114</c:v>
                </c:pt>
                <c:pt idx="22">
                  <c:v>0.11700000000000001</c:v>
                </c:pt>
                <c:pt idx="23">
                  <c:v>0.127</c:v>
                </c:pt>
                <c:pt idx="24">
                  <c:v>0.124</c:v>
                </c:pt>
                <c:pt idx="25">
                  <c:v>0.122</c:v>
                </c:pt>
                <c:pt idx="26">
                  <c:v>0.14099999999999999</c:v>
                </c:pt>
                <c:pt idx="27">
                  <c:v>0.123</c:v>
                </c:pt>
                <c:pt idx="28">
                  <c:v>0.14399999999999999</c:v>
                </c:pt>
                <c:pt idx="29">
                  <c:v>0.13800000000000001</c:v>
                </c:pt>
                <c:pt idx="30">
                  <c:v>0.14299999999999999</c:v>
                </c:pt>
                <c:pt idx="31">
                  <c:v>0.123</c:v>
                </c:pt>
                <c:pt idx="32">
                  <c:v>0.112</c:v>
                </c:pt>
                <c:pt idx="33">
                  <c:v>0.11899999999999999</c:v>
                </c:pt>
                <c:pt idx="34">
                  <c:v>0.129</c:v>
                </c:pt>
                <c:pt idx="35">
                  <c:v>0.12</c:v>
                </c:pt>
                <c:pt idx="36">
                  <c:v>0.14199999999999999</c:v>
                </c:pt>
                <c:pt idx="37">
                  <c:v>0.14699999999999999</c:v>
                </c:pt>
                <c:pt idx="38">
                  <c:v>0.129</c:v>
                </c:pt>
                <c:pt idx="39">
                  <c:v>0.126</c:v>
                </c:pt>
                <c:pt idx="40">
                  <c:v>0.13800000000000001</c:v>
                </c:pt>
                <c:pt idx="41">
                  <c:v>0.13200000000000001</c:v>
                </c:pt>
                <c:pt idx="42">
                  <c:v>0.13</c:v>
                </c:pt>
                <c:pt idx="43">
                  <c:v>0.13100000000000001</c:v>
                </c:pt>
                <c:pt idx="44">
                  <c:v>0.13500000000000001</c:v>
                </c:pt>
                <c:pt idx="45">
                  <c:v>0.14299999999999999</c:v>
                </c:pt>
                <c:pt idx="46">
                  <c:v>0.13100000000000001</c:v>
                </c:pt>
                <c:pt idx="47">
                  <c:v>0.14299999999999999</c:v>
                </c:pt>
                <c:pt idx="48">
                  <c:v>0.14099999999999999</c:v>
                </c:pt>
                <c:pt idx="49">
                  <c:v>0.11899999999999999</c:v>
                </c:pt>
                <c:pt idx="50">
                  <c:v>0.112</c:v>
                </c:pt>
                <c:pt idx="51">
                  <c:v>0.111</c:v>
                </c:pt>
                <c:pt idx="52">
                  <c:v>0.12</c:v>
                </c:pt>
                <c:pt idx="53">
                  <c:v>0.13900000000000001</c:v>
                </c:pt>
                <c:pt idx="54">
                  <c:v>0.115</c:v>
                </c:pt>
                <c:pt idx="55">
                  <c:v>0.125</c:v>
                </c:pt>
                <c:pt idx="56">
                  <c:v>0.11799999999999999</c:v>
                </c:pt>
                <c:pt idx="57">
                  <c:v>0.13700000000000001</c:v>
                </c:pt>
                <c:pt idx="58">
                  <c:v>0.13200000000000001</c:v>
                </c:pt>
                <c:pt idx="59">
                  <c:v>0.13200000000000001</c:v>
                </c:pt>
                <c:pt idx="60">
                  <c:v>0.129</c:v>
                </c:pt>
                <c:pt idx="61">
                  <c:v>0.123</c:v>
                </c:pt>
                <c:pt idx="62">
                  <c:v>0.114</c:v>
                </c:pt>
                <c:pt idx="63">
                  <c:v>0.14000000000000001</c:v>
                </c:pt>
                <c:pt idx="64">
                  <c:v>0.121</c:v>
                </c:pt>
                <c:pt idx="65">
                  <c:v>0.11799999999999999</c:v>
                </c:pt>
                <c:pt idx="66">
                  <c:v>0.126</c:v>
                </c:pt>
                <c:pt idx="67">
                  <c:v>0.126</c:v>
                </c:pt>
                <c:pt idx="68">
                  <c:v>0.13900000000000001</c:v>
                </c:pt>
                <c:pt idx="69">
                  <c:v>0.127</c:v>
                </c:pt>
                <c:pt idx="70">
                  <c:v>0.12</c:v>
                </c:pt>
                <c:pt idx="71">
                  <c:v>0.14399999999999999</c:v>
                </c:pt>
                <c:pt idx="72">
                  <c:v>0.13800000000000001</c:v>
                </c:pt>
                <c:pt idx="73">
                  <c:v>0.14199999999999999</c:v>
                </c:pt>
                <c:pt idx="74">
                  <c:v>0.111</c:v>
                </c:pt>
                <c:pt idx="75">
                  <c:v>0.11799999999999999</c:v>
                </c:pt>
                <c:pt idx="76">
                  <c:v>0.14599999999999999</c:v>
                </c:pt>
                <c:pt idx="77">
                  <c:v>0.129</c:v>
                </c:pt>
                <c:pt idx="78">
                  <c:v>0.13900000000000001</c:v>
                </c:pt>
                <c:pt idx="79">
                  <c:v>0.14000000000000001</c:v>
                </c:pt>
                <c:pt idx="80">
                  <c:v>0.14099999999999999</c:v>
                </c:pt>
                <c:pt idx="81">
                  <c:v>0.111</c:v>
                </c:pt>
                <c:pt idx="82">
                  <c:v>0.13200000000000001</c:v>
                </c:pt>
                <c:pt idx="83">
                  <c:v>0.122</c:v>
                </c:pt>
                <c:pt idx="84">
                  <c:v>0.126</c:v>
                </c:pt>
                <c:pt idx="85">
                  <c:v>0.129</c:v>
                </c:pt>
                <c:pt idx="86">
                  <c:v>0.124</c:v>
                </c:pt>
                <c:pt idx="87">
                  <c:v>0.13600000000000001</c:v>
                </c:pt>
                <c:pt idx="88">
                  <c:v>0.13900000000000001</c:v>
                </c:pt>
                <c:pt idx="89">
                  <c:v>0.115</c:v>
                </c:pt>
                <c:pt idx="90">
                  <c:v>0.14000000000000001</c:v>
                </c:pt>
                <c:pt idx="91">
                  <c:v>0.123</c:v>
                </c:pt>
                <c:pt idx="92">
                  <c:v>0.13600000000000001</c:v>
                </c:pt>
                <c:pt idx="93">
                  <c:v>0.14099999999999999</c:v>
                </c:pt>
                <c:pt idx="94">
                  <c:v>0.111</c:v>
                </c:pt>
                <c:pt idx="95">
                  <c:v>0.14599999999999999</c:v>
                </c:pt>
                <c:pt idx="96">
                  <c:v>0.13600000000000001</c:v>
                </c:pt>
                <c:pt idx="97">
                  <c:v>0.123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3-4489-9F9B-E3AADA5DFCA2}"/>
            </c:ext>
          </c:extLst>
        </c:ser>
        <c:ser>
          <c:idx val="3"/>
          <c:order val="3"/>
          <c:tx>
            <c:strRef>
              <c:f>'Line Graph'!$F$2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rgbClr val="D9D9D9">
                <a:alpha val="56863"/>
              </a:srgb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Graph'!$F$3:$F$100</c:f>
              <c:numCache>
                <c:formatCode>0.00%</c:formatCode>
                <c:ptCount val="98"/>
                <c:pt idx="0">
                  <c:v>4.3999999999999984E-2</c:v>
                </c:pt>
                <c:pt idx="1">
                  <c:v>6.8000000000000005E-2</c:v>
                </c:pt>
                <c:pt idx="2">
                  <c:v>4.7999999999999987E-2</c:v>
                </c:pt>
                <c:pt idx="3">
                  <c:v>4.6000000000000013E-2</c:v>
                </c:pt>
                <c:pt idx="4">
                  <c:v>7.1000000000000008E-2</c:v>
                </c:pt>
                <c:pt idx="5">
                  <c:v>5.1000000000000018E-2</c:v>
                </c:pt>
                <c:pt idx="6">
                  <c:v>8.4000000000000005E-2</c:v>
                </c:pt>
                <c:pt idx="7">
                  <c:v>3.5000000000000003E-2</c:v>
                </c:pt>
                <c:pt idx="8">
                  <c:v>8.2000000000000003E-2</c:v>
                </c:pt>
                <c:pt idx="9">
                  <c:v>6.9000000000000006E-2</c:v>
                </c:pt>
                <c:pt idx="10">
                  <c:v>7.5999999999999998E-2</c:v>
                </c:pt>
                <c:pt idx="11">
                  <c:v>8.3000000000000004E-2</c:v>
                </c:pt>
                <c:pt idx="12">
                  <c:v>5.3999999999999992E-2</c:v>
                </c:pt>
                <c:pt idx="13">
                  <c:v>0.03</c:v>
                </c:pt>
                <c:pt idx="14">
                  <c:v>5.6999999999999995E-2</c:v>
                </c:pt>
                <c:pt idx="15">
                  <c:v>3.3999999999999975E-2</c:v>
                </c:pt>
                <c:pt idx="16">
                  <c:v>8.3000000000000004E-2</c:v>
                </c:pt>
                <c:pt idx="17">
                  <c:v>4.300000000000001E-2</c:v>
                </c:pt>
                <c:pt idx="18">
                  <c:v>2.6999999999999996E-2</c:v>
                </c:pt>
                <c:pt idx="19">
                  <c:v>2.6999999999999996E-2</c:v>
                </c:pt>
                <c:pt idx="20">
                  <c:v>4.7000000000000014E-2</c:v>
                </c:pt>
                <c:pt idx="21">
                  <c:v>3.7999999999999992E-2</c:v>
                </c:pt>
                <c:pt idx="22">
                  <c:v>5.2000000000000005E-2</c:v>
                </c:pt>
                <c:pt idx="23">
                  <c:v>4.9999999999999989E-2</c:v>
                </c:pt>
                <c:pt idx="24">
                  <c:v>6.8000000000000005E-2</c:v>
                </c:pt>
                <c:pt idx="25">
                  <c:v>4.5000000000000012E-2</c:v>
                </c:pt>
                <c:pt idx="26">
                  <c:v>4.300000000000001E-2</c:v>
                </c:pt>
                <c:pt idx="27">
                  <c:v>2.8999999999999998E-2</c:v>
                </c:pt>
                <c:pt idx="28">
                  <c:v>3.3000000000000002E-2</c:v>
                </c:pt>
                <c:pt idx="29">
                  <c:v>1.8999999999999989E-2</c:v>
                </c:pt>
                <c:pt idx="30">
                  <c:v>4.7000000000000014E-2</c:v>
                </c:pt>
                <c:pt idx="31">
                  <c:v>2.7999999999999997E-2</c:v>
                </c:pt>
                <c:pt idx="32">
                  <c:v>5.800000000000001E-2</c:v>
                </c:pt>
                <c:pt idx="33">
                  <c:v>7.8000000000000014E-2</c:v>
                </c:pt>
                <c:pt idx="34">
                  <c:v>5.3999999999999992E-2</c:v>
                </c:pt>
                <c:pt idx="35">
                  <c:v>4.8000000000000015E-2</c:v>
                </c:pt>
                <c:pt idx="36">
                  <c:v>3.5000000000000003E-2</c:v>
                </c:pt>
                <c:pt idx="37">
                  <c:v>5.0000000000000044E-3</c:v>
                </c:pt>
                <c:pt idx="38">
                  <c:v>2.2999999999999993E-2</c:v>
                </c:pt>
                <c:pt idx="39">
                  <c:v>3.7000000000000005E-2</c:v>
                </c:pt>
                <c:pt idx="40">
                  <c:v>4.7999999999999987E-2</c:v>
                </c:pt>
                <c:pt idx="41">
                  <c:v>4.0999999999999981E-2</c:v>
                </c:pt>
                <c:pt idx="42">
                  <c:v>6.0999999999999999E-2</c:v>
                </c:pt>
                <c:pt idx="43">
                  <c:v>3.5000000000000003E-2</c:v>
                </c:pt>
                <c:pt idx="44">
                  <c:v>5.099999999999999E-2</c:v>
                </c:pt>
                <c:pt idx="45">
                  <c:v>2.5000000000000022E-2</c:v>
                </c:pt>
                <c:pt idx="46">
                  <c:v>4.2999999999999983E-2</c:v>
                </c:pt>
                <c:pt idx="47">
                  <c:v>1.4000000000000012E-2</c:v>
                </c:pt>
                <c:pt idx="48">
                  <c:v>1.6000000000000014E-2</c:v>
                </c:pt>
                <c:pt idx="49">
                  <c:v>7.2000000000000008E-2</c:v>
                </c:pt>
                <c:pt idx="50">
                  <c:v>8.5000000000000006E-2</c:v>
                </c:pt>
                <c:pt idx="51">
                  <c:v>6.7999999999999991E-2</c:v>
                </c:pt>
                <c:pt idx="52">
                  <c:v>4.1000000000000009E-2</c:v>
                </c:pt>
                <c:pt idx="53">
                  <c:v>2.7999999999999997E-2</c:v>
                </c:pt>
                <c:pt idx="54">
                  <c:v>3.8999999999999993E-2</c:v>
                </c:pt>
                <c:pt idx="55">
                  <c:v>4.7999999999999987E-2</c:v>
                </c:pt>
                <c:pt idx="56">
                  <c:v>4.6000000000000013E-2</c:v>
                </c:pt>
                <c:pt idx="57">
                  <c:v>4.8999999999999988E-2</c:v>
                </c:pt>
                <c:pt idx="58">
                  <c:v>2.7999999999999997E-2</c:v>
                </c:pt>
                <c:pt idx="59">
                  <c:v>5.2999999999999992E-2</c:v>
                </c:pt>
                <c:pt idx="60">
                  <c:v>5.099999999999999E-2</c:v>
                </c:pt>
                <c:pt idx="61">
                  <c:v>6.9000000000000006E-2</c:v>
                </c:pt>
                <c:pt idx="62">
                  <c:v>7.2999999999999995E-2</c:v>
                </c:pt>
                <c:pt idx="63">
                  <c:v>2.7999999999999997E-2</c:v>
                </c:pt>
                <c:pt idx="64">
                  <c:v>4.300000000000001E-2</c:v>
                </c:pt>
                <c:pt idx="65">
                  <c:v>7.1000000000000008E-2</c:v>
                </c:pt>
                <c:pt idx="66">
                  <c:v>6.9000000000000006E-2</c:v>
                </c:pt>
                <c:pt idx="67">
                  <c:v>2.6999999999999996E-2</c:v>
                </c:pt>
                <c:pt idx="68">
                  <c:v>4.0999999999999981E-2</c:v>
                </c:pt>
                <c:pt idx="69">
                  <c:v>4.6999999999999986E-2</c:v>
                </c:pt>
                <c:pt idx="70">
                  <c:v>7.6000000000000012E-2</c:v>
                </c:pt>
                <c:pt idx="71">
                  <c:v>4.5000000000000012E-2</c:v>
                </c:pt>
                <c:pt idx="72">
                  <c:v>4.4999999999999984E-2</c:v>
                </c:pt>
                <c:pt idx="73">
                  <c:v>5.3000000000000019E-2</c:v>
                </c:pt>
                <c:pt idx="74">
                  <c:v>5.3000000000000005E-2</c:v>
                </c:pt>
                <c:pt idx="75">
                  <c:v>6.9000000000000006E-2</c:v>
                </c:pt>
                <c:pt idx="76">
                  <c:v>0.03</c:v>
                </c:pt>
                <c:pt idx="77">
                  <c:v>6.7000000000000004E-2</c:v>
                </c:pt>
                <c:pt idx="78">
                  <c:v>5.1999999999999991E-2</c:v>
                </c:pt>
                <c:pt idx="79">
                  <c:v>4.3999999999999984E-2</c:v>
                </c:pt>
                <c:pt idx="80">
                  <c:v>5.400000000000002E-2</c:v>
                </c:pt>
                <c:pt idx="81">
                  <c:v>7.9000000000000001E-2</c:v>
                </c:pt>
                <c:pt idx="82">
                  <c:v>4.5999999999999985E-2</c:v>
                </c:pt>
                <c:pt idx="83">
                  <c:v>4.7000000000000014E-2</c:v>
                </c:pt>
                <c:pt idx="84">
                  <c:v>6.0999999999999999E-2</c:v>
                </c:pt>
                <c:pt idx="85">
                  <c:v>2.7999999999999997E-2</c:v>
                </c:pt>
                <c:pt idx="86">
                  <c:v>5.1999999999999991E-2</c:v>
                </c:pt>
                <c:pt idx="87">
                  <c:v>4.1999999999999982E-2</c:v>
                </c:pt>
                <c:pt idx="88">
                  <c:v>4.8999999999999988E-2</c:v>
                </c:pt>
                <c:pt idx="89">
                  <c:v>5.8999999999999983E-2</c:v>
                </c:pt>
                <c:pt idx="90">
                  <c:v>1.6999999999999987E-2</c:v>
                </c:pt>
                <c:pt idx="91">
                  <c:v>6.5000000000000002E-2</c:v>
                </c:pt>
                <c:pt idx="92">
                  <c:v>3.6999999999999977E-2</c:v>
                </c:pt>
                <c:pt idx="93">
                  <c:v>5.1000000000000018E-2</c:v>
                </c:pt>
                <c:pt idx="94">
                  <c:v>6.5999999999999989E-2</c:v>
                </c:pt>
                <c:pt idx="95">
                  <c:v>3.3000000000000002E-2</c:v>
                </c:pt>
                <c:pt idx="96">
                  <c:v>5.7999999999999996E-2</c:v>
                </c:pt>
                <c:pt idx="97">
                  <c:v>6.8000000000000005E-2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3-4489-9F9B-E3AADA5D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09199"/>
        <c:axId val="294609679"/>
      </c:areaChart>
      <c:lineChart>
        <c:grouping val="standard"/>
        <c:varyColors val="0"/>
        <c:ser>
          <c:idx val="0"/>
          <c:order val="0"/>
          <c:tx>
            <c:strRef>
              <c:f>'Line Graph'!$C$2</c:f>
              <c:strCache>
                <c:ptCount val="1"/>
                <c:pt idx="0">
                  <c:v>Men</c:v>
                </c:pt>
              </c:strCache>
            </c:strRef>
          </c:tx>
          <c:spPr>
            <a:ln w="12700" cap="rnd">
              <a:solidFill>
                <a:srgbClr val="FF535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830027060586706E-4"/>
                  <c:y val="-0.1923786679621345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4482746743271261E-2"/>
                      <c:h val="9.47092910457322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3B3-4489-9F9B-E3AADA5DFC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Graph'!$C$3:$C$100</c:f>
              <c:numCache>
                <c:formatCode>0.00%</c:formatCode>
                <c:ptCount val="98"/>
                <c:pt idx="0">
                  <c:v>0.17299999999999999</c:v>
                </c:pt>
                <c:pt idx="1">
                  <c:v>0.19500000000000001</c:v>
                </c:pt>
                <c:pt idx="2">
                  <c:v>0.183</c:v>
                </c:pt>
                <c:pt idx="3">
                  <c:v>0.187</c:v>
                </c:pt>
                <c:pt idx="4">
                  <c:v>0.192</c:v>
                </c:pt>
                <c:pt idx="5">
                  <c:v>0.19500000000000001</c:v>
                </c:pt>
                <c:pt idx="6">
                  <c:v>0.19600000000000001</c:v>
                </c:pt>
                <c:pt idx="7">
                  <c:v>0.153</c:v>
                </c:pt>
                <c:pt idx="8">
                  <c:v>0.19700000000000001</c:v>
                </c:pt>
                <c:pt idx="9">
                  <c:v>0.19400000000000001</c:v>
                </c:pt>
                <c:pt idx="10">
                  <c:v>0.192</c:v>
                </c:pt>
                <c:pt idx="11">
                  <c:v>0.19600000000000001</c:v>
                </c:pt>
                <c:pt idx="12">
                  <c:v>0.17499999999999999</c:v>
                </c:pt>
                <c:pt idx="13">
                  <c:v>0.17499999999999999</c:v>
                </c:pt>
                <c:pt idx="14">
                  <c:v>0.17599999999999999</c:v>
                </c:pt>
                <c:pt idx="15">
                  <c:v>0.17399999999999999</c:v>
                </c:pt>
                <c:pt idx="16">
                  <c:v>0.19600000000000001</c:v>
                </c:pt>
                <c:pt idx="17">
                  <c:v>0.186</c:v>
                </c:pt>
                <c:pt idx="18">
                  <c:v>0.17299999999999999</c:v>
                </c:pt>
                <c:pt idx="19">
                  <c:v>0.16500000000000001</c:v>
                </c:pt>
                <c:pt idx="20">
                  <c:v>0.189</c:v>
                </c:pt>
                <c:pt idx="21">
                  <c:v>0.152</c:v>
                </c:pt>
                <c:pt idx="22">
                  <c:v>0.16900000000000001</c:v>
                </c:pt>
                <c:pt idx="23">
                  <c:v>0.17699999999999999</c:v>
                </c:pt>
                <c:pt idx="24">
                  <c:v>0.192</c:v>
                </c:pt>
                <c:pt idx="25">
                  <c:v>0.16700000000000001</c:v>
                </c:pt>
                <c:pt idx="26">
                  <c:v>0.184</c:v>
                </c:pt>
                <c:pt idx="27">
                  <c:v>0.152</c:v>
                </c:pt>
                <c:pt idx="28">
                  <c:v>0.17699999999999999</c:v>
                </c:pt>
                <c:pt idx="29">
                  <c:v>0.157</c:v>
                </c:pt>
                <c:pt idx="30">
                  <c:v>0.19</c:v>
                </c:pt>
                <c:pt idx="31">
                  <c:v>0.151</c:v>
                </c:pt>
                <c:pt idx="32">
                  <c:v>0.17</c:v>
                </c:pt>
                <c:pt idx="33">
                  <c:v>0.19700000000000001</c:v>
                </c:pt>
                <c:pt idx="34">
                  <c:v>0.183</c:v>
                </c:pt>
                <c:pt idx="35">
                  <c:v>0.16800000000000001</c:v>
                </c:pt>
                <c:pt idx="36">
                  <c:v>0.17699999999999999</c:v>
                </c:pt>
                <c:pt idx="37">
                  <c:v>0.152</c:v>
                </c:pt>
                <c:pt idx="38">
                  <c:v>0.152</c:v>
                </c:pt>
                <c:pt idx="39">
                  <c:v>0.16300000000000001</c:v>
                </c:pt>
                <c:pt idx="40">
                  <c:v>0.186</c:v>
                </c:pt>
                <c:pt idx="41">
                  <c:v>0.17299999999999999</c:v>
                </c:pt>
                <c:pt idx="42">
                  <c:v>0.191</c:v>
                </c:pt>
                <c:pt idx="43">
                  <c:v>0.16600000000000001</c:v>
                </c:pt>
                <c:pt idx="44">
                  <c:v>0.186</c:v>
                </c:pt>
                <c:pt idx="45">
                  <c:v>0.16800000000000001</c:v>
                </c:pt>
                <c:pt idx="46">
                  <c:v>0.17399999999999999</c:v>
                </c:pt>
                <c:pt idx="47">
                  <c:v>0.157</c:v>
                </c:pt>
                <c:pt idx="48">
                  <c:v>0.157</c:v>
                </c:pt>
                <c:pt idx="49">
                  <c:v>0.191</c:v>
                </c:pt>
                <c:pt idx="50">
                  <c:v>0.19700000000000001</c:v>
                </c:pt>
                <c:pt idx="51">
                  <c:v>0.17899999999999999</c:v>
                </c:pt>
                <c:pt idx="52">
                  <c:v>0.161</c:v>
                </c:pt>
                <c:pt idx="53">
                  <c:v>0.16700000000000001</c:v>
                </c:pt>
                <c:pt idx="54">
                  <c:v>0.154</c:v>
                </c:pt>
                <c:pt idx="55">
                  <c:v>0.17299999999999999</c:v>
                </c:pt>
                <c:pt idx="56">
                  <c:v>0.16400000000000001</c:v>
                </c:pt>
                <c:pt idx="57">
                  <c:v>0.186</c:v>
                </c:pt>
                <c:pt idx="58">
                  <c:v>0.16</c:v>
                </c:pt>
                <c:pt idx="59">
                  <c:v>0.185</c:v>
                </c:pt>
                <c:pt idx="60">
                  <c:v>0.18</c:v>
                </c:pt>
                <c:pt idx="61">
                  <c:v>0.192</c:v>
                </c:pt>
                <c:pt idx="62">
                  <c:v>0.187</c:v>
                </c:pt>
                <c:pt idx="63">
                  <c:v>0.16800000000000001</c:v>
                </c:pt>
                <c:pt idx="64">
                  <c:v>0.16400000000000001</c:v>
                </c:pt>
                <c:pt idx="65">
                  <c:v>0.189</c:v>
                </c:pt>
                <c:pt idx="66">
                  <c:v>0.19500000000000001</c:v>
                </c:pt>
                <c:pt idx="67">
                  <c:v>0.153</c:v>
                </c:pt>
                <c:pt idx="68">
                  <c:v>0.18</c:v>
                </c:pt>
                <c:pt idx="69">
                  <c:v>0.17399999999999999</c:v>
                </c:pt>
                <c:pt idx="70">
                  <c:v>0.19600000000000001</c:v>
                </c:pt>
                <c:pt idx="71">
                  <c:v>0.189</c:v>
                </c:pt>
                <c:pt idx="72">
                  <c:v>0.183</c:v>
                </c:pt>
                <c:pt idx="73">
                  <c:v>0.19500000000000001</c:v>
                </c:pt>
                <c:pt idx="74">
                  <c:v>0.16400000000000001</c:v>
                </c:pt>
                <c:pt idx="75">
                  <c:v>0.187</c:v>
                </c:pt>
                <c:pt idx="76">
                  <c:v>0.17599999999999999</c:v>
                </c:pt>
                <c:pt idx="77">
                  <c:v>0.19600000000000001</c:v>
                </c:pt>
                <c:pt idx="78">
                  <c:v>0.191</c:v>
                </c:pt>
                <c:pt idx="79">
                  <c:v>0.184</c:v>
                </c:pt>
                <c:pt idx="80">
                  <c:v>0.19500000000000001</c:v>
                </c:pt>
                <c:pt idx="81">
                  <c:v>0.19</c:v>
                </c:pt>
                <c:pt idx="82">
                  <c:v>0.17799999999999999</c:v>
                </c:pt>
                <c:pt idx="83">
                  <c:v>0.16900000000000001</c:v>
                </c:pt>
                <c:pt idx="84">
                  <c:v>0.187</c:v>
                </c:pt>
                <c:pt idx="85">
                  <c:v>0.157</c:v>
                </c:pt>
                <c:pt idx="86">
                  <c:v>0.17599999999999999</c:v>
                </c:pt>
                <c:pt idx="87">
                  <c:v>0.17799999999999999</c:v>
                </c:pt>
                <c:pt idx="88">
                  <c:v>0.188</c:v>
                </c:pt>
                <c:pt idx="89">
                  <c:v>0.17399999999999999</c:v>
                </c:pt>
                <c:pt idx="90">
                  <c:v>0.157</c:v>
                </c:pt>
                <c:pt idx="91">
                  <c:v>0.188</c:v>
                </c:pt>
                <c:pt idx="92">
                  <c:v>0.17299999999999999</c:v>
                </c:pt>
                <c:pt idx="93">
                  <c:v>0.192</c:v>
                </c:pt>
                <c:pt idx="94">
                  <c:v>0.17699999999999999</c:v>
                </c:pt>
                <c:pt idx="95">
                  <c:v>0.17899999999999999</c:v>
                </c:pt>
                <c:pt idx="96">
                  <c:v>0.19400000000000001</c:v>
                </c:pt>
                <c:pt idx="97">
                  <c:v>0.191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B3-4489-9F9B-E3AADA5DFCA2}"/>
            </c:ext>
          </c:extLst>
        </c:ser>
        <c:ser>
          <c:idx val="1"/>
          <c:order val="1"/>
          <c:tx>
            <c:strRef>
              <c:f>'Line Graph'!$D$2</c:f>
              <c:strCache>
                <c:ptCount val="1"/>
                <c:pt idx="0">
                  <c:v>Women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678396009627431E-4"/>
                  <c:y val="8.48994290405641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471214720207224E-2"/>
                      <c:h val="0.171943465225842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53B3-4489-9F9B-E3AADA5DFC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Graph'!$D$3:$D$100</c:f>
              <c:numCache>
                <c:formatCode>0.00%</c:formatCode>
                <c:ptCount val="98"/>
                <c:pt idx="0">
                  <c:v>0.129</c:v>
                </c:pt>
                <c:pt idx="1">
                  <c:v>0.127</c:v>
                </c:pt>
                <c:pt idx="2">
                  <c:v>0.13500000000000001</c:v>
                </c:pt>
                <c:pt idx="3">
                  <c:v>0.14099999999999999</c:v>
                </c:pt>
                <c:pt idx="4">
                  <c:v>0.121</c:v>
                </c:pt>
                <c:pt idx="5">
                  <c:v>0.14399999999999999</c:v>
                </c:pt>
                <c:pt idx="6">
                  <c:v>0.112</c:v>
                </c:pt>
                <c:pt idx="7">
                  <c:v>0.11799999999999999</c:v>
                </c:pt>
                <c:pt idx="8">
                  <c:v>0.115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0.113</c:v>
                </c:pt>
                <c:pt idx="12">
                  <c:v>0.121</c:v>
                </c:pt>
                <c:pt idx="13">
                  <c:v>0.14499999999999999</c:v>
                </c:pt>
                <c:pt idx="14">
                  <c:v>0.11899999999999999</c:v>
                </c:pt>
                <c:pt idx="15">
                  <c:v>0.14000000000000001</c:v>
                </c:pt>
                <c:pt idx="16">
                  <c:v>0.113</c:v>
                </c:pt>
                <c:pt idx="17">
                  <c:v>0.14299999999999999</c:v>
                </c:pt>
                <c:pt idx="18">
                  <c:v>0.14599999999999999</c:v>
                </c:pt>
                <c:pt idx="19">
                  <c:v>0.13800000000000001</c:v>
                </c:pt>
                <c:pt idx="20">
                  <c:v>0.14199999999999999</c:v>
                </c:pt>
                <c:pt idx="21">
                  <c:v>0.114</c:v>
                </c:pt>
                <c:pt idx="22">
                  <c:v>0.11700000000000001</c:v>
                </c:pt>
                <c:pt idx="23">
                  <c:v>0.127</c:v>
                </c:pt>
                <c:pt idx="24">
                  <c:v>0.124</c:v>
                </c:pt>
                <c:pt idx="25">
                  <c:v>0.122</c:v>
                </c:pt>
                <c:pt idx="26">
                  <c:v>0.14099999999999999</c:v>
                </c:pt>
                <c:pt idx="27">
                  <c:v>0.123</c:v>
                </c:pt>
                <c:pt idx="28">
                  <c:v>0.14399999999999999</c:v>
                </c:pt>
                <c:pt idx="29">
                  <c:v>0.13800000000000001</c:v>
                </c:pt>
                <c:pt idx="30">
                  <c:v>0.14299999999999999</c:v>
                </c:pt>
                <c:pt idx="31">
                  <c:v>0.123</c:v>
                </c:pt>
                <c:pt idx="32">
                  <c:v>0.112</c:v>
                </c:pt>
                <c:pt idx="33">
                  <c:v>0.11899999999999999</c:v>
                </c:pt>
                <c:pt idx="34">
                  <c:v>0.129</c:v>
                </c:pt>
                <c:pt idx="35">
                  <c:v>0.12</c:v>
                </c:pt>
                <c:pt idx="36">
                  <c:v>0.14199999999999999</c:v>
                </c:pt>
                <c:pt idx="37">
                  <c:v>0.14699999999999999</c:v>
                </c:pt>
                <c:pt idx="38">
                  <c:v>0.129</c:v>
                </c:pt>
                <c:pt idx="39">
                  <c:v>0.126</c:v>
                </c:pt>
                <c:pt idx="40">
                  <c:v>0.13800000000000001</c:v>
                </c:pt>
                <c:pt idx="41">
                  <c:v>0.13200000000000001</c:v>
                </c:pt>
                <c:pt idx="42">
                  <c:v>0.13</c:v>
                </c:pt>
                <c:pt idx="43">
                  <c:v>0.13100000000000001</c:v>
                </c:pt>
                <c:pt idx="44">
                  <c:v>0.13500000000000001</c:v>
                </c:pt>
                <c:pt idx="45">
                  <c:v>0.14299999999999999</c:v>
                </c:pt>
                <c:pt idx="46">
                  <c:v>0.13100000000000001</c:v>
                </c:pt>
                <c:pt idx="47">
                  <c:v>0.14299999999999999</c:v>
                </c:pt>
                <c:pt idx="48">
                  <c:v>0.14099999999999999</c:v>
                </c:pt>
                <c:pt idx="49">
                  <c:v>0.11899999999999999</c:v>
                </c:pt>
                <c:pt idx="50">
                  <c:v>0.112</c:v>
                </c:pt>
                <c:pt idx="51">
                  <c:v>0.111</c:v>
                </c:pt>
                <c:pt idx="52">
                  <c:v>0.12</c:v>
                </c:pt>
                <c:pt idx="53">
                  <c:v>0.13900000000000001</c:v>
                </c:pt>
                <c:pt idx="54">
                  <c:v>0.115</c:v>
                </c:pt>
                <c:pt idx="55">
                  <c:v>0.125</c:v>
                </c:pt>
                <c:pt idx="56">
                  <c:v>0.11799999999999999</c:v>
                </c:pt>
                <c:pt idx="57">
                  <c:v>0.13700000000000001</c:v>
                </c:pt>
                <c:pt idx="58">
                  <c:v>0.13200000000000001</c:v>
                </c:pt>
                <c:pt idx="59">
                  <c:v>0.13200000000000001</c:v>
                </c:pt>
                <c:pt idx="60">
                  <c:v>0.129</c:v>
                </c:pt>
                <c:pt idx="61">
                  <c:v>0.123</c:v>
                </c:pt>
                <c:pt idx="62">
                  <c:v>0.114</c:v>
                </c:pt>
                <c:pt idx="63">
                  <c:v>0.14000000000000001</c:v>
                </c:pt>
                <c:pt idx="64">
                  <c:v>0.121</c:v>
                </c:pt>
                <c:pt idx="65">
                  <c:v>0.11799999999999999</c:v>
                </c:pt>
                <c:pt idx="66">
                  <c:v>0.126</c:v>
                </c:pt>
                <c:pt idx="67">
                  <c:v>0.126</c:v>
                </c:pt>
                <c:pt idx="68">
                  <c:v>0.13900000000000001</c:v>
                </c:pt>
                <c:pt idx="69">
                  <c:v>0.127</c:v>
                </c:pt>
                <c:pt idx="70">
                  <c:v>0.12</c:v>
                </c:pt>
                <c:pt idx="71">
                  <c:v>0.14399999999999999</c:v>
                </c:pt>
                <c:pt idx="72">
                  <c:v>0.13800000000000001</c:v>
                </c:pt>
                <c:pt idx="73">
                  <c:v>0.14199999999999999</c:v>
                </c:pt>
                <c:pt idx="74">
                  <c:v>0.111</c:v>
                </c:pt>
                <c:pt idx="75">
                  <c:v>0.11799999999999999</c:v>
                </c:pt>
                <c:pt idx="76">
                  <c:v>0.14599999999999999</c:v>
                </c:pt>
                <c:pt idx="77">
                  <c:v>0.129</c:v>
                </c:pt>
                <c:pt idx="78">
                  <c:v>0.13900000000000001</c:v>
                </c:pt>
                <c:pt idx="79">
                  <c:v>0.14000000000000001</c:v>
                </c:pt>
                <c:pt idx="80">
                  <c:v>0.14099999999999999</c:v>
                </c:pt>
                <c:pt idx="81">
                  <c:v>0.111</c:v>
                </c:pt>
                <c:pt idx="82">
                  <c:v>0.13200000000000001</c:v>
                </c:pt>
                <c:pt idx="83">
                  <c:v>0.122</c:v>
                </c:pt>
                <c:pt idx="84">
                  <c:v>0.126</c:v>
                </c:pt>
                <c:pt idx="85">
                  <c:v>0.129</c:v>
                </c:pt>
                <c:pt idx="86">
                  <c:v>0.124</c:v>
                </c:pt>
                <c:pt idx="87">
                  <c:v>0.13600000000000001</c:v>
                </c:pt>
                <c:pt idx="88">
                  <c:v>0.13900000000000001</c:v>
                </c:pt>
                <c:pt idx="89">
                  <c:v>0.115</c:v>
                </c:pt>
                <c:pt idx="90">
                  <c:v>0.14000000000000001</c:v>
                </c:pt>
                <c:pt idx="91">
                  <c:v>0.123</c:v>
                </c:pt>
                <c:pt idx="92">
                  <c:v>0.13600000000000001</c:v>
                </c:pt>
                <c:pt idx="93">
                  <c:v>0.14099999999999999</c:v>
                </c:pt>
                <c:pt idx="94">
                  <c:v>0.111</c:v>
                </c:pt>
                <c:pt idx="95">
                  <c:v>0.14599999999999999</c:v>
                </c:pt>
                <c:pt idx="96">
                  <c:v>0.13600000000000001</c:v>
                </c:pt>
                <c:pt idx="97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B3-4489-9F9B-E3AADA5D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09199"/>
        <c:axId val="294609679"/>
      </c:lineChart>
      <c:catAx>
        <c:axId val="2946091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09679"/>
        <c:crosses val="autoZero"/>
        <c:auto val="0"/>
        <c:lblAlgn val="ctr"/>
        <c:lblOffset val="100"/>
        <c:tickLblSkip val="20"/>
        <c:tickMarkSkip val="1"/>
        <c:noMultiLvlLbl val="0"/>
      </c:catAx>
      <c:valAx>
        <c:axId val="294609679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09199"/>
        <c:crosses val="max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'Radar Chart 2'!$C$2</c:f>
              <c:strCache>
                <c:ptCount val="1"/>
                <c:pt idx="0">
                  <c:v>How Important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54902"/>
              </a:schemeClr>
            </a:solidFill>
            <a:ln>
              <a:solidFill>
                <a:srgbClr val="5C8E3A"/>
              </a:solidFill>
            </a:ln>
            <a:effectLst/>
          </c:spPr>
          <c:cat>
            <c:strRef>
              <c:f>'Radar Chart 2'!$B$3:$B$8</c:f>
              <c:strCache>
                <c:ptCount val="6"/>
                <c:pt idx="0">
                  <c:v>Financial Security</c:v>
                </c:pt>
                <c:pt idx="1">
                  <c:v>Comfortable Return</c:v>
                </c:pt>
                <c:pt idx="2">
                  <c:v>Homeownership</c:v>
                </c:pt>
                <c:pt idx="3">
                  <c:v>Annual Vacation</c:v>
                </c:pt>
                <c:pt idx="4">
                  <c:v>Children</c:v>
                </c:pt>
                <c:pt idx="5">
                  <c:v>Marriage</c:v>
                </c:pt>
              </c:strCache>
            </c:strRef>
          </c:cat>
          <c:val>
            <c:numRef>
              <c:f>'Radar Chart 2'!$C$3:$C$8</c:f>
              <c:numCache>
                <c:formatCode>0%</c:formatCode>
                <c:ptCount val="6"/>
                <c:pt idx="0">
                  <c:v>0.98</c:v>
                </c:pt>
                <c:pt idx="1">
                  <c:v>0.98</c:v>
                </c:pt>
                <c:pt idx="2">
                  <c:v>0.88</c:v>
                </c:pt>
                <c:pt idx="3">
                  <c:v>0.77</c:v>
                </c:pt>
                <c:pt idx="4">
                  <c:v>0.64</c:v>
                </c:pt>
                <c:pt idx="5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0-461A-82B1-86E635A29587}"/>
            </c:ext>
          </c:extLst>
        </c:ser>
        <c:ser>
          <c:idx val="1"/>
          <c:order val="1"/>
          <c:tx>
            <c:strRef>
              <c:f>'Radar Chart 2'!$D$2</c:f>
              <c:strCache>
                <c:ptCount val="1"/>
                <c:pt idx="0">
                  <c:v>How Easy</c:v>
                </c:pt>
              </c:strCache>
            </c:strRef>
          </c:tx>
          <c:spPr>
            <a:solidFill>
              <a:srgbClr val="AC75D5">
                <a:alpha val="34902"/>
              </a:srgbClr>
            </a:solidFill>
            <a:ln>
              <a:solidFill>
                <a:srgbClr val="7030A0"/>
              </a:solidFill>
            </a:ln>
            <a:effectLst/>
          </c:spPr>
          <c:cat>
            <c:strRef>
              <c:f>'Radar Chart 2'!$B$3:$B$8</c:f>
              <c:strCache>
                <c:ptCount val="6"/>
                <c:pt idx="0">
                  <c:v>Financial Security</c:v>
                </c:pt>
                <c:pt idx="1">
                  <c:v>Comfortable Return</c:v>
                </c:pt>
                <c:pt idx="2">
                  <c:v>Homeownership</c:v>
                </c:pt>
                <c:pt idx="3">
                  <c:v>Annual Vacation</c:v>
                </c:pt>
                <c:pt idx="4">
                  <c:v>Children</c:v>
                </c:pt>
                <c:pt idx="5">
                  <c:v>Marriage</c:v>
                </c:pt>
              </c:strCache>
            </c:strRef>
          </c:cat>
          <c:val>
            <c:numRef>
              <c:f>'Radar Chart 2'!$D$3:$D$8</c:f>
              <c:numCache>
                <c:formatCode>0%</c:formatCode>
                <c:ptCount val="6"/>
                <c:pt idx="0">
                  <c:v>0.06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0.12</c:v>
                </c:pt>
                <c:pt idx="4">
                  <c:v>0.4</c:v>
                </c:pt>
                <c:pt idx="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0-461A-82B1-86E635A29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866800"/>
        <c:axId val="1430870160"/>
      </c:radarChart>
      <c:catAx>
        <c:axId val="14308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70160"/>
        <c:crosses val="autoZero"/>
        <c:auto val="1"/>
        <c:lblAlgn val="ctr"/>
        <c:lblOffset val="100"/>
        <c:noMultiLvlLbl val="0"/>
      </c:catAx>
      <c:valAx>
        <c:axId val="1430870160"/>
        <c:scaling>
          <c:orientation val="minMax"/>
        </c:scaling>
        <c:delete val="1"/>
        <c:axPos val="l"/>
        <c:majorGridlines>
          <c:spPr>
            <a:ln w="158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3086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'Line Chart'!$C$2</c:f>
              <c:strCache>
                <c:ptCount val="1"/>
                <c:pt idx="0">
                  <c:v>Market Share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alpha val="90000"/>
                </a:schemeClr>
              </a:solidFill>
              <a:round/>
            </a:ln>
            <a:effectLst>
              <a:softEdge rad="0"/>
            </a:effectLst>
          </c:spPr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cat>
            <c:numRef>
              <c:f>'Line Chart'!$B$3:$B$15</c:f>
              <c:numCache>
                <c:formatCode>General</c:formatCode>
                <c:ptCount val="1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</c:numCache>
            </c:numRef>
          </c:cat>
          <c:val>
            <c:numRef>
              <c:f>'Line Chart'!$C$3:$C$15</c:f>
              <c:numCache>
                <c:formatCode>0%</c:formatCode>
                <c:ptCount val="13"/>
                <c:pt idx="0">
                  <c:v>0.67416649966862774</c:v>
                </c:pt>
                <c:pt idx="1">
                  <c:v>9.049511237868002E-2</c:v>
                </c:pt>
                <c:pt idx="2">
                  <c:v>0.82523003750958834</c:v>
                </c:pt>
                <c:pt idx="3">
                  <c:v>0.21318565776374643</c:v>
                </c:pt>
                <c:pt idx="4">
                  <c:v>0.95317418489040162</c:v>
                </c:pt>
                <c:pt idx="5">
                  <c:v>3.8812049982899777E-2</c:v>
                </c:pt>
                <c:pt idx="6">
                  <c:v>0.61990152811473276</c:v>
                </c:pt>
                <c:pt idx="7">
                  <c:v>0.22285908987109682</c:v>
                </c:pt>
                <c:pt idx="8">
                  <c:v>0.8674632415833563</c:v>
                </c:pt>
                <c:pt idx="9">
                  <c:v>0.18905294244516191</c:v>
                </c:pt>
                <c:pt idx="10">
                  <c:v>0.11172135871159194</c:v>
                </c:pt>
                <c:pt idx="11">
                  <c:v>0.2042572386530016</c:v>
                </c:pt>
                <c:pt idx="12">
                  <c:v>0.84539693182578501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FC3-4F35-BBFA-1411D119A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350896"/>
        <c:axId val="1570351856"/>
      </c:lineChart>
      <c:dateAx>
        <c:axId val="157035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51856"/>
        <c:crosses val="autoZero"/>
        <c:auto val="0"/>
        <c:lblOffset val="100"/>
        <c:baseTimeUnit val="days"/>
        <c:majorUnit val="2"/>
        <c:majorTimeUnit val="days"/>
      </c:dateAx>
      <c:valAx>
        <c:axId val="1570351856"/>
        <c:scaling>
          <c:orientation val="minMax"/>
          <c:max val="1.100000000000000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5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Map'!$C$4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75AC5DA-4A15-9D47-89DA-B323E08F873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C6FC0FE-05CC-ED48-BE04-58BEB02F42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DD2-4C9C-8097-0AD01B21ED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95C50BE-A7F1-614F-B484-0516C16A03B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71C9946-1AB3-1441-B562-1DEC1900FA1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2-4C9C-8097-0AD01B21ED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4F0DB1-22D8-BF4C-9C6A-82335AD0C48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740F6D8-6800-EC41-A1DC-5928B5347A9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DD2-4C9C-8097-0AD01B21EDD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EE8A7C-A782-D340-B8A8-E1081B8E8AF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41F907B-0A46-EB4A-8C7A-534AFE878A2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DD2-4C9C-8097-0AD01B21EDD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84C24D7-DD7C-E741-A72B-02E93CA44FB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070356C-F9ED-E64D-AE6F-D2EC8690361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DD2-4C9C-8097-0AD01B21EDD8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'Radar Map'!$B$5:$B$9</c:f>
              <c:strCache>
                <c:ptCount val="5"/>
                <c:pt idx="0">
                  <c:v>Quality</c:v>
                </c:pt>
                <c:pt idx="1">
                  <c:v>Speed</c:v>
                </c:pt>
                <c:pt idx="2">
                  <c:v>Service</c:v>
                </c:pt>
                <c:pt idx="3">
                  <c:v>Hygene</c:v>
                </c:pt>
                <c:pt idx="4">
                  <c:v>Availability</c:v>
                </c:pt>
              </c:strCache>
            </c:strRef>
          </c:cat>
          <c:val>
            <c:numRef>
              <c:f>'Radar Map'!$C$5:$C$9</c:f>
              <c:numCache>
                <c:formatCode>0%</c:formatCode>
                <c:ptCount val="5"/>
                <c:pt idx="0">
                  <c:v>0.56999999999999995</c:v>
                </c:pt>
                <c:pt idx="1">
                  <c:v>0.87</c:v>
                </c:pt>
                <c:pt idx="2">
                  <c:v>0.93</c:v>
                </c:pt>
                <c:pt idx="3">
                  <c:v>0.41</c:v>
                </c:pt>
                <c:pt idx="4">
                  <c:v>0.85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'Radar Map'!$B$5:$B$9</c15:f>
                <c15:dlblRangeCache>
                  <c:ptCount val="5"/>
                  <c:pt idx="0">
                    <c:v>Quality</c:v>
                  </c:pt>
                  <c:pt idx="1">
                    <c:v>Speed</c:v>
                  </c:pt>
                  <c:pt idx="2">
                    <c:v>Service</c:v>
                  </c:pt>
                  <c:pt idx="3">
                    <c:v>Hygene</c:v>
                  </c:pt>
                  <c:pt idx="4">
                    <c:v>Availability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DD2-4C9C-8097-0AD01B21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892511"/>
        <c:axId val="1812892991"/>
      </c:radarChart>
      <c:catAx>
        <c:axId val="1812892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2892991"/>
        <c:crosses val="autoZero"/>
        <c:auto val="1"/>
        <c:lblAlgn val="ctr"/>
        <c:lblOffset val="100"/>
        <c:noMultiLvlLbl val="0"/>
      </c:catAx>
      <c:valAx>
        <c:axId val="18128929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81289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'Variance Chart'!$C$4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'Variance Chart'!$B$5:$B$10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'Variance Chart'!$C$5:$C$10</c:f>
              <c:numCache>
                <c:formatCode>_ * #,##0_ ;_ * \-#,##0_ ;_ * "-"??_ ;_ @_ </c:formatCode>
                <c:ptCount val="6"/>
                <c:pt idx="0">
                  <c:v>125889</c:v>
                </c:pt>
                <c:pt idx="1">
                  <c:v>110225</c:v>
                </c:pt>
                <c:pt idx="2">
                  <c:v>145889</c:v>
                </c:pt>
                <c:pt idx="3">
                  <c:v>164500</c:v>
                </c:pt>
                <c:pt idx="4">
                  <c:v>125889</c:v>
                </c:pt>
                <c:pt idx="5">
                  <c:v>134558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5-4937-8708-01F6240C4859}"/>
            </c:ext>
          </c:extLst>
        </c:ser>
        <c:ser>
          <c:idx val="1"/>
          <c:order val="1"/>
          <c:tx>
            <c:strRef>
              <c:f>'Variance Chart'!$D$4</c:f>
              <c:strCache>
                <c:ptCount val="1"/>
                <c:pt idx="0">
                  <c:v>vs. Next Month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0" tIns="19050" rIns="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E1569E-02A1-4AA7-AC84-A5DC6FEE5339}" type="CELLRANGE">
                      <a:rPr lang="en-US"/>
                      <a:pPr>
                        <a:defRPr sz="900" b="1" i="0" u="none" strike="noStrike" kern="1200" baseline="0">
                          <a:solidFill>
                            <a:srgbClr val="C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rgbClr val="FE9090"/>
                </a:solidFill>
                <a:ln>
                  <a:noFill/>
                </a:ln>
                <a:effectLst/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955-4937-8708-01F6240C485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0D6CCA-F985-8E4F-ABBD-B74096188F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955-4937-8708-01F6240C485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B18E53-6674-5D49-891D-B52F2E1AC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955-4937-8708-01F6240C4859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0" tIns="19050" rIns="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C8607A-BA4C-499A-879B-857D91852F9A}" type="CELLRANGE">
                      <a:rPr lang="en-US"/>
                      <a:pPr>
                        <a:defRPr sz="900" b="1" i="0" u="none" strike="noStrike" kern="1200" baseline="0">
                          <a:solidFill>
                            <a:srgbClr val="C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rgbClr val="FE9090"/>
                </a:solidFill>
                <a:ln>
                  <a:noFill/>
                </a:ln>
                <a:effectLst/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955-4937-8708-01F6240C485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1A4945E-999B-FA49-82D3-8EB663913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955-4937-8708-01F6240C485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955-4937-8708-01F6240C4859}"/>
                </c:ext>
              </c:extLst>
            </c:dLbl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'Variance Chart'!$G$5:$G$9</c:f>
                <c:numCache>
                  <c:formatCode>\(0\);\(0\)</c:formatCode>
                  <c:ptCount val="5"/>
                  <c:pt idx="0">
                    <c:v>0</c:v>
                  </c:pt>
                  <c:pt idx="1">
                    <c:v>-35664</c:v>
                  </c:pt>
                  <c:pt idx="2">
                    <c:v>-18611</c:v>
                  </c:pt>
                  <c:pt idx="3">
                    <c:v>0</c:v>
                  </c:pt>
                  <c:pt idx="4">
                    <c:v>-8669</c:v>
                  </c:pt>
                </c:numCache>
              </c:numRef>
            </c:plus>
            <c:minus>
              <c:numRef>
                <c:f>'Variance Chart'!$H$5:$H$9</c:f>
                <c:numCache>
                  <c:formatCode>\(0\);\(0\)</c:formatCode>
                  <c:ptCount val="5"/>
                  <c:pt idx="0">
                    <c:v>-15664</c:v>
                  </c:pt>
                  <c:pt idx="1">
                    <c:v>0</c:v>
                  </c:pt>
                  <c:pt idx="2">
                    <c:v>0</c:v>
                  </c:pt>
                  <c:pt idx="3">
                    <c:v>-38611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'Variance Chart'!$B$5:$B$10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'Variance Chart'!$D$5:$D$10</c:f>
              <c:numCache>
                <c:formatCode>_ * #,##0_ ;_ * \-#,##0_ ;_ * "-"??_ ;_ @_ </c:formatCode>
                <c:ptCount val="6"/>
                <c:pt idx="0">
                  <c:v>110225</c:v>
                </c:pt>
                <c:pt idx="1">
                  <c:v>145889</c:v>
                </c:pt>
                <c:pt idx="2">
                  <c:v>164500</c:v>
                </c:pt>
                <c:pt idx="3">
                  <c:v>125889</c:v>
                </c:pt>
                <c:pt idx="4">
                  <c:v>134558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'Variance Chart'!$E$5:$E$9</c15:f>
                <c15:dlblRangeCache>
                  <c:ptCount val="5"/>
                  <c:pt idx="0">
                    <c:v>-12%</c:v>
                  </c:pt>
                  <c:pt idx="1">
                    <c:v>32%</c:v>
                  </c:pt>
                  <c:pt idx="2">
                    <c:v>13%</c:v>
                  </c:pt>
                  <c:pt idx="3">
                    <c:v>-23%</c:v>
                  </c:pt>
                  <c:pt idx="4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955-4937-8708-01F6240C4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3598928"/>
        <c:axId val="2003590768"/>
      </c:barChart>
      <c:catAx>
        <c:axId val="20035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90768"/>
        <c:crosses val="autoZero"/>
        <c:auto val="1"/>
        <c:lblAlgn val="ctr"/>
        <c:lblOffset val="100"/>
        <c:noMultiLvlLbl val="0"/>
      </c:catAx>
      <c:valAx>
        <c:axId val="200359076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'Economist Magazine'!$G$1</c:f>
              <c:strCache>
                <c:ptCount val="1"/>
                <c:pt idx="0">
                  <c:v>Senario 1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4306649168854"/>
                      <c:h val="0.101712962962962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35F-40E7-990B-54A49A63B7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Magazine'!$G$2:$G$5</c:f>
              <c:numCache>
                <c:formatCode>General</c:formatCode>
                <c:ptCount val="4"/>
                <c:pt idx="0">
                  <c:v>5.8</c:v>
                </c:pt>
                <c:pt idx="1">
                  <c:v>6.5</c:v>
                </c:pt>
                <c:pt idx="2">
                  <c:v>7.5</c:v>
                </c:pt>
                <c:pt idx="3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F-40E7-990B-54A49A63B770}"/>
            </c:ext>
          </c:extLst>
        </c:ser>
        <c:ser>
          <c:idx val="1"/>
          <c:order val="1"/>
          <c:tx>
            <c:strRef>
              <c:f>'Economist Magazine'!$H$1</c:f>
              <c:strCache>
                <c:ptCount val="1"/>
                <c:pt idx="0">
                  <c:v>Senario 2</c:v>
                </c:pt>
              </c:strCache>
            </c:strRef>
          </c:tx>
          <c:spPr>
            <a:solidFill>
              <a:srgbClr val="96D0CC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2450793048459307E-2"/>
                  <c:y val="4.629811898512686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61155759144562"/>
                      <c:h val="0.101712962962962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635F-40E7-990B-54A49A63B770}"/>
                </c:ext>
              </c:extLst>
            </c:dLbl>
            <c:dLbl>
              <c:idx val="1"/>
              <c:layout>
                <c:manualLayout>
                  <c:x val="8.8763560804899486E-2"/>
                  <c:y val="0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5F-40E7-990B-54A49A63B770}"/>
                </c:ext>
              </c:extLst>
            </c:dLbl>
            <c:dLbl>
              <c:idx val="2"/>
              <c:layout>
                <c:manualLayout>
                  <c:x val="0.11111111111111101"/>
                  <c:y val="-4.2437781360066642E-17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5F-40E7-990B-54A49A63B770}"/>
                </c:ext>
              </c:extLst>
            </c:dLbl>
            <c:dLbl>
              <c:idx val="3"/>
              <c:layout>
                <c:manualLayout>
                  <c:x val="6.124693788276455E-2"/>
                  <c:y val="0"/>
                </c:manualLayout>
              </c:layout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5F-40E7-990B-54A49A63B7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Magazine'!$H$2:$H$5</c:f>
              <c:numCache>
                <c:formatCode>General</c:formatCode>
                <c:ptCount val="4"/>
                <c:pt idx="0">
                  <c:v>9.5</c:v>
                </c:pt>
                <c:pt idx="1">
                  <c:v>8.4</c:v>
                </c:pt>
                <c:pt idx="2">
                  <c:v>5.8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F-40E7-990B-54A49A63B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8725248"/>
        <c:axId val="898721408"/>
      </c:barChart>
      <c:catAx>
        <c:axId val="898725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98721408"/>
        <c:crosses val="autoZero"/>
        <c:auto val="1"/>
        <c:lblAlgn val="ctr"/>
        <c:lblOffset val="100"/>
        <c:noMultiLvlLbl val="0"/>
      </c:catAx>
      <c:valAx>
        <c:axId val="898721408"/>
        <c:scaling>
          <c:orientation val="minMax"/>
          <c:max val="13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2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'Economist Magazine'!$G$1</c:f>
              <c:strCache>
                <c:ptCount val="1"/>
                <c:pt idx="0">
                  <c:v>Senario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Magazine'!$G$2:$G$5</c:f>
              <c:numCache>
                <c:formatCode>General</c:formatCode>
                <c:ptCount val="4"/>
                <c:pt idx="0">
                  <c:v>5.8</c:v>
                </c:pt>
                <c:pt idx="1">
                  <c:v>6.5</c:v>
                </c:pt>
                <c:pt idx="2">
                  <c:v>7.5</c:v>
                </c:pt>
                <c:pt idx="3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8-478C-864D-46B61A2C2906}"/>
            </c:ext>
          </c:extLst>
        </c:ser>
        <c:ser>
          <c:idx val="1"/>
          <c:order val="1"/>
          <c:tx>
            <c:strRef>
              <c:f>'Economist Magazine'!$H$1</c:f>
              <c:strCache>
                <c:ptCount val="1"/>
                <c:pt idx="0">
                  <c:v>Senario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Magazine'!$H$2:$H$5</c:f>
              <c:numCache>
                <c:formatCode>General</c:formatCode>
                <c:ptCount val="4"/>
                <c:pt idx="0">
                  <c:v>9.5</c:v>
                </c:pt>
                <c:pt idx="1">
                  <c:v>8.4</c:v>
                </c:pt>
                <c:pt idx="2">
                  <c:v>5.8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8-478C-864D-46B61A2C29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966095"/>
        <c:axId val="194976655"/>
      </c:barChart>
      <c:catAx>
        <c:axId val="1949660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976655"/>
        <c:crosses val="autoZero"/>
        <c:auto val="1"/>
        <c:lblAlgn val="ctr"/>
        <c:lblOffset val="100"/>
        <c:noMultiLvlLbl val="0"/>
      </c:catAx>
      <c:valAx>
        <c:axId val="194976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496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'Economist Magazine'!$G$1</c:f>
              <c:strCache>
                <c:ptCount val="1"/>
                <c:pt idx="0">
                  <c:v>Senario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Magazine'!$G$2:$G$5</c:f>
              <c:numCache>
                <c:formatCode>General</c:formatCode>
                <c:ptCount val="4"/>
                <c:pt idx="0">
                  <c:v>5.8</c:v>
                </c:pt>
                <c:pt idx="1">
                  <c:v>6.5</c:v>
                </c:pt>
                <c:pt idx="2">
                  <c:v>7.5</c:v>
                </c:pt>
                <c:pt idx="3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2-4A01-B6F3-6127C5B7B729}"/>
            </c:ext>
          </c:extLst>
        </c:ser>
        <c:ser>
          <c:idx val="1"/>
          <c:order val="1"/>
          <c:tx>
            <c:strRef>
              <c:f>'Economist Magazine'!$H$1</c:f>
              <c:strCache>
                <c:ptCount val="1"/>
                <c:pt idx="0">
                  <c:v>Senario 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'Economist Magazine'!$E$2:$F$5</c:f>
              <c:multiLvlStrCache>
                <c:ptCount val="4"/>
                <c:lvl/>
                <c:lvl>
                  <c:pt idx="0">
                    <c:v>Alphabet (Gogle)</c:v>
                  </c:pt>
                  <c:pt idx="1">
                    <c:v>Amznn</c:v>
                  </c:pt>
                  <c:pt idx="2">
                    <c:v>Facbok</c:v>
                  </c:pt>
                  <c:pt idx="3">
                    <c:v>Insgam</c:v>
                  </c:pt>
                </c:lvl>
              </c:multiLvlStrCache>
            </c:multiLvlStrRef>
          </c:cat>
          <c:val>
            <c:numRef>
              <c:f>'Economist Magazine'!$H$2:$H$5</c:f>
              <c:numCache>
                <c:formatCode>General</c:formatCode>
                <c:ptCount val="4"/>
                <c:pt idx="0">
                  <c:v>9.5</c:v>
                </c:pt>
                <c:pt idx="1">
                  <c:v>8.4</c:v>
                </c:pt>
                <c:pt idx="2">
                  <c:v>5.8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2-4A01-B6F3-6127C5B7B7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97"/>
        <c:overlap val="100"/>
        <c:axId val="154312608"/>
        <c:axId val="154301568"/>
      </c:barChart>
      <c:catAx>
        <c:axId val="15431260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54301568"/>
        <c:crosses val="autoZero"/>
        <c:auto val="1"/>
        <c:lblAlgn val="ctr"/>
        <c:lblOffset val="100"/>
        <c:noMultiLvlLbl val="0"/>
      </c:catAx>
      <c:valAx>
        <c:axId val="154301568"/>
        <c:scaling>
          <c:orientation val="minMax"/>
          <c:max val="15.5"/>
        </c:scaling>
        <c:delete val="1"/>
        <c:axPos val="t"/>
        <c:numFmt formatCode="General" sourceLinked="1"/>
        <c:majorTickMark val="none"/>
        <c:minorTickMark val="none"/>
        <c:tickLblPos val="nextTo"/>
        <c:crossAx val="15431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'Radial Bar Chart'!$D$3</c:f>
              <c:strCache>
                <c:ptCount val="1"/>
                <c:pt idx="0">
                  <c:v>CRM13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83A-43FF-BDB7-0A1D763078D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Chart'!$E$3:$F$3</c:f>
              <c:numCache>
                <c:formatCode>General</c:formatCode>
                <c:ptCount val="2"/>
                <c:pt idx="0">
                  <c:v>9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A-43FF-BDB7-0A1D763078DD}"/>
            </c:ext>
          </c:extLst>
        </c:ser>
        <c:ser>
          <c:idx val="1"/>
          <c:order val="1"/>
          <c:tx>
            <c:strRef>
              <c:f>'Radial Bar Chart'!$D$4</c:f>
              <c:strCache>
                <c:ptCount val="1"/>
                <c:pt idx="0">
                  <c:v>CRM 12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3A-43FF-BDB7-0A1D763078D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Chart'!$E$4:$F$4</c:f>
              <c:numCache>
                <c:formatCode>General</c:formatCode>
                <c:ptCount val="2"/>
                <c:pt idx="0">
                  <c:v>15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3A-43FF-BDB7-0A1D763078DD}"/>
            </c:ext>
          </c:extLst>
        </c:ser>
        <c:ser>
          <c:idx val="2"/>
          <c:order val="2"/>
          <c:tx>
            <c:strRef>
              <c:f>'Radial Bar Chart'!$D$5</c:f>
              <c:strCache>
                <c:ptCount val="1"/>
                <c:pt idx="0">
                  <c:v>CRM 2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D83A-43FF-BDB7-0A1D763078D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Chart'!$E$5:$F$5</c:f>
              <c:numCache>
                <c:formatCode>General</c:formatCode>
                <c:ptCount val="2"/>
                <c:pt idx="0">
                  <c:v>22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3A-43FF-BDB7-0A1D763078DD}"/>
            </c:ext>
          </c:extLst>
        </c:ser>
        <c:ser>
          <c:idx val="3"/>
          <c:order val="3"/>
          <c:tx>
            <c:strRef>
              <c:f>'Radial Bar Chart'!$D$6</c:f>
              <c:strCache>
                <c:ptCount val="1"/>
                <c:pt idx="0">
                  <c:v>CRM 5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83A-43FF-BDB7-0A1D763078D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Chart'!$E$6:$F$6</c:f>
              <c:numCache>
                <c:formatCode>General</c:formatCode>
                <c:ptCount val="2"/>
                <c:pt idx="0">
                  <c:v>28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3A-43FF-BDB7-0A1D763078DD}"/>
            </c:ext>
          </c:extLst>
        </c:ser>
        <c:ser>
          <c:idx val="4"/>
          <c:order val="4"/>
          <c:tx>
            <c:strRef>
              <c:f>'Radial Bar Chart'!$D$7</c:f>
              <c:strCache>
                <c:ptCount val="1"/>
                <c:pt idx="0">
                  <c:v>CRM 7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D83A-43FF-BDB7-0A1D763078D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Chart'!$E$7:$F$7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3A-43FF-BDB7-0A1D763078DD}"/>
            </c:ext>
          </c:extLst>
        </c:ser>
        <c:ser>
          <c:idx val="5"/>
          <c:order val="5"/>
          <c:tx>
            <c:strRef>
              <c:f>'Radial Bar Chart'!$D$8</c:f>
              <c:strCache>
                <c:ptCount val="1"/>
                <c:pt idx="0">
                  <c:v>CRM 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B37-4079-ACAE-4839DE7DD730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Chart'!$E$8:$F$8</c:f>
              <c:numCache>
                <c:formatCode>General</c:formatCode>
                <c:ptCount val="2"/>
                <c:pt idx="0">
                  <c:v>70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3A-43FF-BDB7-0A1D763078DD}"/>
            </c:ext>
          </c:extLst>
        </c:ser>
        <c:ser>
          <c:idx val="6"/>
          <c:order val="6"/>
          <c:tx>
            <c:strRef>
              <c:f>'Radial Bar Chart'!$D$9</c:f>
              <c:strCache>
                <c:ptCount val="1"/>
                <c:pt idx="0">
                  <c:v>CRM18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B37-4079-ACAE-4839DE7DD730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3A-43FF-BDB7-0A1D763078DD}"/>
              </c:ext>
            </c:extLst>
          </c:dPt>
          <c:cat>
            <c:strRef>
              <c:f>'Radial Bar Chart'!$E$2:$F$2</c:f>
              <c:strCache>
                <c:ptCount val="2"/>
                <c:pt idx="0">
                  <c:v>%</c:v>
                </c:pt>
                <c:pt idx="1">
                  <c:v>Helper</c:v>
                </c:pt>
              </c:strCache>
            </c:strRef>
          </c:cat>
          <c:val>
            <c:numRef>
              <c:f>'Radial Bar Chart'!$E$9:$F$9</c:f>
              <c:numCache>
                <c:formatCode>General</c:formatCode>
                <c:ptCount val="2"/>
                <c:pt idx="0">
                  <c:v>71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3A-43FF-BDB7-0A1D76307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'Bar chart within'!$E$2</c:f>
              <c:strCache>
                <c:ptCount val="1"/>
                <c:pt idx="0">
                  <c:v>Merger or Acquisition</c:v>
                </c:pt>
              </c:strCache>
            </c:strRef>
          </c:tx>
          <c:spPr>
            <a:solidFill>
              <a:srgbClr val="63A0D7"/>
            </a:solidFill>
            <a:ln>
              <a:noFill/>
            </a:ln>
            <a:effectLst/>
          </c:spPr>
          <c:invertIfNegative val="0"/>
          <c:cat>
            <c:strRef>
              <c:f>'Bar chart within'!$C$3:$C$30</c:f>
              <c:strCache>
                <c:ptCount val="2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  <c:pt idx="16">
                  <c:v>Q1</c:v>
                </c:pt>
                <c:pt idx="17">
                  <c:v>Q2</c:v>
                </c:pt>
                <c:pt idx="18">
                  <c:v>Q3</c:v>
                </c:pt>
                <c:pt idx="19">
                  <c:v>Q4</c:v>
                </c:pt>
                <c:pt idx="20">
                  <c:v>Q1</c:v>
                </c:pt>
                <c:pt idx="21">
                  <c:v>Q2</c:v>
                </c:pt>
                <c:pt idx="22">
                  <c:v>Q3</c:v>
                </c:pt>
                <c:pt idx="23">
                  <c:v>Q4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Q4</c:v>
                </c:pt>
              </c:strCache>
            </c:strRef>
          </c:cat>
          <c:val>
            <c:numRef>
              <c:f>'Bar chart within'!$E$3:$E$30</c:f>
              <c:numCache>
                <c:formatCode>General</c:formatCode>
                <c:ptCount val="28"/>
                <c:pt idx="0">
                  <c:v>37</c:v>
                </c:pt>
                <c:pt idx="1">
                  <c:v>37</c:v>
                </c:pt>
                <c:pt idx="2">
                  <c:v>48</c:v>
                </c:pt>
                <c:pt idx="3">
                  <c:v>56</c:v>
                </c:pt>
                <c:pt idx="4">
                  <c:v>24</c:v>
                </c:pt>
                <c:pt idx="5">
                  <c:v>22</c:v>
                </c:pt>
                <c:pt idx="6">
                  <c:v>31</c:v>
                </c:pt>
                <c:pt idx="7">
                  <c:v>27</c:v>
                </c:pt>
                <c:pt idx="8">
                  <c:v>24</c:v>
                </c:pt>
                <c:pt idx="9">
                  <c:v>31</c:v>
                </c:pt>
                <c:pt idx="10">
                  <c:v>47</c:v>
                </c:pt>
                <c:pt idx="11">
                  <c:v>38</c:v>
                </c:pt>
                <c:pt idx="12">
                  <c:v>28</c:v>
                </c:pt>
                <c:pt idx="13">
                  <c:v>28</c:v>
                </c:pt>
                <c:pt idx="14">
                  <c:v>41</c:v>
                </c:pt>
                <c:pt idx="15">
                  <c:v>24</c:v>
                </c:pt>
                <c:pt idx="16">
                  <c:v>41</c:v>
                </c:pt>
                <c:pt idx="17">
                  <c:v>53</c:v>
                </c:pt>
                <c:pt idx="18">
                  <c:v>30</c:v>
                </c:pt>
                <c:pt idx="19">
                  <c:v>53</c:v>
                </c:pt>
                <c:pt idx="20">
                  <c:v>56</c:v>
                </c:pt>
                <c:pt idx="21">
                  <c:v>27</c:v>
                </c:pt>
                <c:pt idx="22">
                  <c:v>28</c:v>
                </c:pt>
                <c:pt idx="23">
                  <c:v>30</c:v>
                </c:pt>
                <c:pt idx="24">
                  <c:v>39</c:v>
                </c:pt>
                <c:pt idx="25">
                  <c:v>30</c:v>
                </c:pt>
                <c:pt idx="26">
                  <c:v>27</c:v>
                </c:pt>
                <c:pt idx="2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3-4A04-A453-905844993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03650288"/>
        <c:axId val="2003648848"/>
      </c:barChart>
      <c:barChart>
        <c:barDir val="col"/>
        <c:grouping val="clustered"/>
        <c:varyColors val="0"/>
        <c:ser>
          <c:idx val="0"/>
          <c:order val="0"/>
          <c:tx>
            <c:strRef>
              <c:f>'Bar chart within'!$D$2</c:f>
              <c:strCache>
                <c:ptCount val="1"/>
                <c:pt idx="0">
                  <c:v>Divestiture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'Bar chart within'!$C$3:$C$30</c:f>
              <c:strCache>
                <c:ptCount val="2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  <c:pt idx="16">
                  <c:v>Q1</c:v>
                </c:pt>
                <c:pt idx="17">
                  <c:v>Q2</c:v>
                </c:pt>
                <c:pt idx="18">
                  <c:v>Q3</c:v>
                </c:pt>
                <c:pt idx="19">
                  <c:v>Q4</c:v>
                </c:pt>
                <c:pt idx="20">
                  <c:v>Q1</c:v>
                </c:pt>
                <c:pt idx="21">
                  <c:v>Q2</c:v>
                </c:pt>
                <c:pt idx="22">
                  <c:v>Q3</c:v>
                </c:pt>
                <c:pt idx="23">
                  <c:v>Q4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Q4</c:v>
                </c:pt>
              </c:strCache>
            </c:strRef>
          </c:cat>
          <c:val>
            <c:numRef>
              <c:f>'Bar chart within'!$D$3:$D$30</c:f>
              <c:numCache>
                <c:formatCode>General</c:formatCode>
                <c:ptCount val="28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11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13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15</c:v>
                </c:pt>
                <c:pt idx="12">
                  <c:v>8</c:v>
                </c:pt>
                <c:pt idx="13">
                  <c:v>11</c:v>
                </c:pt>
                <c:pt idx="14">
                  <c:v>12</c:v>
                </c:pt>
                <c:pt idx="15">
                  <c:v>9</c:v>
                </c:pt>
                <c:pt idx="16">
                  <c:v>12</c:v>
                </c:pt>
                <c:pt idx="17">
                  <c:v>11</c:v>
                </c:pt>
                <c:pt idx="18">
                  <c:v>15</c:v>
                </c:pt>
                <c:pt idx="19">
                  <c:v>10</c:v>
                </c:pt>
                <c:pt idx="20">
                  <c:v>18</c:v>
                </c:pt>
                <c:pt idx="21">
                  <c:v>9</c:v>
                </c:pt>
                <c:pt idx="22">
                  <c:v>15</c:v>
                </c:pt>
                <c:pt idx="23">
                  <c:v>15</c:v>
                </c:pt>
                <c:pt idx="24">
                  <c:v>14</c:v>
                </c:pt>
                <c:pt idx="25">
                  <c:v>17</c:v>
                </c:pt>
                <c:pt idx="26">
                  <c:v>15</c:v>
                </c:pt>
                <c:pt idx="2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3-4A04-A453-905844993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2003610928"/>
        <c:axId val="2003600848"/>
      </c:barChart>
      <c:catAx>
        <c:axId val="20036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48848"/>
        <c:crosses val="autoZero"/>
        <c:auto val="1"/>
        <c:lblAlgn val="ctr"/>
        <c:lblOffset val="100"/>
        <c:noMultiLvlLbl val="0"/>
      </c:catAx>
      <c:valAx>
        <c:axId val="200364884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50288"/>
        <c:crosses val="autoZero"/>
        <c:crossBetween val="between"/>
      </c:valAx>
      <c:valAx>
        <c:axId val="2003600848"/>
        <c:scaling>
          <c:orientation val="minMax"/>
          <c:max val="60"/>
        </c:scaling>
        <c:delete val="1"/>
        <c:axPos val="r"/>
        <c:numFmt formatCode="General" sourceLinked="1"/>
        <c:majorTickMark val="out"/>
        <c:minorTickMark val="none"/>
        <c:tickLblPos val="nextTo"/>
        <c:crossAx val="2003610928"/>
        <c:crosses val="max"/>
        <c:crossBetween val="between"/>
      </c:valAx>
      <c:catAx>
        <c:axId val="2003610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360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'Staccked Bar'!$B$3</c:f>
              <c:strCache>
                <c:ptCount val="1"/>
                <c:pt idx="0">
                  <c:v>White Women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Bar'!$C$3:$H$3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27</c:v>
                </c:pt>
                <c:pt idx="3">
                  <c:v>24</c:v>
                </c:pt>
                <c:pt idx="4">
                  <c:v>22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6-46B4-9C01-87282FAA6CC6}"/>
            </c:ext>
          </c:extLst>
        </c:ser>
        <c:ser>
          <c:idx val="1"/>
          <c:order val="1"/>
          <c:tx>
            <c:strRef>
              <c:f>'Staccked Bar'!$B$4</c:f>
              <c:strCache>
                <c:ptCount val="1"/>
                <c:pt idx="0">
                  <c:v>Women of Color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Bar'!$C$4:$H$4</c:f>
              <c:numCache>
                <c:formatCode>General</c:formatCode>
                <c:ptCount val="6"/>
                <c:pt idx="0">
                  <c:v>17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6-46B4-9C01-87282FAA6CC6}"/>
            </c:ext>
          </c:extLst>
        </c:ser>
        <c:ser>
          <c:idx val="2"/>
          <c:order val="2"/>
          <c:tx>
            <c:strRef>
              <c:f>'Staccked Bar'!$B$5</c:f>
              <c:strCache>
                <c:ptCount val="1"/>
                <c:pt idx="0">
                  <c:v>Men of color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Bar'!$C$5:$H$5</c:f>
              <c:numCache>
                <c:formatCode>General</c:formatCode>
                <c:ptCount val="6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6-46B4-9C01-87282FAA6CC6}"/>
            </c:ext>
          </c:extLst>
        </c:ser>
        <c:ser>
          <c:idx val="3"/>
          <c:order val="3"/>
          <c:tx>
            <c:strRef>
              <c:f>'Staccked Bar'!$B$6</c:f>
              <c:strCache>
                <c:ptCount val="1"/>
                <c:pt idx="0">
                  <c:v>White Men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'Staccked Bar'!$C$2:$H$2</c:f>
              <c:strCache>
                <c:ptCount val="6"/>
                <c:pt idx="0">
                  <c:v>Entry Level</c:v>
                </c:pt>
                <c:pt idx="1">
                  <c:v>Manager</c:v>
                </c:pt>
                <c:pt idx="2">
                  <c:v>Senior Manager / director</c:v>
                </c:pt>
                <c:pt idx="3">
                  <c:v>Vice President</c:v>
                </c:pt>
                <c:pt idx="4">
                  <c:v>Senior vice president</c:v>
                </c:pt>
                <c:pt idx="5">
                  <c:v>C-suite</c:v>
                </c:pt>
              </c:strCache>
            </c:strRef>
          </c:cat>
          <c:val>
            <c:numRef>
              <c:f>'Staccked Bar'!$C$6:$H$6</c:f>
              <c:numCache>
                <c:formatCode>General</c:formatCode>
                <c:ptCount val="6"/>
                <c:pt idx="0">
                  <c:v>35</c:v>
                </c:pt>
                <c:pt idx="1">
                  <c:v>42</c:v>
                </c:pt>
                <c:pt idx="2">
                  <c:v>50</c:v>
                </c:pt>
                <c:pt idx="3">
                  <c:v>56</c:v>
                </c:pt>
                <c:pt idx="4">
                  <c:v>61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6-46B4-9C01-87282FAA6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90108624"/>
        <c:axId val="1990109104"/>
      </c:barChart>
      <c:catAx>
        <c:axId val="19901086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990109104"/>
        <c:crosses val="autoZero"/>
        <c:auto val="1"/>
        <c:lblAlgn val="ctr"/>
        <c:lblOffset val="100"/>
        <c:noMultiLvlLbl val="0"/>
      </c:catAx>
      <c:valAx>
        <c:axId val="1990109104"/>
        <c:scaling>
          <c:orientation val="maxMin"/>
          <c:max val="100"/>
        </c:scaling>
        <c:delete val="1"/>
        <c:axPos val="l"/>
        <c:numFmt formatCode="General" sourceLinked="1"/>
        <c:majorTickMark val="none"/>
        <c:minorTickMark val="none"/>
        <c:tickLblPos val="nextTo"/>
        <c:crossAx val="199010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strRef>
              <c:f>'Line Graph'!$E$2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Graph'!$E$3:$E$100</c:f>
              <c:numCache>
                <c:formatCode>0.00%</c:formatCode>
                <c:ptCount val="98"/>
                <c:pt idx="0">
                  <c:v>0.129</c:v>
                </c:pt>
                <c:pt idx="1">
                  <c:v>0.127</c:v>
                </c:pt>
                <c:pt idx="2">
                  <c:v>0.13500000000000001</c:v>
                </c:pt>
                <c:pt idx="3">
                  <c:v>0.14099999999999999</c:v>
                </c:pt>
                <c:pt idx="4">
                  <c:v>0.121</c:v>
                </c:pt>
                <c:pt idx="5">
                  <c:v>0.14399999999999999</c:v>
                </c:pt>
                <c:pt idx="6">
                  <c:v>0.112</c:v>
                </c:pt>
                <c:pt idx="7">
                  <c:v>0.11799999999999999</c:v>
                </c:pt>
                <c:pt idx="8">
                  <c:v>0.115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0.113</c:v>
                </c:pt>
                <c:pt idx="12">
                  <c:v>0.121</c:v>
                </c:pt>
                <c:pt idx="13">
                  <c:v>0.14499999999999999</c:v>
                </c:pt>
                <c:pt idx="14">
                  <c:v>0.11899999999999999</c:v>
                </c:pt>
                <c:pt idx="15">
                  <c:v>0.14000000000000001</c:v>
                </c:pt>
                <c:pt idx="16">
                  <c:v>0.113</c:v>
                </c:pt>
                <c:pt idx="17">
                  <c:v>0.14299999999999999</c:v>
                </c:pt>
                <c:pt idx="18">
                  <c:v>0.14599999999999999</c:v>
                </c:pt>
                <c:pt idx="19">
                  <c:v>0.13800000000000001</c:v>
                </c:pt>
                <c:pt idx="20">
                  <c:v>0.14199999999999999</c:v>
                </c:pt>
                <c:pt idx="21">
                  <c:v>0.114</c:v>
                </c:pt>
                <c:pt idx="22">
                  <c:v>0.11700000000000001</c:v>
                </c:pt>
                <c:pt idx="23">
                  <c:v>0.127</c:v>
                </c:pt>
                <c:pt idx="24">
                  <c:v>0.124</c:v>
                </c:pt>
                <c:pt idx="25">
                  <c:v>0.122</c:v>
                </c:pt>
                <c:pt idx="26">
                  <c:v>0.14099999999999999</c:v>
                </c:pt>
                <c:pt idx="27">
                  <c:v>0.123</c:v>
                </c:pt>
                <c:pt idx="28">
                  <c:v>0.14399999999999999</c:v>
                </c:pt>
                <c:pt idx="29">
                  <c:v>0.13800000000000001</c:v>
                </c:pt>
                <c:pt idx="30">
                  <c:v>0.14299999999999999</c:v>
                </c:pt>
                <c:pt idx="31">
                  <c:v>0.123</c:v>
                </c:pt>
                <c:pt idx="32">
                  <c:v>0.112</c:v>
                </c:pt>
                <c:pt idx="33">
                  <c:v>0.11899999999999999</c:v>
                </c:pt>
                <c:pt idx="34">
                  <c:v>0.129</c:v>
                </c:pt>
                <c:pt idx="35">
                  <c:v>0.12</c:v>
                </c:pt>
                <c:pt idx="36">
                  <c:v>0.14199999999999999</c:v>
                </c:pt>
                <c:pt idx="37">
                  <c:v>0.14699999999999999</c:v>
                </c:pt>
                <c:pt idx="38">
                  <c:v>0.129</c:v>
                </c:pt>
                <c:pt idx="39">
                  <c:v>0.126</c:v>
                </c:pt>
                <c:pt idx="40">
                  <c:v>0.13800000000000001</c:v>
                </c:pt>
                <c:pt idx="41">
                  <c:v>0.13200000000000001</c:v>
                </c:pt>
                <c:pt idx="42">
                  <c:v>0.13</c:v>
                </c:pt>
                <c:pt idx="43">
                  <c:v>0.13100000000000001</c:v>
                </c:pt>
                <c:pt idx="44">
                  <c:v>0.13500000000000001</c:v>
                </c:pt>
                <c:pt idx="45">
                  <c:v>0.14299999999999999</c:v>
                </c:pt>
                <c:pt idx="46">
                  <c:v>0.13100000000000001</c:v>
                </c:pt>
                <c:pt idx="47">
                  <c:v>0.14299999999999999</c:v>
                </c:pt>
                <c:pt idx="48">
                  <c:v>0.14099999999999999</c:v>
                </c:pt>
                <c:pt idx="49">
                  <c:v>0.11899999999999999</c:v>
                </c:pt>
                <c:pt idx="50">
                  <c:v>0.112</c:v>
                </c:pt>
                <c:pt idx="51">
                  <c:v>0.111</c:v>
                </c:pt>
                <c:pt idx="52">
                  <c:v>0.12</c:v>
                </c:pt>
                <c:pt idx="53">
                  <c:v>0.13900000000000001</c:v>
                </c:pt>
                <c:pt idx="54">
                  <c:v>0.115</c:v>
                </c:pt>
                <c:pt idx="55">
                  <c:v>0.125</c:v>
                </c:pt>
                <c:pt idx="56">
                  <c:v>0.11799999999999999</c:v>
                </c:pt>
                <c:pt idx="57">
                  <c:v>0.13700000000000001</c:v>
                </c:pt>
                <c:pt idx="58">
                  <c:v>0.13200000000000001</c:v>
                </c:pt>
                <c:pt idx="59">
                  <c:v>0.13200000000000001</c:v>
                </c:pt>
                <c:pt idx="60">
                  <c:v>0.129</c:v>
                </c:pt>
                <c:pt idx="61">
                  <c:v>0.123</c:v>
                </c:pt>
                <c:pt idx="62">
                  <c:v>0.114</c:v>
                </c:pt>
                <c:pt idx="63">
                  <c:v>0.14000000000000001</c:v>
                </c:pt>
                <c:pt idx="64">
                  <c:v>0.121</c:v>
                </c:pt>
                <c:pt idx="65">
                  <c:v>0.11799999999999999</c:v>
                </c:pt>
                <c:pt idx="66">
                  <c:v>0.126</c:v>
                </c:pt>
                <c:pt idx="67">
                  <c:v>0.126</c:v>
                </c:pt>
                <c:pt idx="68">
                  <c:v>0.13900000000000001</c:v>
                </c:pt>
                <c:pt idx="69">
                  <c:v>0.127</c:v>
                </c:pt>
                <c:pt idx="70">
                  <c:v>0.12</c:v>
                </c:pt>
                <c:pt idx="71">
                  <c:v>0.14399999999999999</c:v>
                </c:pt>
                <c:pt idx="72">
                  <c:v>0.13800000000000001</c:v>
                </c:pt>
                <c:pt idx="73">
                  <c:v>0.14199999999999999</c:v>
                </c:pt>
                <c:pt idx="74">
                  <c:v>0.111</c:v>
                </c:pt>
                <c:pt idx="75">
                  <c:v>0.11799999999999999</c:v>
                </c:pt>
                <c:pt idx="76">
                  <c:v>0.14599999999999999</c:v>
                </c:pt>
                <c:pt idx="77">
                  <c:v>0.129</c:v>
                </c:pt>
                <c:pt idx="78">
                  <c:v>0.13900000000000001</c:v>
                </c:pt>
                <c:pt idx="79">
                  <c:v>0.14000000000000001</c:v>
                </c:pt>
                <c:pt idx="80">
                  <c:v>0.14099999999999999</c:v>
                </c:pt>
                <c:pt idx="81">
                  <c:v>0.111</c:v>
                </c:pt>
                <c:pt idx="82">
                  <c:v>0.13200000000000001</c:v>
                </c:pt>
                <c:pt idx="83">
                  <c:v>0.122</c:v>
                </c:pt>
                <c:pt idx="84">
                  <c:v>0.126</c:v>
                </c:pt>
                <c:pt idx="85">
                  <c:v>0.129</c:v>
                </c:pt>
                <c:pt idx="86">
                  <c:v>0.124</c:v>
                </c:pt>
                <c:pt idx="87">
                  <c:v>0.13600000000000001</c:v>
                </c:pt>
                <c:pt idx="88">
                  <c:v>0.13900000000000001</c:v>
                </c:pt>
                <c:pt idx="89">
                  <c:v>0.115</c:v>
                </c:pt>
                <c:pt idx="90">
                  <c:v>0.14000000000000001</c:v>
                </c:pt>
                <c:pt idx="91">
                  <c:v>0.123</c:v>
                </c:pt>
                <c:pt idx="92">
                  <c:v>0.13600000000000001</c:v>
                </c:pt>
                <c:pt idx="93">
                  <c:v>0.14099999999999999</c:v>
                </c:pt>
                <c:pt idx="94">
                  <c:v>0.111</c:v>
                </c:pt>
                <c:pt idx="95">
                  <c:v>0.14599999999999999</c:v>
                </c:pt>
                <c:pt idx="96">
                  <c:v>0.13600000000000001</c:v>
                </c:pt>
                <c:pt idx="97">
                  <c:v>0.123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D-460A-90C3-45A1CFFDCC3E}"/>
            </c:ext>
          </c:extLst>
        </c:ser>
        <c:ser>
          <c:idx val="3"/>
          <c:order val="3"/>
          <c:tx>
            <c:strRef>
              <c:f>'Line Graph'!$F$2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rgbClr val="D9D9D9">
                <a:alpha val="56863"/>
              </a:srgb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Graph'!$F$3:$F$100</c:f>
              <c:numCache>
                <c:formatCode>0.00%</c:formatCode>
                <c:ptCount val="98"/>
                <c:pt idx="0">
                  <c:v>4.3999999999999984E-2</c:v>
                </c:pt>
                <c:pt idx="1">
                  <c:v>6.8000000000000005E-2</c:v>
                </c:pt>
                <c:pt idx="2">
                  <c:v>4.7999999999999987E-2</c:v>
                </c:pt>
                <c:pt idx="3">
                  <c:v>4.6000000000000013E-2</c:v>
                </c:pt>
                <c:pt idx="4">
                  <c:v>7.1000000000000008E-2</c:v>
                </c:pt>
                <c:pt idx="5">
                  <c:v>5.1000000000000018E-2</c:v>
                </c:pt>
                <c:pt idx="6">
                  <c:v>8.4000000000000005E-2</c:v>
                </c:pt>
                <c:pt idx="7">
                  <c:v>3.5000000000000003E-2</c:v>
                </c:pt>
                <c:pt idx="8">
                  <c:v>8.2000000000000003E-2</c:v>
                </c:pt>
                <c:pt idx="9">
                  <c:v>6.9000000000000006E-2</c:v>
                </c:pt>
                <c:pt idx="10">
                  <c:v>7.5999999999999998E-2</c:v>
                </c:pt>
                <c:pt idx="11">
                  <c:v>8.3000000000000004E-2</c:v>
                </c:pt>
                <c:pt idx="12">
                  <c:v>5.3999999999999992E-2</c:v>
                </c:pt>
                <c:pt idx="13">
                  <c:v>0.03</c:v>
                </c:pt>
                <c:pt idx="14">
                  <c:v>5.6999999999999995E-2</c:v>
                </c:pt>
                <c:pt idx="15">
                  <c:v>3.3999999999999975E-2</c:v>
                </c:pt>
                <c:pt idx="16">
                  <c:v>8.3000000000000004E-2</c:v>
                </c:pt>
                <c:pt idx="17">
                  <c:v>4.300000000000001E-2</c:v>
                </c:pt>
                <c:pt idx="18">
                  <c:v>2.6999999999999996E-2</c:v>
                </c:pt>
                <c:pt idx="19">
                  <c:v>2.6999999999999996E-2</c:v>
                </c:pt>
                <c:pt idx="20">
                  <c:v>4.7000000000000014E-2</c:v>
                </c:pt>
                <c:pt idx="21">
                  <c:v>3.7999999999999992E-2</c:v>
                </c:pt>
                <c:pt idx="22">
                  <c:v>5.2000000000000005E-2</c:v>
                </c:pt>
                <c:pt idx="23">
                  <c:v>4.9999999999999989E-2</c:v>
                </c:pt>
                <c:pt idx="24">
                  <c:v>6.8000000000000005E-2</c:v>
                </c:pt>
                <c:pt idx="25">
                  <c:v>4.5000000000000012E-2</c:v>
                </c:pt>
                <c:pt idx="26">
                  <c:v>4.300000000000001E-2</c:v>
                </c:pt>
                <c:pt idx="27">
                  <c:v>2.8999999999999998E-2</c:v>
                </c:pt>
                <c:pt idx="28">
                  <c:v>3.3000000000000002E-2</c:v>
                </c:pt>
                <c:pt idx="29">
                  <c:v>1.8999999999999989E-2</c:v>
                </c:pt>
                <c:pt idx="30">
                  <c:v>4.7000000000000014E-2</c:v>
                </c:pt>
                <c:pt idx="31">
                  <c:v>2.7999999999999997E-2</c:v>
                </c:pt>
                <c:pt idx="32">
                  <c:v>5.800000000000001E-2</c:v>
                </c:pt>
                <c:pt idx="33">
                  <c:v>7.8000000000000014E-2</c:v>
                </c:pt>
                <c:pt idx="34">
                  <c:v>5.3999999999999992E-2</c:v>
                </c:pt>
                <c:pt idx="35">
                  <c:v>4.8000000000000015E-2</c:v>
                </c:pt>
                <c:pt idx="36">
                  <c:v>3.5000000000000003E-2</c:v>
                </c:pt>
                <c:pt idx="37">
                  <c:v>5.0000000000000044E-3</c:v>
                </c:pt>
                <c:pt idx="38">
                  <c:v>2.2999999999999993E-2</c:v>
                </c:pt>
                <c:pt idx="39">
                  <c:v>3.7000000000000005E-2</c:v>
                </c:pt>
                <c:pt idx="40">
                  <c:v>4.7999999999999987E-2</c:v>
                </c:pt>
                <c:pt idx="41">
                  <c:v>4.0999999999999981E-2</c:v>
                </c:pt>
                <c:pt idx="42">
                  <c:v>6.0999999999999999E-2</c:v>
                </c:pt>
                <c:pt idx="43">
                  <c:v>3.5000000000000003E-2</c:v>
                </c:pt>
                <c:pt idx="44">
                  <c:v>5.099999999999999E-2</c:v>
                </c:pt>
                <c:pt idx="45">
                  <c:v>2.5000000000000022E-2</c:v>
                </c:pt>
                <c:pt idx="46">
                  <c:v>4.2999999999999983E-2</c:v>
                </c:pt>
                <c:pt idx="47">
                  <c:v>1.4000000000000012E-2</c:v>
                </c:pt>
                <c:pt idx="48">
                  <c:v>1.6000000000000014E-2</c:v>
                </c:pt>
                <c:pt idx="49">
                  <c:v>7.2000000000000008E-2</c:v>
                </c:pt>
                <c:pt idx="50">
                  <c:v>8.5000000000000006E-2</c:v>
                </c:pt>
                <c:pt idx="51">
                  <c:v>6.7999999999999991E-2</c:v>
                </c:pt>
                <c:pt idx="52">
                  <c:v>4.1000000000000009E-2</c:v>
                </c:pt>
                <c:pt idx="53">
                  <c:v>2.7999999999999997E-2</c:v>
                </c:pt>
                <c:pt idx="54">
                  <c:v>3.8999999999999993E-2</c:v>
                </c:pt>
                <c:pt idx="55">
                  <c:v>4.7999999999999987E-2</c:v>
                </c:pt>
                <c:pt idx="56">
                  <c:v>4.6000000000000013E-2</c:v>
                </c:pt>
                <c:pt idx="57">
                  <c:v>4.8999999999999988E-2</c:v>
                </c:pt>
                <c:pt idx="58">
                  <c:v>2.7999999999999997E-2</c:v>
                </c:pt>
                <c:pt idx="59">
                  <c:v>5.2999999999999992E-2</c:v>
                </c:pt>
                <c:pt idx="60">
                  <c:v>5.099999999999999E-2</c:v>
                </c:pt>
                <c:pt idx="61">
                  <c:v>6.9000000000000006E-2</c:v>
                </c:pt>
                <c:pt idx="62">
                  <c:v>7.2999999999999995E-2</c:v>
                </c:pt>
                <c:pt idx="63">
                  <c:v>2.7999999999999997E-2</c:v>
                </c:pt>
                <c:pt idx="64">
                  <c:v>4.300000000000001E-2</c:v>
                </c:pt>
                <c:pt idx="65">
                  <c:v>7.1000000000000008E-2</c:v>
                </c:pt>
                <c:pt idx="66">
                  <c:v>6.9000000000000006E-2</c:v>
                </c:pt>
                <c:pt idx="67">
                  <c:v>2.6999999999999996E-2</c:v>
                </c:pt>
                <c:pt idx="68">
                  <c:v>4.0999999999999981E-2</c:v>
                </c:pt>
                <c:pt idx="69">
                  <c:v>4.6999999999999986E-2</c:v>
                </c:pt>
                <c:pt idx="70">
                  <c:v>7.6000000000000012E-2</c:v>
                </c:pt>
                <c:pt idx="71">
                  <c:v>4.5000000000000012E-2</c:v>
                </c:pt>
                <c:pt idx="72">
                  <c:v>4.4999999999999984E-2</c:v>
                </c:pt>
                <c:pt idx="73">
                  <c:v>5.3000000000000019E-2</c:v>
                </c:pt>
                <c:pt idx="74">
                  <c:v>5.3000000000000005E-2</c:v>
                </c:pt>
                <c:pt idx="75">
                  <c:v>6.9000000000000006E-2</c:v>
                </c:pt>
                <c:pt idx="76">
                  <c:v>0.03</c:v>
                </c:pt>
                <c:pt idx="77">
                  <c:v>6.7000000000000004E-2</c:v>
                </c:pt>
                <c:pt idx="78">
                  <c:v>5.1999999999999991E-2</c:v>
                </c:pt>
                <c:pt idx="79">
                  <c:v>4.3999999999999984E-2</c:v>
                </c:pt>
                <c:pt idx="80">
                  <c:v>5.400000000000002E-2</c:v>
                </c:pt>
                <c:pt idx="81">
                  <c:v>7.9000000000000001E-2</c:v>
                </c:pt>
                <c:pt idx="82">
                  <c:v>4.5999999999999985E-2</c:v>
                </c:pt>
                <c:pt idx="83">
                  <c:v>4.7000000000000014E-2</c:v>
                </c:pt>
                <c:pt idx="84">
                  <c:v>6.0999999999999999E-2</c:v>
                </c:pt>
                <c:pt idx="85">
                  <c:v>2.7999999999999997E-2</c:v>
                </c:pt>
                <c:pt idx="86">
                  <c:v>5.1999999999999991E-2</c:v>
                </c:pt>
                <c:pt idx="87">
                  <c:v>4.1999999999999982E-2</c:v>
                </c:pt>
                <c:pt idx="88">
                  <c:v>4.8999999999999988E-2</c:v>
                </c:pt>
                <c:pt idx="89">
                  <c:v>5.8999999999999983E-2</c:v>
                </c:pt>
                <c:pt idx="90">
                  <c:v>1.6999999999999987E-2</c:v>
                </c:pt>
                <c:pt idx="91">
                  <c:v>6.5000000000000002E-2</c:v>
                </c:pt>
                <c:pt idx="92">
                  <c:v>3.6999999999999977E-2</c:v>
                </c:pt>
                <c:pt idx="93">
                  <c:v>5.1000000000000018E-2</c:v>
                </c:pt>
                <c:pt idx="94">
                  <c:v>6.5999999999999989E-2</c:v>
                </c:pt>
                <c:pt idx="95">
                  <c:v>3.3000000000000002E-2</c:v>
                </c:pt>
                <c:pt idx="96">
                  <c:v>5.7999999999999996E-2</c:v>
                </c:pt>
                <c:pt idx="97">
                  <c:v>6.8000000000000005E-2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D-460A-90C3-45A1CFFD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09199"/>
        <c:axId val="294609679"/>
      </c:areaChart>
      <c:lineChart>
        <c:grouping val="standard"/>
        <c:varyColors val="0"/>
        <c:ser>
          <c:idx val="0"/>
          <c:order val="0"/>
          <c:tx>
            <c:strRef>
              <c:f>'Line Graph'!$C$2</c:f>
              <c:strCache>
                <c:ptCount val="1"/>
                <c:pt idx="0">
                  <c:v>Men</c:v>
                </c:pt>
              </c:strCache>
            </c:strRef>
          </c:tx>
          <c:spPr>
            <a:ln w="12700" cap="rnd">
              <a:solidFill>
                <a:srgbClr val="FF535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872265966754157E-3"/>
                  <c:y val="-0.1278471467217225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4482746743271261E-2"/>
                      <c:h val="9.47092910457322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FAD-460A-90C3-45A1CFFDCC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Graph'!$C$3:$C$100</c:f>
              <c:numCache>
                <c:formatCode>0.00%</c:formatCode>
                <c:ptCount val="98"/>
                <c:pt idx="0">
                  <c:v>0.17299999999999999</c:v>
                </c:pt>
                <c:pt idx="1">
                  <c:v>0.19500000000000001</c:v>
                </c:pt>
                <c:pt idx="2">
                  <c:v>0.183</c:v>
                </c:pt>
                <c:pt idx="3">
                  <c:v>0.187</c:v>
                </c:pt>
                <c:pt idx="4">
                  <c:v>0.192</c:v>
                </c:pt>
                <c:pt idx="5">
                  <c:v>0.19500000000000001</c:v>
                </c:pt>
                <c:pt idx="6">
                  <c:v>0.19600000000000001</c:v>
                </c:pt>
                <c:pt idx="7">
                  <c:v>0.153</c:v>
                </c:pt>
                <c:pt idx="8">
                  <c:v>0.19700000000000001</c:v>
                </c:pt>
                <c:pt idx="9">
                  <c:v>0.19400000000000001</c:v>
                </c:pt>
                <c:pt idx="10">
                  <c:v>0.192</c:v>
                </c:pt>
                <c:pt idx="11">
                  <c:v>0.19600000000000001</c:v>
                </c:pt>
                <c:pt idx="12">
                  <c:v>0.17499999999999999</c:v>
                </c:pt>
                <c:pt idx="13">
                  <c:v>0.17499999999999999</c:v>
                </c:pt>
                <c:pt idx="14">
                  <c:v>0.17599999999999999</c:v>
                </c:pt>
                <c:pt idx="15">
                  <c:v>0.17399999999999999</c:v>
                </c:pt>
                <c:pt idx="16">
                  <c:v>0.19600000000000001</c:v>
                </c:pt>
                <c:pt idx="17">
                  <c:v>0.186</c:v>
                </c:pt>
                <c:pt idx="18">
                  <c:v>0.17299999999999999</c:v>
                </c:pt>
                <c:pt idx="19">
                  <c:v>0.16500000000000001</c:v>
                </c:pt>
                <c:pt idx="20">
                  <c:v>0.189</c:v>
                </c:pt>
                <c:pt idx="21">
                  <c:v>0.152</c:v>
                </c:pt>
                <c:pt idx="22">
                  <c:v>0.16900000000000001</c:v>
                </c:pt>
                <c:pt idx="23">
                  <c:v>0.17699999999999999</c:v>
                </c:pt>
                <c:pt idx="24">
                  <c:v>0.192</c:v>
                </c:pt>
                <c:pt idx="25">
                  <c:v>0.16700000000000001</c:v>
                </c:pt>
                <c:pt idx="26">
                  <c:v>0.184</c:v>
                </c:pt>
                <c:pt idx="27">
                  <c:v>0.152</c:v>
                </c:pt>
                <c:pt idx="28">
                  <c:v>0.17699999999999999</c:v>
                </c:pt>
                <c:pt idx="29">
                  <c:v>0.157</c:v>
                </c:pt>
                <c:pt idx="30">
                  <c:v>0.19</c:v>
                </c:pt>
                <c:pt idx="31">
                  <c:v>0.151</c:v>
                </c:pt>
                <c:pt idx="32">
                  <c:v>0.17</c:v>
                </c:pt>
                <c:pt idx="33">
                  <c:v>0.19700000000000001</c:v>
                </c:pt>
                <c:pt idx="34">
                  <c:v>0.183</c:v>
                </c:pt>
                <c:pt idx="35">
                  <c:v>0.16800000000000001</c:v>
                </c:pt>
                <c:pt idx="36">
                  <c:v>0.17699999999999999</c:v>
                </c:pt>
                <c:pt idx="37">
                  <c:v>0.152</c:v>
                </c:pt>
                <c:pt idx="38">
                  <c:v>0.152</c:v>
                </c:pt>
                <c:pt idx="39">
                  <c:v>0.16300000000000001</c:v>
                </c:pt>
                <c:pt idx="40">
                  <c:v>0.186</c:v>
                </c:pt>
                <c:pt idx="41">
                  <c:v>0.17299999999999999</c:v>
                </c:pt>
                <c:pt idx="42">
                  <c:v>0.191</c:v>
                </c:pt>
                <c:pt idx="43">
                  <c:v>0.16600000000000001</c:v>
                </c:pt>
                <c:pt idx="44">
                  <c:v>0.186</c:v>
                </c:pt>
                <c:pt idx="45">
                  <c:v>0.16800000000000001</c:v>
                </c:pt>
                <c:pt idx="46">
                  <c:v>0.17399999999999999</c:v>
                </c:pt>
                <c:pt idx="47">
                  <c:v>0.157</c:v>
                </c:pt>
                <c:pt idx="48">
                  <c:v>0.157</c:v>
                </c:pt>
                <c:pt idx="49">
                  <c:v>0.191</c:v>
                </c:pt>
                <c:pt idx="50">
                  <c:v>0.19700000000000001</c:v>
                </c:pt>
                <c:pt idx="51">
                  <c:v>0.17899999999999999</c:v>
                </c:pt>
                <c:pt idx="52">
                  <c:v>0.161</c:v>
                </c:pt>
                <c:pt idx="53">
                  <c:v>0.16700000000000001</c:v>
                </c:pt>
                <c:pt idx="54">
                  <c:v>0.154</c:v>
                </c:pt>
                <c:pt idx="55">
                  <c:v>0.17299999999999999</c:v>
                </c:pt>
                <c:pt idx="56">
                  <c:v>0.16400000000000001</c:v>
                </c:pt>
                <c:pt idx="57">
                  <c:v>0.186</c:v>
                </c:pt>
                <c:pt idx="58">
                  <c:v>0.16</c:v>
                </c:pt>
                <c:pt idx="59">
                  <c:v>0.185</c:v>
                </c:pt>
                <c:pt idx="60">
                  <c:v>0.18</c:v>
                </c:pt>
                <c:pt idx="61">
                  <c:v>0.192</c:v>
                </c:pt>
                <c:pt idx="62">
                  <c:v>0.187</c:v>
                </c:pt>
                <c:pt idx="63">
                  <c:v>0.16800000000000001</c:v>
                </c:pt>
                <c:pt idx="64">
                  <c:v>0.16400000000000001</c:v>
                </c:pt>
                <c:pt idx="65">
                  <c:v>0.189</c:v>
                </c:pt>
                <c:pt idx="66">
                  <c:v>0.19500000000000001</c:v>
                </c:pt>
                <c:pt idx="67">
                  <c:v>0.153</c:v>
                </c:pt>
                <c:pt idx="68">
                  <c:v>0.18</c:v>
                </c:pt>
                <c:pt idx="69">
                  <c:v>0.17399999999999999</c:v>
                </c:pt>
                <c:pt idx="70">
                  <c:v>0.19600000000000001</c:v>
                </c:pt>
                <c:pt idx="71">
                  <c:v>0.189</c:v>
                </c:pt>
                <c:pt idx="72">
                  <c:v>0.183</c:v>
                </c:pt>
                <c:pt idx="73">
                  <c:v>0.19500000000000001</c:v>
                </c:pt>
                <c:pt idx="74">
                  <c:v>0.16400000000000001</c:v>
                </c:pt>
                <c:pt idx="75">
                  <c:v>0.187</c:v>
                </c:pt>
                <c:pt idx="76">
                  <c:v>0.17599999999999999</c:v>
                </c:pt>
                <c:pt idx="77">
                  <c:v>0.19600000000000001</c:v>
                </c:pt>
                <c:pt idx="78">
                  <c:v>0.191</c:v>
                </c:pt>
                <c:pt idx="79">
                  <c:v>0.184</c:v>
                </c:pt>
                <c:pt idx="80">
                  <c:v>0.19500000000000001</c:v>
                </c:pt>
                <c:pt idx="81">
                  <c:v>0.19</c:v>
                </c:pt>
                <c:pt idx="82">
                  <c:v>0.17799999999999999</c:v>
                </c:pt>
                <c:pt idx="83">
                  <c:v>0.16900000000000001</c:v>
                </c:pt>
                <c:pt idx="84">
                  <c:v>0.187</c:v>
                </c:pt>
                <c:pt idx="85">
                  <c:v>0.157</c:v>
                </c:pt>
                <c:pt idx="86">
                  <c:v>0.17599999999999999</c:v>
                </c:pt>
                <c:pt idx="87">
                  <c:v>0.17799999999999999</c:v>
                </c:pt>
                <c:pt idx="88">
                  <c:v>0.188</c:v>
                </c:pt>
                <c:pt idx="89">
                  <c:v>0.17399999999999999</c:v>
                </c:pt>
                <c:pt idx="90">
                  <c:v>0.157</c:v>
                </c:pt>
                <c:pt idx="91">
                  <c:v>0.188</c:v>
                </c:pt>
                <c:pt idx="92">
                  <c:v>0.17299999999999999</c:v>
                </c:pt>
                <c:pt idx="93">
                  <c:v>0.192</c:v>
                </c:pt>
                <c:pt idx="94">
                  <c:v>0.17699999999999999</c:v>
                </c:pt>
                <c:pt idx="95">
                  <c:v>0.17899999999999999</c:v>
                </c:pt>
                <c:pt idx="96">
                  <c:v>0.19400000000000001</c:v>
                </c:pt>
                <c:pt idx="97">
                  <c:v>0.191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D-460A-90C3-45A1CFFDCC3E}"/>
            </c:ext>
          </c:extLst>
        </c:ser>
        <c:ser>
          <c:idx val="1"/>
          <c:order val="1"/>
          <c:tx>
            <c:strRef>
              <c:f>'Line Graph'!$D$2</c:f>
              <c:strCache>
                <c:ptCount val="1"/>
                <c:pt idx="0">
                  <c:v>Women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680664916885392E-4"/>
                  <c:y val="0.183635701395066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471214720207224E-2"/>
                      <c:h val="0.171943465225842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FAD-460A-90C3-45A1CFFDCC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Graph'!$B$3:$B$100</c:f>
              <c:numCache>
                <c:formatCode>General</c:formatCode>
                <c:ptCount val="98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  <c:pt idx="32">
                  <c:v>1991</c:v>
                </c:pt>
                <c:pt idx="33">
                  <c:v>1990</c:v>
                </c:pt>
                <c:pt idx="34">
                  <c:v>1989</c:v>
                </c:pt>
                <c:pt idx="35">
                  <c:v>1988</c:v>
                </c:pt>
                <c:pt idx="36">
                  <c:v>1987</c:v>
                </c:pt>
                <c:pt idx="37">
                  <c:v>1986</c:v>
                </c:pt>
                <c:pt idx="38">
                  <c:v>1985</c:v>
                </c:pt>
                <c:pt idx="39">
                  <c:v>1984</c:v>
                </c:pt>
                <c:pt idx="40">
                  <c:v>1983</c:v>
                </c:pt>
                <c:pt idx="41">
                  <c:v>1982</c:v>
                </c:pt>
                <c:pt idx="42">
                  <c:v>1981</c:v>
                </c:pt>
                <c:pt idx="43">
                  <c:v>1980</c:v>
                </c:pt>
                <c:pt idx="44">
                  <c:v>1979</c:v>
                </c:pt>
                <c:pt idx="45">
                  <c:v>1978</c:v>
                </c:pt>
                <c:pt idx="46">
                  <c:v>1977</c:v>
                </c:pt>
                <c:pt idx="47">
                  <c:v>1976</c:v>
                </c:pt>
                <c:pt idx="48">
                  <c:v>1975</c:v>
                </c:pt>
                <c:pt idx="49">
                  <c:v>1974</c:v>
                </c:pt>
                <c:pt idx="50">
                  <c:v>1973</c:v>
                </c:pt>
                <c:pt idx="51">
                  <c:v>1972</c:v>
                </c:pt>
                <c:pt idx="52">
                  <c:v>1971</c:v>
                </c:pt>
                <c:pt idx="53">
                  <c:v>1970</c:v>
                </c:pt>
                <c:pt idx="54">
                  <c:v>1969</c:v>
                </c:pt>
                <c:pt idx="55">
                  <c:v>1968</c:v>
                </c:pt>
                <c:pt idx="56">
                  <c:v>1967</c:v>
                </c:pt>
                <c:pt idx="57">
                  <c:v>1966</c:v>
                </c:pt>
                <c:pt idx="58">
                  <c:v>1965</c:v>
                </c:pt>
                <c:pt idx="59">
                  <c:v>1964</c:v>
                </c:pt>
                <c:pt idx="60">
                  <c:v>1963</c:v>
                </c:pt>
                <c:pt idx="61">
                  <c:v>1962</c:v>
                </c:pt>
                <c:pt idx="62">
                  <c:v>1961</c:v>
                </c:pt>
                <c:pt idx="63">
                  <c:v>1960</c:v>
                </c:pt>
                <c:pt idx="64">
                  <c:v>1959</c:v>
                </c:pt>
                <c:pt idx="65">
                  <c:v>1958</c:v>
                </c:pt>
                <c:pt idx="66">
                  <c:v>1957</c:v>
                </c:pt>
                <c:pt idx="67">
                  <c:v>1956</c:v>
                </c:pt>
                <c:pt idx="68">
                  <c:v>1955</c:v>
                </c:pt>
                <c:pt idx="69">
                  <c:v>1954</c:v>
                </c:pt>
                <c:pt idx="70">
                  <c:v>1953</c:v>
                </c:pt>
                <c:pt idx="71">
                  <c:v>1952</c:v>
                </c:pt>
                <c:pt idx="72">
                  <c:v>1951</c:v>
                </c:pt>
                <c:pt idx="73">
                  <c:v>1950</c:v>
                </c:pt>
                <c:pt idx="74">
                  <c:v>1949</c:v>
                </c:pt>
                <c:pt idx="75">
                  <c:v>1948</c:v>
                </c:pt>
                <c:pt idx="76">
                  <c:v>1947</c:v>
                </c:pt>
                <c:pt idx="77">
                  <c:v>1946</c:v>
                </c:pt>
                <c:pt idx="78">
                  <c:v>1945</c:v>
                </c:pt>
                <c:pt idx="79">
                  <c:v>1944</c:v>
                </c:pt>
                <c:pt idx="80">
                  <c:v>1943</c:v>
                </c:pt>
                <c:pt idx="81">
                  <c:v>1942</c:v>
                </c:pt>
                <c:pt idx="82">
                  <c:v>1941</c:v>
                </c:pt>
                <c:pt idx="83">
                  <c:v>1940</c:v>
                </c:pt>
                <c:pt idx="84">
                  <c:v>1939</c:v>
                </c:pt>
                <c:pt idx="85">
                  <c:v>1938</c:v>
                </c:pt>
                <c:pt idx="86">
                  <c:v>1937</c:v>
                </c:pt>
                <c:pt idx="87">
                  <c:v>1936</c:v>
                </c:pt>
                <c:pt idx="88">
                  <c:v>1935</c:v>
                </c:pt>
                <c:pt idx="89">
                  <c:v>1934</c:v>
                </c:pt>
                <c:pt idx="90">
                  <c:v>1933</c:v>
                </c:pt>
                <c:pt idx="91">
                  <c:v>1932</c:v>
                </c:pt>
                <c:pt idx="92">
                  <c:v>1931</c:v>
                </c:pt>
                <c:pt idx="93">
                  <c:v>1930</c:v>
                </c:pt>
                <c:pt idx="94">
                  <c:v>1929</c:v>
                </c:pt>
                <c:pt idx="95">
                  <c:v>1928</c:v>
                </c:pt>
                <c:pt idx="96">
                  <c:v>1927</c:v>
                </c:pt>
                <c:pt idx="97">
                  <c:v>1926</c:v>
                </c:pt>
              </c:numCache>
            </c:numRef>
          </c:cat>
          <c:val>
            <c:numRef>
              <c:f>'Line Graph'!$D$3:$D$100</c:f>
              <c:numCache>
                <c:formatCode>0.00%</c:formatCode>
                <c:ptCount val="98"/>
                <c:pt idx="0">
                  <c:v>0.129</c:v>
                </c:pt>
                <c:pt idx="1">
                  <c:v>0.127</c:v>
                </c:pt>
                <c:pt idx="2">
                  <c:v>0.13500000000000001</c:v>
                </c:pt>
                <c:pt idx="3">
                  <c:v>0.14099999999999999</c:v>
                </c:pt>
                <c:pt idx="4">
                  <c:v>0.121</c:v>
                </c:pt>
                <c:pt idx="5">
                  <c:v>0.14399999999999999</c:v>
                </c:pt>
                <c:pt idx="6">
                  <c:v>0.112</c:v>
                </c:pt>
                <c:pt idx="7">
                  <c:v>0.11799999999999999</c:v>
                </c:pt>
                <c:pt idx="8">
                  <c:v>0.115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0.113</c:v>
                </c:pt>
                <c:pt idx="12">
                  <c:v>0.121</c:v>
                </c:pt>
                <c:pt idx="13">
                  <c:v>0.14499999999999999</c:v>
                </c:pt>
                <c:pt idx="14">
                  <c:v>0.11899999999999999</c:v>
                </c:pt>
                <c:pt idx="15">
                  <c:v>0.14000000000000001</c:v>
                </c:pt>
                <c:pt idx="16">
                  <c:v>0.113</c:v>
                </c:pt>
                <c:pt idx="17">
                  <c:v>0.14299999999999999</c:v>
                </c:pt>
                <c:pt idx="18">
                  <c:v>0.14599999999999999</c:v>
                </c:pt>
                <c:pt idx="19">
                  <c:v>0.13800000000000001</c:v>
                </c:pt>
                <c:pt idx="20">
                  <c:v>0.14199999999999999</c:v>
                </c:pt>
                <c:pt idx="21">
                  <c:v>0.114</c:v>
                </c:pt>
                <c:pt idx="22">
                  <c:v>0.11700000000000001</c:v>
                </c:pt>
                <c:pt idx="23">
                  <c:v>0.127</c:v>
                </c:pt>
                <c:pt idx="24">
                  <c:v>0.124</c:v>
                </c:pt>
                <c:pt idx="25">
                  <c:v>0.122</c:v>
                </c:pt>
                <c:pt idx="26">
                  <c:v>0.14099999999999999</c:v>
                </c:pt>
                <c:pt idx="27">
                  <c:v>0.123</c:v>
                </c:pt>
                <c:pt idx="28">
                  <c:v>0.14399999999999999</c:v>
                </c:pt>
                <c:pt idx="29">
                  <c:v>0.13800000000000001</c:v>
                </c:pt>
                <c:pt idx="30">
                  <c:v>0.14299999999999999</c:v>
                </c:pt>
                <c:pt idx="31">
                  <c:v>0.123</c:v>
                </c:pt>
                <c:pt idx="32">
                  <c:v>0.112</c:v>
                </c:pt>
                <c:pt idx="33">
                  <c:v>0.11899999999999999</c:v>
                </c:pt>
                <c:pt idx="34">
                  <c:v>0.129</c:v>
                </c:pt>
                <c:pt idx="35">
                  <c:v>0.12</c:v>
                </c:pt>
                <c:pt idx="36">
                  <c:v>0.14199999999999999</c:v>
                </c:pt>
                <c:pt idx="37">
                  <c:v>0.14699999999999999</c:v>
                </c:pt>
                <c:pt idx="38">
                  <c:v>0.129</c:v>
                </c:pt>
                <c:pt idx="39">
                  <c:v>0.126</c:v>
                </c:pt>
                <c:pt idx="40">
                  <c:v>0.13800000000000001</c:v>
                </c:pt>
                <c:pt idx="41">
                  <c:v>0.13200000000000001</c:v>
                </c:pt>
                <c:pt idx="42">
                  <c:v>0.13</c:v>
                </c:pt>
                <c:pt idx="43">
                  <c:v>0.13100000000000001</c:v>
                </c:pt>
                <c:pt idx="44">
                  <c:v>0.13500000000000001</c:v>
                </c:pt>
                <c:pt idx="45">
                  <c:v>0.14299999999999999</c:v>
                </c:pt>
                <c:pt idx="46">
                  <c:v>0.13100000000000001</c:v>
                </c:pt>
                <c:pt idx="47">
                  <c:v>0.14299999999999999</c:v>
                </c:pt>
                <c:pt idx="48">
                  <c:v>0.14099999999999999</c:v>
                </c:pt>
                <c:pt idx="49">
                  <c:v>0.11899999999999999</c:v>
                </c:pt>
                <c:pt idx="50">
                  <c:v>0.112</c:v>
                </c:pt>
                <c:pt idx="51">
                  <c:v>0.111</c:v>
                </c:pt>
                <c:pt idx="52">
                  <c:v>0.12</c:v>
                </c:pt>
                <c:pt idx="53">
                  <c:v>0.13900000000000001</c:v>
                </c:pt>
                <c:pt idx="54">
                  <c:v>0.115</c:v>
                </c:pt>
                <c:pt idx="55">
                  <c:v>0.125</c:v>
                </c:pt>
                <c:pt idx="56">
                  <c:v>0.11799999999999999</c:v>
                </c:pt>
                <c:pt idx="57">
                  <c:v>0.13700000000000001</c:v>
                </c:pt>
                <c:pt idx="58">
                  <c:v>0.13200000000000001</c:v>
                </c:pt>
                <c:pt idx="59">
                  <c:v>0.13200000000000001</c:v>
                </c:pt>
                <c:pt idx="60">
                  <c:v>0.129</c:v>
                </c:pt>
                <c:pt idx="61">
                  <c:v>0.123</c:v>
                </c:pt>
                <c:pt idx="62">
                  <c:v>0.114</c:v>
                </c:pt>
                <c:pt idx="63">
                  <c:v>0.14000000000000001</c:v>
                </c:pt>
                <c:pt idx="64">
                  <c:v>0.121</c:v>
                </c:pt>
                <c:pt idx="65">
                  <c:v>0.11799999999999999</c:v>
                </c:pt>
                <c:pt idx="66">
                  <c:v>0.126</c:v>
                </c:pt>
                <c:pt idx="67">
                  <c:v>0.126</c:v>
                </c:pt>
                <c:pt idx="68">
                  <c:v>0.13900000000000001</c:v>
                </c:pt>
                <c:pt idx="69">
                  <c:v>0.127</c:v>
                </c:pt>
                <c:pt idx="70">
                  <c:v>0.12</c:v>
                </c:pt>
                <c:pt idx="71">
                  <c:v>0.14399999999999999</c:v>
                </c:pt>
                <c:pt idx="72">
                  <c:v>0.13800000000000001</c:v>
                </c:pt>
                <c:pt idx="73">
                  <c:v>0.14199999999999999</c:v>
                </c:pt>
                <c:pt idx="74">
                  <c:v>0.111</c:v>
                </c:pt>
                <c:pt idx="75">
                  <c:v>0.11799999999999999</c:v>
                </c:pt>
                <c:pt idx="76">
                  <c:v>0.14599999999999999</c:v>
                </c:pt>
                <c:pt idx="77">
                  <c:v>0.129</c:v>
                </c:pt>
                <c:pt idx="78">
                  <c:v>0.13900000000000001</c:v>
                </c:pt>
                <c:pt idx="79">
                  <c:v>0.14000000000000001</c:v>
                </c:pt>
                <c:pt idx="80">
                  <c:v>0.14099999999999999</c:v>
                </c:pt>
                <c:pt idx="81">
                  <c:v>0.111</c:v>
                </c:pt>
                <c:pt idx="82">
                  <c:v>0.13200000000000001</c:v>
                </c:pt>
                <c:pt idx="83">
                  <c:v>0.122</c:v>
                </c:pt>
                <c:pt idx="84">
                  <c:v>0.126</c:v>
                </c:pt>
                <c:pt idx="85">
                  <c:v>0.129</c:v>
                </c:pt>
                <c:pt idx="86">
                  <c:v>0.124</c:v>
                </c:pt>
                <c:pt idx="87">
                  <c:v>0.13600000000000001</c:v>
                </c:pt>
                <c:pt idx="88">
                  <c:v>0.13900000000000001</c:v>
                </c:pt>
                <c:pt idx="89">
                  <c:v>0.115</c:v>
                </c:pt>
                <c:pt idx="90">
                  <c:v>0.14000000000000001</c:v>
                </c:pt>
                <c:pt idx="91">
                  <c:v>0.123</c:v>
                </c:pt>
                <c:pt idx="92">
                  <c:v>0.13600000000000001</c:v>
                </c:pt>
                <c:pt idx="93">
                  <c:v>0.14099999999999999</c:v>
                </c:pt>
                <c:pt idx="94">
                  <c:v>0.111</c:v>
                </c:pt>
                <c:pt idx="95">
                  <c:v>0.14599999999999999</c:v>
                </c:pt>
                <c:pt idx="96">
                  <c:v>0.13600000000000001</c:v>
                </c:pt>
                <c:pt idx="97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AD-460A-90C3-45A1CFFD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09199"/>
        <c:axId val="294609679"/>
      </c:lineChart>
      <c:catAx>
        <c:axId val="2946091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09679"/>
        <c:crosses val="autoZero"/>
        <c:auto val="0"/>
        <c:lblAlgn val="ctr"/>
        <c:lblOffset val="100"/>
        <c:tickLblSkip val="20"/>
        <c:tickMarkSkip val="1"/>
        <c:noMultiLvlLbl val="0"/>
      </c:catAx>
      <c:valAx>
        <c:axId val="294609679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09199"/>
        <c:crosses val="max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C53AB8C9-7165-4B1B-83E7-33F1F733C30D}">
          <cx:dataPt idx="0">
            <cx:spPr>
              <a:solidFill>
                <a:srgbClr val="70AD47">
                  <a:lumMod val="50000"/>
                </a:srgbClr>
              </a:solidFill>
            </cx:spPr>
          </cx:dataPt>
          <cx:dataPt idx="1">
            <cx:spPr>
              <a:solidFill>
                <a:srgbClr val="C00000">
                  <a:alpha val="44000"/>
                </a:srgbClr>
              </a:solidFill>
            </cx:spPr>
          </cx:dataPt>
          <cx:dataPt idx="2">
            <cx:spPr>
              <a:solidFill>
                <a:srgbClr val="70AD47">
                  <a:lumMod val="50000"/>
                  <a:alpha val="54000"/>
                </a:srgbClr>
              </a:solidFill>
            </cx:spPr>
          </cx:dataPt>
          <cx:dataPt idx="3">
            <cx:spPr>
              <a:solidFill>
                <a:srgbClr val="70AD47">
                  <a:lumMod val="50000"/>
                  <a:alpha val="58000"/>
                </a:srgbClr>
              </a:solidFill>
            </cx:spPr>
          </cx:dataPt>
          <cx:dataPt idx="4">
            <cx:spPr>
              <a:solidFill>
                <a:srgbClr val="70AD47">
                  <a:lumMod val="50000"/>
                  <a:alpha val="66000"/>
                </a:srgbClr>
              </a:solidFill>
            </cx:spPr>
          </cx:dataPt>
          <cx:dataPt idx="5">
            <cx:spPr>
              <a:solidFill>
                <a:srgbClr val="C00000"/>
              </a:solidFill>
            </cx:spPr>
          </cx:dataPt>
          <cx:dataLabels pos="outEnd">
            <cx:numFmt formatCode="+0.0pp; -0.0pp" sourceLinked="0"/>
            <cx:spPr>
              <a:ln w="0">
                <a:solidFill>
                  <a:schemeClr val="accent1"/>
                </a:solidFill>
              </a:ln>
            </cx:spPr>
            <cx:txPr>
              <a:bodyPr vertOverflow="overflow" horzOverflow="overflow" wrap="square" lIns="0" tIns="0" rIns="0" bIns="0"/>
              <a:lstStyle/>
              <a:p>
                <a:pPr algn="ctr" rtl="0">
                  <a:defRPr sz="800" b="1" i="0">
                    <a:solidFill>
                      <a:schemeClr val="accent6">
                        <a:lumMod val="50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800" b="1">
                  <a:solidFill>
                    <a:schemeClr val="accent6">
                      <a:lumMod val="50000"/>
                    </a:schemeClr>
                  </a:solidFill>
                </a:endParaRPr>
              </a:p>
            </cx:txPr>
            <cx:visibility seriesName="0" categoryName="0" value="1"/>
            <cx:separator>, </cx:separator>
            <cx:dataLabel idx="0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/>
                  </a:pPr>
                  <a:r>
                    <a:rPr lang="en-IN" sz="800" b="1">
                      <a:solidFill>
                        <a:schemeClr val="accent6">
                          <a:lumMod val="50000"/>
                        </a:schemeClr>
                      </a:solidFill>
                    </a:rPr>
                    <a:t>+5.3pp</a:t>
                  </a:r>
                </a:p>
              </cx:txPr>
              <cx:visibility seriesName="0" categoryName="0" value="1"/>
              <cx:separator>, </cx:separator>
            </cx:dataLabel>
            <cx:dataLabel idx="1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 -2.0pp</a:t>
                  </a:r>
                </a:p>
              </cx:txPr>
              <cx:visibility seriesName="0" categoryName="0" value="1"/>
              <cx:separator>, </cx:separator>
            </cx:dataLabel>
            <cx:dataLabel idx="2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+0.3pp</a:t>
                  </a:r>
                </a:p>
              </cx:txPr>
              <cx:visibility seriesName="0" categoryName="0" value="1"/>
              <cx:separator>, </cx:separator>
            </cx:dataLabel>
            <cx:dataLabel idx="3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+0.4pp</a:t>
                  </a:r>
                </a:p>
              </cx:txPr>
              <cx:visibility seriesName="0" categoryName="0" value="1"/>
              <cx:separator>, </cx:separator>
            </cx:dataLabel>
            <cx:dataLabel idx="4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+0.5pp</a:t>
                  </a:r>
                </a:p>
              </cx:txPr>
              <cx:visibility seriesName="0" categoryName="0" value="1"/>
              <cx:separator>, </cx:separator>
            </cx:dataLabel>
            <cx:dataLabel idx="5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rgbClr val="C00000"/>
                      </a:solidFill>
                    </a:defRPr>
                  </a:pPr>
                  <a:r>
                    <a:rPr lang="en-IN" sz="800" b="1">
                      <a:solidFill>
                        <a:srgbClr val="C00000"/>
                      </a:solidFill>
                    </a:rPr>
                    <a:t>+4.5pp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1.10000002"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800"/>
          </a:p>
        </cx:txPr>
      </cx:axis>
      <cx:axis id="1">
        <cx:valScaling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800"/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C53AB8C9-7165-4B1B-83E7-33F1F733C30D}">
          <cx:dataPt idx="0">
            <cx:spPr>
              <a:solidFill>
                <a:srgbClr val="70AD47">
                  <a:lumMod val="50000"/>
                </a:srgbClr>
              </a:solidFill>
            </cx:spPr>
          </cx:dataPt>
          <cx:dataPt idx="1">
            <cx:spPr>
              <a:solidFill>
                <a:srgbClr val="C00000">
                  <a:alpha val="44000"/>
                </a:srgbClr>
              </a:solidFill>
            </cx:spPr>
          </cx:dataPt>
          <cx:dataPt idx="2">
            <cx:spPr>
              <a:solidFill>
                <a:srgbClr val="70AD47">
                  <a:lumMod val="50000"/>
                  <a:alpha val="54000"/>
                </a:srgbClr>
              </a:solidFill>
            </cx:spPr>
          </cx:dataPt>
          <cx:dataPt idx="3">
            <cx:spPr>
              <a:solidFill>
                <a:srgbClr val="70AD47">
                  <a:lumMod val="50000"/>
                  <a:alpha val="58000"/>
                </a:srgbClr>
              </a:solidFill>
            </cx:spPr>
          </cx:dataPt>
          <cx:dataPt idx="4">
            <cx:spPr>
              <a:solidFill>
                <a:srgbClr val="70AD47">
                  <a:lumMod val="50000"/>
                  <a:alpha val="66000"/>
                </a:srgbClr>
              </a:solidFill>
            </cx:spPr>
          </cx:dataPt>
          <cx:dataPt idx="5">
            <cx:spPr>
              <a:solidFill>
                <a:srgbClr val="C00000"/>
              </a:solidFill>
            </cx:spPr>
          </cx:dataPt>
          <cx:dataLabels pos="outEnd">
            <cx:numFmt formatCode="+0.0pp; -0.0pp" sourceLinked="0"/>
            <cx:spPr>
              <a:ln w="0">
                <a:solidFill>
                  <a:schemeClr val="accent1"/>
                </a:solidFill>
              </a:ln>
            </cx:spPr>
            <cx:txPr>
              <a:bodyPr vertOverflow="overflow" horzOverflow="overflow" wrap="square" lIns="0" tIns="0" rIns="0" bIns="0"/>
              <a:lstStyle/>
              <a:p>
                <a:pPr algn="ctr" rtl="0">
                  <a:defRPr sz="800" b="1" i="0">
                    <a:solidFill>
                      <a:schemeClr val="accent6">
                        <a:lumMod val="50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800" b="1">
                  <a:solidFill>
                    <a:schemeClr val="accent6">
                      <a:lumMod val="50000"/>
                    </a:schemeClr>
                  </a:solidFill>
                </a:endParaRPr>
              </a:p>
            </cx:txPr>
            <cx:visibility seriesName="0" categoryName="0" value="1"/>
            <cx:separator>, </cx:separator>
            <cx:dataLabel idx="0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/>
                  </a:pPr>
                  <a:r>
                    <a:rPr lang="en-IN" sz="800" b="1">
                      <a:solidFill>
                        <a:schemeClr val="accent6">
                          <a:lumMod val="50000"/>
                        </a:schemeClr>
                      </a:solidFill>
                    </a:rPr>
                    <a:t>+5.3pp</a:t>
                  </a:r>
                </a:p>
              </cx:txPr>
              <cx:visibility seriesName="0" categoryName="0" value="1"/>
              <cx:separator>, </cx:separator>
            </cx:dataLabel>
            <cx:dataLabel idx="1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 -2.0pp</a:t>
                  </a:r>
                </a:p>
              </cx:txPr>
              <cx:visibility seriesName="0" categoryName="0" value="1"/>
              <cx:separator>, </cx:separator>
            </cx:dataLabel>
            <cx:dataLabel idx="2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+0.3pp</a:t>
                  </a:r>
                </a:p>
              </cx:txPr>
              <cx:visibility seriesName="0" categoryName="0" value="1"/>
              <cx:separator>, </cx:separator>
            </cx:dataLabel>
            <cx:dataLabel idx="3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+0.4pp</a:t>
                  </a:r>
                </a:p>
              </cx:txPr>
              <cx:visibility seriesName="0" categoryName="0" value="1"/>
              <cx:separator>, </cx:separator>
            </cx:dataLabel>
            <cx:dataLabel idx="4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IN" sz="800" b="1">
                      <a:solidFill>
                        <a:schemeClr val="tx1"/>
                      </a:solidFill>
                    </a:rPr>
                    <a:t>+0.5pp</a:t>
                  </a:r>
                </a:p>
              </cx:txPr>
              <cx:visibility seriesName="0" categoryName="0" value="1"/>
              <cx:separator>, </cx:separator>
            </cx:dataLabel>
            <cx:dataLabel idx="5">
              <cx:numFmt formatCode="+0.0pp; -0.0pp" sourceLinked="0"/>
              <cx:txPr>
                <a:bodyPr vertOverflow="overflow" horzOverflow="overflow" wrap="square" lIns="0" tIns="0" rIns="0" bIns="0"/>
                <a:lstStyle/>
                <a:p>
                  <a:pPr algn="ctr" rtl="0">
                    <a:defRPr>
                      <a:solidFill>
                        <a:srgbClr val="C00000"/>
                      </a:solidFill>
                    </a:defRPr>
                  </a:pPr>
                  <a:r>
                    <a:rPr lang="en-IN" sz="800" b="1">
                      <a:solidFill>
                        <a:srgbClr val="C00000"/>
                      </a:solidFill>
                    </a:rPr>
                    <a:t>+4.5pp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1.10000002"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800"/>
          </a:p>
        </cx:txPr>
      </cx:axis>
      <cx:axis id="1">
        <cx:valScaling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800"/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3269D9C1-C06F-406E-A670-9F7C813C5091}">
          <cx:dataPt idx="0">
            <cx:spPr>
              <a:solidFill>
                <a:srgbClr val="70AD47">
                  <a:lumMod val="50000"/>
                </a:srgbClr>
              </a:solidFill>
            </cx:spPr>
          </cx:dataPt>
          <cx:dataPt idx="1">
            <cx:spPr>
              <a:solidFill>
                <a:srgbClr val="FFAFAF"/>
              </a:solidFill>
            </cx:spPr>
          </cx:dataPt>
          <cx:dataPt idx="2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Pt idx="5">
            <cx:spPr>
              <a:solidFill>
                <a:srgbClr val="FF5353"/>
              </a:solidFill>
            </cx:spPr>
          </cx:dataPt>
          <cx:dataLabels pos="outEnd">
            <cx:spPr>
              <a:solidFill>
                <a:schemeClr val="bg1"/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1">
              <cx:spPr>
                <a:solidFill>
                  <a:schemeClr val="bg1"/>
                </a:solid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-2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2.03999996"/>
        <cx:tickLabels/>
      </cx:axis>
      <cx:axis id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 /><Relationship Id="rId3" Type="http://schemas.openxmlformats.org/officeDocument/2006/relationships/image" Target="../media/image2.emf" /><Relationship Id="rId7" Type="http://schemas.openxmlformats.org/officeDocument/2006/relationships/chart" Target="../charts/chart2.xml" /><Relationship Id="rId2" Type="http://schemas.openxmlformats.org/officeDocument/2006/relationships/image" Target="../media/image1.emf" /><Relationship Id="rId1" Type="http://schemas.microsoft.com/office/2014/relationships/chartEx" Target="../charts/chartEx1.xml" /><Relationship Id="rId6" Type="http://schemas.openxmlformats.org/officeDocument/2006/relationships/image" Target="../media/image4.emf" /><Relationship Id="rId11" Type="http://schemas.openxmlformats.org/officeDocument/2006/relationships/chart" Target="../charts/chart4.xml" /><Relationship Id="rId5" Type="http://schemas.openxmlformats.org/officeDocument/2006/relationships/chart" Target="../charts/chart1.xml" /><Relationship Id="rId10" Type="http://schemas.openxmlformats.org/officeDocument/2006/relationships/image" Target="../media/image6.emf" /><Relationship Id="rId4" Type="http://schemas.openxmlformats.org/officeDocument/2006/relationships/image" Target="../media/image3.emf" /><Relationship Id="rId9" Type="http://schemas.openxmlformats.org/officeDocument/2006/relationships/image" Target="../media/image5.emf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 /><Relationship Id="rId1" Type="http://schemas.microsoft.com/office/2014/relationships/chartEx" Target="../charts/chartEx2.xml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 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 /><Relationship Id="rId2" Type="http://schemas.openxmlformats.org/officeDocument/2006/relationships/chart" Target="../charts/chart10.xml" /><Relationship Id="rId1" Type="http://schemas.openxmlformats.org/officeDocument/2006/relationships/chart" Target="../charts/chart9.xml" 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 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 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 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 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 /><Relationship Id="rId2" Type="http://schemas.openxmlformats.org/officeDocument/2006/relationships/image" Target="../media/image8.emf" /><Relationship Id="rId1" Type="http://schemas.openxmlformats.org/officeDocument/2006/relationships/image" Target="../media/image7.emf" /><Relationship Id="rId6" Type="http://schemas.openxmlformats.org/officeDocument/2006/relationships/image" Target="../media/image12.emf" /><Relationship Id="rId5" Type="http://schemas.openxmlformats.org/officeDocument/2006/relationships/image" Target="../media/image11.emf" /><Relationship Id="rId4" Type="http://schemas.openxmlformats.org/officeDocument/2006/relationships/image" Target="../media/image10.emf" 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16</xdr:row>
      <xdr:rowOff>137160</xdr:rowOff>
    </xdr:from>
    <xdr:to>
      <xdr:col>12</xdr:col>
      <xdr:colOff>175260</xdr:colOff>
      <xdr:row>28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427D76-2DC3-4D1A-B295-B8BE1DAF42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0</xdr:row>
          <xdr:rowOff>0</xdr:rowOff>
        </xdr:from>
        <xdr:to>
          <xdr:col>12</xdr:col>
          <xdr:colOff>191904</xdr:colOff>
          <xdr:row>16</xdr:row>
          <xdr:rowOff>99060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DDB8C8B7-52D2-0F64-200F-46901597AF3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Economist Magazine'!$I$5:$Q$24" spid="_x0000_s34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14700" y="0"/>
              <a:ext cx="4192404" cy="30251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220980</xdr:colOff>
      <xdr:row>1</xdr:row>
      <xdr:rowOff>160020</xdr:rowOff>
    </xdr:from>
    <xdr:to>
      <xdr:col>5</xdr:col>
      <xdr:colOff>365760</xdr:colOff>
      <xdr:row>16</xdr:row>
      <xdr:rowOff>144780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FE44FC6-C798-5E68-9BC4-61B5FC45DA2F}"/>
            </a:ext>
          </a:extLst>
        </xdr:cNvPr>
        <xdr:cNvGrpSpPr/>
      </xdr:nvGrpSpPr>
      <xdr:grpSpPr>
        <a:xfrm>
          <a:off x="220980" y="352562"/>
          <a:ext cx="3193374" cy="2872902"/>
          <a:chOff x="1104900" y="198120"/>
          <a:chExt cx="2651760" cy="2456058"/>
        </a:xfrm>
      </xdr:grpSpPr>
      <mc:AlternateContent xmlns:mc="http://schemas.openxmlformats.org/markup-compatibility/2006" xmlns:a14="http://schemas.microsoft.com/office/drawing/2010/main">
        <mc:Choice Requires="a14"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319B2013-553A-4E35-C38F-7441A5BFC21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FILLING!$E$3:$N$12" spid="_x0000_s3419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1104900" y="198120"/>
                <a:ext cx="2651760" cy="2456058"/>
              </a:xfrm>
              <a:prstGeom prst="rect">
                <a:avLst/>
              </a:prstGeom>
              <a:solidFill>
                <a:srgbClr val="FFFFFF" mc:Ignorable="a14" a14:legacySpreadsheetColorIndex="9"/>
              </a:solidFill>
              <a:ln w="9525">
                <a:solidFill>
                  <a:srgbClr val="000000" mc:Ignorable="a14" a14:legacySpreadsheetColorIndex="64"/>
                </a:solidFill>
                <a:miter lim="800000"/>
                <a:headEnd/>
                <a:tailEnd/>
              </a:ln>
            </xdr:spPr>
          </xdr:pic>
        </mc:Choice>
        <mc:Fallback xmlns=""/>
      </mc:AlternateContent>
      <xdr:sp macro="" textlink="FILLING!$C$2">
        <xdr:nvSpPr>
          <xdr:cNvPr id="6" name="TextBox 5">
            <a:extLst>
              <a:ext uri="{FF2B5EF4-FFF2-40B4-BE49-F238E27FC236}">
                <a16:creationId xmlns:a16="http://schemas.microsoft.com/office/drawing/2014/main" id="{826886C3-3773-4D7F-B89F-4DC6932B654D}"/>
              </a:ext>
            </a:extLst>
          </xdr:cNvPr>
          <xdr:cNvSpPr txBox="1"/>
        </xdr:nvSpPr>
        <xdr:spPr>
          <a:xfrm>
            <a:off x="1912620" y="944880"/>
            <a:ext cx="1036320" cy="944880"/>
          </a:xfrm>
          <a:prstGeom prst="rect">
            <a:avLst/>
          </a:prstGeom>
          <a:solidFill>
            <a:schemeClr val="bg2">
              <a:lumMod val="75000"/>
              <a:alpha val="32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9290B4B-6232-436D-94F9-088BF665F7A7}" type="TxLink">
              <a:rPr lang="en-US" sz="6600" b="1" i="0" u="none" strike="noStrike">
                <a:solidFill>
                  <a:srgbClr val="000000"/>
                </a:solidFill>
                <a:effectLst>
                  <a:glow rad="203200">
                    <a:srgbClr val="FFAFAF">
                      <a:alpha val="24000"/>
                    </a:srgbClr>
                  </a:glow>
                </a:effectLst>
                <a:latin typeface="Calibri"/>
                <a:ea typeface="Calibri"/>
                <a:cs typeface="Calibri"/>
              </a:rPr>
              <a:pPr algn="ctr"/>
              <a:t>41</a:t>
            </a:fld>
            <a:endParaRPr lang="en-IN" sz="71400" b="1">
              <a:solidFill>
                <a:schemeClr val="tx1"/>
              </a:solidFill>
              <a:effectLst>
                <a:glow rad="203200">
                  <a:srgbClr val="FFAFAF">
                    <a:alpha val="24000"/>
                  </a:srgbClr>
                </a:glow>
              </a:effectLst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441961</xdr:colOff>
          <xdr:row>0</xdr:row>
          <xdr:rowOff>91440</xdr:rowOff>
        </xdr:from>
        <xdr:to>
          <xdr:col>22</xdr:col>
          <xdr:colOff>579121</xdr:colOff>
          <xdr:row>25</xdr:row>
          <xdr:rowOff>175260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D759C7FA-DC2C-A35A-688D-B38E8521DCF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le Visual'!$B$2:$F$21" spid="_x0000_s342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757161" y="91440"/>
              <a:ext cx="6233160" cy="46558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30480</xdr:colOff>
      <xdr:row>29</xdr:row>
      <xdr:rowOff>167640</xdr:rowOff>
    </xdr:from>
    <xdr:to>
      <xdr:col>6</xdr:col>
      <xdr:colOff>144780</xdr:colOff>
      <xdr:row>44</xdr:row>
      <xdr:rowOff>160020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9B2D3C5-AF00-4DFE-A428-96D6FC565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17</xdr:row>
          <xdr:rowOff>175259</xdr:rowOff>
        </xdr:from>
        <xdr:to>
          <xdr:col>5</xdr:col>
          <xdr:colOff>495300</xdr:colOff>
          <xdr:row>29</xdr:row>
          <xdr:rowOff>68580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11C294A-FAA3-2650-BB9C-80E68BF1F2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Line Chart'!$G$3:$P$22" spid="_x0000_s342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0960" y="3284219"/>
              <a:ext cx="3482340" cy="208788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6</xdr:col>
      <xdr:colOff>342900</xdr:colOff>
      <xdr:row>29</xdr:row>
      <xdr:rowOff>38100</xdr:rowOff>
    </xdr:from>
    <xdr:to>
      <xdr:col>15</xdr:col>
      <xdr:colOff>274320</xdr:colOff>
      <xdr:row>47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54BA75-51B2-4B24-8F4B-B83E6965A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213360</xdr:colOff>
      <xdr:row>28</xdr:row>
      <xdr:rowOff>68580</xdr:rowOff>
    </xdr:from>
    <xdr:to>
      <xdr:col>23</xdr:col>
      <xdr:colOff>38100</xdr:colOff>
      <xdr:row>47</xdr:row>
      <xdr:rowOff>53340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90BE76B-DE25-41A9-9C78-0177AE129BD3}"/>
            </a:ext>
          </a:extLst>
        </xdr:cNvPr>
        <xdr:cNvGrpSpPr/>
      </xdr:nvGrpSpPr>
      <xdr:grpSpPr>
        <a:xfrm>
          <a:off x="9359142" y="5459778"/>
          <a:ext cx="4702490" cy="3643072"/>
          <a:chOff x="5890260" y="316230"/>
          <a:chExt cx="4343400" cy="3196590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2F8FD401-D32D-E260-625F-6CDDB6AEC05A}"/>
              </a:ext>
            </a:extLst>
          </xdr:cNvPr>
          <xdr:cNvGraphicFramePr/>
        </xdr:nvGraphicFramePr>
        <xdr:xfrm>
          <a:off x="5890260" y="316230"/>
          <a:ext cx="4152900" cy="31965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7" name="Right Bracket 16">
            <a:extLst>
              <a:ext uri="{FF2B5EF4-FFF2-40B4-BE49-F238E27FC236}">
                <a16:creationId xmlns:a16="http://schemas.microsoft.com/office/drawing/2014/main" id="{4153DA4D-C77B-8C5F-6857-7011EA010E68}"/>
              </a:ext>
            </a:extLst>
          </xdr:cNvPr>
          <xdr:cNvSpPr/>
        </xdr:nvSpPr>
        <xdr:spPr>
          <a:xfrm>
            <a:off x="9974580" y="480060"/>
            <a:ext cx="45720" cy="2827020"/>
          </a:xfrm>
          <a:prstGeom prst="rightBracket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33D6DD6-3934-826E-6386-4DD9C8EE3896}"/>
              </a:ext>
            </a:extLst>
          </xdr:cNvPr>
          <xdr:cNvSpPr txBox="1"/>
        </xdr:nvSpPr>
        <xdr:spPr>
          <a:xfrm>
            <a:off x="9822180" y="1828800"/>
            <a:ext cx="411480" cy="990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700" b="1"/>
              <a:t>100 %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46</xdr:row>
          <xdr:rowOff>45720</xdr:rowOff>
        </xdr:from>
        <xdr:to>
          <xdr:col>9</xdr:col>
          <xdr:colOff>257084</xdr:colOff>
          <xdr:row>71</xdr:row>
          <xdr:rowOff>45720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A2062911-ECE9-CE83-27B8-BB94D9D112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nditional Formating'!$B$1:$AB$15" spid="_x0000_s342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45720" y="8458200"/>
              <a:ext cx="5697764" cy="4572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358139</xdr:colOff>
          <xdr:row>49</xdr:row>
          <xdr:rowOff>114300</xdr:rowOff>
        </xdr:from>
        <xdr:to>
          <xdr:col>22</xdr:col>
          <xdr:colOff>270378</xdr:colOff>
          <xdr:row>72</xdr:row>
          <xdr:rowOff>30479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D488B5E7-75C7-78AA-8241-976F14321DC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adar Chart 2'!$G$3:$Q$23" spid="_x0000_s342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6454139" y="9075420"/>
              <a:ext cx="7227439" cy="41224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160020</xdr:colOff>
      <xdr:row>72</xdr:row>
      <xdr:rowOff>129540</xdr:rowOff>
    </xdr:from>
    <xdr:to>
      <xdr:col>9</xdr:col>
      <xdr:colOff>571500</xdr:colOff>
      <xdr:row>88</xdr:row>
      <xdr:rowOff>167640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4319F7-A319-424B-9B08-934643EF7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3</xdr:row>
      <xdr:rowOff>30480</xdr:rowOff>
    </xdr:from>
    <xdr:to>
      <xdr:col>16</xdr:col>
      <xdr:colOff>182880</xdr:colOff>
      <xdr:row>21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9737E-24AE-8A40-5971-97B422CCA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9</xdr:row>
          <xdr:rowOff>7620</xdr:rowOff>
        </xdr:from>
        <xdr:to>
          <xdr:col>7</xdr:col>
          <xdr:colOff>0</xdr:colOff>
          <xdr:row>10</xdr:row>
          <xdr:rowOff>30480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2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586740</xdr:colOff>
      <xdr:row>5</xdr:row>
      <xdr:rowOff>83820</xdr:rowOff>
    </xdr:from>
    <xdr:to>
      <xdr:col>17</xdr:col>
      <xdr:colOff>403860</xdr:colOff>
      <xdr:row>21</xdr:row>
      <xdr:rowOff>114300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85D0B5E-044F-3DE6-AC4A-AE52A10ABF07}"/>
            </a:ext>
          </a:extLst>
        </xdr:cNvPr>
        <xdr:cNvGrpSpPr/>
      </xdr:nvGrpSpPr>
      <xdr:grpSpPr>
        <a:xfrm>
          <a:off x="7132320" y="998220"/>
          <a:ext cx="4084320" cy="2956560"/>
          <a:chOff x="487680" y="1074420"/>
          <a:chExt cx="7429500" cy="3832859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3A7B3A60-11F0-E8C3-2B3E-CF8E2FE4AA69}"/>
              </a:ext>
            </a:extLst>
          </xdr:cNvPr>
          <xdr:cNvGrpSpPr/>
        </xdr:nvGrpSpPr>
        <xdr:grpSpPr>
          <a:xfrm>
            <a:off x="487680" y="1074420"/>
            <a:ext cx="7429500" cy="3832859"/>
            <a:chOff x="4015739" y="354330"/>
            <a:chExt cx="5646419" cy="3303269"/>
          </a:xfrm>
        </xdr:grpSpPr>
        <mc:AlternateContent xmlns:mc="http://schemas.openxmlformats.org/markup-compatibility/2006">
          <mc:Choice xmlns:cx1="http://schemas.microsoft.com/office/drawing/2015/9/8/chartex" Requires="cx1">
            <xdr:graphicFrame macro="">
              <xdr:nvGraphicFramePr>
                <xdr:cNvPr id="2" name="Chart 1">
                  <a:extLst>
                    <a:ext uri="{FF2B5EF4-FFF2-40B4-BE49-F238E27FC236}">
                      <a16:creationId xmlns:a16="http://schemas.microsoft.com/office/drawing/2014/main" id="{416B0B85-D85D-36C6-BB73-0ADCA224CCDA}"/>
                    </a:ext>
                  </a:extLst>
                </xdr:cNvPr>
                <xdr:cNvGraphicFramePr/>
              </xdr:nvGraphicFramePr>
              <xdr:xfrm>
                <a:off x="4015739" y="354330"/>
                <a:ext cx="5646419" cy="3303269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1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4015739" y="354330"/>
                  <a:ext cx="5646419" cy="3303269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US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cxnSp macro="">
          <xdr:nvCxnSpPr>
            <xdr:cNvPr id="5" name="Straight Connector 4">
              <a:extLst>
                <a:ext uri="{FF2B5EF4-FFF2-40B4-BE49-F238E27FC236}">
                  <a16:creationId xmlns:a16="http://schemas.microsoft.com/office/drawing/2014/main" id="{835BB086-1EAB-9AA5-70DE-94E50C3B39FA}"/>
                </a:ext>
              </a:extLst>
            </xdr:cNvPr>
            <xdr:cNvCxnSpPr/>
          </xdr:nvCxnSpPr>
          <xdr:spPr>
            <a:xfrm>
              <a:off x="5097780" y="487680"/>
              <a:ext cx="0" cy="3025140"/>
            </a:xfrm>
            <a:prstGeom prst="line">
              <a:avLst/>
            </a:prstGeom>
            <a:ln w="19050">
              <a:solidFill>
                <a:schemeClr val="bg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D894DA53-8BC3-DED1-29E9-68D87D3C91DF}"/>
                </a:ext>
              </a:extLst>
            </xdr:cNvPr>
            <xdr:cNvCxnSpPr/>
          </xdr:nvCxnSpPr>
          <xdr:spPr>
            <a:xfrm>
              <a:off x="8671560" y="487680"/>
              <a:ext cx="0" cy="3025140"/>
            </a:xfrm>
            <a:prstGeom prst="line">
              <a:avLst/>
            </a:prstGeom>
            <a:ln w="19050">
              <a:solidFill>
                <a:schemeClr val="bg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9ED2A7E-EF07-37F6-6973-5BAB20960EFB}"/>
              </a:ext>
            </a:extLst>
          </xdr:cNvPr>
          <xdr:cNvSpPr txBox="1"/>
        </xdr:nvSpPr>
        <xdr:spPr>
          <a:xfrm>
            <a:off x="2651760" y="3451860"/>
            <a:ext cx="3314700" cy="4724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  <a:effectLst>
            <a:outerShdw blurRad="279400" dist="76200" dir="6240000" sx="99000" sy="99000" algn="t" rotWithShape="0">
              <a:prstClr val="black">
                <a:alpha val="15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China</a:t>
            </a:r>
            <a:r>
              <a:rPr lang="en-IN" sz="1200" b="1" baseline="0"/>
              <a:t> grwoth: </a:t>
            </a:r>
            <a:r>
              <a:rPr lang="en-IN" sz="1100" baseline="0"/>
              <a:t>continud policy easing needed</a:t>
            </a:r>
          </a:p>
          <a:p>
            <a:r>
              <a:rPr lang="en-IN" sz="1100" baseline="0"/>
              <a:t>impluse-implied China real GDP growth % change, yoy</a:t>
            </a:r>
            <a:endParaRPr lang="en-IN" sz="1100"/>
          </a:p>
        </xdr:txBody>
      </xdr:sp>
    </xdr:grpSp>
    <xdr:clientData/>
  </xdr:twoCellAnchor>
  <xdr:twoCellAnchor>
    <xdr:from>
      <xdr:col>3</xdr:col>
      <xdr:colOff>160020</xdr:colOff>
      <xdr:row>5</xdr:row>
      <xdr:rowOff>22860</xdr:rowOff>
    </xdr:from>
    <xdr:to>
      <xdr:col>9</xdr:col>
      <xdr:colOff>53340</xdr:colOff>
      <xdr:row>25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3BCC7C0-80A8-4E33-0283-E65F92910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388620</xdr:colOff>
      <xdr:row>2</xdr:row>
      <xdr:rowOff>60960</xdr:rowOff>
    </xdr:from>
    <xdr:to>
      <xdr:col>15</xdr:col>
      <xdr:colOff>243840</xdr:colOff>
      <xdr:row>19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DCDBA3-C680-19B0-04B4-766C7B49D7F7}"/>
            </a:ext>
          </a:extLst>
        </xdr:cNvPr>
        <xdr:cNvSpPr/>
      </xdr:nvSpPr>
      <xdr:spPr>
        <a:xfrm>
          <a:off x="8999220" y="426720"/>
          <a:ext cx="1074420" cy="315468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457200</xdr:colOff>
      <xdr:row>4</xdr:row>
      <xdr:rowOff>152400</xdr:rowOff>
    </xdr:from>
    <xdr:to>
      <xdr:col>15</xdr:col>
      <xdr:colOff>396240</xdr:colOff>
      <xdr:row>21</xdr:row>
      <xdr:rowOff>41910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DECB63-05C0-803F-3404-8E75F3E95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388620</xdr:colOff>
      <xdr:row>2</xdr:row>
      <xdr:rowOff>167640</xdr:rowOff>
    </xdr:from>
    <xdr:to>
      <xdr:col>15</xdr:col>
      <xdr:colOff>274320</xdr:colOff>
      <xdr:row>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3DF33D-7E45-F5F5-8D00-D2770232F432}"/>
            </a:ext>
          </a:extLst>
        </xdr:cNvPr>
        <xdr:cNvSpPr txBox="1"/>
      </xdr:nvSpPr>
      <xdr:spPr>
        <a:xfrm>
          <a:off x="8999220" y="533400"/>
          <a:ext cx="11049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FOCUS</a:t>
          </a:r>
          <a:r>
            <a:rPr lang="en-IN" sz="1100"/>
            <a:t> </a:t>
          </a:r>
          <a:r>
            <a:rPr lang="en-IN" sz="1100" b="1"/>
            <a:t>HERE</a:t>
          </a:r>
          <a:r>
            <a:rPr lang="en-IN" sz="1100"/>
            <a:t> </a:t>
          </a:r>
          <a:r>
            <a:rPr lang="en-IN" sz="1100" b="1"/>
            <a:t>!!!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6</xdr:row>
      <xdr:rowOff>19050</xdr:rowOff>
    </xdr:from>
    <xdr:to>
      <xdr:col>13</xdr:col>
      <xdr:colOff>152400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B54CD-E040-BD25-2897-2D3FC1CE5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6</xdr:row>
      <xdr:rowOff>34290</xdr:rowOff>
    </xdr:from>
    <xdr:to>
      <xdr:col>15</xdr:col>
      <xdr:colOff>312420</xdr:colOff>
      <xdr:row>21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64AC36-AD20-0260-5500-D49177F10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12</xdr:row>
      <xdr:rowOff>30480</xdr:rowOff>
    </xdr:from>
    <xdr:to>
      <xdr:col>10</xdr:col>
      <xdr:colOff>182880</xdr:colOff>
      <xdr:row>16</xdr:row>
      <xdr:rowOff>38100</xdr:rowOff>
    </xdr:to>
    <xdr:sp macro="" textlink="$C$2">
      <xdr:nvSpPr>
        <xdr:cNvPr id="2" name="TextBox 1">
          <a:extLst>
            <a:ext uri="{FF2B5EF4-FFF2-40B4-BE49-F238E27FC236}">
              <a16:creationId xmlns:a16="http://schemas.microsoft.com/office/drawing/2014/main" id="{40AC0BA5-FABF-B34E-F8D2-E184AD23F032}"/>
            </a:ext>
          </a:extLst>
        </xdr:cNvPr>
        <xdr:cNvSpPr txBox="1"/>
      </xdr:nvSpPr>
      <xdr:spPr>
        <a:xfrm>
          <a:off x="3185160" y="2308860"/>
          <a:ext cx="830580" cy="739140"/>
        </a:xfrm>
        <a:prstGeom prst="rect">
          <a:avLst/>
        </a:prstGeom>
        <a:solidFill>
          <a:schemeClr val="lt1"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3CB738E-DD3A-4A86-9ACD-DCEBC3746E25}" type="TxLink">
            <a:rPr lang="en-US" sz="4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41</a:t>
          </a:fld>
          <a:endParaRPr lang="en-IN" sz="44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403860</xdr:colOff>
      <xdr:row>10</xdr:row>
      <xdr:rowOff>72390</xdr:rowOff>
    </xdr:from>
    <xdr:to>
      <xdr:col>17</xdr:col>
      <xdr:colOff>22860</xdr:colOff>
      <xdr:row>25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CDE59D-30DE-1544-BB58-DA7C186C0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556260</xdr:colOff>
      <xdr:row>16</xdr:row>
      <xdr:rowOff>15240</xdr:rowOff>
    </xdr:from>
    <xdr:to>
      <xdr:col>27</xdr:col>
      <xdr:colOff>297180</xdr:colOff>
      <xdr:row>29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8B158-2DD7-A71D-F1A8-8C2F21F58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594360</xdr:colOff>
      <xdr:row>3</xdr:row>
      <xdr:rowOff>11430</xdr:rowOff>
    </xdr:from>
    <xdr:to>
      <xdr:col>26</xdr:col>
      <xdr:colOff>419100</xdr:colOff>
      <xdr:row>16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F60AD3-2A1D-8B87-CFE4-9179A4845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0.01667</cdr:x>
      <cdr:y>0.01389</cdr:y>
    </cdr:from>
    <cdr:to>
      <cdr:x>0.18667</cdr:x>
      <cdr:y>0.0875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B1E7E5F-74E7-12D7-94CC-F7543FE62D26}"/>
            </a:ext>
          </a:extLst>
        </cdr:cNvPr>
        <cdr:cNvSpPr txBox="1"/>
      </cdr:nvSpPr>
      <cdr:spPr>
        <a:xfrm xmlns:a="http://schemas.openxmlformats.org/drawingml/2006/main">
          <a:off x="76200" y="38100"/>
          <a:ext cx="777240" cy="201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>
              <a:effectLst/>
              <a:latin typeface="+mn-lt"/>
              <a:ea typeface="+mn-ea"/>
              <a:cs typeface="+mn-cs"/>
            </a:rPr>
            <a:t>Senario</a:t>
          </a:r>
          <a:r>
            <a:rPr lang="en-IN" sz="1100" b="1" baseline="0">
              <a:effectLst/>
              <a:latin typeface="+mn-lt"/>
              <a:ea typeface="+mn-ea"/>
              <a:cs typeface="+mn-cs"/>
            </a:rPr>
            <a:t> 1</a:t>
          </a:r>
          <a:endParaRPr lang="en-IN">
            <a:effectLst/>
          </a:endParaRPr>
        </a:p>
      </cdr:txBody>
    </cdr:sp>
  </cdr:relSizeAnchor>
  <cdr:relSizeAnchor xmlns:cdr="http://schemas.openxmlformats.org/drawingml/2006/chartDrawing">
    <cdr:from>
      <cdr:x>0.82167</cdr:x>
      <cdr:y>0.01667</cdr:y>
    </cdr:from>
    <cdr:to>
      <cdr:x>0.99167</cdr:x>
      <cdr:y>0.125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BFFE183-3161-1DA7-BF2A-FA89795A4067}"/>
            </a:ext>
          </a:extLst>
        </cdr:cNvPr>
        <cdr:cNvSpPr txBox="1"/>
      </cdr:nvSpPr>
      <cdr:spPr>
        <a:xfrm xmlns:a="http://schemas.openxmlformats.org/drawingml/2006/main">
          <a:off x="3756660" y="45720"/>
          <a:ext cx="77724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>
              <a:effectLst/>
              <a:latin typeface="+mn-lt"/>
              <a:ea typeface="+mn-ea"/>
              <a:cs typeface="+mn-cs"/>
            </a:rPr>
            <a:t>Senario</a:t>
          </a:r>
          <a:r>
            <a:rPr lang="en-IN" sz="1100" b="1" baseline="0">
              <a:effectLst/>
              <a:latin typeface="+mn-lt"/>
              <a:ea typeface="+mn-ea"/>
              <a:cs typeface="+mn-cs"/>
            </a:rPr>
            <a:t> 2</a:t>
          </a:r>
          <a:endParaRPr lang="en-IN">
            <a:effectLst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2</xdr:row>
      <xdr:rowOff>102870</xdr:rowOff>
    </xdr:from>
    <xdr:to>
      <xdr:col>15</xdr:col>
      <xdr:colOff>182880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FA4C8-16F1-6570-9A49-0B3FC6620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3</xdr:row>
      <xdr:rowOff>7620</xdr:rowOff>
    </xdr:from>
    <xdr:to>
      <xdr:col>11</xdr:col>
      <xdr:colOff>426720</xdr:colOff>
      <xdr:row>4</xdr:row>
      <xdr:rowOff>38100</xdr:rowOff>
    </xdr:to>
    <xdr:sp macro="" textlink="$D$9">
      <xdr:nvSpPr>
        <xdr:cNvPr id="3" name="TextBox 2">
          <a:extLst>
            <a:ext uri="{FF2B5EF4-FFF2-40B4-BE49-F238E27FC236}">
              <a16:creationId xmlns:a16="http://schemas.microsoft.com/office/drawing/2014/main" id="{56E6A3B5-8D90-F801-1476-5222CB3680C2}"/>
            </a:ext>
          </a:extLst>
        </xdr:cNvPr>
        <xdr:cNvSpPr txBox="1"/>
      </xdr:nvSpPr>
      <xdr:spPr>
        <a:xfrm>
          <a:off x="7147560" y="55626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  <xdr:twoCellAnchor>
    <xdr:from>
      <xdr:col>10</xdr:col>
      <xdr:colOff>480060</xdr:colOff>
      <xdr:row>3</xdr:row>
      <xdr:rowOff>137160</xdr:rowOff>
    </xdr:from>
    <xdr:to>
      <xdr:col>11</xdr:col>
      <xdr:colOff>441960</xdr:colOff>
      <xdr:row>4</xdr:row>
      <xdr:rowOff>152400</xdr:rowOff>
    </xdr:to>
    <xdr:sp macro="" textlink="$D$8">
      <xdr:nvSpPr>
        <xdr:cNvPr id="4" name="TextBox 3">
          <a:extLst>
            <a:ext uri="{FF2B5EF4-FFF2-40B4-BE49-F238E27FC236}">
              <a16:creationId xmlns:a16="http://schemas.microsoft.com/office/drawing/2014/main" id="{BC17A409-FB52-43F9-A778-1CF12E59B812}"/>
            </a:ext>
          </a:extLst>
        </xdr:cNvPr>
        <xdr:cNvSpPr txBox="1"/>
      </xdr:nvSpPr>
      <xdr:spPr>
        <a:xfrm>
          <a:off x="7132320" y="685800"/>
          <a:ext cx="57150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4D993F6-7246-4274-90A2-9A969032044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CRM 14</a:t>
          </a:fld>
          <a:endParaRPr lang="en-IN" sz="9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487680</xdr:colOff>
      <xdr:row>5</xdr:row>
      <xdr:rowOff>38100</xdr:rowOff>
    </xdr:from>
    <xdr:to>
      <xdr:col>11</xdr:col>
      <xdr:colOff>419100</xdr:colOff>
      <xdr:row>6</xdr:row>
      <xdr:rowOff>68580</xdr:rowOff>
    </xdr:to>
    <xdr:sp macro="" textlink="$D$9">
      <xdr:nvSpPr>
        <xdr:cNvPr id="5" name="TextBox 4">
          <a:extLst>
            <a:ext uri="{FF2B5EF4-FFF2-40B4-BE49-F238E27FC236}">
              <a16:creationId xmlns:a16="http://schemas.microsoft.com/office/drawing/2014/main" id="{6E70073B-9D2F-4AD3-BE60-8C05F527679C}"/>
            </a:ext>
          </a:extLst>
        </xdr:cNvPr>
        <xdr:cNvSpPr txBox="1"/>
      </xdr:nvSpPr>
      <xdr:spPr>
        <a:xfrm>
          <a:off x="7139940" y="95250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  <xdr:twoCellAnchor>
    <xdr:from>
      <xdr:col>10</xdr:col>
      <xdr:colOff>502920</xdr:colOff>
      <xdr:row>4</xdr:row>
      <xdr:rowOff>91440</xdr:rowOff>
    </xdr:from>
    <xdr:to>
      <xdr:col>11</xdr:col>
      <xdr:colOff>434340</xdr:colOff>
      <xdr:row>5</xdr:row>
      <xdr:rowOff>121920</xdr:rowOff>
    </xdr:to>
    <xdr:sp macro="" textlink="$D$9">
      <xdr:nvSpPr>
        <xdr:cNvPr id="6" name="TextBox 5">
          <a:extLst>
            <a:ext uri="{FF2B5EF4-FFF2-40B4-BE49-F238E27FC236}">
              <a16:creationId xmlns:a16="http://schemas.microsoft.com/office/drawing/2014/main" id="{D06CFF57-DD91-4332-9DF9-B82657366402}"/>
            </a:ext>
          </a:extLst>
        </xdr:cNvPr>
        <xdr:cNvSpPr txBox="1"/>
      </xdr:nvSpPr>
      <xdr:spPr>
        <a:xfrm>
          <a:off x="7155180" y="82296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  <xdr:twoCellAnchor>
    <xdr:from>
      <xdr:col>10</xdr:col>
      <xdr:colOff>487680</xdr:colOff>
      <xdr:row>6</xdr:row>
      <xdr:rowOff>114300</xdr:rowOff>
    </xdr:from>
    <xdr:to>
      <xdr:col>11</xdr:col>
      <xdr:colOff>419100</xdr:colOff>
      <xdr:row>7</xdr:row>
      <xdr:rowOff>144780</xdr:rowOff>
    </xdr:to>
    <xdr:sp macro="" textlink="$D$9">
      <xdr:nvSpPr>
        <xdr:cNvPr id="7" name="TextBox 6">
          <a:extLst>
            <a:ext uri="{FF2B5EF4-FFF2-40B4-BE49-F238E27FC236}">
              <a16:creationId xmlns:a16="http://schemas.microsoft.com/office/drawing/2014/main" id="{AC25D092-65A7-44CE-A761-04F649039146}"/>
            </a:ext>
          </a:extLst>
        </xdr:cNvPr>
        <xdr:cNvSpPr txBox="1"/>
      </xdr:nvSpPr>
      <xdr:spPr>
        <a:xfrm>
          <a:off x="7139940" y="121158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  <xdr:twoCellAnchor>
    <xdr:from>
      <xdr:col>10</xdr:col>
      <xdr:colOff>487680</xdr:colOff>
      <xdr:row>7</xdr:row>
      <xdr:rowOff>68580</xdr:rowOff>
    </xdr:from>
    <xdr:to>
      <xdr:col>11</xdr:col>
      <xdr:colOff>419100</xdr:colOff>
      <xdr:row>8</xdr:row>
      <xdr:rowOff>99060</xdr:rowOff>
    </xdr:to>
    <xdr:sp macro="" textlink="$D$9">
      <xdr:nvSpPr>
        <xdr:cNvPr id="8" name="TextBox 7">
          <a:extLst>
            <a:ext uri="{FF2B5EF4-FFF2-40B4-BE49-F238E27FC236}">
              <a16:creationId xmlns:a16="http://schemas.microsoft.com/office/drawing/2014/main" id="{A59D3E03-C8E6-422D-8165-764E6E8CD94C}"/>
            </a:ext>
          </a:extLst>
        </xdr:cNvPr>
        <xdr:cNvSpPr txBox="1"/>
      </xdr:nvSpPr>
      <xdr:spPr>
        <a:xfrm>
          <a:off x="7139940" y="134874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  <xdr:twoCellAnchor>
    <xdr:from>
      <xdr:col>10</xdr:col>
      <xdr:colOff>487680</xdr:colOff>
      <xdr:row>5</xdr:row>
      <xdr:rowOff>160020</xdr:rowOff>
    </xdr:from>
    <xdr:to>
      <xdr:col>11</xdr:col>
      <xdr:colOff>419100</xdr:colOff>
      <xdr:row>7</xdr:row>
      <xdr:rowOff>7620</xdr:rowOff>
    </xdr:to>
    <xdr:sp macro="" textlink="$D$9">
      <xdr:nvSpPr>
        <xdr:cNvPr id="9" name="TextBox 8">
          <a:extLst>
            <a:ext uri="{FF2B5EF4-FFF2-40B4-BE49-F238E27FC236}">
              <a16:creationId xmlns:a16="http://schemas.microsoft.com/office/drawing/2014/main" id="{7DA0B857-1D4D-4068-805F-065BD0DCD292}"/>
            </a:ext>
          </a:extLst>
        </xdr:cNvPr>
        <xdr:cNvSpPr txBox="1"/>
      </xdr:nvSpPr>
      <xdr:spPr>
        <a:xfrm>
          <a:off x="7139940" y="1074420"/>
          <a:ext cx="5410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06E61D-C876-4489-9BE0-193EC22EAC94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CRM18</a:t>
          </a:fld>
          <a:endParaRPr lang="en-IN" sz="900" b="1"/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0.21833</cdr:x>
      <cdr:y>0.53472</cdr:y>
    </cdr:from>
    <cdr:to>
      <cdr:x>0.28667</cdr:x>
      <cdr:y>0.62361</cdr:y>
    </cdr:to>
    <cdr:sp macro="" textlink="'Radial Bar Chart'!$E$9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CAD0692-F12B-9476-16F8-750DC8F4E7C9}"/>
            </a:ext>
          </a:extLst>
        </cdr:cNvPr>
        <cdr:cNvSpPr txBox="1"/>
      </cdr:nvSpPr>
      <cdr:spPr>
        <a:xfrm xmlns:a="http://schemas.openxmlformats.org/drawingml/2006/main" rot="20794390">
          <a:off x="998220" y="1466850"/>
          <a:ext cx="31242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5987615-A53E-4FBA-B047-52A5C80A969B}" type="TxLink">
            <a:rPr lang="en-US" sz="9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71</a:t>
          </a:fld>
          <a:endParaRPr lang="en-IN" sz="900" b="1" kern="1200"/>
        </a:p>
      </cdr:txBody>
    </cdr:sp>
  </cdr:relSizeAnchor>
  <cdr:relSizeAnchor xmlns:cdr="http://schemas.openxmlformats.org/drawingml/2006/chartDrawing">
    <cdr:from>
      <cdr:x>0.25296</cdr:x>
      <cdr:y>0.54938</cdr:y>
    </cdr:from>
    <cdr:to>
      <cdr:x>0.31956</cdr:x>
      <cdr:y>0.64052</cdr:y>
    </cdr:to>
    <cdr:sp macro="" textlink="'Radial Bar Chart'!$E$8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780C745-1389-E70A-ABC9-030DBC688971}"/>
            </a:ext>
          </a:extLst>
        </cdr:cNvPr>
        <cdr:cNvSpPr txBox="1"/>
      </cdr:nvSpPr>
      <cdr:spPr>
        <a:xfrm xmlns:a="http://schemas.openxmlformats.org/drawingml/2006/main" rot="20794390">
          <a:off x="1156526" y="1507053"/>
          <a:ext cx="304508" cy="250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0D8B1AF-ABC7-4A6C-A758-7A11506DDEA7}" type="TxLink">
            <a:rPr lang="en-US" sz="9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70</a:t>
          </a:fld>
          <a:endParaRPr lang="en-IN" sz="600" b="1" kern="1200"/>
        </a:p>
      </cdr:txBody>
    </cdr:sp>
  </cdr:relSizeAnchor>
  <cdr:relSizeAnchor xmlns:cdr="http://schemas.openxmlformats.org/drawingml/2006/chartDrawing">
    <cdr:from>
      <cdr:x>0.57484</cdr:x>
      <cdr:y>0.72428</cdr:y>
    </cdr:from>
    <cdr:to>
      <cdr:x>0.65416</cdr:x>
      <cdr:y>0.82365</cdr:y>
    </cdr:to>
    <cdr:sp macro="" textlink="'Radial Bar Chart'!$E$7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F5912E13-84A1-F052-233F-56E68F53D2AA}"/>
            </a:ext>
          </a:extLst>
        </cdr:cNvPr>
        <cdr:cNvSpPr txBox="1"/>
      </cdr:nvSpPr>
      <cdr:spPr>
        <a:xfrm xmlns:a="http://schemas.openxmlformats.org/drawingml/2006/main" rot="20794390">
          <a:off x="2628186" y="1986842"/>
          <a:ext cx="362643" cy="272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00F3F6A-5511-4132-B8D6-F75AC18F855B}" type="TxLink">
            <a:rPr lang="en-US" sz="9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39</a:t>
          </a:fld>
          <a:endParaRPr lang="en-IN" sz="300" b="1" kern="12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9</xdr:row>
      <xdr:rowOff>41910</xdr:rowOff>
    </xdr:from>
    <xdr:to>
      <xdr:col>13</xdr:col>
      <xdr:colOff>0</xdr:colOff>
      <xdr:row>24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09FB1-5F12-0718-5EFD-0B44E4AF7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0.08417</cdr:x>
      <cdr:y>0.97222</cdr:y>
    </cdr:from>
    <cdr:to>
      <cdr:x>0.17583</cdr:x>
      <cdr:y>0.98889</cdr:y>
    </cdr:to>
    <cdr:sp macro="" textlink="">
      <cdr:nvSpPr>
        <cdr:cNvPr id="2" name="Left Bracket 1">
          <a:extLst xmlns:a="http://schemas.openxmlformats.org/drawingml/2006/main">
            <a:ext uri="{FF2B5EF4-FFF2-40B4-BE49-F238E27FC236}">
              <a16:creationId xmlns:a16="http://schemas.microsoft.com/office/drawing/2014/main" id="{A3F7ED40-7CBD-6851-C170-F32BA9C64167}"/>
            </a:ext>
          </a:extLst>
        </cdr:cNvPr>
        <cdr:cNvSpPr/>
      </cdr:nvSpPr>
      <cdr:spPr>
        <a:xfrm xmlns:a="http://schemas.openxmlformats.org/drawingml/2006/main" rot="16200000">
          <a:off x="571502" y="248031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IN" kern="1200"/>
        </a:p>
      </cdr:txBody>
    </cdr:sp>
  </cdr:relSizeAnchor>
  <cdr:relSizeAnchor xmlns:cdr="http://schemas.openxmlformats.org/drawingml/2006/chartDrawing">
    <cdr:from>
      <cdr:x>0.21111</cdr:x>
      <cdr:y>0.97407</cdr:y>
    </cdr:from>
    <cdr:to>
      <cdr:x>0.30278</cdr:x>
      <cdr:y>0.99074</cdr:y>
    </cdr:to>
    <cdr:sp macro="" textlink="">
      <cdr:nvSpPr>
        <cdr:cNvPr id="3" name="Left Bracket 2">
          <a:extLst xmlns:a="http://schemas.openxmlformats.org/drawingml/2006/main">
            <a:ext uri="{FF2B5EF4-FFF2-40B4-BE49-F238E27FC236}">
              <a16:creationId xmlns:a16="http://schemas.microsoft.com/office/drawing/2014/main" id="{AEC4D656-1BB3-E747-CF62-542CCD907E2F}"/>
            </a:ext>
          </a:extLst>
        </cdr:cNvPr>
        <cdr:cNvSpPr/>
      </cdr:nvSpPr>
      <cdr:spPr>
        <a:xfrm xmlns:a="http://schemas.openxmlformats.org/drawingml/2006/main" rot="16200000">
          <a:off x="1151889" y="248539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kern="1200"/>
        </a:p>
      </cdr:txBody>
    </cdr:sp>
  </cdr:relSizeAnchor>
  <cdr:relSizeAnchor xmlns:cdr="http://schemas.openxmlformats.org/drawingml/2006/chartDrawing">
    <cdr:from>
      <cdr:x>0.47278</cdr:x>
      <cdr:y>0.97407</cdr:y>
    </cdr:from>
    <cdr:to>
      <cdr:x>0.56444</cdr:x>
      <cdr:y>0.99074</cdr:y>
    </cdr:to>
    <cdr:sp macro="" textlink="">
      <cdr:nvSpPr>
        <cdr:cNvPr id="4" name="Left Bracket 3">
          <a:extLst xmlns:a="http://schemas.openxmlformats.org/drawingml/2006/main">
            <a:ext uri="{FF2B5EF4-FFF2-40B4-BE49-F238E27FC236}">
              <a16:creationId xmlns:a16="http://schemas.microsoft.com/office/drawing/2014/main" id="{EFC94868-5FC8-BC0F-CCAE-32A8E71FB668}"/>
            </a:ext>
          </a:extLst>
        </cdr:cNvPr>
        <cdr:cNvSpPr/>
      </cdr:nvSpPr>
      <cdr:spPr>
        <a:xfrm xmlns:a="http://schemas.openxmlformats.org/drawingml/2006/main" rot="16200000">
          <a:off x="2348231" y="248539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kern="1200"/>
        </a:p>
      </cdr:txBody>
    </cdr:sp>
  </cdr:relSizeAnchor>
  <cdr:relSizeAnchor xmlns:cdr="http://schemas.openxmlformats.org/drawingml/2006/chartDrawing">
    <cdr:from>
      <cdr:x>0.34611</cdr:x>
      <cdr:y>0.97407</cdr:y>
    </cdr:from>
    <cdr:to>
      <cdr:x>0.43778</cdr:x>
      <cdr:y>0.99074</cdr:y>
    </cdr:to>
    <cdr:sp macro="" textlink="">
      <cdr:nvSpPr>
        <cdr:cNvPr id="5" name="Left Bracket 4">
          <a:extLst xmlns:a="http://schemas.openxmlformats.org/drawingml/2006/main">
            <a:ext uri="{FF2B5EF4-FFF2-40B4-BE49-F238E27FC236}">
              <a16:creationId xmlns:a16="http://schemas.microsoft.com/office/drawing/2014/main" id="{0088BC57-2F5B-4AA7-A0B3-F09DE7224EC2}"/>
            </a:ext>
          </a:extLst>
        </cdr:cNvPr>
        <cdr:cNvSpPr/>
      </cdr:nvSpPr>
      <cdr:spPr>
        <a:xfrm xmlns:a="http://schemas.openxmlformats.org/drawingml/2006/main" rot="16200000">
          <a:off x="1769112" y="248539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kern="1200"/>
        </a:p>
      </cdr:txBody>
    </cdr:sp>
  </cdr:relSizeAnchor>
  <cdr:relSizeAnchor xmlns:cdr="http://schemas.openxmlformats.org/drawingml/2006/chartDrawing">
    <cdr:from>
      <cdr:x>0.60111</cdr:x>
      <cdr:y>0.97407</cdr:y>
    </cdr:from>
    <cdr:to>
      <cdr:x>0.69278</cdr:x>
      <cdr:y>0.99074</cdr:y>
    </cdr:to>
    <cdr:sp macro="" textlink="">
      <cdr:nvSpPr>
        <cdr:cNvPr id="6" name="Left Bracket 5">
          <a:extLst xmlns:a="http://schemas.openxmlformats.org/drawingml/2006/main">
            <a:ext uri="{FF2B5EF4-FFF2-40B4-BE49-F238E27FC236}">
              <a16:creationId xmlns:a16="http://schemas.microsoft.com/office/drawing/2014/main" id="{840979B8-F578-F00C-6532-3838939B36F4}"/>
            </a:ext>
          </a:extLst>
        </cdr:cNvPr>
        <cdr:cNvSpPr/>
      </cdr:nvSpPr>
      <cdr:spPr>
        <a:xfrm xmlns:a="http://schemas.openxmlformats.org/drawingml/2006/main" rot="16200000">
          <a:off x="2934973" y="248539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kern="1200"/>
        </a:p>
      </cdr:txBody>
    </cdr:sp>
  </cdr:relSizeAnchor>
  <cdr:relSizeAnchor xmlns:cdr="http://schemas.openxmlformats.org/drawingml/2006/chartDrawing">
    <cdr:from>
      <cdr:x>0.72611</cdr:x>
      <cdr:y>0.97407</cdr:y>
    </cdr:from>
    <cdr:to>
      <cdr:x>0.81778</cdr:x>
      <cdr:y>0.99074</cdr:y>
    </cdr:to>
    <cdr:sp macro="" textlink="">
      <cdr:nvSpPr>
        <cdr:cNvPr id="7" name="Left Bracket 6">
          <a:extLst xmlns:a="http://schemas.openxmlformats.org/drawingml/2006/main">
            <a:ext uri="{FF2B5EF4-FFF2-40B4-BE49-F238E27FC236}">
              <a16:creationId xmlns:a16="http://schemas.microsoft.com/office/drawing/2014/main" id="{1D445E4D-68EF-8774-B80D-833E6BC155D9}"/>
            </a:ext>
          </a:extLst>
        </cdr:cNvPr>
        <cdr:cNvSpPr/>
      </cdr:nvSpPr>
      <cdr:spPr>
        <a:xfrm xmlns:a="http://schemas.openxmlformats.org/drawingml/2006/main" rot="16200000">
          <a:off x="3506474" y="2485390"/>
          <a:ext cx="45719" cy="419100"/>
        </a:xfrm>
        <a:prstGeom xmlns:a="http://schemas.openxmlformats.org/drawingml/2006/main" prst="leftBracket">
          <a:avLst/>
        </a:prstGeom>
        <a:ln xmlns:a="http://schemas.openxmlformats.org/drawingml/2006/main">
          <a:solidFill>
            <a:srgbClr val="00206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kern="120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1</xdr:row>
      <xdr:rowOff>133350</xdr:rowOff>
    </xdr:from>
    <xdr:to>
      <xdr:col>15</xdr:col>
      <xdr:colOff>586740</xdr:colOff>
      <xdr:row>16</xdr:row>
      <xdr:rowOff>22860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F364E75-9209-20E9-836B-44C8CC91F502}"/>
            </a:ext>
          </a:extLst>
        </xdr:cNvPr>
        <xdr:cNvGrpSpPr/>
      </xdr:nvGrpSpPr>
      <xdr:grpSpPr>
        <a:xfrm>
          <a:off x="5890260" y="316230"/>
          <a:ext cx="4343400" cy="3196590"/>
          <a:chOff x="5890260" y="316230"/>
          <a:chExt cx="4343400" cy="319659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54D3BDA-FDAE-FE0C-455E-59254281CE1F}"/>
              </a:ext>
            </a:extLst>
          </xdr:cNvPr>
          <xdr:cNvGraphicFramePr/>
        </xdr:nvGraphicFramePr>
        <xdr:xfrm>
          <a:off x="5890260" y="316230"/>
          <a:ext cx="4152900" cy="31965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ight Bracket 2">
            <a:extLst>
              <a:ext uri="{FF2B5EF4-FFF2-40B4-BE49-F238E27FC236}">
                <a16:creationId xmlns:a16="http://schemas.microsoft.com/office/drawing/2014/main" id="{E9070B98-F0AA-0A51-41A7-9A36CECEECBE}"/>
              </a:ext>
            </a:extLst>
          </xdr:cNvPr>
          <xdr:cNvSpPr/>
        </xdr:nvSpPr>
        <xdr:spPr>
          <a:xfrm>
            <a:off x="9974580" y="480060"/>
            <a:ext cx="45720" cy="2827020"/>
          </a:xfrm>
          <a:prstGeom prst="rightBracket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3C460AE-1983-A58A-42A4-9D00B928D238}"/>
              </a:ext>
            </a:extLst>
          </xdr:cNvPr>
          <xdr:cNvSpPr txBox="1"/>
        </xdr:nvSpPr>
        <xdr:spPr>
          <a:xfrm>
            <a:off x="9822180" y="1828800"/>
            <a:ext cx="411480" cy="990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700" b="1"/>
              <a:t>100 %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</xdr:row>
      <xdr:rowOff>68580</xdr:rowOff>
    </xdr:from>
    <xdr:to>
      <xdr:col>17</xdr:col>
      <xdr:colOff>441960</xdr:colOff>
      <xdr:row>25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B99007-25EB-4A8A-8293-46B0CE55C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537A9-C238-45FE-939C-1649EFDA5BA7}" name="Table1" displayName="Table1" ref="L8:Q19" totalsRowShown="0" headerRowDxfId="7">
  <autoFilter ref="L8:Q19" xr:uid="{900537A9-C238-45FE-939C-1649EFDA5BA7}"/>
  <tableColumns count="6">
    <tableColumn id="1" xr3:uid="{1F66787A-40C5-4B57-A894-C86B0920B303}" name="Full Name"/>
    <tableColumn id="2" xr3:uid="{5B933EBB-1D00-4D73-B0F8-7D7472008A7E}" name="ID"/>
    <tableColumn id="3" xr3:uid="{9879AA4C-6F85-47DE-B85F-7D7C531F5A77}" name="Role"/>
    <tableColumn id="4" xr3:uid="{14B92BC0-3839-4FF7-BFA2-FA00FA002E5A}" name="Floor"/>
    <tableColumn id="5" xr3:uid="{BB94C5B2-5745-4AA8-B85B-EE2EA5D28628}" name="Salary"/>
    <tableColumn id="6" xr3:uid="{54C79FB7-9263-451D-A998-4224BF4155ED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 /><Relationship Id="rId2" Type="http://schemas.openxmlformats.org/officeDocument/2006/relationships/vmlDrawing" Target="../drawings/vmlDrawing2.vml" /><Relationship Id="rId1" Type="http://schemas.openxmlformats.org/officeDocument/2006/relationships/drawing" Target="../drawings/drawing3.xml" /><Relationship Id="rId5" Type="http://schemas.openxmlformats.org/officeDocument/2006/relationships/table" Target="../tables/table1.xml" /><Relationship Id="rId4" Type="http://schemas.openxmlformats.org/officeDocument/2006/relationships/image" Target="../media/image13.emf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57DB-6863-4077-ABF3-E29F404FA154}">
  <sheetPr codeName="Sheet2"/>
  <dimension ref="A1"/>
  <sheetViews>
    <sheetView showGridLines="0" tabSelected="1" workbookViewId="0">
      <selection activeCell="M78" sqref="M78"/>
    </sheetView>
  </sheetViews>
  <sheetFormatPr defaultRowHeight="15" x14ac:dyDescent="0.2"/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C6F0-6793-4FDB-B092-AC969FD934C2}">
  <dimension ref="B2:D8"/>
  <sheetViews>
    <sheetView showGridLines="0" workbookViewId="0">
      <selection activeCell="G3" sqref="G3:Q23"/>
    </sheetView>
  </sheetViews>
  <sheetFormatPr defaultRowHeight="15" x14ac:dyDescent="0.2"/>
  <cols>
    <col min="2" max="2" width="17.890625" bestFit="1" customWidth="1"/>
    <col min="3" max="3" width="13.5859375" bestFit="1" customWidth="1"/>
  </cols>
  <sheetData>
    <row r="2" spans="2:4" x14ac:dyDescent="0.2">
      <c r="C2" s="34" t="s">
        <v>125</v>
      </c>
      <c r="D2" s="34" t="s">
        <v>126</v>
      </c>
    </row>
    <row r="3" spans="2:4" x14ac:dyDescent="0.2">
      <c r="B3" s="34" t="s">
        <v>127</v>
      </c>
      <c r="C3" s="73">
        <v>0.98</v>
      </c>
      <c r="D3" s="73">
        <v>0.06</v>
      </c>
    </row>
    <row r="4" spans="2:4" x14ac:dyDescent="0.2">
      <c r="B4" s="34" t="s">
        <v>128</v>
      </c>
      <c r="C4" s="73">
        <v>0.98</v>
      </c>
      <c r="D4" s="73">
        <v>7.0000000000000007E-2</v>
      </c>
    </row>
    <row r="5" spans="2:4" x14ac:dyDescent="0.2">
      <c r="B5" s="34" t="s">
        <v>129</v>
      </c>
      <c r="C5" s="73">
        <v>0.88</v>
      </c>
      <c r="D5" s="73">
        <v>0.09</v>
      </c>
    </row>
    <row r="6" spans="2:4" x14ac:dyDescent="0.2">
      <c r="B6" s="34" t="s">
        <v>130</v>
      </c>
      <c r="C6" s="73">
        <v>0.77</v>
      </c>
      <c r="D6" s="73">
        <v>0.12</v>
      </c>
    </row>
    <row r="7" spans="2:4" x14ac:dyDescent="0.2">
      <c r="B7" s="34" t="s">
        <v>132</v>
      </c>
      <c r="C7" s="73">
        <v>0.64</v>
      </c>
      <c r="D7" s="73">
        <v>0.4</v>
      </c>
    </row>
    <row r="8" spans="2:4" x14ac:dyDescent="0.2">
      <c r="B8" s="34" t="s">
        <v>131</v>
      </c>
      <c r="C8" s="73">
        <v>0.61</v>
      </c>
      <c r="D8" s="73">
        <v>0.45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77D-8826-45AE-BDD0-2C4C8ADDE807}">
  <sheetPr codeName="Sheet3"/>
  <dimension ref="C2:F10"/>
  <sheetViews>
    <sheetView workbookViewId="0">
      <selection activeCell="F22" sqref="F22"/>
    </sheetView>
  </sheetViews>
  <sheetFormatPr defaultRowHeight="15" x14ac:dyDescent="0.2"/>
  <cols>
    <col min="6" max="6" width="14.390625" bestFit="1" customWidth="1"/>
  </cols>
  <sheetData>
    <row r="2" spans="3:6" ht="15.75" x14ac:dyDescent="0.25">
      <c r="C2" t="b">
        <v>1</v>
      </c>
      <c r="D2" t="b">
        <v>1</v>
      </c>
      <c r="E2" t="b">
        <v>1</v>
      </c>
      <c r="F2" s="45" t="str">
        <f>REPT("|",COUNTIF(C2:E2,TRUE)*20)</f>
        <v>||||||||||||||||||||||||||||||||||||||||||||||||||||||||||||</v>
      </c>
    </row>
    <row r="3" spans="3:6" ht="15.75" x14ac:dyDescent="0.25">
      <c r="C3" t="b">
        <v>1</v>
      </c>
      <c r="D3">
        <v>0</v>
      </c>
      <c r="E3">
        <v>0</v>
      </c>
      <c r="F3" s="45" t="str">
        <f t="shared" ref="F3:F10" si="0">REPT("|",COUNTIF(C3:E3,TRUE)*20)</f>
        <v>||||||||||||||||||||</v>
      </c>
    </row>
    <row r="4" spans="3:6" ht="15.75" x14ac:dyDescent="0.25">
      <c r="C4" t="b">
        <v>1</v>
      </c>
      <c r="D4">
        <v>0</v>
      </c>
      <c r="E4">
        <v>0</v>
      </c>
      <c r="F4" s="45" t="str">
        <f t="shared" si="0"/>
        <v>||||||||||||||||||||</v>
      </c>
    </row>
    <row r="5" spans="3:6" ht="15.75" x14ac:dyDescent="0.25">
      <c r="C5">
        <v>0</v>
      </c>
      <c r="D5" t="b">
        <v>1</v>
      </c>
      <c r="E5">
        <v>0</v>
      </c>
      <c r="F5" s="45" t="str">
        <f t="shared" si="0"/>
        <v>||||||||||||||||||||</v>
      </c>
    </row>
    <row r="6" spans="3:6" ht="15.75" x14ac:dyDescent="0.25">
      <c r="C6">
        <v>0</v>
      </c>
      <c r="D6" t="b">
        <v>1</v>
      </c>
      <c r="E6">
        <v>0</v>
      </c>
      <c r="F6" s="45" t="str">
        <f t="shared" si="0"/>
        <v>||||||||||||||||||||</v>
      </c>
    </row>
    <row r="7" spans="3:6" ht="15.75" x14ac:dyDescent="0.25">
      <c r="C7">
        <v>0</v>
      </c>
      <c r="D7" t="b">
        <v>1</v>
      </c>
      <c r="E7">
        <v>0</v>
      </c>
      <c r="F7" s="45" t="str">
        <f t="shared" si="0"/>
        <v>||||||||||||||||||||</v>
      </c>
    </row>
    <row r="8" spans="3:6" ht="15.75" x14ac:dyDescent="0.25">
      <c r="C8">
        <v>0</v>
      </c>
      <c r="D8" t="b">
        <v>1</v>
      </c>
      <c r="E8" t="b">
        <v>1</v>
      </c>
      <c r="F8" s="45" t="str">
        <f t="shared" si="0"/>
        <v>||||||||||||||||||||||||||||||||||||||||</v>
      </c>
    </row>
    <row r="9" spans="3:6" ht="15.75" x14ac:dyDescent="0.25">
      <c r="C9">
        <v>0</v>
      </c>
      <c r="D9">
        <v>0</v>
      </c>
      <c r="E9" t="b">
        <v>1</v>
      </c>
      <c r="F9" s="45" t="str">
        <f t="shared" si="0"/>
        <v>||||||||||||||||||||</v>
      </c>
    </row>
    <row r="10" spans="3:6" ht="15.75" x14ac:dyDescent="0.25">
      <c r="C10" t="b">
        <v>1</v>
      </c>
      <c r="D10" t="b">
        <v>1</v>
      </c>
      <c r="E10" t="b">
        <v>1</v>
      </c>
      <c r="F10" s="45" t="str">
        <f t="shared" si="0"/>
        <v>||||||||||||||||||||||||||||||||||||||||||||||||||||||||||||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DFFA-2D06-4C86-911F-E2A842AA19B6}">
  <sheetPr codeName="Sheet1"/>
  <dimension ref="B8:Q23"/>
  <sheetViews>
    <sheetView workbookViewId="0">
      <selection activeCell="I7" sqref="I7"/>
    </sheetView>
  </sheetViews>
  <sheetFormatPr defaultRowHeight="15" x14ac:dyDescent="0.2"/>
  <cols>
    <col min="12" max="17" width="11.1640625" customWidth="1"/>
  </cols>
  <sheetData>
    <row r="8" spans="2:17" x14ac:dyDescent="0.2">
      <c r="B8" s="74" t="s">
        <v>102</v>
      </c>
      <c r="C8" s="75"/>
      <c r="D8" s="75"/>
      <c r="E8" s="75"/>
      <c r="F8" s="75"/>
      <c r="G8" s="75"/>
      <c r="L8" s="46" t="s">
        <v>79</v>
      </c>
      <c r="M8" s="46" t="s">
        <v>80</v>
      </c>
      <c r="N8" s="46" t="s">
        <v>81</v>
      </c>
      <c r="O8" s="46" t="s">
        <v>82</v>
      </c>
      <c r="P8" s="46" t="s">
        <v>83</v>
      </c>
      <c r="Q8" s="46" t="s">
        <v>84</v>
      </c>
    </row>
    <row r="9" spans="2:17" x14ac:dyDescent="0.2">
      <c r="L9" t="s">
        <v>85</v>
      </c>
      <c r="M9">
        <v>1</v>
      </c>
      <c r="N9" t="s">
        <v>94</v>
      </c>
      <c r="O9">
        <v>1</v>
      </c>
      <c r="P9">
        <v>14000</v>
      </c>
      <c r="Q9" t="s">
        <v>96</v>
      </c>
    </row>
    <row r="10" spans="2:17" x14ac:dyDescent="0.2">
      <c r="B10" t="s">
        <v>97</v>
      </c>
      <c r="L10" t="s">
        <v>86</v>
      </c>
      <c r="M10">
        <v>2</v>
      </c>
      <c r="N10" t="s">
        <v>94</v>
      </c>
      <c r="O10">
        <v>1</v>
      </c>
      <c r="P10">
        <v>14000</v>
      </c>
      <c r="Q10" t="s">
        <v>96</v>
      </c>
    </row>
    <row r="11" spans="2:17" x14ac:dyDescent="0.2">
      <c r="L11" t="s">
        <v>87</v>
      </c>
      <c r="M11">
        <v>3</v>
      </c>
      <c r="N11" t="s">
        <v>94</v>
      </c>
      <c r="O11">
        <v>1</v>
      </c>
      <c r="P11">
        <v>14000</v>
      </c>
      <c r="Q11" t="s">
        <v>96</v>
      </c>
    </row>
    <row r="12" spans="2:17" x14ac:dyDescent="0.2">
      <c r="B12" s="46" t="s">
        <v>79</v>
      </c>
      <c r="C12" s="46" t="s">
        <v>80</v>
      </c>
      <c r="D12" s="46" t="s">
        <v>81</v>
      </c>
      <c r="E12" s="46" t="s">
        <v>82</v>
      </c>
      <c r="F12" s="46" t="s">
        <v>83</v>
      </c>
      <c r="G12" s="46" t="s">
        <v>84</v>
      </c>
      <c r="L12" t="s">
        <v>88</v>
      </c>
      <c r="M12">
        <v>4</v>
      </c>
      <c r="N12" t="s">
        <v>94</v>
      </c>
      <c r="O12">
        <v>1</v>
      </c>
      <c r="P12">
        <v>14000</v>
      </c>
      <c r="Q12" t="s">
        <v>96</v>
      </c>
    </row>
    <row r="13" spans="2:17" x14ac:dyDescent="0.2">
      <c r="B13" t="str" cm="1">
        <f t="array" ref="B13:G23">_xlfn._xlws.FILTER(L9:Q19,LEFT(L9:L19,LEN(B10))=B10,"Data not found !!!")</f>
        <v>Travis</v>
      </c>
      <c r="C13">
        <v>1</v>
      </c>
      <c r="D13" t="str">
        <v>CRM</v>
      </c>
      <c r="E13">
        <v>1</v>
      </c>
      <c r="F13">
        <v>14000</v>
      </c>
      <c r="G13" t="str">
        <v>KA</v>
      </c>
      <c r="L13" t="s">
        <v>89</v>
      </c>
      <c r="M13">
        <v>5</v>
      </c>
      <c r="N13" t="s">
        <v>94</v>
      </c>
      <c r="O13">
        <v>1</v>
      </c>
      <c r="P13">
        <v>14000</v>
      </c>
      <c r="Q13" t="s">
        <v>96</v>
      </c>
    </row>
    <row r="14" spans="2:17" x14ac:dyDescent="0.2">
      <c r="B14" t="str">
        <v>Pravk</v>
      </c>
      <c r="C14">
        <v>2</v>
      </c>
      <c r="D14" t="str">
        <v>CRM</v>
      </c>
      <c r="E14">
        <v>1</v>
      </c>
      <c r="F14">
        <v>14000</v>
      </c>
      <c r="G14" t="str">
        <v>KA</v>
      </c>
      <c r="L14" t="s">
        <v>90</v>
      </c>
      <c r="M14">
        <v>6</v>
      </c>
      <c r="N14" t="s">
        <v>95</v>
      </c>
      <c r="O14">
        <v>2</v>
      </c>
      <c r="P14">
        <v>14000</v>
      </c>
      <c r="Q14" t="s">
        <v>96</v>
      </c>
    </row>
    <row r="15" spans="2:17" x14ac:dyDescent="0.2">
      <c r="B15" t="str">
        <v>Ujjljd</v>
      </c>
      <c r="C15">
        <v>3</v>
      </c>
      <c r="D15" t="str">
        <v>CRM</v>
      </c>
      <c r="E15">
        <v>1</v>
      </c>
      <c r="F15">
        <v>14000</v>
      </c>
      <c r="G15" t="str">
        <v>KA</v>
      </c>
      <c r="L15" t="s">
        <v>91</v>
      </c>
      <c r="M15">
        <v>7</v>
      </c>
      <c r="N15" t="s">
        <v>95</v>
      </c>
      <c r="O15">
        <v>2</v>
      </c>
      <c r="P15">
        <v>14000</v>
      </c>
      <c r="Q15" t="s">
        <v>96</v>
      </c>
    </row>
    <row r="16" spans="2:17" x14ac:dyDescent="0.2">
      <c r="B16" t="str">
        <v>Prdjkdj</v>
      </c>
      <c r="C16">
        <v>4</v>
      </c>
      <c r="D16" t="str">
        <v>CRM</v>
      </c>
      <c r="E16">
        <v>1</v>
      </c>
      <c r="F16">
        <v>14000</v>
      </c>
      <c r="G16" t="str">
        <v>KA</v>
      </c>
      <c r="L16" t="s">
        <v>92</v>
      </c>
      <c r="M16">
        <v>8</v>
      </c>
      <c r="N16" t="s">
        <v>95</v>
      </c>
      <c r="O16">
        <v>2</v>
      </c>
      <c r="P16">
        <v>14000</v>
      </c>
      <c r="Q16" t="s">
        <v>96</v>
      </c>
    </row>
    <row r="17" spans="2:17" x14ac:dyDescent="0.2">
      <c r="B17" t="str">
        <v>Ijljsljd</v>
      </c>
      <c r="C17">
        <v>5</v>
      </c>
      <c r="D17" t="str">
        <v>CRM</v>
      </c>
      <c r="E17">
        <v>1</v>
      </c>
      <c r="F17">
        <v>14000</v>
      </c>
      <c r="G17" t="str">
        <v>KA</v>
      </c>
      <c r="L17" t="s">
        <v>93</v>
      </c>
      <c r="M17">
        <v>9</v>
      </c>
      <c r="N17" t="s">
        <v>95</v>
      </c>
      <c r="O17">
        <v>2</v>
      </c>
      <c r="P17">
        <v>14000</v>
      </c>
      <c r="Q17" t="s">
        <v>96</v>
      </c>
    </row>
    <row r="18" spans="2:17" x14ac:dyDescent="0.2">
      <c r="B18" t="str">
        <v>Ofjdlj</v>
      </c>
      <c r="C18">
        <v>6</v>
      </c>
      <c r="D18" t="str">
        <v>Sales</v>
      </c>
      <c r="E18">
        <v>2</v>
      </c>
      <c r="F18">
        <v>14000</v>
      </c>
      <c r="G18" t="str">
        <v>KA</v>
      </c>
      <c r="L18" t="s">
        <v>99</v>
      </c>
      <c r="M18">
        <v>10</v>
      </c>
      <c r="N18" t="s">
        <v>100</v>
      </c>
      <c r="O18">
        <v>3</v>
      </c>
      <c r="P18">
        <v>14000</v>
      </c>
      <c r="Q18" t="s">
        <v>101</v>
      </c>
    </row>
    <row r="19" spans="2:17" x14ac:dyDescent="0.2">
      <c r="B19" t="str">
        <v>Ajfhcbd</v>
      </c>
      <c r="C19">
        <v>7</v>
      </c>
      <c r="D19" t="str">
        <v>Sales</v>
      </c>
      <c r="E19">
        <v>2</v>
      </c>
      <c r="F19">
        <v>14000</v>
      </c>
      <c r="G19" t="str">
        <v>KA</v>
      </c>
      <c r="L19" t="s">
        <v>103</v>
      </c>
      <c r="M19">
        <v>11</v>
      </c>
      <c r="N19" t="s">
        <v>100</v>
      </c>
      <c r="O19">
        <v>3</v>
      </c>
      <c r="P19">
        <v>14000</v>
      </c>
      <c r="Q19" t="s">
        <v>101</v>
      </c>
    </row>
    <row r="20" spans="2:17" x14ac:dyDescent="0.2">
      <c r="B20" t="str">
        <v>Bsjhfkhkd</v>
      </c>
      <c r="C20">
        <v>8</v>
      </c>
      <c r="D20" t="str">
        <v>Sales</v>
      </c>
      <c r="E20">
        <v>2</v>
      </c>
      <c r="F20">
        <v>14000</v>
      </c>
      <c r="G20" t="str">
        <v>KA</v>
      </c>
    </row>
    <row r="21" spans="2:17" x14ac:dyDescent="0.2">
      <c r="B21" t="str">
        <v>Basekd</v>
      </c>
      <c r="C21">
        <v>9</v>
      </c>
      <c r="D21" t="str">
        <v>Sales</v>
      </c>
      <c r="E21">
        <v>2</v>
      </c>
      <c r="F21">
        <v>14000</v>
      </c>
      <c r="G21" t="str">
        <v>KA</v>
      </c>
    </row>
    <row r="22" spans="2:17" x14ac:dyDescent="0.2">
      <c r="B22" t="str">
        <v>ldljldfjl</v>
      </c>
      <c r="C22">
        <v>10</v>
      </c>
      <c r="D22" t="str">
        <v>Presales</v>
      </c>
      <c r="E22">
        <v>3</v>
      </c>
      <c r="F22">
        <v>14000</v>
      </c>
      <c r="G22" t="str">
        <v>AP</v>
      </c>
    </row>
    <row r="23" spans="2:17" x14ac:dyDescent="0.2">
      <c r="B23" t="str">
        <v>XSKHS</v>
      </c>
      <c r="C23">
        <v>11</v>
      </c>
      <c r="D23" t="str">
        <v>Presales</v>
      </c>
      <c r="E23">
        <v>3</v>
      </c>
      <c r="F23">
        <v>14000</v>
      </c>
      <c r="G23" t="str">
        <v>AP</v>
      </c>
    </row>
  </sheetData>
  <mergeCells count="1">
    <mergeCell ref="B8:G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TextBox1">
          <controlPr defaultSize="0" autoLine="0" linkedCell="B10" r:id="rId4">
            <anchor moveWithCells="1">
              <from>
                <xdr:col>0</xdr:col>
                <xdr:colOff>594360</xdr:colOff>
                <xdr:row>9</xdr:row>
                <xdr:rowOff>7620</xdr:rowOff>
              </from>
              <to>
                <xdr:col>7</xdr:col>
                <xdr:colOff>0</xdr:colOff>
                <xdr:row>10</xdr:row>
                <xdr:rowOff>30480</xdr:rowOff>
              </to>
            </anchor>
          </controlPr>
        </control>
      </mc:Choice>
      <mc:Fallback>
        <control shapeId="15361" r:id="rId3" name="TextBox1"/>
      </mc:Fallback>
    </mc:AlternateContent>
  </controls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596B-9709-4806-8043-75FE848BFD26}">
  <dimension ref="A1:B6"/>
  <sheetViews>
    <sheetView workbookViewId="0">
      <selection activeCell="B2" sqref="B2"/>
    </sheetView>
  </sheetViews>
  <sheetFormatPr defaultRowHeight="15" x14ac:dyDescent="0.2"/>
  <sheetData>
    <row r="1" spans="1:2" x14ac:dyDescent="0.2">
      <c r="A1" s="47">
        <v>542225</v>
      </c>
      <c r="B1" s="48">
        <f>IF(LEFT(A1,2)="91",MID(A1,3,LEN(A1)-2),A1)</f>
        <v>542225</v>
      </c>
    </row>
    <row r="2" spans="1:2" x14ac:dyDescent="0.2">
      <c r="A2" s="47">
        <v>9080888</v>
      </c>
      <c r="B2" s="48">
        <f>IF(LEFT(A2,2)="91",MID(A2,3,LEN(A2)-2),A2)</f>
        <v>9080888</v>
      </c>
    </row>
    <row r="3" spans="1:2" x14ac:dyDescent="0.2">
      <c r="A3" s="47" t="s">
        <v>98</v>
      </c>
      <c r="B3" s="48" t="str">
        <f>IF(LEFT(A3,2)="91",MID(A3,3,LEN(A3)-2),A3)</f>
        <v>**9383993</v>
      </c>
    </row>
    <row r="4" spans="1:2" x14ac:dyDescent="0.2">
      <c r="A4" s="47">
        <v>9198398839</v>
      </c>
      <c r="B4" s="48" t="str">
        <f t="shared" ref="B4:B6" si="0">IF(LEFT(A4,2)="91",MID(A4,3,LEN(A4)-2),A4)</f>
        <v>98398839</v>
      </c>
    </row>
    <row r="5" spans="1:2" x14ac:dyDescent="0.2">
      <c r="A5" s="47">
        <v>9127637373</v>
      </c>
      <c r="B5" s="48" t="str">
        <f t="shared" si="0"/>
        <v>27637373</v>
      </c>
    </row>
    <row r="6" spans="1:2" x14ac:dyDescent="0.2">
      <c r="A6" s="47">
        <v>7383783883</v>
      </c>
      <c r="B6" s="48">
        <f t="shared" si="0"/>
        <v>7383783883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261E-03DE-4D24-ACD0-0CDD21C55DD7}">
  <sheetPr codeName="Sheet4"/>
  <dimension ref="B2:P20"/>
  <sheetViews>
    <sheetView showGridLines="0" topLeftCell="G1" workbookViewId="0">
      <selection activeCell="G2" sqref="G2"/>
    </sheetView>
  </sheetViews>
  <sheetFormatPr defaultRowHeight="15" x14ac:dyDescent="0.2"/>
  <cols>
    <col min="2" max="2" width="15.46875" bestFit="1" customWidth="1"/>
  </cols>
  <sheetData>
    <row r="2" spans="2:3" x14ac:dyDescent="0.2">
      <c r="B2" t="s">
        <v>0</v>
      </c>
      <c r="C2">
        <v>5.3</v>
      </c>
    </row>
    <row r="3" spans="2:3" x14ac:dyDescent="0.2">
      <c r="B3" t="s">
        <v>1</v>
      </c>
      <c r="C3">
        <v>-2</v>
      </c>
    </row>
    <row r="4" spans="2:3" x14ac:dyDescent="0.2">
      <c r="B4" t="s">
        <v>2</v>
      </c>
      <c r="C4">
        <v>0.3</v>
      </c>
    </row>
    <row r="5" spans="2:3" x14ac:dyDescent="0.2">
      <c r="B5" t="s">
        <v>3</v>
      </c>
      <c r="C5">
        <v>0.4</v>
      </c>
    </row>
    <row r="6" spans="2:3" x14ac:dyDescent="0.2">
      <c r="B6" t="s">
        <v>4</v>
      </c>
      <c r="C6">
        <v>0.5</v>
      </c>
    </row>
    <row r="7" spans="2:3" x14ac:dyDescent="0.2">
      <c r="B7" t="s">
        <v>5</v>
      </c>
      <c r="C7">
        <v>4.5</v>
      </c>
    </row>
    <row r="20" spans="16:16" x14ac:dyDescent="0.2">
      <c r="P20" t="s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61CD-EB67-4E5D-8D51-6CD53E4023A9}">
  <sheetPr codeName="Sheet5"/>
  <dimension ref="B3:P21"/>
  <sheetViews>
    <sheetView showGridLines="0" topLeftCell="A2" workbookViewId="0">
      <selection activeCell="A2" sqref="A2"/>
    </sheetView>
  </sheetViews>
  <sheetFormatPr defaultColWidth="18.4296875" defaultRowHeight="18" customHeight="1" x14ac:dyDescent="0.2"/>
  <cols>
    <col min="2" max="2" width="23.40625" bestFit="1" customWidth="1"/>
  </cols>
  <sheetData>
    <row r="3" spans="2:6" ht="18" customHeight="1" x14ac:dyDescent="0.2">
      <c r="B3" s="77" t="s">
        <v>23</v>
      </c>
      <c r="C3" s="78"/>
      <c r="D3" s="78"/>
      <c r="E3" s="78"/>
      <c r="F3" s="78"/>
    </row>
    <row r="4" spans="2:6" ht="18" customHeight="1" thickBot="1" x14ac:dyDescent="0.25">
      <c r="C4" s="3"/>
      <c r="D4" s="3" t="s">
        <v>20</v>
      </c>
      <c r="E4" s="3" t="s">
        <v>21</v>
      </c>
      <c r="F4" s="3"/>
    </row>
    <row r="5" spans="2:6" ht="18" customHeight="1" thickBot="1" x14ac:dyDescent="0.25">
      <c r="B5" s="16"/>
      <c r="C5" s="26" t="s">
        <v>16</v>
      </c>
      <c r="D5" s="17" t="s">
        <v>17</v>
      </c>
      <c r="E5" s="17" t="s">
        <v>18</v>
      </c>
      <c r="F5" s="17" t="s">
        <v>19</v>
      </c>
    </row>
    <row r="6" spans="2:6" ht="18" customHeight="1" thickTop="1" x14ac:dyDescent="0.2">
      <c r="B6" s="1" t="s">
        <v>7</v>
      </c>
      <c r="C6" s="18">
        <v>0.1</v>
      </c>
      <c r="D6" s="10">
        <v>0.08</v>
      </c>
      <c r="E6" s="10">
        <v>0.13</v>
      </c>
      <c r="F6" s="10">
        <v>-0.15</v>
      </c>
    </row>
    <row r="7" spans="2:6" ht="18" customHeight="1" x14ac:dyDescent="0.2">
      <c r="C7" s="19"/>
      <c r="D7" s="3"/>
      <c r="E7" s="3"/>
      <c r="F7" s="3"/>
    </row>
    <row r="8" spans="2:6" ht="18" customHeight="1" x14ac:dyDescent="0.2">
      <c r="B8" t="s">
        <v>8</v>
      </c>
      <c r="C8" s="19">
        <v>14</v>
      </c>
      <c r="D8" s="3">
        <v>15</v>
      </c>
      <c r="E8" s="3">
        <v>13</v>
      </c>
      <c r="F8" s="3">
        <v>13</v>
      </c>
    </row>
    <row r="9" spans="2:6" ht="18" customHeight="1" x14ac:dyDescent="0.2">
      <c r="B9" s="6" t="s">
        <v>10</v>
      </c>
      <c r="C9" s="20">
        <v>1</v>
      </c>
      <c r="D9" s="11">
        <v>1</v>
      </c>
      <c r="E9" s="11">
        <v>1</v>
      </c>
      <c r="F9" s="11">
        <v>1</v>
      </c>
    </row>
    <row r="10" spans="2:6" ht="18" customHeight="1" x14ac:dyDescent="0.2">
      <c r="B10" s="1" t="s">
        <v>9</v>
      </c>
      <c r="C10" s="21">
        <v>18</v>
      </c>
      <c r="D10" s="4">
        <v>19</v>
      </c>
      <c r="E10" s="4">
        <v>16</v>
      </c>
      <c r="F10" s="4">
        <v>15</v>
      </c>
    </row>
    <row r="11" spans="2:6" ht="18" customHeight="1" x14ac:dyDescent="0.2">
      <c r="B11" s="6" t="s">
        <v>10</v>
      </c>
      <c r="C11" s="20">
        <v>1</v>
      </c>
      <c r="D11" s="11">
        <v>1</v>
      </c>
      <c r="E11" s="11">
        <v>1</v>
      </c>
      <c r="F11" s="11">
        <v>1</v>
      </c>
    </row>
    <row r="12" spans="2:6" ht="18" customHeight="1" x14ac:dyDescent="0.2">
      <c r="C12" s="19"/>
      <c r="D12" s="3"/>
      <c r="E12" s="3"/>
      <c r="F12" s="3"/>
    </row>
    <row r="13" spans="2:6" ht="18" customHeight="1" x14ac:dyDescent="0.2">
      <c r="B13" t="s">
        <v>11</v>
      </c>
      <c r="C13" s="22">
        <v>0</v>
      </c>
      <c r="D13" s="14">
        <v>0</v>
      </c>
      <c r="E13" s="14">
        <v>0</v>
      </c>
      <c r="F13" s="14">
        <v>0</v>
      </c>
    </row>
    <row r="14" spans="2:6" ht="18" customHeight="1" x14ac:dyDescent="0.2">
      <c r="C14" s="19"/>
      <c r="D14" s="3"/>
      <c r="E14" s="3"/>
      <c r="F14" s="3"/>
    </row>
    <row r="15" spans="2:6" ht="18" customHeight="1" x14ac:dyDescent="0.2">
      <c r="B15" s="2" t="s">
        <v>12</v>
      </c>
      <c r="C15" s="23">
        <v>4700</v>
      </c>
      <c r="D15" s="5">
        <v>5000</v>
      </c>
      <c r="E15" s="5">
        <v>4150</v>
      </c>
      <c r="F15" s="5">
        <v>3700</v>
      </c>
    </row>
    <row r="16" spans="2:6" ht="18" customHeight="1" x14ac:dyDescent="0.2">
      <c r="B16" s="7" t="s">
        <v>13</v>
      </c>
      <c r="C16" s="24">
        <v>0</v>
      </c>
      <c r="D16" s="12">
        <v>0</v>
      </c>
      <c r="E16" s="12">
        <v>0</v>
      </c>
      <c r="F16" s="12">
        <v>0</v>
      </c>
    </row>
    <row r="17" spans="2:16" ht="18" customHeight="1" thickBot="1" x14ac:dyDescent="0.25">
      <c r="B17" s="8" t="s">
        <v>14</v>
      </c>
      <c r="C17" s="25">
        <v>0</v>
      </c>
      <c r="D17" s="13">
        <v>0</v>
      </c>
      <c r="E17" s="13">
        <v>0</v>
      </c>
      <c r="F17" s="13">
        <v>0</v>
      </c>
    </row>
    <row r="18" spans="2:16" ht="18" customHeight="1" thickTop="1" x14ac:dyDescent="0.2">
      <c r="C18" s="3"/>
      <c r="D18" s="3"/>
      <c r="E18" s="3"/>
      <c r="F18" s="3"/>
    </row>
    <row r="19" spans="2:16" ht="18" customHeight="1" x14ac:dyDescent="0.2">
      <c r="B19" t="s">
        <v>15</v>
      </c>
      <c r="C19" s="15">
        <v>1</v>
      </c>
      <c r="D19" s="15">
        <v>0</v>
      </c>
      <c r="E19" s="15">
        <v>0</v>
      </c>
      <c r="F19" s="15">
        <v>0</v>
      </c>
    </row>
    <row r="20" spans="2:16" ht="18" customHeight="1" x14ac:dyDescent="0.2">
      <c r="B20" s="76" t="s">
        <v>22</v>
      </c>
      <c r="C20" s="76"/>
      <c r="D20" s="76"/>
      <c r="E20" s="76"/>
      <c r="F20" s="76"/>
      <c r="P20" t="s">
        <v>6</v>
      </c>
    </row>
    <row r="21" spans="2:16" ht="18" customHeight="1" x14ac:dyDescent="0.2">
      <c r="B21" s="79" t="s">
        <v>24</v>
      </c>
      <c r="C21" s="80"/>
      <c r="D21" s="80"/>
      <c r="E21" s="80"/>
      <c r="F21" s="80"/>
    </row>
  </sheetData>
  <mergeCells count="3">
    <mergeCell ref="B20:F20"/>
    <mergeCell ref="B3:F3"/>
    <mergeCell ref="B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447-EAAF-4E4F-8F78-41CCB361824E}">
  <sheetPr codeName="Sheet6"/>
  <dimension ref="B2:P24"/>
  <sheetViews>
    <sheetView showGridLines="0" workbookViewId="0">
      <selection activeCell="G3" sqref="G3:P22"/>
    </sheetView>
  </sheetViews>
  <sheetFormatPr defaultRowHeight="15" x14ac:dyDescent="0.2"/>
  <cols>
    <col min="2" max="2" width="15.46875" bestFit="1" customWidth="1"/>
    <col min="3" max="3" width="12.375" bestFit="1" customWidth="1"/>
  </cols>
  <sheetData>
    <row r="2" spans="2:3" x14ac:dyDescent="0.2">
      <c r="B2" s="27" t="s">
        <v>25</v>
      </c>
      <c r="C2" s="27" t="s">
        <v>26</v>
      </c>
    </row>
    <row r="3" spans="2:3" x14ac:dyDescent="0.2">
      <c r="B3" s="3">
        <v>2014</v>
      </c>
      <c r="C3" s="9">
        <f ca="1">RAND()</f>
        <v>0.67416649966862774</v>
      </c>
    </row>
    <row r="4" spans="2:3" x14ac:dyDescent="0.2">
      <c r="B4" s="3">
        <v>2015</v>
      </c>
      <c r="C4" s="9">
        <f t="shared" ref="C4:C15" ca="1" si="0">RAND()</f>
        <v>9.049511237868002E-2</v>
      </c>
    </row>
    <row r="5" spans="2:3" x14ac:dyDescent="0.2">
      <c r="B5" s="3">
        <v>2016</v>
      </c>
      <c r="C5" s="9">
        <f t="shared" ca="1" si="0"/>
        <v>0.82523003750958834</v>
      </c>
    </row>
    <row r="6" spans="2:3" x14ac:dyDescent="0.2">
      <c r="B6" s="3">
        <v>2017</v>
      </c>
      <c r="C6" s="9">
        <f t="shared" ca="1" si="0"/>
        <v>0.21318565776374643</v>
      </c>
    </row>
    <row r="7" spans="2:3" x14ac:dyDescent="0.2">
      <c r="B7" s="3">
        <v>2018</v>
      </c>
      <c r="C7" s="9">
        <f t="shared" ca="1" si="0"/>
        <v>0.95317418489040162</v>
      </c>
    </row>
    <row r="8" spans="2:3" x14ac:dyDescent="0.2">
      <c r="B8" s="3">
        <v>2019</v>
      </c>
      <c r="C8" s="9">
        <f t="shared" ca="1" si="0"/>
        <v>3.8812049982899777E-2</v>
      </c>
    </row>
    <row r="9" spans="2:3" x14ac:dyDescent="0.2">
      <c r="B9" s="3">
        <v>2020</v>
      </c>
      <c r="C9" s="9">
        <f t="shared" ca="1" si="0"/>
        <v>0.61990152811473276</v>
      </c>
    </row>
    <row r="10" spans="2:3" x14ac:dyDescent="0.2">
      <c r="B10" s="3">
        <v>2021</v>
      </c>
      <c r="C10" s="9">
        <f t="shared" ca="1" si="0"/>
        <v>0.22285908987109682</v>
      </c>
    </row>
    <row r="11" spans="2:3" x14ac:dyDescent="0.2">
      <c r="B11" s="3">
        <v>2022</v>
      </c>
      <c r="C11" s="9">
        <f t="shared" ca="1" si="0"/>
        <v>0.8674632415833563</v>
      </c>
    </row>
    <row r="12" spans="2:3" x14ac:dyDescent="0.2">
      <c r="B12" s="3">
        <v>2023</v>
      </c>
      <c r="C12" s="9">
        <f t="shared" ca="1" si="0"/>
        <v>0.18905294244516191</v>
      </c>
    </row>
    <row r="13" spans="2:3" x14ac:dyDescent="0.2">
      <c r="B13" s="3">
        <v>2024</v>
      </c>
      <c r="C13" s="9">
        <f t="shared" ca="1" si="0"/>
        <v>0.11172135871159194</v>
      </c>
    </row>
    <row r="14" spans="2:3" x14ac:dyDescent="0.2">
      <c r="B14" s="3">
        <v>2025</v>
      </c>
      <c r="C14" s="9">
        <f t="shared" ca="1" si="0"/>
        <v>0.2042572386530016</v>
      </c>
    </row>
    <row r="15" spans="2:3" x14ac:dyDescent="0.2">
      <c r="B15" s="3">
        <v>2026</v>
      </c>
      <c r="C15" s="9">
        <f t="shared" ca="1" si="0"/>
        <v>0.84539693182578501</v>
      </c>
    </row>
    <row r="20" spans="2:16" x14ac:dyDescent="0.2">
      <c r="P20" t="s">
        <v>6</v>
      </c>
    </row>
    <row r="24" spans="2:16" ht="81" x14ac:dyDescent="0.2">
      <c r="B24" s="31" t="s">
        <v>35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527B-0796-4F97-B553-20426D4B6150}">
  <sheetPr codeName="Sheet7"/>
  <dimension ref="B2:E9"/>
  <sheetViews>
    <sheetView showGridLines="0" workbookViewId="0">
      <selection activeCell="E20" sqref="E20"/>
    </sheetView>
  </sheetViews>
  <sheetFormatPr defaultRowHeight="15" x14ac:dyDescent="0.2"/>
  <cols>
    <col min="2" max="2" width="24.2109375" customWidth="1"/>
    <col min="3" max="3" width="12.375" customWidth="1"/>
  </cols>
  <sheetData>
    <row r="2" spans="2:5" ht="15.75" thickBot="1" x14ac:dyDescent="0.25">
      <c r="B2" s="81" t="s">
        <v>44</v>
      </c>
      <c r="C2" s="82"/>
      <c r="E2" s="34"/>
    </row>
    <row r="4" spans="2:5" x14ac:dyDescent="0.2">
      <c r="B4" s="35" t="s">
        <v>37</v>
      </c>
      <c r="C4" s="35" t="s">
        <v>38</v>
      </c>
    </row>
    <row r="5" spans="2:5" x14ac:dyDescent="0.2">
      <c r="B5" s="36" t="s">
        <v>39</v>
      </c>
      <c r="C5" s="37">
        <v>0.56999999999999995</v>
      </c>
    </row>
    <row r="6" spans="2:5" x14ac:dyDescent="0.2">
      <c r="B6" s="36" t="s">
        <v>40</v>
      </c>
      <c r="C6" s="37">
        <v>0.87</v>
      </c>
    </row>
    <row r="7" spans="2:5" x14ac:dyDescent="0.2">
      <c r="B7" s="36" t="s">
        <v>41</v>
      </c>
      <c r="C7" s="37">
        <v>0.93</v>
      </c>
    </row>
    <row r="8" spans="2:5" x14ac:dyDescent="0.2">
      <c r="B8" s="36" t="s">
        <v>42</v>
      </c>
      <c r="C8" s="37">
        <v>0.41</v>
      </c>
    </row>
    <row r="9" spans="2:5" x14ac:dyDescent="0.2">
      <c r="B9" s="36" t="s">
        <v>43</v>
      </c>
      <c r="C9" s="37">
        <v>0.85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F99-7DFC-4A1D-B142-93DEB59BD65C}">
  <sheetPr codeName="Sheet8"/>
  <dimension ref="B2:H10"/>
  <sheetViews>
    <sheetView showGridLines="0" workbookViewId="0">
      <selection activeCell="S11" sqref="S11"/>
    </sheetView>
  </sheetViews>
  <sheetFormatPr defaultColWidth="7.80078125" defaultRowHeight="15" x14ac:dyDescent="0.2"/>
  <cols>
    <col min="2" max="2" width="4.9765625" bestFit="1" customWidth="1"/>
    <col min="3" max="3" width="11.296875" bestFit="1" customWidth="1"/>
    <col min="4" max="4" width="14.125" bestFit="1" customWidth="1"/>
    <col min="5" max="5" width="10.22265625" bestFit="1" customWidth="1"/>
    <col min="6" max="6" width="8.33984375" bestFit="1" customWidth="1"/>
    <col min="7" max="7" width="9.953125" bestFit="1" customWidth="1"/>
    <col min="8" max="8" width="10.89453125" bestFit="1" customWidth="1"/>
  </cols>
  <sheetData>
    <row r="2" spans="2:8" ht="15.75" thickBot="1" x14ac:dyDescent="0.25">
      <c r="B2" s="83" t="s">
        <v>51</v>
      </c>
      <c r="C2" s="84"/>
      <c r="D2" s="84"/>
      <c r="E2" s="84"/>
      <c r="F2" s="84"/>
      <c r="G2" s="84"/>
      <c r="H2" s="84"/>
    </row>
    <row r="4" spans="2:8" x14ac:dyDescent="0.2">
      <c r="B4" s="35" t="s">
        <v>25</v>
      </c>
      <c r="C4" s="35" t="s">
        <v>45</v>
      </c>
      <c r="D4" s="35" t="s">
        <v>46</v>
      </c>
      <c r="E4" s="35" t="s">
        <v>47</v>
      </c>
      <c r="F4" s="35" t="s">
        <v>48</v>
      </c>
      <c r="G4" s="35" t="s">
        <v>49</v>
      </c>
      <c r="H4" s="35" t="s">
        <v>50</v>
      </c>
    </row>
    <row r="5" spans="2:8" x14ac:dyDescent="0.2">
      <c r="B5" s="36">
        <v>2019</v>
      </c>
      <c r="C5" s="39">
        <v>125889</v>
      </c>
      <c r="D5" s="39">
        <f>C6</f>
        <v>110225</v>
      </c>
      <c r="E5" s="37">
        <f>D5/C5-1</f>
        <v>-0.12442707464512393</v>
      </c>
      <c r="F5" s="40">
        <f>D5-C5</f>
        <v>-15664</v>
      </c>
      <c r="G5" s="38" t="str">
        <f>IF($F5&gt;0,-$F5,"")</f>
        <v/>
      </c>
      <c r="H5" s="38">
        <f>IF($F5&lt;0,$F5,"")</f>
        <v>-15664</v>
      </c>
    </row>
    <row r="6" spans="2:8" x14ac:dyDescent="0.2">
      <c r="B6" s="36">
        <v>2020</v>
      </c>
      <c r="C6" s="39">
        <v>110225</v>
      </c>
      <c r="D6" s="39">
        <f t="shared" ref="D6:D9" si="0">C7</f>
        <v>145889</v>
      </c>
      <c r="E6" s="37">
        <f t="shared" ref="E6:E9" si="1">D6/C6-1</f>
        <v>0.32355636198684512</v>
      </c>
      <c r="F6" s="40">
        <f t="shared" ref="F6:F9" si="2">D6-C6</f>
        <v>35664</v>
      </c>
      <c r="G6" s="38">
        <f t="shared" ref="G6:G9" si="3">IF($F6&gt;0,-$F6,"")</f>
        <v>-35664</v>
      </c>
      <c r="H6" s="38" t="str">
        <f t="shared" ref="H6:H9" si="4">IF($F6&lt;0,$F6,"")</f>
        <v/>
      </c>
    </row>
    <row r="7" spans="2:8" x14ac:dyDescent="0.2">
      <c r="B7" s="36">
        <v>2021</v>
      </c>
      <c r="C7" s="39">
        <v>145889</v>
      </c>
      <c r="D7" s="39">
        <f t="shared" si="0"/>
        <v>164500</v>
      </c>
      <c r="E7" s="37">
        <f t="shared" si="1"/>
        <v>0.12756959057913897</v>
      </c>
      <c r="F7" s="40">
        <f t="shared" si="2"/>
        <v>18611</v>
      </c>
      <c r="G7" s="38">
        <f t="shared" si="3"/>
        <v>-18611</v>
      </c>
      <c r="H7" s="38" t="str">
        <f t="shared" si="4"/>
        <v/>
      </c>
    </row>
    <row r="8" spans="2:8" x14ac:dyDescent="0.2">
      <c r="B8" s="36">
        <v>2022</v>
      </c>
      <c r="C8" s="39">
        <v>164500</v>
      </c>
      <c r="D8" s="39">
        <f t="shared" si="0"/>
        <v>125889</v>
      </c>
      <c r="E8" s="37">
        <f t="shared" si="1"/>
        <v>-0.23471732522796351</v>
      </c>
      <c r="F8" s="40">
        <f t="shared" si="2"/>
        <v>-38611</v>
      </c>
      <c r="G8" s="38" t="str">
        <f t="shared" si="3"/>
        <v/>
      </c>
      <c r="H8" s="38">
        <f t="shared" si="4"/>
        <v>-38611</v>
      </c>
    </row>
    <row r="9" spans="2:8" x14ac:dyDescent="0.2">
      <c r="B9" s="36">
        <v>2023</v>
      </c>
      <c r="C9" s="39">
        <v>125889</v>
      </c>
      <c r="D9" s="39">
        <f t="shared" si="0"/>
        <v>134558</v>
      </c>
      <c r="E9" s="37">
        <f t="shared" si="1"/>
        <v>6.8862251666150343E-2</v>
      </c>
      <c r="F9" s="40">
        <f t="shared" si="2"/>
        <v>8669</v>
      </c>
      <c r="G9" s="38">
        <f t="shared" si="3"/>
        <v>-8669</v>
      </c>
      <c r="H9" s="38" t="str">
        <f t="shared" si="4"/>
        <v/>
      </c>
    </row>
    <row r="10" spans="2:8" x14ac:dyDescent="0.2">
      <c r="B10" s="36">
        <v>2024</v>
      </c>
      <c r="C10" s="39">
        <v>134558</v>
      </c>
      <c r="D10" s="39"/>
      <c r="E10" s="37"/>
      <c r="F10" s="36"/>
      <c r="G10" s="38"/>
      <c r="H10" s="38"/>
    </row>
  </sheetData>
  <mergeCells count="1">
    <mergeCell ref="B2:H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E33C-8851-4F9A-BA74-4011D380DE35}">
  <sheetPr codeName="Sheet9"/>
  <dimension ref="B2:N12"/>
  <sheetViews>
    <sheetView showGridLines="0" workbookViewId="0">
      <selection activeCell="P18" sqref="P18"/>
    </sheetView>
  </sheetViews>
  <sheetFormatPr defaultRowHeight="15" x14ac:dyDescent="0.2"/>
  <cols>
    <col min="2" max="2" width="11.1640625" bestFit="1" customWidth="1"/>
    <col min="5" max="14" width="2.95703125" customWidth="1"/>
  </cols>
  <sheetData>
    <row r="2" spans="2:14" ht="15.75" thickBot="1" x14ac:dyDescent="0.25">
      <c r="B2" t="s">
        <v>36</v>
      </c>
      <c r="C2" s="32">
        <v>41</v>
      </c>
    </row>
    <row r="3" spans="2:14" ht="15.75" thickBot="1" x14ac:dyDescent="0.25">
      <c r="E3" s="33" cm="1">
        <f t="array" ref="E3:N12">_xlfn._xlws.SORT(_xlfn.SEQUENCE(10,10),,-1)</f>
        <v>91</v>
      </c>
      <c r="F3" s="33">
        <v>92</v>
      </c>
      <c r="G3" s="33">
        <v>93</v>
      </c>
      <c r="H3" s="33">
        <v>94</v>
      </c>
      <c r="I3" s="33">
        <v>95</v>
      </c>
      <c r="J3" s="33">
        <v>96</v>
      </c>
      <c r="K3" s="33">
        <v>97</v>
      </c>
      <c r="L3" s="33">
        <v>98</v>
      </c>
      <c r="M3" s="33">
        <v>99</v>
      </c>
      <c r="N3" s="33">
        <v>100</v>
      </c>
    </row>
    <row r="4" spans="2:14" ht="15.75" thickBot="1" x14ac:dyDescent="0.25">
      <c r="E4" s="33">
        <v>81</v>
      </c>
      <c r="F4" s="33">
        <v>82</v>
      </c>
      <c r="G4" s="33">
        <v>83</v>
      </c>
      <c r="H4" s="33">
        <v>84</v>
      </c>
      <c r="I4" s="33">
        <v>85</v>
      </c>
      <c r="J4" s="33">
        <v>86</v>
      </c>
      <c r="K4" s="33">
        <v>87</v>
      </c>
      <c r="L4" s="33">
        <v>88</v>
      </c>
      <c r="M4" s="33">
        <v>89</v>
      </c>
      <c r="N4" s="33">
        <v>90</v>
      </c>
    </row>
    <row r="5" spans="2:14" ht="15.75" thickBot="1" x14ac:dyDescent="0.25">
      <c r="E5" s="33">
        <v>71</v>
      </c>
      <c r="F5" s="33">
        <v>72</v>
      </c>
      <c r="G5" s="33">
        <v>73</v>
      </c>
      <c r="H5" s="33">
        <v>74</v>
      </c>
      <c r="I5" s="33">
        <v>75</v>
      </c>
      <c r="J5" s="33">
        <v>76</v>
      </c>
      <c r="K5" s="33">
        <v>77</v>
      </c>
      <c r="L5" s="33">
        <v>78</v>
      </c>
      <c r="M5" s="33">
        <v>79</v>
      </c>
      <c r="N5" s="33">
        <v>80</v>
      </c>
    </row>
    <row r="6" spans="2:14" ht="15.75" thickBot="1" x14ac:dyDescent="0.25">
      <c r="E6" s="33">
        <v>61</v>
      </c>
      <c r="F6" s="33">
        <v>62</v>
      </c>
      <c r="G6" s="33">
        <v>63</v>
      </c>
      <c r="H6" s="33">
        <v>64</v>
      </c>
      <c r="I6" s="33">
        <v>65</v>
      </c>
      <c r="J6" s="33">
        <v>66</v>
      </c>
      <c r="K6" s="33">
        <v>67</v>
      </c>
      <c r="L6" s="33">
        <v>68</v>
      </c>
      <c r="M6" s="33">
        <v>69</v>
      </c>
      <c r="N6" s="33">
        <v>70</v>
      </c>
    </row>
    <row r="7" spans="2:14" ht="15.75" thickBot="1" x14ac:dyDescent="0.25">
      <c r="E7" s="33">
        <v>51</v>
      </c>
      <c r="F7" s="33">
        <v>52</v>
      </c>
      <c r="G7" s="33">
        <v>53</v>
      </c>
      <c r="H7" s="33">
        <v>54</v>
      </c>
      <c r="I7" s="33">
        <v>55</v>
      </c>
      <c r="J7" s="33">
        <v>56</v>
      </c>
      <c r="K7" s="33">
        <v>57</v>
      </c>
      <c r="L7" s="33">
        <v>58</v>
      </c>
      <c r="M7" s="33">
        <v>59</v>
      </c>
      <c r="N7" s="33">
        <v>60</v>
      </c>
    </row>
    <row r="8" spans="2:14" ht="15.75" thickBot="1" x14ac:dyDescent="0.25">
      <c r="E8" s="33">
        <v>41</v>
      </c>
      <c r="F8" s="33">
        <v>42</v>
      </c>
      <c r="G8" s="33">
        <v>43</v>
      </c>
      <c r="H8" s="33">
        <v>44</v>
      </c>
      <c r="I8" s="33">
        <v>45</v>
      </c>
      <c r="J8" s="33">
        <v>46</v>
      </c>
      <c r="K8" s="33">
        <v>47</v>
      </c>
      <c r="L8" s="33">
        <v>48</v>
      </c>
      <c r="M8" s="33">
        <v>49</v>
      </c>
      <c r="N8" s="33">
        <v>50</v>
      </c>
    </row>
    <row r="9" spans="2:14" ht="15.75" thickBot="1" x14ac:dyDescent="0.25">
      <c r="E9" s="33">
        <v>31</v>
      </c>
      <c r="F9" s="33">
        <v>32</v>
      </c>
      <c r="G9" s="33">
        <v>33</v>
      </c>
      <c r="H9" s="33">
        <v>34</v>
      </c>
      <c r="I9" s="33">
        <v>35</v>
      </c>
      <c r="J9" s="33">
        <v>36</v>
      </c>
      <c r="K9" s="33">
        <v>37</v>
      </c>
      <c r="L9" s="33">
        <v>38</v>
      </c>
      <c r="M9" s="33">
        <v>39</v>
      </c>
      <c r="N9" s="33">
        <v>40</v>
      </c>
    </row>
    <row r="10" spans="2:14" ht="15.75" thickBot="1" x14ac:dyDescent="0.25">
      <c r="E10" s="33">
        <v>21</v>
      </c>
      <c r="F10" s="33">
        <v>22</v>
      </c>
      <c r="G10" s="33">
        <v>23</v>
      </c>
      <c r="H10" s="33">
        <v>24</v>
      </c>
      <c r="I10" s="33">
        <v>25</v>
      </c>
      <c r="J10" s="33">
        <v>26</v>
      </c>
      <c r="K10" s="33">
        <v>27</v>
      </c>
      <c r="L10" s="33">
        <v>28</v>
      </c>
      <c r="M10" s="33">
        <v>29</v>
      </c>
      <c r="N10" s="33">
        <v>30</v>
      </c>
    </row>
    <row r="11" spans="2:14" ht="15.75" thickBot="1" x14ac:dyDescent="0.25">
      <c r="E11" s="33">
        <v>11</v>
      </c>
      <c r="F11" s="33">
        <v>12</v>
      </c>
      <c r="G11" s="33">
        <v>13</v>
      </c>
      <c r="H11" s="33">
        <v>14</v>
      </c>
      <c r="I11" s="33">
        <v>15</v>
      </c>
      <c r="J11" s="33">
        <v>16</v>
      </c>
      <c r="K11" s="33">
        <v>17</v>
      </c>
      <c r="L11" s="33">
        <v>18</v>
      </c>
      <c r="M11" s="33">
        <v>19</v>
      </c>
      <c r="N11" s="33">
        <v>20</v>
      </c>
    </row>
    <row r="12" spans="2:14" ht="15.75" thickBot="1" x14ac:dyDescent="0.25">
      <c r="E12" s="33">
        <v>1</v>
      </c>
      <c r="F12" s="33">
        <v>2</v>
      </c>
      <c r="G12" s="33">
        <v>3</v>
      </c>
      <c r="H12" s="33">
        <v>4</v>
      </c>
      <c r="I12" s="33">
        <v>5</v>
      </c>
      <c r="J12" s="33">
        <v>6</v>
      </c>
      <c r="K12" s="33">
        <v>7</v>
      </c>
      <c r="L12" s="33">
        <v>8</v>
      </c>
      <c r="M12" s="33">
        <v>9</v>
      </c>
      <c r="N12" s="33">
        <v>10</v>
      </c>
    </row>
  </sheetData>
  <conditionalFormatting sqref="E3:N12">
    <cfRule type="cellIs" dxfId="6" priority="1" operator="between">
      <formula>0</formula>
      <formula>$C$2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E433-6E97-498D-8865-16B2C8110362}">
  <sheetPr codeName="Sheet10"/>
  <dimension ref="B1:Q20"/>
  <sheetViews>
    <sheetView showGridLines="0" topLeftCell="AF1" workbookViewId="0">
      <selection activeCell="L3" sqref="L3"/>
    </sheetView>
  </sheetViews>
  <sheetFormatPr defaultRowHeight="15" x14ac:dyDescent="0.2"/>
  <cols>
    <col min="2" max="2" width="15.46875" bestFit="1" customWidth="1"/>
    <col min="3" max="3" width="12.375" bestFit="1" customWidth="1"/>
    <col min="6" max="6" width="14.52734375" bestFit="1" customWidth="1"/>
    <col min="8" max="9" width="8.609375" bestFit="1" customWidth="1"/>
    <col min="15" max="15" width="6.3203125" customWidth="1"/>
    <col min="16" max="16" width="1.4765625" hidden="1" customWidth="1"/>
    <col min="17" max="17" width="10.76171875" customWidth="1"/>
  </cols>
  <sheetData>
    <row r="1" spans="2:17" x14ac:dyDescent="0.2">
      <c r="E1" s="3"/>
      <c r="F1" s="3"/>
      <c r="G1" s="3" t="s">
        <v>31</v>
      </c>
      <c r="H1" s="3" t="s">
        <v>32</v>
      </c>
    </row>
    <row r="2" spans="2:17" x14ac:dyDescent="0.2">
      <c r="E2" s="3" t="s">
        <v>29</v>
      </c>
      <c r="F2" s="3"/>
      <c r="G2" s="28">
        <v>5.8</v>
      </c>
      <c r="H2" s="3">
        <v>9.5</v>
      </c>
    </row>
    <row r="3" spans="2:17" x14ac:dyDescent="0.2">
      <c r="E3" s="3" t="s">
        <v>28</v>
      </c>
      <c r="F3" s="3"/>
      <c r="G3" s="3">
        <v>6.5</v>
      </c>
      <c r="H3" s="3">
        <v>8.4</v>
      </c>
    </row>
    <row r="4" spans="2:17" x14ac:dyDescent="0.2">
      <c r="E4" s="3" t="s">
        <v>27</v>
      </c>
      <c r="F4" s="3"/>
      <c r="G4" s="3">
        <v>7.5</v>
      </c>
      <c r="H4" s="3">
        <v>5.8</v>
      </c>
    </row>
    <row r="5" spans="2:17" ht="27.6" customHeight="1" x14ac:dyDescent="0.2">
      <c r="B5" s="3"/>
      <c r="C5" s="9"/>
      <c r="E5" s="3" t="s">
        <v>30</v>
      </c>
      <c r="F5" s="3"/>
      <c r="G5" s="3">
        <v>8.9</v>
      </c>
      <c r="H5" s="3">
        <v>4.5</v>
      </c>
    </row>
    <row r="6" spans="2:17" ht="4.1500000000000004" customHeight="1" thickBot="1" x14ac:dyDescent="0.25">
      <c r="B6" s="3"/>
      <c r="C6" s="9"/>
      <c r="J6" s="29"/>
      <c r="K6" s="30"/>
      <c r="L6" s="30"/>
      <c r="M6" s="30"/>
      <c r="N6" s="30"/>
      <c r="O6" s="30"/>
      <c r="P6" s="30"/>
      <c r="Q6" s="30"/>
    </row>
    <row r="7" spans="2:17" x14ac:dyDescent="0.2">
      <c r="B7" s="3"/>
      <c r="C7" s="9"/>
      <c r="J7" s="86" t="s">
        <v>34</v>
      </c>
      <c r="K7" s="87"/>
      <c r="L7" s="87"/>
      <c r="M7" s="87"/>
      <c r="N7" s="87"/>
      <c r="O7" s="87"/>
      <c r="P7" s="87"/>
      <c r="Q7" s="87"/>
    </row>
    <row r="8" spans="2:17" ht="24" customHeight="1" x14ac:dyDescent="0.2">
      <c r="B8" s="3"/>
      <c r="C8" s="9"/>
      <c r="J8" s="87"/>
      <c r="K8" s="87"/>
      <c r="L8" s="87"/>
      <c r="M8" s="87"/>
      <c r="N8" s="87"/>
      <c r="O8" s="87"/>
      <c r="P8" s="87"/>
      <c r="Q8" s="87"/>
    </row>
    <row r="9" spans="2:17" x14ac:dyDescent="0.2">
      <c r="B9" s="3"/>
      <c r="C9" s="9"/>
    </row>
    <row r="10" spans="2:17" x14ac:dyDescent="0.2">
      <c r="B10" s="3"/>
      <c r="C10" s="9"/>
      <c r="J10" s="85" t="s">
        <v>33</v>
      </c>
      <c r="K10" s="85"/>
      <c r="L10" s="85"/>
      <c r="M10" s="85"/>
      <c r="N10" s="85"/>
    </row>
    <row r="11" spans="2:17" x14ac:dyDescent="0.2">
      <c r="B11" s="3"/>
      <c r="C11" s="9"/>
    </row>
    <row r="12" spans="2:17" x14ac:dyDescent="0.2">
      <c r="B12" s="3"/>
      <c r="C12" s="9"/>
    </row>
    <row r="13" spans="2:17" x14ac:dyDescent="0.2">
      <c r="B13" s="3"/>
      <c r="C13" s="9"/>
    </row>
    <row r="14" spans="2:17" x14ac:dyDescent="0.2">
      <c r="B14" s="3"/>
      <c r="C14" s="9"/>
    </row>
    <row r="15" spans="2:17" x14ac:dyDescent="0.2">
      <c r="B15" s="3"/>
      <c r="C15" s="9"/>
    </row>
    <row r="20" spans="16:16" x14ac:dyDescent="0.2">
      <c r="P20" t="s">
        <v>6</v>
      </c>
    </row>
  </sheetData>
  <mergeCells count="2">
    <mergeCell ref="J10:N10"/>
    <mergeCell ref="J7:Q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5717-05EE-4610-A6D7-59052B51E32E}">
  <sheetPr codeName="Sheet11"/>
  <dimension ref="D2:F9"/>
  <sheetViews>
    <sheetView showGridLines="0" workbookViewId="0">
      <selection activeCell="O1" sqref="O1"/>
    </sheetView>
  </sheetViews>
  <sheetFormatPr defaultRowHeight="15" x14ac:dyDescent="0.2"/>
  <cols>
    <col min="4" max="4" width="16.94921875" customWidth="1"/>
  </cols>
  <sheetData>
    <row r="2" spans="4:6" x14ac:dyDescent="0.2">
      <c r="D2" s="41" t="s">
        <v>52</v>
      </c>
      <c r="E2" s="41" t="s">
        <v>53</v>
      </c>
      <c r="F2" s="41" t="s">
        <v>61</v>
      </c>
    </row>
    <row r="3" spans="4:6" x14ac:dyDescent="0.2">
      <c r="D3" s="36" t="s">
        <v>54</v>
      </c>
      <c r="E3" s="36">
        <v>9</v>
      </c>
      <c r="F3">
        <f>100-E3</f>
        <v>91</v>
      </c>
    </row>
    <row r="4" spans="4:6" x14ac:dyDescent="0.2">
      <c r="D4" s="36" t="s">
        <v>55</v>
      </c>
      <c r="E4" s="36">
        <v>15</v>
      </c>
      <c r="F4">
        <f t="shared" ref="F4:F9" si="0">100-E4</f>
        <v>85</v>
      </c>
    </row>
    <row r="5" spans="4:6" x14ac:dyDescent="0.2">
      <c r="D5" s="36" t="s">
        <v>56</v>
      </c>
      <c r="E5" s="36">
        <v>22</v>
      </c>
      <c r="F5">
        <f t="shared" si="0"/>
        <v>78</v>
      </c>
    </row>
    <row r="6" spans="4:6" x14ac:dyDescent="0.2">
      <c r="D6" s="36" t="s">
        <v>57</v>
      </c>
      <c r="E6" s="36">
        <v>28</v>
      </c>
      <c r="F6">
        <f t="shared" si="0"/>
        <v>72</v>
      </c>
    </row>
    <row r="7" spans="4:6" x14ac:dyDescent="0.2">
      <c r="D7" s="36" t="s">
        <v>58</v>
      </c>
      <c r="E7" s="36">
        <v>39</v>
      </c>
      <c r="F7">
        <f t="shared" si="0"/>
        <v>61</v>
      </c>
    </row>
    <row r="8" spans="4:6" x14ac:dyDescent="0.2">
      <c r="D8" s="36" t="s">
        <v>59</v>
      </c>
      <c r="E8" s="36">
        <v>70</v>
      </c>
      <c r="F8">
        <f t="shared" si="0"/>
        <v>30</v>
      </c>
    </row>
    <row r="9" spans="4:6" x14ac:dyDescent="0.2">
      <c r="D9" s="36" t="s">
        <v>60</v>
      </c>
      <c r="E9" s="36">
        <v>71</v>
      </c>
      <c r="F9">
        <f t="shared" si="0"/>
        <v>29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E178-DCDD-4DF1-80CD-D7E2C30007A8}">
  <sheetPr codeName="Sheet12"/>
  <dimension ref="B2:E30"/>
  <sheetViews>
    <sheetView topLeftCell="A2" workbookViewId="0">
      <selection activeCell="L25" sqref="L25"/>
    </sheetView>
  </sheetViews>
  <sheetFormatPr defaultRowHeight="15" x14ac:dyDescent="0.2"/>
  <cols>
    <col min="2" max="2" width="8.0703125" customWidth="1"/>
    <col min="3" max="3" width="7.26171875" bestFit="1" customWidth="1"/>
    <col min="4" max="4" width="10.0859375" customWidth="1"/>
    <col min="5" max="5" width="11.296875" style="31" customWidth="1"/>
  </cols>
  <sheetData>
    <row r="2" spans="2:5" ht="27.75" x14ac:dyDescent="0.2">
      <c r="B2" s="42" t="s">
        <v>25</v>
      </c>
      <c r="C2" s="42" t="s">
        <v>62</v>
      </c>
      <c r="D2" s="42" t="s">
        <v>63</v>
      </c>
      <c r="E2" s="43" t="s">
        <v>64</v>
      </c>
    </row>
    <row r="3" spans="2:5" x14ac:dyDescent="0.2">
      <c r="B3">
        <v>2018</v>
      </c>
      <c r="C3" t="s">
        <v>65</v>
      </c>
      <c r="D3">
        <f ca="1">RANDBETWEEN(8,18)</f>
        <v>10</v>
      </c>
      <c r="E3">
        <f ca="1">RANDBETWEEN(21,60)</f>
        <v>37</v>
      </c>
    </row>
    <row r="4" spans="2:5" x14ac:dyDescent="0.2">
      <c r="C4" t="s">
        <v>66</v>
      </c>
      <c r="D4">
        <f t="shared" ref="D4:D30" ca="1" si="0">RANDBETWEEN(8,18)</f>
        <v>9</v>
      </c>
      <c r="E4">
        <f t="shared" ref="E4:E30" ca="1" si="1">RANDBETWEEN(21,60)</f>
        <v>37</v>
      </c>
    </row>
    <row r="5" spans="2:5" x14ac:dyDescent="0.2">
      <c r="C5" t="s">
        <v>67</v>
      </c>
      <c r="D5">
        <f t="shared" ca="1" si="0"/>
        <v>9</v>
      </c>
      <c r="E5">
        <f t="shared" ca="1" si="1"/>
        <v>48</v>
      </c>
    </row>
    <row r="6" spans="2:5" x14ac:dyDescent="0.2">
      <c r="C6" t="s">
        <v>68</v>
      </c>
      <c r="D6">
        <f t="shared" ca="1" si="0"/>
        <v>11</v>
      </c>
      <c r="E6">
        <f t="shared" ca="1" si="1"/>
        <v>56</v>
      </c>
    </row>
    <row r="7" spans="2:5" x14ac:dyDescent="0.2">
      <c r="B7">
        <v>2019</v>
      </c>
      <c r="C7" t="s">
        <v>65</v>
      </c>
      <c r="D7">
        <f t="shared" ca="1" si="0"/>
        <v>10</v>
      </c>
      <c r="E7">
        <f t="shared" ca="1" si="1"/>
        <v>24</v>
      </c>
    </row>
    <row r="8" spans="2:5" x14ac:dyDescent="0.2">
      <c r="C8" t="s">
        <v>66</v>
      </c>
      <c r="D8">
        <f t="shared" ca="1" si="0"/>
        <v>8</v>
      </c>
      <c r="E8">
        <f t="shared" ca="1" si="1"/>
        <v>22</v>
      </c>
    </row>
    <row r="9" spans="2:5" x14ac:dyDescent="0.2">
      <c r="C9" t="s">
        <v>67</v>
      </c>
      <c r="D9">
        <f t="shared" ca="1" si="0"/>
        <v>18</v>
      </c>
      <c r="E9">
        <f t="shared" ca="1" si="1"/>
        <v>31</v>
      </c>
    </row>
    <row r="10" spans="2:5" x14ac:dyDescent="0.2">
      <c r="C10" t="s">
        <v>68</v>
      </c>
      <c r="D10">
        <f t="shared" ca="1" si="0"/>
        <v>13</v>
      </c>
      <c r="E10">
        <f t="shared" ca="1" si="1"/>
        <v>27</v>
      </c>
    </row>
    <row r="11" spans="2:5" x14ac:dyDescent="0.2">
      <c r="B11">
        <v>2020</v>
      </c>
      <c r="C11" t="s">
        <v>65</v>
      </c>
      <c r="D11">
        <f t="shared" ca="1" si="0"/>
        <v>8</v>
      </c>
      <c r="E11">
        <f t="shared" ca="1" si="1"/>
        <v>24</v>
      </c>
    </row>
    <row r="12" spans="2:5" x14ac:dyDescent="0.2">
      <c r="C12" t="s">
        <v>66</v>
      </c>
      <c r="D12">
        <f t="shared" ca="1" si="0"/>
        <v>9</v>
      </c>
      <c r="E12">
        <f t="shared" ca="1" si="1"/>
        <v>31</v>
      </c>
    </row>
    <row r="13" spans="2:5" x14ac:dyDescent="0.2">
      <c r="C13" t="s">
        <v>67</v>
      </c>
      <c r="D13">
        <f t="shared" ca="1" si="0"/>
        <v>8</v>
      </c>
      <c r="E13">
        <f t="shared" ca="1" si="1"/>
        <v>47</v>
      </c>
    </row>
    <row r="14" spans="2:5" x14ac:dyDescent="0.2">
      <c r="C14" t="s">
        <v>68</v>
      </c>
      <c r="D14">
        <f t="shared" ca="1" si="0"/>
        <v>15</v>
      </c>
      <c r="E14">
        <f t="shared" ca="1" si="1"/>
        <v>38</v>
      </c>
    </row>
    <row r="15" spans="2:5" x14ac:dyDescent="0.2">
      <c r="B15">
        <v>2021</v>
      </c>
      <c r="C15" t="s">
        <v>65</v>
      </c>
      <c r="D15">
        <f t="shared" ca="1" si="0"/>
        <v>8</v>
      </c>
      <c r="E15">
        <f t="shared" ca="1" si="1"/>
        <v>28</v>
      </c>
    </row>
    <row r="16" spans="2:5" x14ac:dyDescent="0.2">
      <c r="C16" t="s">
        <v>66</v>
      </c>
      <c r="D16">
        <f t="shared" ca="1" si="0"/>
        <v>11</v>
      </c>
      <c r="E16">
        <f t="shared" ca="1" si="1"/>
        <v>28</v>
      </c>
    </row>
    <row r="17" spans="2:5" x14ac:dyDescent="0.2">
      <c r="C17" t="s">
        <v>67</v>
      </c>
      <c r="D17">
        <f t="shared" ca="1" si="0"/>
        <v>12</v>
      </c>
      <c r="E17">
        <f t="shared" ca="1" si="1"/>
        <v>41</v>
      </c>
    </row>
    <row r="18" spans="2:5" x14ac:dyDescent="0.2">
      <c r="C18" t="s">
        <v>68</v>
      </c>
      <c r="D18">
        <f t="shared" ca="1" si="0"/>
        <v>9</v>
      </c>
      <c r="E18">
        <f t="shared" ca="1" si="1"/>
        <v>24</v>
      </c>
    </row>
    <row r="19" spans="2:5" x14ac:dyDescent="0.2">
      <c r="B19">
        <v>2022</v>
      </c>
      <c r="C19" t="s">
        <v>65</v>
      </c>
      <c r="D19">
        <f t="shared" ca="1" si="0"/>
        <v>12</v>
      </c>
      <c r="E19">
        <f t="shared" ca="1" si="1"/>
        <v>41</v>
      </c>
    </row>
    <row r="20" spans="2:5" x14ac:dyDescent="0.2">
      <c r="C20" t="s">
        <v>66</v>
      </c>
      <c r="D20">
        <f t="shared" ca="1" si="0"/>
        <v>11</v>
      </c>
      <c r="E20">
        <f t="shared" ca="1" si="1"/>
        <v>53</v>
      </c>
    </row>
    <row r="21" spans="2:5" x14ac:dyDescent="0.2">
      <c r="C21" t="s">
        <v>67</v>
      </c>
      <c r="D21">
        <f t="shared" ca="1" si="0"/>
        <v>15</v>
      </c>
      <c r="E21">
        <f t="shared" ca="1" si="1"/>
        <v>30</v>
      </c>
    </row>
    <row r="22" spans="2:5" x14ac:dyDescent="0.2">
      <c r="C22" t="s">
        <v>68</v>
      </c>
      <c r="D22">
        <f t="shared" ca="1" si="0"/>
        <v>10</v>
      </c>
      <c r="E22">
        <f t="shared" ca="1" si="1"/>
        <v>53</v>
      </c>
    </row>
    <row r="23" spans="2:5" x14ac:dyDescent="0.2">
      <c r="B23">
        <v>2023</v>
      </c>
      <c r="C23" t="s">
        <v>65</v>
      </c>
      <c r="D23">
        <f t="shared" ca="1" si="0"/>
        <v>18</v>
      </c>
      <c r="E23">
        <f t="shared" ca="1" si="1"/>
        <v>56</v>
      </c>
    </row>
    <row r="24" spans="2:5" x14ac:dyDescent="0.2">
      <c r="C24" t="s">
        <v>66</v>
      </c>
      <c r="D24">
        <f t="shared" ca="1" si="0"/>
        <v>9</v>
      </c>
      <c r="E24">
        <f t="shared" ca="1" si="1"/>
        <v>27</v>
      </c>
    </row>
    <row r="25" spans="2:5" x14ac:dyDescent="0.2">
      <c r="C25" t="s">
        <v>67</v>
      </c>
      <c r="D25">
        <f t="shared" ca="1" si="0"/>
        <v>15</v>
      </c>
      <c r="E25">
        <f t="shared" ca="1" si="1"/>
        <v>28</v>
      </c>
    </row>
    <row r="26" spans="2:5" x14ac:dyDescent="0.2">
      <c r="C26" t="s">
        <v>68</v>
      </c>
      <c r="D26">
        <f t="shared" ca="1" si="0"/>
        <v>15</v>
      </c>
      <c r="E26">
        <f t="shared" ca="1" si="1"/>
        <v>30</v>
      </c>
    </row>
    <row r="27" spans="2:5" x14ac:dyDescent="0.2">
      <c r="B27">
        <v>2024</v>
      </c>
      <c r="C27" t="s">
        <v>65</v>
      </c>
      <c r="D27">
        <f t="shared" ca="1" si="0"/>
        <v>14</v>
      </c>
      <c r="E27">
        <f t="shared" ca="1" si="1"/>
        <v>39</v>
      </c>
    </row>
    <row r="28" spans="2:5" x14ac:dyDescent="0.2">
      <c r="C28" t="s">
        <v>66</v>
      </c>
      <c r="D28">
        <f t="shared" ca="1" si="0"/>
        <v>17</v>
      </c>
      <c r="E28">
        <f t="shared" ca="1" si="1"/>
        <v>30</v>
      </c>
    </row>
    <row r="29" spans="2:5" x14ac:dyDescent="0.2">
      <c r="C29" t="s">
        <v>67</v>
      </c>
      <c r="D29">
        <f t="shared" ca="1" si="0"/>
        <v>15</v>
      </c>
      <c r="E29">
        <f t="shared" ca="1" si="1"/>
        <v>27</v>
      </c>
    </row>
    <row r="30" spans="2:5" x14ac:dyDescent="0.2">
      <c r="C30" t="s">
        <v>68</v>
      </c>
      <c r="D30">
        <f t="shared" ca="1" si="0"/>
        <v>15</v>
      </c>
      <c r="E30">
        <f t="shared" ca="1" si="1"/>
        <v>58</v>
      </c>
    </row>
  </sheetData>
  <phoneticPr fontId="1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D399-ABD1-450E-BF3A-DB91F6AAF998}">
  <sheetPr codeName="Sheet13"/>
  <dimension ref="B2:H6"/>
  <sheetViews>
    <sheetView workbookViewId="0">
      <selection activeCell="M19" sqref="M19"/>
    </sheetView>
  </sheetViews>
  <sheetFormatPr defaultRowHeight="15" x14ac:dyDescent="0.2"/>
  <cols>
    <col min="2" max="2" width="16.27734375" customWidth="1"/>
  </cols>
  <sheetData>
    <row r="2" spans="2:8" ht="58.9" customHeight="1" x14ac:dyDescent="0.2">
      <c r="B2" s="36"/>
      <c r="C2" s="44" t="s">
        <v>73</v>
      </c>
      <c r="D2" s="44" t="s">
        <v>74</v>
      </c>
      <c r="E2" s="44" t="s">
        <v>75</v>
      </c>
      <c r="F2" s="44" t="s">
        <v>76</v>
      </c>
      <c r="G2" s="44" t="s">
        <v>77</v>
      </c>
      <c r="H2" s="44" t="s">
        <v>78</v>
      </c>
    </row>
    <row r="3" spans="2:8" x14ac:dyDescent="0.2">
      <c r="B3" s="36" t="s">
        <v>69</v>
      </c>
      <c r="C3" s="36">
        <v>30</v>
      </c>
      <c r="D3" s="36">
        <v>28</v>
      </c>
      <c r="E3" s="36">
        <v>27</v>
      </c>
      <c r="F3" s="36">
        <v>24</v>
      </c>
      <c r="G3" s="36">
        <v>22</v>
      </c>
      <c r="H3" s="36">
        <v>20</v>
      </c>
    </row>
    <row r="4" spans="2:8" x14ac:dyDescent="0.2">
      <c r="B4" s="36" t="s">
        <v>70</v>
      </c>
      <c r="C4" s="36">
        <v>17</v>
      </c>
      <c r="D4" s="36">
        <v>12</v>
      </c>
      <c r="E4" s="36">
        <v>9</v>
      </c>
      <c r="F4" s="36">
        <v>7</v>
      </c>
      <c r="G4" s="36">
        <v>5</v>
      </c>
      <c r="H4" s="36">
        <v>4</v>
      </c>
    </row>
    <row r="5" spans="2:8" x14ac:dyDescent="0.2">
      <c r="B5" s="36" t="s">
        <v>71</v>
      </c>
      <c r="C5" s="36">
        <v>17</v>
      </c>
      <c r="D5" s="36">
        <v>17</v>
      </c>
      <c r="E5" s="36">
        <v>15</v>
      </c>
      <c r="F5" s="36">
        <v>13</v>
      </c>
      <c r="G5" s="36">
        <v>12</v>
      </c>
      <c r="H5" s="36">
        <v>13</v>
      </c>
    </row>
    <row r="6" spans="2:8" x14ac:dyDescent="0.2">
      <c r="B6" s="36" t="s">
        <v>72</v>
      </c>
      <c r="C6" s="36">
        <v>35</v>
      </c>
      <c r="D6" s="36">
        <v>42</v>
      </c>
      <c r="E6" s="36">
        <v>50</v>
      </c>
      <c r="F6" s="36">
        <v>56</v>
      </c>
      <c r="G6" s="36">
        <v>61</v>
      </c>
      <c r="H6" s="36">
        <v>62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3803-7F7C-4319-AD4F-3BEC68277127}">
  <dimension ref="B2:F100"/>
  <sheetViews>
    <sheetView showGridLines="0" topLeftCell="E1" workbookViewId="0">
      <selection activeCell="O2" sqref="O2"/>
    </sheetView>
  </sheetViews>
  <sheetFormatPr defaultRowHeight="15" x14ac:dyDescent="0.2"/>
  <sheetData>
    <row r="2" spans="2:6" x14ac:dyDescent="0.2">
      <c r="B2" s="50"/>
      <c r="C2" s="50" t="s">
        <v>104</v>
      </c>
      <c r="D2" s="50" t="s">
        <v>105</v>
      </c>
      <c r="E2" s="50" t="s">
        <v>106</v>
      </c>
      <c r="F2" s="50" t="s">
        <v>107</v>
      </c>
    </row>
    <row r="3" spans="2:6" x14ac:dyDescent="0.2">
      <c r="B3">
        <v>2023</v>
      </c>
      <c r="C3" s="49">
        <f ca="1">RANDBETWEEN(151,197)/1000</f>
        <v>0.17299999999999999</v>
      </c>
      <c r="D3" s="49">
        <f ca="1">RANDBETWEEN(111,147)/1000</f>
        <v>0.129</v>
      </c>
      <c r="E3" s="49">
        <f ca="1">D3</f>
        <v>0.129</v>
      </c>
      <c r="F3" s="49">
        <f ca="1">C3-D3</f>
        <v>4.3999999999999984E-2</v>
      </c>
    </row>
    <row r="4" spans="2:6" x14ac:dyDescent="0.2">
      <c r="B4">
        <v>2022</v>
      </c>
      <c r="C4" s="49">
        <f t="shared" ref="C4:C67" ca="1" si="0">RANDBETWEEN(151,197)/1000</f>
        <v>0.19500000000000001</v>
      </c>
      <c r="D4" s="49">
        <f t="shared" ref="D4:D67" ca="1" si="1">RANDBETWEEN(111,147)/1000</f>
        <v>0.127</v>
      </c>
      <c r="E4" s="49">
        <f t="shared" ref="E4:E67" ca="1" si="2">D4</f>
        <v>0.127</v>
      </c>
      <c r="F4" s="49">
        <f t="shared" ref="F4:F67" ca="1" si="3">C4-D4</f>
        <v>6.8000000000000005E-2</v>
      </c>
    </row>
    <row r="5" spans="2:6" x14ac:dyDescent="0.2">
      <c r="B5">
        <v>2021</v>
      </c>
      <c r="C5" s="49">
        <f t="shared" ca="1" si="0"/>
        <v>0.183</v>
      </c>
      <c r="D5" s="49">
        <f t="shared" ca="1" si="1"/>
        <v>0.13500000000000001</v>
      </c>
      <c r="E5" s="49">
        <f t="shared" ca="1" si="2"/>
        <v>0.13500000000000001</v>
      </c>
      <c r="F5" s="49">
        <f t="shared" ca="1" si="3"/>
        <v>4.7999999999999987E-2</v>
      </c>
    </row>
    <row r="6" spans="2:6" x14ac:dyDescent="0.2">
      <c r="B6">
        <v>2020</v>
      </c>
      <c r="C6" s="49">
        <f t="shared" ca="1" si="0"/>
        <v>0.187</v>
      </c>
      <c r="D6" s="49">
        <f t="shared" ca="1" si="1"/>
        <v>0.14099999999999999</v>
      </c>
      <c r="E6" s="49">
        <f t="shared" ca="1" si="2"/>
        <v>0.14099999999999999</v>
      </c>
      <c r="F6" s="49">
        <f t="shared" ca="1" si="3"/>
        <v>4.6000000000000013E-2</v>
      </c>
    </row>
    <row r="7" spans="2:6" x14ac:dyDescent="0.2">
      <c r="B7">
        <v>2019</v>
      </c>
      <c r="C7" s="49">
        <f t="shared" ca="1" si="0"/>
        <v>0.192</v>
      </c>
      <c r="D7" s="49">
        <f t="shared" ca="1" si="1"/>
        <v>0.121</v>
      </c>
      <c r="E7" s="49">
        <f t="shared" ca="1" si="2"/>
        <v>0.121</v>
      </c>
      <c r="F7" s="49">
        <f t="shared" ca="1" si="3"/>
        <v>7.1000000000000008E-2</v>
      </c>
    </row>
    <row r="8" spans="2:6" x14ac:dyDescent="0.2">
      <c r="B8">
        <v>2018</v>
      </c>
      <c r="C8" s="49">
        <f t="shared" ca="1" si="0"/>
        <v>0.19500000000000001</v>
      </c>
      <c r="D8" s="49">
        <f t="shared" ca="1" si="1"/>
        <v>0.14399999999999999</v>
      </c>
      <c r="E8" s="49">
        <f t="shared" ca="1" si="2"/>
        <v>0.14399999999999999</v>
      </c>
      <c r="F8" s="49">
        <f t="shared" ca="1" si="3"/>
        <v>5.1000000000000018E-2</v>
      </c>
    </row>
    <row r="9" spans="2:6" x14ac:dyDescent="0.2">
      <c r="B9">
        <v>2017</v>
      </c>
      <c r="C9" s="49">
        <f t="shared" ca="1" si="0"/>
        <v>0.19600000000000001</v>
      </c>
      <c r="D9" s="49">
        <f t="shared" ca="1" si="1"/>
        <v>0.112</v>
      </c>
      <c r="E9" s="49">
        <f t="shared" ca="1" si="2"/>
        <v>0.112</v>
      </c>
      <c r="F9" s="49">
        <f t="shared" ca="1" si="3"/>
        <v>8.4000000000000005E-2</v>
      </c>
    </row>
    <row r="10" spans="2:6" x14ac:dyDescent="0.2">
      <c r="B10">
        <v>2016</v>
      </c>
      <c r="C10" s="49">
        <f t="shared" ca="1" si="0"/>
        <v>0.153</v>
      </c>
      <c r="D10" s="49">
        <f t="shared" ca="1" si="1"/>
        <v>0.11799999999999999</v>
      </c>
      <c r="E10" s="49">
        <f t="shared" ca="1" si="2"/>
        <v>0.11799999999999999</v>
      </c>
      <c r="F10" s="49">
        <f t="shared" ca="1" si="3"/>
        <v>3.5000000000000003E-2</v>
      </c>
    </row>
    <row r="11" spans="2:6" x14ac:dyDescent="0.2">
      <c r="B11">
        <v>2015</v>
      </c>
      <c r="C11" s="49">
        <f t="shared" ca="1" si="0"/>
        <v>0.19700000000000001</v>
      </c>
      <c r="D11" s="49">
        <f t="shared" ca="1" si="1"/>
        <v>0.115</v>
      </c>
      <c r="E11" s="49">
        <f t="shared" ca="1" si="2"/>
        <v>0.115</v>
      </c>
      <c r="F11" s="49">
        <f t="shared" ca="1" si="3"/>
        <v>8.2000000000000003E-2</v>
      </c>
    </row>
    <row r="12" spans="2:6" x14ac:dyDescent="0.2">
      <c r="B12">
        <v>2014</v>
      </c>
      <c r="C12" s="49">
        <f t="shared" ca="1" si="0"/>
        <v>0.19400000000000001</v>
      </c>
      <c r="D12" s="49">
        <f t="shared" ca="1" si="1"/>
        <v>0.125</v>
      </c>
      <c r="E12" s="49">
        <f t="shared" ca="1" si="2"/>
        <v>0.125</v>
      </c>
      <c r="F12" s="49">
        <f t="shared" ca="1" si="3"/>
        <v>6.9000000000000006E-2</v>
      </c>
    </row>
    <row r="13" spans="2:6" x14ac:dyDescent="0.2">
      <c r="B13">
        <v>2013</v>
      </c>
      <c r="C13" s="49">
        <f t="shared" ca="1" si="0"/>
        <v>0.192</v>
      </c>
      <c r="D13" s="49">
        <f t="shared" ca="1" si="1"/>
        <v>0.11600000000000001</v>
      </c>
      <c r="E13" s="49">
        <f t="shared" ca="1" si="2"/>
        <v>0.11600000000000001</v>
      </c>
      <c r="F13" s="49">
        <f t="shared" ca="1" si="3"/>
        <v>7.5999999999999998E-2</v>
      </c>
    </row>
    <row r="14" spans="2:6" x14ac:dyDescent="0.2">
      <c r="B14">
        <v>2012</v>
      </c>
      <c r="C14" s="49">
        <f t="shared" ca="1" si="0"/>
        <v>0.19600000000000001</v>
      </c>
      <c r="D14" s="49">
        <f t="shared" ca="1" si="1"/>
        <v>0.113</v>
      </c>
      <c r="E14" s="49">
        <f t="shared" ca="1" si="2"/>
        <v>0.113</v>
      </c>
      <c r="F14" s="49">
        <f t="shared" ca="1" si="3"/>
        <v>8.3000000000000004E-2</v>
      </c>
    </row>
    <row r="15" spans="2:6" x14ac:dyDescent="0.2">
      <c r="B15">
        <v>2011</v>
      </c>
      <c r="C15" s="49">
        <f t="shared" ca="1" si="0"/>
        <v>0.17499999999999999</v>
      </c>
      <c r="D15" s="49">
        <f t="shared" ca="1" si="1"/>
        <v>0.121</v>
      </c>
      <c r="E15" s="49">
        <f t="shared" ca="1" si="2"/>
        <v>0.121</v>
      </c>
      <c r="F15" s="49">
        <f t="shared" ca="1" si="3"/>
        <v>5.3999999999999992E-2</v>
      </c>
    </row>
    <row r="16" spans="2:6" x14ac:dyDescent="0.2">
      <c r="B16">
        <v>2010</v>
      </c>
      <c r="C16" s="49">
        <f t="shared" ca="1" si="0"/>
        <v>0.17499999999999999</v>
      </c>
      <c r="D16" s="49">
        <f t="shared" ca="1" si="1"/>
        <v>0.14499999999999999</v>
      </c>
      <c r="E16" s="49">
        <f t="shared" ca="1" si="2"/>
        <v>0.14499999999999999</v>
      </c>
      <c r="F16" s="49">
        <f t="shared" ca="1" si="3"/>
        <v>0.03</v>
      </c>
    </row>
    <row r="17" spans="2:6" x14ac:dyDescent="0.2">
      <c r="B17">
        <v>2009</v>
      </c>
      <c r="C17" s="49">
        <f t="shared" ca="1" si="0"/>
        <v>0.17599999999999999</v>
      </c>
      <c r="D17" s="49">
        <f t="shared" ca="1" si="1"/>
        <v>0.11899999999999999</v>
      </c>
      <c r="E17" s="49">
        <f t="shared" ca="1" si="2"/>
        <v>0.11899999999999999</v>
      </c>
      <c r="F17" s="49">
        <f t="shared" ca="1" si="3"/>
        <v>5.6999999999999995E-2</v>
      </c>
    </row>
    <row r="18" spans="2:6" x14ac:dyDescent="0.2">
      <c r="B18">
        <v>2008</v>
      </c>
      <c r="C18" s="49">
        <f t="shared" ca="1" si="0"/>
        <v>0.17399999999999999</v>
      </c>
      <c r="D18" s="49">
        <f t="shared" ca="1" si="1"/>
        <v>0.14000000000000001</v>
      </c>
      <c r="E18" s="49">
        <f t="shared" ca="1" si="2"/>
        <v>0.14000000000000001</v>
      </c>
      <c r="F18" s="49">
        <f t="shared" ca="1" si="3"/>
        <v>3.3999999999999975E-2</v>
      </c>
    </row>
    <row r="19" spans="2:6" x14ac:dyDescent="0.2">
      <c r="B19">
        <v>2007</v>
      </c>
      <c r="C19" s="49">
        <f t="shared" ca="1" si="0"/>
        <v>0.19600000000000001</v>
      </c>
      <c r="D19" s="49">
        <f t="shared" ca="1" si="1"/>
        <v>0.113</v>
      </c>
      <c r="E19" s="49">
        <f t="shared" ca="1" si="2"/>
        <v>0.113</v>
      </c>
      <c r="F19" s="49">
        <f t="shared" ca="1" si="3"/>
        <v>8.3000000000000004E-2</v>
      </c>
    </row>
    <row r="20" spans="2:6" x14ac:dyDescent="0.2">
      <c r="B20">
        <v>2006</v>
      </c>
      <c r="C20" s="49">
        <f t="shared" ca="1" si="0"/>
        <v>0.186</v>
      </c>
      <c r="D20" s="49">
        <f t="shared" ca="1" si="1"/>
        <v>0.14299999999999999</v>
      </c>
      <c r="E20" s="49">
        <f t="shared" ca="1" si="2"/>
        <v>0.14299999999999999</v>
      </c>
      <c r="F20" s="49">
        <f t="shared" ca="1" si="3"/>
        <v>4.300000000000001E-2</v>
      </c>
    </row>
    <row r="21" spans="2:6" x14ac:dyDescent="0.2">
      <c r="B21">
        <v>2005</v>
      </c>
      <c r="C21" s="49">
        <f t="shared" ca="1" si="0"/>
        <v>0.17299999999999999</v>
      </c>
      <c r="D21" s="49">
        <f t="shared" ca="1" si="1"/>
        <v>0.14599999999999999</v>
      </c>
      <c r="E21" s="49">
        <f t="shared" ca="1" si="2"/>
        <v>0.14599999999999999</v>
      </c>
      <c r="F21" s="49">
        <f t="shared" ca="1" si="3"/>
        <v>2.6999999999999996E-2</v>
      </c>
    </row>
    <row r="22" spans="2:6" x14ac:dyDescent="0.2">
      <c r="B22">
        <v>2004</v>
      </c>
      <c r="C22" s="49">
        <f t="shared" ca="1" si="0"/>
        <v>0.16500000000000001</v>
      </c>
      <c r="D22" s="49">
        <f t="shared" ca="1" si="1"/>
        <v>0.13800000000000001</v>
      </c>
      <c r="E22" s="49">
        <f t="shared" ca="1" si="2"/>
        <v>0.13800000000000001</v>
      </c>
      <c r="F22" s="49">
        <f t="shared" ca="1" si="3"/>
        <v>2.6999999999999996E-2</v>
      </c>
    </row>
    <row r="23" spans="2:6" x14ac:dyDescent="0.2">
      <c r="B23">
        <v>2003</v>
      </c>
      <c r="C23" s="49">
        <f t="shared" ca="1" si="0"/>
        <v>0.189</v>
      </c>
      <c r="D23" s="49">
        <f t="shared" ca="1" si="1"/>
        <v>0.14199999999999999</v>
      </c>
      <c r="E23" s="49">
        <f t="shared" ca="1" si="2"/>
        <v>0.14199999999999999</v>
      </c>
      <c r="F23" s="49">
        <f t="shared" ca="1" si="3"/>
        <v>4.7000000000000014E-2</v>
      </c>
    </row>
    <row r="24" spans="2:6" x14ac:dyDescent="0.2">
      <c r="B24">
        <v>2002</v>
      </c>
      <c r="C24" s="49">
        <f t="shared" ca="1" si="0"/>
        <v>0.152</v>
      </c>
      <c r="D24" s="49">
        <f t="shared" ca="1" si="1"/>
        <v>0.114</v>
      </c>
      <c r="E24" s="49">
        <f t="shared" ca="1" si="2"/>
        <v>0.114</v>
      </c>
      <c r="F24" s="49">
        <f t="shared" ca="1" si="3"/>
        <v>3.7999999999999992E-2</v>
      </c>
    </row>
    <row r="25" spans="2:6" x14ac:dyDescent="0.2">
      <c r="B25">
        <v>2001</v>
      </c>
      <c r="C25" s="49">
        <f t="shared" ca="1" si="0"/>
        <v>0.16900000000000001</v>
      </c>
      <c r="D25" s="49">
        <f t="shared" ca="1" si="1"/>
        <v>0.11700000000000001</v>
      </c>
      <c r="E25" s="49">
        <f t="shared" ca="1" si="2"/>
        <v>0.11700000000000001</v>
      </c>
      <c r="F25" s="49">
        <f t="shared" ca="1" si="3"/>
        <v>5.2000000000000005E-2</v>
      </c>
    </row>
    <row r="26" spans="2:6" x14ac:dyDescent="0.2">
      <c r="B26">
        <v>2000</v>
      </c>
      <c r="C26" s="49">
        <f t="shared" ca="1" si="0"/>
        <v>0.17699999999999999</v>
      </c>
      <c r="D26" s="49">
        <f t="shared" ca="1" si="1"/>
        <v>0.127</v>
      </c>
      <c r="E26" s="49">
        <f t="shared" ca="1" si="2"/>
        <v>0.127</v>
      </c>
      <c r="F26" s="49">
        <f t="shared" ca="1" si="3"/>
        <v>4.9999999999999989E-2</v>
      </c>
    </row>
    <row r="27" spans="2:6" x14ac:dyDescent="0.2">
      <c r="B27">
        <v>1999</v>
      </c>
      <c r="C27" s="49">
        <f t="shared" ca="1" si="0"/>
        <v>0.192</v>
      </c>
      <c r="D27" s="49">
        <f t="shared" ca="1" si="1"/>
        <v>0.124</v>
      </c>
      <c r="E27" s="49">
        <f t="shared" ca="1" si="2"/>
        <v>0.124</v>
      </c>
      <c r="F27" s="49">
        <f t="shared" ca="1" si="3"/>
        <v>6.8000000000000005E-2</v>
      </c>
    </row>
    <row r="28" spans="2:6" x14ac:dyDescent="0.2">
      <c r="B28">
        <v>1998</v>
      </c>
      <c r="C28" s="49">
        <f t="shared" ca="1" si="0"/>
        <v>0.16700000000000001</v>
      </c>
      <c r="D28" s="49">
        <f t="shared" ca="1" si="1"/>
        <v>0.122</v>
      </c>
      <c r="E28" s="49">
        <f t="shared" ca="1" si="2"/>
        <v>0.122</v>
      </c>
      <c r="F28" s="49">
        <f t="shared" ca="1" si="3"/>
        <v>4.5000000000000012E-2</v>
      </c>
    </row>
    <row r="29" spans="2:6" x14ac:dyDescent="0.2">
      <c r="B29">
        <v>1997</v>
      </c>
      <c r="C29" s="49">
        <f t="shared" ca="1" si="0"/>
        <v>0.184</v>
      </c>
      <c r="D29" s="49">
        <f t="shared" ca="1" si="1"/>
        <v>0.14099999999999999</v>
      </c>
      <c r="E29" s="49">
        <f t="shared" ca="1" si="2"/>
        <v>0.14099999999999999</v>
      </c>
      <c r="F29" s="49">
        <f t="shared" ca="1" si="3"/>
        <v>4.300000000000001E-2</v>
      </c>
    </row>
    <row r="30" spans="2:6" x14ac:dyDescent="0.2">
      <c r="B30">
        <v>1996</v>
      </c>
      <c r="C30" s="49">
        <f t="shared" ca="1" si="0"/>
        <v>0.152</v>
      </c>
      <c r="D30" s="49">
        <f t="shared" ca="1" si="1"/>
        <v>0.123</v>
      </c>
      <c r="E30" s="49">
        <f t="shared" ca="1" si="2"/>
        <v>0.123</v>
      </c>
      <c r="F30" s="49">
        <f t="shared" ca="1" si="3"/>
        <v>2.8999999999999998E-2</v>
      </c>
    </row>
    <row r="31" spans="2:6" x14ac:dyDescent="0.2">
      <c r="B31">
        <v>1995</v>
      </c>
      <c r="C31" s="49">
        <f t="shared" ca="1" si="0"/>
        <v>0.17699999999999999</v>
      </c>
      <c r="D31" s="49">
        <f t="shared" ca="1" si="1"/>
        <v>0.14399999999999999</v>
      </c>
      <c r="E31" s="49">
        <f t="shared" ca="1" si="2"/>
        <v>0.14399999999999999</v>
      </c>
      <c r="F31" s="49">
        <f t="shared" ca="1" si="3"/>
        <v>3.3000000000000002E-2</v>
      </c>
    </row>
    <row r="32" spans="2:6" x14ac:dyDescent="0.2">
      <c r="B32">
        <v>1994</v>
      </c>
      <c r="C32" s="49">
        <f t="shared" ca="1" si="0"/>
        <v>0.157</v>
      </c>
      <c r="D32" s="49">
        <f t="shared" ca="1" si="1"/>
        <v>0.13800000000000001</v>
      </c>
      <c r="E32" s="49">
        <f t="shared" ca="1" si="2"/>
        <v>0.13800000000000001</v>
      </c>
      <c r="F32" s="49">
        <f t="shared" ca="1" si="3"/>
        <v>1.8999999999999989E-2</v>
      </c>
    </row>
    <row r="33" spans="2:6" x14ac:dyDescent="0.2">
      <c r="B33">
        <v>1993</v>
      </c>
      <c r="C33" s="49">
        <f t="shared" ca="1" si="0"/>
        <v>0.19</v>
      </c>
      <c r="D33" s="49">
        <f t="shared" ca="1" si="1"/>
        <v>0.14299999999999999</v>
      </c>
      <c r="E33" s="49">
        <f t="shared" ca="1" si="2"/>
        <v>0.14299999999999999</v>
      </c>
      <c r="F33" s="49">
        <f t="shared" ca="1" si="3"/>
        <v>4.7000000000000014E-2</v>
      </c>
    </row>
    <row r="34" spans="2:6" x14ac:dyDescent="0.2">
      <c r="B34">
        <v>1992</v>
      </c>
      <c r="C34" s="49">
        <f t="shared" ca="1" si="0"/>
        <v>0.151</v>
      </c>
      <c r="D34" s="49">
        <f t="shared" ca="1" si="1"/>
        <v>0.123</v>
      </c>
      <c r="E34" s="49">
        <f t="shared" ca="1" si="2"/>
        <v>0.123</v>
      </c>
      <c r="F34" s="49">
        <f t="shared" ca="1" si="3"/>
        <v>2.7999999999999997E-2</v>
      </c>
    </row>
    <row r="35" spans="2:6" x14ac:dyDescent="0.2">
      <c r="B35">
        <v>1991</v>
      </c>
      <c r="C35" s="49">
        <f t="shared" ca="1" si="0"/>
        <v>0.17</v>
      </c>
      <c r="D35" s="49">
        <f t="shared" ca="1" si="1"/>
        <v>0.112</v>
      </c>
      <c r="E35" s="49">
        <f t="shared" ca="1" si="2"/>
        <v>0.112</v>
      </c>
      <c r="F35" s="49">
        <f t="shared" ca="1" si="3"/>
        <v>5.800000000000001E-2</v>
      </c>
    </row>
    <row r="36" spans="2:6" x14ac:dyDescent="0.2">
      <c r="B36">
        <v>1990</v>
      </c>
      <c r="C36" s="49">
        <f t="shared" ca="1" si="0"/>
        <v>0.19700000000000001</v>
      </c>
      <c r="D36" s="49">
        <f t="shared" ca="1" si="1"/>
        <v>0.11899999999999999</v>
      </c>
      <c r="E36" s="49">
        <f t="shared" ca="1" si="2"/>
        <v>0.11899999999999999</v>
      </c>
      <c r="F36" s="49">
        <f t="shared" ca="1" si="3"/>
        <v>7.8000000000000014E-2</v>
      </c>
    </row>
    <row r="37" spans="2:6" x14ac:dyDescent="0.2">
      <c r="B37">
        <v>1989</v>
      </c>
      <c r="C37" s="49">
        <f t="shared" ca="1" si="0"/>
        <v>0.183</v>
      </c>
      <c r="D37" s="49">
        <f t="shared" ca="1" si="1"/>
        <v>0.129</v>
      </c>
      <c r="E37" s="49">
        <f t="shared" ca="1" si="2"/>
        <v>0.129</v>
      </c>
      <c r="F37" s="49">
        <f t="shared" ca="1" si="3"/>
        <v>5.3999999999999992E-2</v>
      </c>
    </row>
    <row r="38" spans="2:6" x14ac:dyDescent="0.2">
      <c r="B38">
        <v>1988</v>
      </c>
      <c r="C38" s="49">
        <f t="shared" ca="1" si="0"/>
        <v>0.16800000000000001</v>
      </c>
      <c r="D38" s="49">
        <f t="shared" ca="1" si="1"/>
        <v>0.12</v>
      </c>
      <c r="E38" s="49">
        <f t="shared" ca="1" si="2"/>
        <v>0.12</v>
      </c>
      <c r="F38" s="49">
        <f t="shared" ca="1" si="3"/>
        <v>4.8000000000000015E-2</v>
      </c>
    </row>
    <row r="39" spans="2:6" x14ac:dyDescent="0.2">
      <c r="B39">
        <v>1987</v>
      </c>
      <c r="C39" s="49">
        <f t="shared" ca="1" si="0"/>
        <v>0.17699999999999999</v>
      </c>
      <c r="D39" s="49">
        <f t="shared" ca="1" si="1"/>
        <v>0.14199999999999999</v>
      </c>
      <c r="E39" s="49">
        <f t="shared" ca="1" si="2"/>
        <v>0.14199999999999999</v>
      </c>
      <c r="F39" s="49">
        <f t="shared" ca="1" si="3"/>
        <v>3.5000000000000003E-2</v>
      </c>
    </row>
    <row r="40" spans="2:6" x14ac:dyDescent="0.2">
      <c r="B40">
        <v>1986</v>
      </c>
      <c r="C40" s="49">
        <f t="shared" ca="1" si="0"/>
        <v>0.152</v>
      </c>
      <c r="D40" s="49">
        <f t="shared" ca="1" si="1"/>
        <v>0.14699999999999999</v>
      </c>
      <c r="E40" s="49">
        <f t="shared" ca="1" si="2"/>
        <v>0.14699999999999999</v>
      </c>
      <c r="F40" s="49">
        <f t="shared" ca="1" si="3"/>
        <v>5.0000000000000044E-3</v>
      </c>
    </row>
    <row r="41" spans="2:6" x14ac:dyDescent="0.2">
      <c r="B41">
        <v>1985</v>
      </c>
      <c r="C41" s="49">
        <f t="shared" ca="1" si="0"/>
        <v>0.152</v>
      </c>
      <c r="D41" s="49">
        <f t="shared" ca="1" si="1"/>
        <v>0.129</v>
      </c>
      <c r="E41" s="49">
        <f t="shared" ca="1" si="2"/>
        <v>0.129</v>
      </c>
      <c r="F41" s="49">
        <f t="shared" ca="1" si="3"/>
        <v>2.2999999999999993E-2</v>
      </c>
    </row>
    <row r="42" spans="2:6" x14ac:dyDescent="0.2">
      <c r="B42">
        <v>1984</v>
      </c>
      <c r="C42" s="49">
        <f t="shared" ca="1" si="0"/>
        <v>0.16300000000000001</v>
      </c>
      <c r="D42" s="49">
        <f t="shared" ca="1" si="1"/>
        <v>0.126</v>
      </c>
      <c r="E42" s="49">
        <f t="shared" ca="1" si="2"/>
        <v>0.126</v>
      </c>
      <c r="F42" s="49">
        <f t="shared" ca="1" si="3"/>
        <v>3.7000000000000005E-2</v>
      </c>
    </row>
    <row r="43" spans="2:6" x14ac:dyDescent="0.2">
      <c r="B43">
        <v>1983</v>
      </c>
      <c r="C43" s="49">
        <f t="shared" ca="1" si="0"/>
        <v>0.186</v>
      </c>
      <c r="D43" s="49">
        <f t="shared" ca="1" si="1"/>
        <v>0.13800000000000001</v>
      </c>
      <c r="E43" s="49">
        <f t="shared" ca="1" si="2"/>
        <v>0.13800000000000001</v>
      </c>
      <c r="F43" s="49">
        <f t="shared" ca="1" si="3"/>
        <v>4.7999999999999987E-2</v>
      </c>
    </row>
    <row r="44" spans="2:6" x14ac:dyDescent="0.2">
      <c r="B44">
        <v>1982</v>
      </c>
      <c r="C44" s="49">
        <f t="shared" ca="1" si="0"/>
        <v>0.17299999999999999</v>
      </c>
      <c r="D44" s="49">
        <f t="shared" ca="1" si="1"/>
        <v>0.13200000000000001</v>
      </c>
      <c r="E44" s="49">
        <f t="shared" ca="1" si="2"/>
        <v>0.13200000000000001</v>
      </c>
      <c r="F44" s="49">
        <f t="shared" ca="1" si="3"/>
        <v>4.0999999999999981E-2</v>
      </c>
    </row>
    <row r="45" spans="2:6" x14ac:dyDescent="0.2">
      <c r="B45">
        <v>1981</v>
      </c>
      <c r="C45" s="49">
        <f t="shared" ca="1" si="0"/>
        <v>0.191</v>
      </c>
      <c r="D45" s="49">
        <f t="shared" ca="1" si="1"/>
        <v>0.13</v>
      </c>
      <c r="E45" s="49">
        <f t="shared" ca="1" si="2"/>
        <v>0.13</v>
      </c>
      <c r="F45" s="49">
        <f t="shared" ca="1" si="3"/>
        <v>6.0999999999999999E-2</v>
      </c>
    </row>
    <row r="46" spans="2:6" x14ac:dyDescent="0.2">
      <c r="B46">
        <v>1980</v>
      </c>
      <c r="C46" s="49">
        <f t="shared" ca="1" si="0"/>
        <v>0.16600000000000001</v>
      </c>
      <c r="D46" s="49">
        <f t="shared" ca="1" si="1"/>
        <v>0.13100000000000001</v>
      </c>
      <c r="E46" s="49">
        <f t="shared" ca="1" si="2"/>
        <v>0.13100000000000001</v>
      </c>
      <c r="F46" s="49">
        <f t="shared" ca="1" si="3"/>
        <v>3.5000000000000003E-2</v>
      </c>
    </row>
    <row r="47" spans="2:6" x14ac:dyDescent="0.2">
      <c r="B47">
        <v>1979</v>
      </c>
      <c r="C47" s="49">
        <f t="shared" ca="1" si="0"/>
        <v>0.186</v>
      </c>
      <c r="D47" s="49">
        <f t="shared" ca="1" si="1"/>
        <v>0.13500000000000001</v>
      </c>
      <c r="E47" s="49">
        <f t="shared" ca="1" si="2"/>
        <v>0.13500000000000001</v>
      </c>
      <c r="F47" s="49">
        <f t="shared" ca="1" si="3"/>
        <v>5.099999999999999E-2</v>
      </c>
    </row>
    <row r="48" spans="2:6" x14ac:dyDescent="0.2">
      <c r="B48">
        <v>1978</v>
      </c>
      <c r="C48" s="49">
        <f t="shared" ca="1" si="0"/>
        <v>0.16800000000000001</v>
      </c>
      <c r="D48" s="49">
        <f t="shared" ca="1" si="1"/>
        <v>0.14299999999999999</v>
      </c>
      <c r="E48" s="49">
        <f t="shared" ca="1" si="2"/>
        <v>0.14299999999999999</v>
      </c>
      <c r="F48" s="49">
        <f t="shared" ca="1" si="3"/>
        <v>2.5000000000000022E-2</v>
      </c>
    </row>
    <row r="49" spans="2:6" x14ac:dyDescent="0.2">
      <c r="B49">
        <v>1977</v>
      </c>
      <c r="C49" s="49">
        <f t="shared" ca="1" si="0"/>
        <v>0.17399999999999999</v>
      </c>
      <c r="D49" s="49">
        <f t="shared" ca="1" si="1"/>
        <v>0.13100000000000001</v>
      </c>
      <c r="E49" s="49">
        <f t="shared" ca="1" si="2"/>
        <v>0.13100000000000001</v>
      </c>
      <c r="F49" s="49">
        <f t="shared" ca="1" si="3"/>
        <v>4.2999999999999983E-2</v>
      </c>
    </row>
    <row r="50" spans="2:6" x14ac:dyDescent="0.2">
      <c r="B50">
        <v>1976</v>
      </c>
      <c r="C50" s="49">
        <f t="shared" ca="1" si="0"/>
        <v>0.157</v>
      </c>
      <c r="D50" s="49">
        <f t="shared" ca="1" si="1"/>
        <v>0.14299999999999999</v>
      </c>
      <c r="E50" s="49">
        <f t="shared" ca="1" si="2"/>
        <v>0.14299999999999999</v>
      </c>
      <c r="F50" s="49">
        <f t="shared" ca="1" si="3"/>
        <v>1.4000000000000012E-2</v>
      </c>
    </row>
    <row r="51" spans="2:6" x14ac:dyDescent="0.2">
      <c r="B51">
        <v>1975</v>
      </c>
      <c r="C51" s="49">
        <f t="shared" ca="1" si="0"/>
        <v>0.157</v>
      </c>
      <c r="D51" s="49">
        <f t="shared" ca="1" si="1"/>
        <v>0.14099999999999999</v>
      </c>
      <c r="E51" s="49">
        <f t="shared" ca="1" si="2"/>
        <v>0.14099999999999999</v>
      </c>
      <c r="F51" s="49">
        <f t="shared" ca="1" si="3"/>
        <v>1.6000000000000014E-2</v>
      </c>
    </row>
    <row r="52" spans="2:6" x14ac:dyDescent="0.2">
      <c r="B52">
        <v>1974</v>
      </c>
      <c r="C52" s="49">
        <f t="shared" ca="1" si="0"/>
        <v>0.191</v>
      </c>
      <c r="D52" s="49">
        <f t="shared" ca="1" si="1"/>
        <v>0.11899999999999999</v>
      </c>
      <c r="E52" s="49">
        <f t="shared" ca="1" si="2"/>
        <v>0.11899999999999999</v>
      </c>
      <c r="F52" s="49">
        <f t="shared" ca="1" si="3"/>
        <v>7.2000000000000008E-2</v>
      </c>
    </row>
    <row r="53" spans="2:6" x14ac:dyDescent="0.2">
      <c r="B53">
        <v>1973</v>
      </c>
      <c r="C53" s="49">
        <f t="shared" ca="1" si="0"/>
        <v>0.19700000000000001</v>
      </c>
      <c r="D53" s="49">
        <f t="shared" ca="1" si="1"/>
        <v>0.112</v>
      </c>
      <c r="E53" s="49">
        <f t="shared" ca="1" si="2"/>
        <v>0.112</v>
      </c>
      <c r="F53" s="49">
        <f t="shared" ca="1" si="3"/>
        <v>8.5000000000000006E-2</v>
      </c>
    </row>
    <row r="54" spans="2:6" x14ac:dyDescent="0.2">
      <c r="B54">
        <v>1972</v>
      </c>
      <c r="C54" s="49">
        <f t="shared" ca="1" si="0"/>
        <v>0.17899999999999999</v>
      </c>
      <c r="D54" s="49">
        <f t="shared" ca="1" si="1"/>
        <v>0.111</v>
      </c>
      <c r="E54" s="49">
        <f t="shared" ca="1" si="2"/>
        <v>0.111</v>
      </c>
      <c r="F54" s="49">
        <f t="shared" ca="1" si="3"/>
        <v>6.7999999999999991E-2</v>
      </c>
    </row>
    <row r="55" spans="2:6" x14ac:dyDescent="0.2">
      <c r="B55">
        <v>1971</v>
      </c>
      <c r="C55" s="49">
        <f t="shared" ca="1" si="0"/>
        <v>0.161</v>
      </c>
      <c r="D55" s="49">
        <f t="shared" ca="1" si="1"/>
        <v>0.12</v>
      </c>
      <c r="E55" s="49">
        <f t="shared" ca="1" si="2"/>
        <v>0.12</v>
      </c>
      <c r="F55" s="49">
        <f t="shared" ca="1" si="3"/>
        <v>4.1000000000000009E-2</v>
      </c>
    </row>
    <row r="56" spans="2:6" x14ac:dyDescent="0.2">
      <c r="B56">
        <v>1970</v>
      </c>
      <c r="C56" s="49">
        <f t="shared" ca="1" si="0"/>
        <v>0.16700000000000001</v>
      </c>
      <c r="D56" s="49">
        <f t="shared" ca="1" si="1"/>
        <v>0.13900000000000001</v>
      </c>
      <c r="E56" s="49">
        <f t="shared" ca="1" si="2"/>
        <v>0.13900000000000001</v>
      </c>
      <c r="F56" s="49">
        <f t="shared" ca="1" si="3"/>
        <v>2.7999999999999997E-2</v>
      </c>
    </row>
    <row r="57" spans="2:6" x14ac:dyDescent="0.2">
      <c r="B57">
        <v>1969</v>
      </c>
      <c r="C57" s="49">
        <f t="shared" ca="1" si="0"/>
        <v>0.154</v>
      </c>
      <c r="D57" s="49">
        <f t="shared" ca="1" si="1"/>
        <v>0.115</v>
      </c>
      <c r="E57" s="49">
        <f t="shared" ca="1" si="2"/>
        <v>0.115</v>
      </c>
      <c r="F57" s="49">
        <f t="shared" ca="1" si="3"/>
        <v>3.8999999999999993E-2</v>
      </c>
    </row>
    <row r="58" spans="2:6" x14ac:dyDescent="0.2">
      <c r="B58">
        <v>1968</v>
      </c>
      <c r="C58" s="49">
        <f t="shared" ca="1" si="0"/>
        <v>0.17299999999999999</v>
      </c>
      <c r="D58" s="49">
        <f t="shared" ca="1" si="1"/>
        <v>0.125</v>
      </c>
      <c r="E58" s="49">
        <f t="shared" ca="1" si="2"/>
        <v>0.125</v>
      </c>
      <c r="F58" s="49">
        <f t="shared" ca="1" si="3"/>
        <v>4.7999999999999987E-2</v>
      </c>
    </row>
    <row r="59" spans="2:6" x14ac:dyDescent="0.2">
      <c r="B59">
        <v>1967</v>
      </c>
      <c r="C59" s="49">
        <f t="shared" ca="1" si="0"/>
        <v>0.16400000000000001</v>
      </c>
      <c r="D59" s="49">
        <f t="shared" ca="1" si="1"/>
        <v>0.11799999999999999</v>
      </c>
      <c r="E59" s="49">
        <f t="shared" ca="1" si="2"/>
        <v>0.11799999999999999</v>
      </c>
      <c r="F59" s="49">
        <f t="shared" ca="1" si="3"/>
        <v>4.6000000000000013E-2</v>
      </c>
    </row>
    <row r="60" spans="2:6" x14ac:dyDescent="0.2">
      <c r="B60">
        <v>1966</v>
      </c>
      <c r="C60" s="49">
        <f t="shared" ca="1" si="0"/>
        <v>0.186</v>
      </c>
      <c r="D60" s="49">
        <f t="shared" ca="1" si="1"/>
        <v>0.13700000000000001</v>
      </c>
      <c r="E60" s="49">
        <f t="shared" ca="1" si="2"/>
        <v>0.13700000000000001</v>
      </c>
      <c r="F60" s="49">
        <f t="shared" ca="1" si="3"/>
        <v>4.8999999999999988E-2</v>
      </c>
    </row>
    <row r="61" spans="2:6" x14ac:dyDescent="0.2">
      <c r="B61">
        <v>1965</v>
      </c>
      <c r="C61" s="49">
        <f t="shared" ca="1" si="0"/>
        <v>0.16</v>
      </c>
      <c r="D61" s="49">
        <f t="shared" ca="1" si="1"/>
        <v>0.13200000000000001</v>
      </c>
      <c r="E61" s="49">
        <f t="shared" ca="1" si="2"/>
        <v>0.13200000000000001</v>
      </c>
      <c r="F61" s="49">
        <f t="shared" ca="1" si="3"/>
        <v>2.7999999999999997E-2</v>
      </c>
    </row>
    <row r="62" spans="2:6" x14ac:dyDescent="0.2">
      <c r="B62">
        <v>1964</v>
      </c>
      <c r="C62" s="49">
        <f t="shared" ca="1" si="0"/>
        <v>0.185</v>
      </c>
      <c r="D62" s="49">
        <f t="shared" ca="1" si="1"/>
        <v>0.13200000000000001</v>
      </c>
      <c r="E62" s="49">
        <f t="shared" ca="1" si="2"/>
        <v>0.13200000000000001</v>
      </c>
      <c r="F62" s="49">
        <f t="shared" ca="1" si="3"/>
        <v>5.2999999999999992E-2</v>
      </c>
    </row>
    <row r="63" spans="2:6" x14ac:dyDescent="0.2">
      <c r="B63">
        <v>1963</v>
      </c>
      <c r="C63" s="49">
        <f t="shared" ca="1" si="0"/>
        <v>0.18</v>
      </c>
      <c r="D63" s="49">
        <f t="shared" ca="1" si="1"/>
        <v>0.129</v>
      </c>
      <c r="E63" s="49">
        <f t="shared" ca="1" si="2"/>
        <v>0.129</v>
      </c>
      <c r="F63" s="49">
        <f t="shared" ca="1" si="3"/>
        <v>5.099999999999999E-2</v>
      </c>
    </row>
    <row r="64" spans="2:6" x14ac:dyDescent="0.2">
      <c r="B64">
        <v>1962</v>
      </c>
      <c r="C64" s="49">
        <f t="shared" ca="1" si="0"/>
        <v>0.192</v>
      </c>
      <c r="D64" s="49">
        <f t="shared" ca="1" si="1"/>
        <v>0.123</v>
      </c>
      <c r="E64" s="49">
        <f t="shared" ca="1" si="2"/>
        <v>0.123</v>
      </c>
      <c r="F64" s="49">
        <f t="shared" ca="1" si="3"/>
        <v>6.9000000000000006E-2</v>
      </c>
    </row>
    <row r="65" spans="2:6" x14ac:dyDescent="0.2">
      <c r="B65">
        <v>1961</v>
      </c>
      <c r="C65" s="49">
        <f t="shared" ca="1" si="0"/>
        <v>0.187</v>
      </c>
      <c r="D65" s="49">
        <f t="shared" ca="1" si="1"/>
        <v>0.114</v>
      </c>
      <c r="E65" s="49">
        <f t="shared" ca="1" si="2"/>
        <v>0.114</v>
      </c>
      <c r="F65" s="49">
        <f t="shared" ca="1" si="3"/>
        <v>7.2999999999999995E-2</v>
      </c>
    </row>
    <row r="66" spans="2:6" x14ac:dyDescent="0.2">
      <c r="B66">
        <v>1960</v>
      </c>
      <c r="C66" s="49">
        <f t="shared" ca="1" si="0"/>
        <v>0.16800000000000001</v>
      </c>
      <c r="D66" s="49">
        <f t="shared" ca="1" si="1"/>
        <v>0.14000000000000001</v>
      </c>
      <c r="E66" s="49">
        <f t="shared" ca="1" si="2"/>
        <v>0.14000000000000001</v>
      </c>
      <c r="F66" s="49">
        <f t="shared" ca="1" si="3"/>
        <v>2.7999999999999997E-2</v>
      </c>
    </row>
    <row r="67" spans="2:6" x14ac:dyDescent="0.2">
      <c r="B67">
        <v>1959</v>
      </c>
      <c r="C67" s="49">
        <f t="shared" ca="1" si="0"/>
        <v>0.16400000000000001</v>
      </c>
      <c r="D67" s="49">
        <f t="shared" ca="1" si="1"/>
        <v>0.121</v>
      </c>
      <c r="E67" s="49">
        <f t="shared" ca="1" si="2"/>
        <v>0.121</v>
      </c>
      <c r="F67" s="49">
        <f t="shared" ca="1" si="3"/>
        <v>4.300000000000001E-2</v>
      </c>
    </row>
    <row r="68" spans="2:6" x14ac:dyDescent="0.2">
      <c r="B68">
        <v>1958</v>
      </c>
      <c r="C68" s="49">
        <f t="shared" ref="C68:C100" ca="1" si="4">RANDBETWEEN(151,197)/1000</f>
        <v>0.189</v>
      </c>
      <c r="D68" s="49">
        <f t="shared" ref="D68:D100" ca="1" si="5">RANDBETWEEN(111,147)/1000</f>
        <v>0.11799999999999999</v>
      </c>
      <c r="E68" s="49">
        <f t="shared" ref="E68:E100" ca="1" si="6">D68</f>
        <v>0.11799999999999999</v>
      </c>
      <c r="F68" s="49">
        <f t="shared" ref="F68:F100" ca="1" si="7">C68-D68</f>
        <v>7.1000000000000008E-2</v>
      </c>
    </row>
    <row r="69" spans="2:6" x14ac:dyDescent="0.2">
      <c r="B69">
        <v>1957</v>
      </c>
      <c r="C69" s="49">
        <f t="shared" ca="1" si="4"/>
        <v>0.19500000000000001</v>
      </c>
      <c r="D69" s="49">
        <f t="shared" ca="1" si="5"/>
        <v>0.126</v>
      </c>
      <c r="E69" s="49">
        <f t="shared" ca="1" si="6"/>
        <v>0.126</v>
      </c>
      <c r="F69" s="49">
        <f t="shared" ca="1" si="7"/>
        <v>6.9000000000000006E-2</v>
      </c>
    </row>
    <row r="70" spans="2:6" x14ac:dyDescent="0.2">
      <c r="B70">
        <v>1956</v>
      </c>
      <c r="C70" s="49">
        <f t="shared" ca="1" si="4"/>
        <v>0.153</v>
      </c>
      <c r="D70" s="49">
        <f t="shared" ca="1" si="5"/>
        <v>0.126</v>
      </c>
      <c r="E70" s="49">
        <f t="shared" ca="1" si="6"/>
        <v>0.126</v>
      </c>
      <c r="F70" s="49">
        <f t="shared" ca="1" si="7"/>
        <v>2.6999999999999996E-2</v>
      </c>
    </row>
    <row r="71" spans="2:6" x14ac:dyDescent="0.2">
      <c r="B71">
        <v>1955</v>
      </c>
      <c r="C71" s="49">
        <f t="shared" ca="1" si="4"/>
        <v>0.18</v>
      </c>
      <c r="D71" s="49">
        <f t="shared" ca="1" si="5"/>
        <v>0.13900000000000001</v>
      </c>
      <c r="E71" s="49">
        <f t="shared" ca="1" si="6"/>
        <v>0.13900000000000001</v>
      </c>
      <c r="F71" s="49">
        <f t="shared" ca="1" si="7"/>
        <v>4.0999999999999981E-2</v>
      </c>
    </row>
    <row r="72" spans="2:6" x14ac:dyDescent="0.2">
      <c r="B72">
        <v>1954</v>
      </c>
      <c r="C72" s="49">
        <f t="shared" ca="1" si="4"/>
        <v>0.17399999999999999</v>
      </c>
      <c r="D72" s="49">
        <f t="shared" ca="1" si="5"/>
        <v>0.127</v>
      </c>
      <c r="E72" s="49">
        <f t="shared" ca="1" si="6"/>
        <v>0.127</v>
      </c>
      <c r="F72" s="49">
        <f t="shared" ca="1" si="7"/>
        <v>4.6999999999999986E-2</v>
      </c>
    </row>
    <row r="73" spans="2:6" x14ac:dyDescent="0.2">
      <c r="B73">
        <v>1953</v>
      </c>
      <c r="C73" s="49">
        <f t="shared" ca="1" si="4"/>
        <v>0.19600000000000001</v>
      </c>
      <c r="D73" s="49">
        <f t="shared" ca="1" si="5"/>
        <v>0.12</v>
      </c>
      <c r="E73" s="49">
        <f t="shared" ca="1" si="6"/>
        <v>0.12</v>
      </c>
      <c r="F73" s="49">
        <f t="shared" ca="1" si="7"/>
        <v>7.6000000000000012E-2</v>
      </c>
    </row>
    <row r="74" spans="2:6" x14ac:dyDescent="0.2">
      <c r="B74">
        <v>1952</v>
      </c>
      <c r="C74" s="49">
        <f t="shared" ca="1" si="4"/>
        <v>0.189</v>
      </c>
      <c r="D74" s="49">
        <f t="shared" ca="1" si="5"/>
        <v>0.14399999999999999</v>
      </c>
      <c r="E74" s="49">
        <f t="shared" ca="1" si="6"/>
        <v>0.14399999999999999</v>
      </c>
      <c r="F74" s="49">
        <f t="shared" ca="1" si="7"/>
        <v>4.5000000000000012E-2</v>
      </c>
    </row>
    <row r="75" spans="2:6" x14ac:dyDescent="0.2">
      <c r="B75">
        <v>1951</v>
      </c>
      <c r="C75" s="49">
        <f t="shared" ca="1" si="4"/>
        <v>0.183</v>
      </c>
      <c r="D75" s="49">
        <f t="shared" ca="1" si="5"/>
        <v>0.13800000000000001</v>
      </c>
      <c r="E75" s="49">
        <f t="shared" ca="1" si="6"/>
        <v>0.13800000000000001</v>
      </c>
      <c r="F75" s="49">
        <f t="shared" ca="1" si="7"/>
        <v>4.4999999999999984E-2</v>
      </c>
    </row>
    <row r="76" spans="2:6" x14ac:dyDescent="0.2">
      <c r="B76">
        <v>1950</v>
      </c>
      <c r="C76" s="49">
        <f t="shared" ca="1" si="4"/>
        <v>0.19500000000000001</v>
      </c>
      <c r="D76" s="49">
        <f t="shared" ca="1" si="5"/>
        <v>0.14199999999999999</v>
      </c>
      <c r="E76" s="49">
        <f t="shared" ca="1" si="6"/>
        <v>0.14199999999999999</v>
      </c>
      <c r="F76" s="49">
        <f t="shared" ca="1" si="7"/>
        <v>5.3000000000000019E-2</v>
      </c>
    </row>
    <row r="77" spans="2:6" x14ac:dyDescent="0.2">
      <c r="B77">
        <v>1949</v>
      </c>
      <c r="C77" s="49">
        <f t="shared" ca="1" si="4"/>
        <v>0.16400000000000001</v>
      </c>
      <c r="D77" s="49">
        <f t="shared" ca="1" si="5"/>
        <v>0.111</v>
      </c>
      <c r="E77" s="49">
        <f t="shared" ca="1" si="6"/>
        <v>0.111</v>
      </c>
      <c r="F77" s="49">
        <f t="shared" ca="1" si="7"/>
        <v>5.3000000000000005E-2</v>
      </c>
    </row>
    <row r="78" spans="2:6" x14ac:dyDescent="0.2">
      <c r="B78">
        <v>1948</v>
      </c>
      <c r="C78" s="49">
        <f t="shared" ca="1" si="4"/>
        <v>0.187</v>
      </c>
      <c r="D78" s="49">
        <f t="shared" ca="1" si="5"/>
        <v>0.11799999999999999</v>
      </c>
      <c r="E78" s="49">
        <f t="shared" ca="1" si="6"/>
        <v>0.11799999999999999</v>
      </c>
      <c r="F78" s="49">
        <f t="shared" ca="1" si="7"/>
        <v>6.9000000000000006E-2</v>
      </c>
    </row>
    <row r="79" spans="2:6" x14ac:dyDescent="0.2">
      <c r="B79">
        <v>1947</v>
      </c>
      <c r="C79" s="49">
        <f t="shared" ca="1" si="4"/>
        <v>0.17599999999999999</v>
      </c>
      <c r="D79" s="49">
        <f t="shared" ca="1" si="5"/>
        <v>0.14599999999999999</v>
      </c>
      <c r="E79" s="49">
        <f t="shared" ca="1" si="6"/>
        <v>0.14599999999999999</v>
      </c>
      <c r="F79" s="49">
        <f t="shared" ca="1" si="7"/>
        <v>0.03</v>
      </c>
    </row>
    <row r="80" spans="2:6" x14ac:dyDescent="0.2">
      <c r="B80">
        <v>1946</v>
      </c>
      <c r="C80" s="49">
        <f t="shared" ca="1" si="4"/>
        <v>0.19600000000000001</v>
      </c>
      <c r="D80" s="49">
        <f t="shared" ca="1" si="5"/>
        <v>0.129</v>
      </c>
      <c r="E80" s="49">
        <f t="shared" ca="1" si="6"/>
        <v>0.129</v>
      </c>
      <c r="F80" s="49">
        <f t="shared" ca="1" si="7"/>
        <v>6.7000000000000004E-2</v>
      </c>
    </row>
    <row r="81" spans="2:6" x14ac:dyDescent="0.2">
      <c r="B81">
        <v>1945</v>
      </c>
      <c r="C81" s="49">
        <f t="shared" ca="1" si="4"/>
        <v>0.191</v>
      </c>
      <c r="D81" s="49">
        <f t="shared" ca="1" si="5"/>
        <v>0.13900000000000001</v>
      </c>
      <c r="E81" s="49">
        <f t="shared" ca="1" si="6"/>
        <v>0.13900000000000001</v>
      </c>
      <c r="F81" s="49">
        <f t="shared" ca="1" si="7"/>
        <v>5.1999999999999991E-2</v>
      </c>
    </row>
    <row r="82" spans="2:6" x14ac:dyDescent="0.2">
      <c r="B82">
        <v>1944</v>
      </c>
      <c r="C82" s="49">
        <f t="shared" ca="1" si="4"/>
        <v>0.184</v>
      </c>
      <c r="D82" s="49">
        <f t="shared" ca="1" si="5"/>
        <v>0.14000000000000001</v>
      </c>
      <c r="E82" s="49">
        <f t="shared" ca="1" si="6"/>
        <v>0.14000000000000001</v>
      </c>
      <c r="F82" s="49">
        <f t="shared" ca="1" si="7"/>
        <v>4.3999999999999984E-2</v>
      </c>
    </row>
    <row r="83" spans="2:6" x14ac:dyDescent="0.2">
      <c r="B83">
        <v>1943</v>
      </c>
      <c r="C83" s="49">
        <f t="shared" ca="1" si="4"/>
        <v>0.19500000000000001</v>
      </c>
      <c r="D83" s="49">
        <f t="shared" ca="1" si="5"/>
        <v>0.14099999999999999</v>
      </c>
      <c r="E83" s="49">
        <f t="shared" ca="1" si="6"/>
        <v>0.14099999999999999</v>
      </c>
      <c r="F83" s="49">
        <f t="shared" ca="1" si="7"/>
        <v>5.400000000000002E-2</v>
      </c>
    </row>
    <row r="84" spans="2:6" x14ac:dyDescent="0.2">
      <c r="B84">
        <v>1942</v>
      </c>
      <c r="C84" s="49">
        <f t="shared" ca="1" si="4"/>
        <v>0.19</v>
      </c>
      <c r="D84" s="49">
        <f t="shared" ca="1" si="5"/>
        <v>0.111</v>
      </c>
      <c r="E84" s="49">
        <f t="shared" ca="1" si="6"/>
        <v>0.111</v>
      </c>
      <c r="F84" s="49">
        <f t="shared" ca="1" si="7"/>
        <v>7.9000000000000001E-2</v>
      </c>
    </row>
    <row r="85" spans="2:6" x14ac:dyDescent="0.2">
      <c r="B85">
        <v>1941</v>
      </c>
      <c r="C85" s="49">
        <f t="shared" ca="1" si="4"/>
        <v>0.17799999999999999</v>
      </c>
      <c r="D85" s="49">
        <f t="shared" ca="1" si="5"/>
        <v>0.13200000000000001</v>
      </c>
      <c r="E85" s="49">
        <f t="shared" ca="1" si="6"/>
        <v>0.13200000000000001</v>
      </c>
      <c r="F85" s="49">
        <f t="shared" ca="1" si="7"/>
        <v>4.5999999999999985E-2</v>
      </c>
    </row>
    <row r="86" spans="2:6" x14ac:dyDescent="0.2">
      <c r="B86">
        <v>1940</v>
      </c>
      <c r="C86" s="49">
        <f t="shared" ca="1" si="4"/>
        <v>0.16900000000000001</v>
      </c>
      <c r="D86" s="49">
        <f t="shared" ca="1" si="5"/>
        <v>0.122</v>
      </c>
      <c r="E86" s="49">
        <f t="shared" ca="1" si="6"/>
        <v>0.122</v>
      </c>
      <c r="F86" s="49">
        <f t="shared" ca="1" si="7"/>
        <v>4.7000000000000014E-2</v>
      </c>
    </row>
    <row r="87" spans="2:6" x14ac:dyDescent="0.2">
      <c r="B87">
        <v>1939</v>
      </c>
      <c r="C87" s="49">
        <f t="shared" ca="1" si="4"/>
        <v>0.187</v>
      </c>
      <c r="D87" s="49">
        <f t="shared" ca="1" si="5"/>
        <v>0.126</v>
      </c>
      <c r="E87" s="49">
        <f t="shared" ca="1" si="6"/>
        <v>0.126</v>
      </c>
      <c r="F87" s="49">
        <f t="shared" ca="1" si="7"/>
        <v>6.0999999999999999E-2</v>
      </c>
    </row>
    <row r="88" spans="2:6" x14ac:dyDescent="0.2">
      <c r="B88">
        <v>1938</v>
      </c>
      <c r="C88" s="49">
        <f t="shared" ca="1" si="4"/>
        <v>0.157</v>
      </c>
      <c r="D88" s="49">
        <f t="shared" ca="1" si="5"/>
        <v>0.129</v>
      </c>
      <c r="E88" s="49">
        <f t="shared" ca="1" si="6"/>
        <v>0.129</v>
      </c>
      <c r="F88" s="49">
        <f t="shared" ca="1" si="7"/>
        <v>2.7999999999999997E-2</v>
      </c>
    </row>
    <row r="89" spans="2:6" x14ac:dyDescent="0.2">
      <c r="B89">
        <v>1937</v>
      </c>
      <c r="C89" s="49">
        <f t="shared" ca="1" si="4"/>
        <v>0.17599999999999999</v>
      </c>
      <c r="D89" s="49">
        <f t="shared" ca="1" si="5"/>
        <v>0.124</v>
      </c>
      <c r="E89" s="49">
        <f t="shared" ca="1" si="6"/>
        <v>0.124</v>
      </c>
      <c r="F89" s="49">
        <f t="shared" ca="1" si="7"/>
        <v>5.1999999999999991E-2</v>
      </c>
    </row>
    <row r="90" spans="2:6" x14ac:dyDescent="0.2">
      <c r="B90">
        <v>1936</v>
      </c>
      <c r="C90" s="49">
        <f t="shared" ca="1" si="4"/>
        <v>0.17799999999999999</v>
      </c>
      <c r="D90" s="49">
        <f t="shared" ca="1" si="5"/>
        <v>0.13600000000000001</v>
      </c>
      <c r="E90" s="49">
        <f t="shared" ca="1" si="6"/>
        <v>0.13600000000000001</v>
      </c>
      <c r="F90" s="49">
        <f t="shared" ca="1" si="7"/>
        <v>4.1999999999999982E-2</v>
      </c>
    </row>
    <row r="91" spans="2:6" x14ac:dyDescent="0.2">
      <c r="B91">
        <v>1935</v>
      </c>
      <c r="C91" s="49">
        <f t="shared" ca="1" si="4"/>
        <v>0.188</v>
      </c>
      <c r="D91" s="49">
        <f t="shared" ca="1" si="5"/>
        <v>0.13900000000000001</v>
      </c>
      <c r="E91" s="49">
        <f t="shared" ca="1" si="6"/>
        <v>0.13900000000000001</v>
      </c>
      <c r="F91" s="49">
        <f t="shared" ca="1" si="7"/>
        <v>4.8999999999999988E-2</v>
      </c>
    </row>
    <row r="92" spans="2:6" x14ac:dyDescent="0.2">
      <c r="B92">
        <v>1934</v>
      </c>
      <c r="C92" s="49">
        <f t="shared" ca="1" si="4"/>
        <v>0.17399999999999999</v>
      </c>
      <c r="D92" s="49">
        <f t="shared" ca="1" si="5"/>
        <v>0.115</v>
      </c>
      <c r="E92" s="49">
        <f t="shared" ca="1" si="6"/>
        <v>0.115</v>
      </c>
      <c r="F92" s="49">
        <f t="shared" ca="1" si="7"/>
        <v>5.8999999999999983E-2</v>
      </c>
    </row>
    <row r="93" spans="2:6" x14ac:dyDescent="0.2">
      <c r="B93">
        <v>1933</v>
      </c>
      <c r="C93" s="49">
        <f t="shared" ca="1" si="4"/>
        <v>0.157</v>
      </c>
      <c r="D93" s="49">
        <f t="shared" ca="1" si="5"/>
        <v>0.14000000000000001</v>
      </c>
      <c r="E93" s="49">
        <f t="shared" ca="1" si="6"/>
        <v>0.14000000000000001</v>
      </c>
      <c r="F93" s="49">
        <f t="shared" ca="1" si="7"/>
        <v>1.6999999999999987E-2</v>
      </c>
    </row>
    <row r="94" spans="2:6" x14ac:dyDescent="0.2">
      <c r="B94">
        <v>1932</v>
      </c>
      <c r="C94" s="49">
        <f t="shared" ca="1" si="4"/>
        <v>0.188</v>
      </c>
      <c r="D94" s="49">
        <f t="shared" ca="1" si="5"/>
        <v>0.123</v>
      </c>
      <c r="E94" s="49">
        <f t="shared" ca="1" si="6"/>
        <v>0.123</v>
      </c>
      <c r="F94" s="49">
        <f t="shared" ca="1" si="7"/>
        <v>6.5000000000000002E-2</v>
      </c>
    </row>
    <row r="95" spans="2:6" x14ac:dyDescent="0.2">
      <c r="B95">
        <v>1931</v>
      </c>
      <c r="C95" s="49">
        <f t="shared" ca="1" si="4"/>
        <v>0.17299999999999999</v>
      </c>
      <c r="D95" s="49">
        <f t="shared" ca="1" si="5"/>
        <v>0.13600000000000001</v>
      </c>
      <c r="E95" s="49">
        <f t="shared" ca="1" si="6"/>
        <v>0.13600000000000001</v>
      </c>
      <c r="F95" s="49">
        <f t="shared" ca="1" si="7"/>
        <v>3.6999999999999977E-2</v>
      </c>
    </row>
    <row r="96" spans="2:6" x14ac:dyDescent="0.2">
      <c r="B96">
        <v>1930</v>
      </c>
      <c r="C96" s="49">
        <f t="shared" ca="1" si="4"/>
        <v>0.192</v>
      </c>
      <c r="D96" s="49">
        <f t="shared" ca="1" si="5"/>
        <v>0.14099999999999999</v>
      </c>
      <c r="E96" s="49">
        <f t="shared" ca="1" si="6"/>
        <v>0.14099999999999999</v>
      </c>
      <c r="F96" s="49">
        <f t="shared" ca="1" si="7"/>
        <v>5.1000000000000018E-2</v>
      </c>
    </row>
    <row r="97" spans="2:6" x14ac:dyDescent="0.2">
      <c r="B97">
        <v>1929</v>
      </c>
      <c r="C97" s="49">
        <f t="shared" ca="1" si="4"/>
        <v>0.17699999999999999</v>
      </c>
      <c r="D97" s="49">
        <f t="shared" ca="1" si="5"/>
        <v>0.111</v>
      </c>
      <c r="E97" s="49">
        <f t="shared" ca="1" si="6"/>
        <v>0.111</v>
      </c>
      <c r="F97" s="49">
        <f t="shared" ca="1" si="7"/>
        <v>6.5999999999999989E-2</v>
      </c>
    </row>
    <row r="98" spans="2:6" x14ac:dyDescent="0.2">
      <c r="B98">
        <v>1928</v>
      </c>
      <c r="C98" s="49">
        <f t="shared" ca="1" si="4"/>
        <v>0.17899999999999999</v>
      </c>
      <c r="D98" s="49">
        <f t="shared" ca="1" si="5"/>
        <v>0.14599999999999999</v>
      </c>
      <c r="E98" s="49">
        <f t="shared" ca="1" si="6"/>
        <v>0.14599999999999999</v>
      </c>
      <c r="F98" s="49">
        <f t="shared" ca="1" si="7"/>
        <v>3.3000000000000002E-2</v>
      </c>
    </row>
    <row r="99" spans="2:6" x14ac:dyDescent="0.2">
      <c r="B99">
        <v>1927</v>
      </c>
      <c r="C99" s="49">
        <f t="shared" ca="1" si="4"/>
        <v>0.19400000000000001</v>
      </c>
      <c r="D99" s="49">
        <f t="shared" ca="1" si="5"/>
        <v>0.13600000000000001</v>
      </c>
      <c r="E99" s="49">
        <f t="shared" ca="1" si="6"/>
        <v>0.13600000000000001</v>
      </c>
      <c r="F99" s="49">
        <f t="shared" ca="1" si="7"/>
        <v>5.7999999999999996E-2</v>
      </c>
    </row>
    <row r="100" spans="2:6" x14ac:dyDescent="0.2">
      <c r="B100">
        <v>1926</v>
      </c>
      <c r="C100" s="49">
        <f t="shared" ca="1" si="4"/>
        <v>0.191</v>
      </c>
      <c r="D100" s="49">
        <f t="shared" ca="1" si="5"/>
        <v>0.123</v>
      </c>
      <c r="E100" s="49">
        <f t="shared" ca="1" si="6"/>
        <v>0.123</v>
      </c>
      <c r="F100" s="49">
        <f t="shared" ca="1" si="7"/>
        <v>6.8000000000000005E-2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ADC9-ED5A-4334-B489-B285A0AB1D6E}">
  <dimension ref="C1:AF14"/>
  <sheetViews>
    <sheetView showGridLines="0" workbookViewId="0">
      <selection activeCell="B1" sqref="B1:AB15"/>
    </sheetView>
  </sheetViews>
  <sheetFormatPr defaultRowHeight="15" x14ac:dyDescent="0.2"/>
  <cols>
    <col min="2" max="2" width="5.37890625" customWidth="1"/>
    <col min="3" max="3" width="10.89453125" customWidth="1"/>
    <col min="4" max="31" width="3.09375" customWidth="1"/>
    <col min="32" max="32" width="3.359375" customWidth="1"/>
  </cols>
  <sheetData>
    <row r="1" spans="3:32" x14ac:dyDescent="0.2">
      <c r="D1" s="91" t="s">
        <v>123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3:32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3:32" x14ac:dyDescent="0.2"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</row>
    <row r="4" spans="3:32" ht="16.149999999999999" customHeight="1" x14ac:dyDescent="0.2"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</row>
    <row r="5" spans="3:32" ht="6.6" customHeight="1" x14ac:dyDescent="0.25"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47"/>
      <c r="Z5" s="47"/>
      <c r="AA5" s="47"/>
      <c r="AB5" s="47"/>
      <c r="AC5" s="47"/>
      <c r="AD5" s="47"/>
      <c r="AE5" s="47"/>
      <c r="AF5" s="47"/>
    </row>
    <row r="6" spans="3:32" ht="33.6" customHeight="1" x14ac:dyDescent="0.2">
      <c r="D6" s="89" t="s">
        <v>124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3:32" ht="19.899999999999999" customHeight="1" x14ac:dyDescent="0.2"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66"/>
      <c r="R7" s="68"/>
      <c r="S7" s="67"/>
      <c r="T7" s="65"/>
      <c r="U7" s="64"/>
      <c r="V7" s="63"/>
      <c r="W7" s="62"/>
      <c r="X7" s="51"/>
    </row>
    <row r="8" spans="3:32" ht="19.899999999999999" customHeight="1" thickBot="1" x14ac:dyDescent="0.25"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2" t="s">
        <v>119</v>
      </c>
      <c r="R8" s="72" t="s">
        <v>121</v>
      </c>
      <c r="S8" s="72" t="s">
        <v>120</v>
      </c>
      <c r="T8" s="72" t="s">
        <v>115</v>
      </c>
      <c r="U8" s="72" t="s">
        <v>116</v>
      </c>
      <c r="V8" s="72" t="s">
        <v>117</v>
      </c>
      <c r="W8" s="72" t="s">
        <v>118</v>
      </c>
      <c r="X8" s="72" t="s">
        <v>122</v>
      </c>
    </row>
    <row r="9" spans="3:32" ht="49.9" customHeight="1" x14ac:dyDescent="0.2">
      <c r="C9" s="34" t="s">
        <v>108</v>
      </c>
      <c r="D9" s="53">
        <v>6</v>
      </c>
      <c r="E9" s="54">
        <v>6</v>
      </c>
      <c r="F9" s="54">
        <v>6</v>
      </c>
      <c r="G9" s="54">
        <v>6</v>
      </c>
      <c r="H9" s="54">
        <v>6</v>
      </c>
      <c r="I9" s="54">
        <v>7</v>
      </c>
      <c r="J9" s="54">
        <v>7</v>
      </c>
      <c r="K9" s="54">
        <v>7</v>
      </c>
      <c r="L9" s="54">
        <v>7</v>
      </c>
      <c r="M9" s="54">
        <v>7</v>
      </c>
      <c r="N9" s="54">
        <v>7</v>
      </c>
      <c r="O9" s="54">
        <v>7</v>
      </c>
      <c r="P9" s="54">
        <v>7</v>
      </c>
      <c r="Q9" s="54">
        <v>7</v>
      </c>
      <c r="R9" s="54">
        <v>7</v>
      </c>
      <c r="S9" s="54">
        <v>7</v>
      </c>
      <c r="T9" s="54">
        <v>7</v>
      </c>
      <c r="U9" s="54">
        <v>7</v>
      </c>
      <c r="V9" s="54">
        <v>7</v>
      </c>
      <c r="W9" s="54">
        <v>7</v>
      </c>
      <c r="X9" s="55">
        <v>7</v>
      </c>
    </row>
    <row r="10" spans="3:32" ht="49.9" customHeight="1" x14ac:dyDescent="0.2">
      <c r="C10" s="34" t="s">
        <v>109</v>
      </c>
      <c r="D10" s="56">
        <v>6</v>
      </c>
      <c r="E10" s="52">
        <v>6</v>
      </c>
      <c r="F10" s="52">
        <v>5</v>
      </c>
      <c r="G10" s="52">
        <v>5</v>
      </c>
      <c r="H10" s="52">
        <v>6</v>
      </c>
      <c r="I10" s="52">
        <v>6</v>
      </c>
      <c r="J10" s="52">
        <v>6</v>
      </c>
      <c r="K10" s="52">
        <v>6</v>
      </c>
      <c r="L10" s="52">
        <v>6</v>
      </c>
      <c r="M10" s="52">
        <v>6</v>
      </c>
      <c r="N10" s="52">
        <v>6</v>
      </c>
      <c r="O10" s="52">
        <v>7</v>
      </c>
      <c r="P10" s="52">
        <v>6</v>
      </c>
      <c r="Q10" s="52">
        <v>7</v>
      </c>
      <c r="R10" s="52">
        <v>6</v>
      </c>
      <c r="S10" s="52">
        <v>7</v>
      </c>
      <c r="T10" s="52">
        <v>7</v>
      </c>
      <c r="U10" s="52">
        <v>6</v>
      </c>
      <c r="V10" s="52">
        <v>7</v>
      </c>
      <c r="W10" s="52">
        <v>7</v>
      </c>
      <c r="X10" s="57">
        <v>7</v>
      </c>
    </row>
    <row r="11" spans="3:32" ht="49.9" customHeight="1" x14ac:dyDescent="0.2">
      <c r="C11" s="34" t="s">
        <v>110</v>
      </c>
      <c r="D11" s="56">
        <v>3</v>
      </c>
      <c r="E11" s="52">
        <v>3</v>
      </c>
      <c r="F11" s="52">
        <v>3</v>
      </c>
      <c r="G11" s="52">
        <v>3</v>
      </c>
      <c r="H11" s="52">
        <v>4</v>
      </c>
      <c r="I11" s="52">
        <v>3</v>
      </c>
      <c r="J11" s="52">
        <v>3</v>
      </c>
      <c r="K11" s="52">
        <v>4</v>
      </c>
      <c r="L11" s="52">
        <v>4</v>
      </c>
      <c r="M11" s="52">
        <v>4</v>
      </c>
      <c r="N11" s="52">
        <v>4</v>
      </c>
      <c r="O11" s="52">
        <v>4</v>
      </c>
      <c r="P11" s="52">
        <v>4</v>
      </c>
      <c r="Q11" s="52">
        <v>4</v>
      </c>
      <c r="R11" s="52">
        <v>4</v>
      </c>
      <c r="S11" s="52">
        <v>4</v>
      </c>
      <c r="T11" s="52">
        <v>5</v>
      </c>
      <c r="U11" s="52">
        <v>5</v>
      </c>
      <c r="V11" s="52">
        <v>4</v>
      </c>
      <c r="W11" s="52">
        <v>5</v>
      </c>
      <c r="X11" s="57">
        <v>4</v>
      </c>
    </row>
    <row r="12" spans="3:32" ht="49.9" customHeight="1" x14ac:dyDescent="0.2">
      <c r="C12" s="34" t="s">
        <v>111</v>
      </c>
      <c r="D12" s="56">
        <v>0</v>
      </c>
      <c r="E12" s="52">
        <v>0</v>
      </c>
      <c r="F12" s="52">
        <v>0</v>
      </c>
      <c r="G12" s="52">
        <v>2</v>
      </c>
      <c r="H12" s="52">
        <v>2</v>
      </c>
      <c r="I12" s="52">
        <v>2</v>
      </c>
      <c r="J12" s="52">
        <v>2</v>
      </c>
      <c r="K12" s="52">
        <v>2</v>
      </c>
      <c r="L12" s="52">
        <v>2</v>
      </c>
      <c r="M12" s="52">
        <v>2</v>
      </c>
      <c r="N12" s="52">
        <v>2</v>
      </c>
      <c r="O12" s="52">
        <v>0</v>
      </c>
      <c r="P12" s="52">
        <v>2</v>
      </c>
      <c r="Q12" s="52">
        <v>2</v>
      </c>
      <c r="R12" s="52">
        <v>2</v>
      </c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7">
        <v>2</v>
      </c>
    </row>
    <row r="13" spans="3:32" ht="49.9" customHeight="1" thickBot="1" x14ac:dyDescent="0.25">
      <c r="C13" s="34" t="s">
        <v>112</v>
      </c>
      <c r="D13" s="58">
        <v>0</v>
      </c>
      <c r="E13" s="59">
        <v>0</v>
      </c>
      <c r="F13" s="59">
        <v>0</v>
      </c>
      <c r="G13" s="59">
        <v>2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2</v>
      </c>
      <c r="O13" s="59">
        <v>0</v>
      </c>
      <c r="P13" s="59">
        <v>0</v>
      </c>
      <c r="Q13" s="59">
        <v>0</v>
      </c>
      <c r="R13" s="59">
        <v>0</v>
      </c>
      <c r="S13" s="59">
        <v>2</v>
      </c>
      <c r="T13" s="59">
        <v>2</v>
      </c>
      <c r="U13" s="59">
        <v>2</v>
      </c>
      <c r="V13" s="59">
        <v>2</v>
      </c>
      <c r="W13" s="59">
        <v>2</v>
      </c>
      <c r="X13" s="60">
        <v>2</v>
      </c>
    </row>
    <row r="14" spans="3:32" x14ac:dyDescent="0.2">
      <c r="D14" s="88">
        <v>1998</v>
      </c>
      <c r="E14" s="88"/>
      <c r="M14" s="61" t="s">
        <v>113</v>
      </c>
      <c r="W14" s="61" t="s">
        <v>114</v>
      </c>
    </row>
  </sheetData>
  <mergeCells count="3">
    <mergeCell ref="D14:E14"/>
    <mergeCell ref="D6:X6"/>
    <mergeCell ref="D1:X4"/>
  </mergeCells>
  <phoneticPr fontId="11" type="noConversion"/>
  <conditionalFormatting sqref="D9:X13">
    <cfRule type="cellIs" dxfId="5" priority="1" operator="between">
      <formula>0</formula>
      <formula>1</formula>
    </cfRule>
    <cfRule type="cellIs" dxfId="4" priority="2" operator="between">
      <formula>2</formula>
      <formula>3</formula>
    </cfRule>
    <cfRule type="cellIs" dxfId="3" priority="3" operator="between">
      <formula>3</formula>
      <formula>4</formula>
    </cfRule>
    <cfRule type="cellIs" dxfId="2" priority="4" operator="between">
      <formula>4</formula>
      <formula>5</formula>
    </cfRule>
    <cfRule type="cellIs" dxfId="1" priority="5" operator="between">
      <formula>5</formula>
      <formula>6</formula>
    </cfRule>
    <cfRule type="cellIs" dxfId="0" priority="6" operator="greater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Dashboard</vt:lpstr>
      <vt:lpstr>Radar Chart 2</vt:lpstr>
      <vt:lpstr>Stencil</vt:lpstr>
      <vt:lpstr>Search Bar</vt:lpstr>
      <vt:lpstr>Mobile Number Cleaning</vt:lpstr>
      <vt:lpstr>Waterfall Chart</vt:lpstr>
      <vt:lpstr>Table Visual</vt:lpstr>
      <vt:lpstr>Line Chart</vt:lpstr>
      <vt:lpstr>Radar Map</vt:lpstr>
      <vt:lpstr>Variance Chart</vt:lpstr>
      <vt:lpstr>FILLING</vt:lpstr>
      <vt:lpstr>Economist Magazine</vt:lpstr>
      <vt:lpstr>Radial Bar Chart</vt:lpstr>
      <vt:lpstr>Bar chart within</vt:lpstr>
      <vt:lpstr>Staccked Bar</vt:lpstr>
      <vt:lpstr>Line Graph</vt:lpstr>
      <vt:lpstr>Conditional Formating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- 9665</dc:creator>
  <cp:lastModifiedBy>dileep T M</cp:lastModifiedBy>
  <dcterms:created xsi:type="dcterms:W3CDTF">2025-03-30T05:48:44Z</dcterms:created>
  <dcterms:modified xsi:type="dcterms:W3CDTF">2025-04-04T20:25:10Z</dcterms:modified>
</cp:coreProperties>
</file>